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4" yWindow="65464" windowWidth="20388" windowHeight="4188" firstSheet="2" activeTab="3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gui11cos" sheetId="15" r:id="rId15"/>
    <sheet name="alt12lce" sheetId="16" r:id="rId16"/>
    <sheet name="pat13ana" sheetId="17" r:id="rId17"/>
    <sheet name="pat14ana" sheetId="18" r:id="rId18"/>
    <sheet name="pat15ión" sheetId="19" r:id="rId19"/>
    <sheet name="rem16no)" sheetId="20" r:id="rId20"/>
    <sheet name="rem17no)" sheetId="21" r:id="rId21"/>
    <sheet name="gir18sol" sheetId="22" r:id="rId22"/>
    <sheet name="alf19lfa" sheetId="23" r:id="rId23"/>
    <sheet name="esp20ago" sheetId="24" r:id="rId24"/>
    <sheet name="tom21-V)" sheetId="25" r:id="rId25"/>
    <sheet name="tom22rva" sheetId="26" r:id="rId26"/>
    <sheet name="pim23rva" sheetId="27" r:id="rId27"/>
    <sheet name="alc24ofa" sheetId="28" r:id="rId28"/>
    <sheet name="ceb25osa" sheetId="29" r:id="rId29"/>
    <sheet name="ceb26ano" sheetId="30" r:id="rId30"/>
    <sheet name="gui27des" sheetId="31" r:id="rId31"/>
    <sheet name="hab28des" sheetId="32" r:id="rId32"/>
    <sheet name="esc29las" sheetId="33" r:id="rId33"/>
    <sheet name="esp30cas" sheetId="34" r:id="rId34"/>
    <sheet name="otr31tas" sheetId="35" r:id="rId35"/>
    <sheet name="bró32oli" sheetId="36" r:id="rId36"/>
    <sheet name="api33pio" sheetId="37" r:id="rId37"/>
    <sheet name="pep34ino" sheetId="38" r:id="rId38"/>
    <sheet name="pep35llo" sheetId="39" r:id="rId39"/>
    <sheet name="ber36ena" sheetId="40" r:id="rId40"/>
    <sheet name="cal37cín" sheetId="41" r:id="rId41"/>
    <sheet name="zan38ria" sheetId="42" r:id="rId42"/>
    <sheet name="nab39abo" sheetId="43" r:id="rId43"/>
    <sheet name="ráb40ano" sheetId="44" r:id="rId44"/>
    <sheet name="pue41rro" sheetId="45" r:id="rId45"/>
    <sheet name="híb42na)" sheetId="46" r:id="rId46"/>
    <sheet name="alb43que" sheetId="47" r:id="rId47"/>
    <sheet name="cer44nda" sheetId="48" r:id="rId48"/>
    <sheet name="mel45tón" sheetId="49" r:id="rId49"/>
    <sheet name="cir46ela" sheetId="50" r:id="rId50"/>
    <sheet name="agu47ate" sheetId="51" r:id="rId51"/>
    <sheet name="alm48dra" sheetId="52" r:id="rId52"/>
    <sheet name="uva49ión" sheetId="53" r:id="rId53"/>
    <sheet name="vin50sto" sheetId="54" r:id="rId54"/>
    <sheet name="ace51ara" sheetId="55" r:id="rId55"/>
    <sheet name="ace52ite" sheetId="56" r:id="rId56"/>
    <sheet name="Hoja_del_programa" sheetId="57" r:id="rId57"/>
  </sheets>
  <externalReferences>
    <externalReference r:id="rId60"/>
    <externalReference r:id="rId61"/>
  </externalReferences>
  <definedNames>
    <definedName name="_xlnm.Print_Area" localSheetId="1">'índice'!$A$1:$I$78</definedName>
    <definedName name="_xlnm.Print_Area" localSheetId="0">'portada'!$A$1:$K$70</definedName>
    <definedName name="_xlnm.Print_Area" localSheetId="2">'resumen nacional'!$A$1:$AB$99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54">'ace51ara'!$L$2:$L$15</definedName>
    <definedName name="Menú_cuaderno" localSheetId="55">'ace52ite'!$L$2:$L$15</definedName>
    <definedName name="Menú_cuaderno" localSheetId="50">'agu47ate'!$L$2:$L$15</definedName>
    <definedName name="Menú_cuaderno" localSheetId="46">'alb43que'!$L$2:$L$15</definedName>
    <definedName name="Menú_cuaderno" localSheetId="27">'alc24ofa'!$L$2:$L$15</definedName>
    <definedName name="Menú_cuaderno" localSheetId="22">'alf19lfa'!$L$2:$L$15</definedName>
    <definedName name="Menú_cuaderno" localSheetId="51">'alm48dra'!$L$2:$L$15</definedName>
    <definedName name="Menú_cuaderno" localSheetId="15">'alt12lce'!$L$2:$L$15</definedName>
    <definedName name="Menú_cuaderno" localSheetId="36">'api33pio'!$L$2:$L$15</definedName>
    <definedName name="Menú_cuaderno" localSheetId="13">'arr10roz'!$L$2:$L$15</definedName>
    <definedName name="Menú_cuaderno" localSheetId="9">'ave6ena'!$L$2:$L$15</definedName>
    <definedName name="Menú_cuaderno" localSheetId="39">'ber36ena'!$L$2:$L$15</definedName>
    <definedName name="Menú_cuaderno" localSheetId="35">'bró32oli'!$L$2:$L$15</definedName>
    <definedName name="Menú_cuaderno" localSheetId="40">'cal37cín'!$L$2:$L$15</definedName>
    <definedName name="Menú_cuaderno" localSheetId="28">'ceb25osa'!$L$2:$L$15</definedName>
    <definedName name="Menú_cuaderno" localSheetId="29">'ceb26ano'!$L$2:$L$15</definedName>
    <definedName name="Menú_cuaderno" localSheetId="6">'ceb3ras'!$L$2:$L$15</definedName>
    <definedName name="Menú_cuaderno" localSheetId="7">'ceb4ras'!$L$2:$L$15</definedName>
    <definedName name="Menú_cuaderno" localSheetId="8">'ceb5tal'!$L$2:$L$15</definedName>
    <definedName name="Menú_cuaderno" localSheetId="10">'cen7eno'!$L$2:$L$15</definedName>
    <definedName name="Menú_cuaderno" localSheetId="47">'cer44nda'!$L$2:$L$15</definedName>
    <definedName name="Menú_cuaderno" localSheetId="49">'cir46ela'!$L$2:$L$15</definedName>
    <definedName name="Menú_cuaderno" localSheetId="32">'esc29las'!$L$2:$L$15</definedName>
    <definedName name="Menú_cuaderno" localSheetId="23">'esp20ago'!$L$2:$L$15</definedName>
    <definedName name="Menú_cuaderno" localSheetId="33">'esp30cas'!$L$2:$L$15</definedName>
    <definedName name="Menú_cuaderno" localSheetId="21">'gir18sol'!$L$2:$L$15</definedName>
    <definedName name="Menú_cuaderno" localSheetId="14">'gui11cos'!$L$2:$L$15</definedName>
    <definedName name="Menú_cuaderno" localSheetId="30">'gui27des'!$L$2:$L$15</definedName>
    <definedName name="Menú_cuaderno" localSheetId="31">'hab28des'!$L$2:$L$15</definedName>
    <definedName name="Menú_cuaderno" localSheetId="45">'híb42na)'!$L$2:$L$15</definedName>
    <definedName name="Menú_cuaderno" localSheetId="12">'maí9aíz'!$L$2:$L$15</definedName>
    <definedName name="Menú_cuaderno" localSheetId="48">'mel45tón'!$L$2:$L$15</definedName>
    <definedName name="Menú_cuaderno" localSheetId="42">'nab39abo'!$L$2:$L$15</definedName>
    <definedName name="Menú_cuaderno" localSheetId="34">'otr31tas'!$L$2:$L$15</definedName>
    <definedName name="Menú_cuaderno" localSheetId="16">'pat13ana'!$L$2:$L$15</definedName>
    <definedName name="Menú_cuaderno" localSheetId="17">'pat14ana'!$L$2:$L$15</definedName>
    <definedName name="Menú_cuaderno" localSheetId="18">'pat15ión'!$L$2:$L$15</definedName>
    <definedName name="Menú_cuaderno" localSheetId="37">'pep34ino'!$L$2:$L$15</definedName>
    <definedName name="Menú_cuaderno" localSheetId="38">'pep35llo'!$L$2:$L$15</definedName>
    <definedName name="Menú_cuaderno" localSheetId="26">'pim23rva'!$L$2:$L$15</definedName>
    <definedName name="Menú_cuaderno" localSheetId="44">'pue41rro'!$L$2:$L$15</definedName>
    <definedName name="Menú_cuaderno" localSheetId="43">'ráb40ano'!$L$2:$L$15</definedName>
    <definedName name="Menú_cuaderno" localSheetId="19">'rem16no)'!$L$2:$L$15</definedName>
    <definedName name="Menú_cuaderno" localSheetId="20">'rem17no)'!$L$2:$L$15</definedName>
    <definedName name="Menú_cuaderno" localSheetId="24">'tom21-V)'!$L$2:$L$15</definedName>
    <definedName name="Menú_cuaderno" localSheetId="25">'tom22rva'!$L$2:$L$15</definedName>
    <definedName name="Menú_cuaderno" localSheetId="4">'tri1uro'!$L$2:$L$15</definedName>
    <definedName name="Menú_cuaderno" localSheetId="5">'tri2tal'!$L$2:$L$15</definedName>
    <definedName name="Menú_cuaderno" localSheetId="11">'tri8ale'!$L$2:$L$15</definedName>
    <definedName name="Menú_cuaderno" localSheetId="52">'uva49ión'!$L$2:$L$15</definedName>
    <definedName name="Menú_cuaderno" localSheetId="53">'vin50sto'!$L$2:$L$15</definedName>
    <definedName name="Menú_cuaderno" localSheetId="41">'zan38ria'!$L$2:$L$15</definedName>
    <definedName name="Menú_cuaderno">'tri0ndo'!$L$2:$L$15</definedName>
    <definedName name="Menú_índice">'índice'!$A$89:$D$106</definedName>
    <definedName name="Menú_portada" localSheetId="0">'portada'!$A$77:$D$90</definedName>
    <definedName name="Menú_portada">#REF!</definedName>
    <definedName name="Menú_resumen">'resumen nacional'!$A$160:$D$173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<sst xmlns="http://schemas.openxmlformats.org/spreadsheetml/2006/main" count="4101" uniqueCount="327">
  <si>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</si>
  <si>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</si>
  <si>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</si>
  <si>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</si>
  <si>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</si>
  <si>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</si>
  <si>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</si>
  <si>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</si>
  <si>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</si>
  <si>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</si>
  <si>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</si>
  <si>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</si>
  <si>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</si>
  <si>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</si>
  <si>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</si>
  <si>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</si>
  <si>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</si>
  <si>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</si>
  <si>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</si>
  <si>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</si>
  <si>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</si>
  <si>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</si>
  <si>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</si>
  <si>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</si>
  <si>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</si>
  <si>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</si>
  <si>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</si>
  <si>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</si>
  <si>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</si>
  <si>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</si>
  <si>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</si>
  <si>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</si>
  <si>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</si>
  <si>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</si>
  <si>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</si>
  <si>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</si>
  <si>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</si>
  <si>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</si>
  <si>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</si>
  <si>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</si>
  <si>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</si>
  <si>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</si>
  <si>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</si>
  <si>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</si>
  <si>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</si>
  <si>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</si>
  <si>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</si>
  <si>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</si>
  <si>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</si>
  <si>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</si>
  <si>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</si>
  <si>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</si>
  <si>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</si>
  <si>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</si>
  <si>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</si>
  <si>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</si>
  <si>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</si>
  <si>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</si>
  <si>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</si>
  <si>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</si>
  <si>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</si>
  <si>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</si>
  <si>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</si>
  <si>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</si>
  <si>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</si>
  <si>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</si>
  <si>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</si>
  <si>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</si>
  <si>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</si>
  <si>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</si>
  <si>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2016 MARZO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</si>
  <si>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</si>
  <si>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</si>
  <si>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</si>
  <si>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</si>
  <si>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</si>
  <si>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</si>
  <si>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</si>
  <si>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</si>
  <si>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</si>
  <si>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</si>
  <si>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GUISANTES SECOS</t>
  </si>
  <si>
    <t>ALTRAMUZ DULCE</t>
  </si>
  <si>
    <t>PATATA EXTRATEMPRANA</t>
  </si>
  <si>
    <t>PATATA TEMPRANA</t>
  </si>
  <si>
    <t>PATATA MEDIA ESTACIÓN</t>
  </si>
  <si>
    <t>REMOLACHA AZUCARERA (R. VERANO)</t>
  </si>
  <si>
    <t>REMOLACHA AZUCARERA (R. INVIERNO)</t>
  </si>
  <si>
    <t>GIRASOL</t>
  </si>
  <si>
    <t>ALFALFA</t>
  </si>
  <si>
    <t>ESPÁRRAGO</t>
  </si>
  <si>
    <t>TOMATE (REC. 1-I/31-V)</t>
  </si>
  <si>
    <t>TOMATE CONSERVA</t>
  </si>
  <si>
    <t>PIMIENTO CONSERVA</t>
  </si>
  <si>
    <t>ALCACHOFA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</si>
  <si>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</si>
  <si>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</si>
  <si>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</si>
  <si>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</si>
  <si>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</si>
  <si>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</si>
  <si>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</si>
  <si>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</si>
  <si>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APIO</t>
  </si>
  <si>
    <t>PEPINO</t>
  </si>
  <si>
    <t>PEPINILLO</t>
  </si>
  <si>
    <t>BERENJENA</t>
  </si>
  <si>
    <t>CALABACÍN</t>
  </si>
  <si>
    <t>ZANAHORIA</t>
  </si>
  <si>
    <t>NABO</t>
  </si>
  <si>
    <t>RÁBANO</t>
  </si>
  <si>
    <t>PUERRO</t>
  </si>
  <si>
    <t>HÍBRIDOS (MANDARINA)</t>
  </si>
  <si>
    <t>ALBARICOQUE</t>
  </si>
  <si>
    <t>CEREZA Y GUINDA</t>
  </si>
  <si>
    <t>MELOCOTÓN</t>
  </si>
  <si>
    <t>CIRUELA</t>
  </si>
  <si>
    <t>AGUACATE</t>
  </si>
  <si>
    <t>ALMENDRA</t>
  </si>
  <si>
    <t>UVA VINIFICACIÓN</t>
  </si>
  <si>
    <t>VINO + MOSTO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</si>
  <si>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</si>
  <si>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</si>
  <si>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</si>
  <si>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</si>
  <si>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</si>
  <si>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</si>
  <si>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</si>
  <si>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</si>
  <si>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</si>
  <si>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</si>
  <si>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MARZO 2016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</si>
  <si>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</si>
  <si>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</si>
  <si>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</si>
  <si>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</si>
  <si>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</si>
  <si>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</si>
  <si>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</si>
  <si>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</si>
  <si>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</si>
  <si>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</si>
  <si>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</si>
  <si>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</si>
  <si>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</si>
  <si>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</si>
  <si>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</si>
  <si>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</si>
  <si>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</si>
  <si>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</si>
  <si>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</si>
  <si>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</si>
  <si>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</si>
  <si>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</si>
  <si>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</si>
  <si>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</si>
  <si>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</si>
  <si>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</si>
  <si>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</si>
  <si>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</si>
  <si>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</si>
  <si>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</si>
  <si>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</si>
  <si>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</si>
  <si>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</si>
  <si>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</si>
  <si>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</si>
  <si>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</si>
  <si>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</si>
  <si>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</si>
  <si>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</si>
  <si>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</si>
  <si>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</si>
  <si>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</si>
  <si>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</si>
  <si>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</si>
  <si>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</si>
  <si>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</si>
  <si>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</si>
  <si>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</si>
  <si>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</si>
  <si>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</si>
  <si>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</si>
  <si>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</si>
  <si>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</si>
  <si>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</si>
  <si>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</si>
  <si>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</si>
  <si>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</si>
  <si>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</si>
  <si>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</si>
  <si>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</si>
  <si>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</si>
  <si>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</si>
  <si>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</si>
  <si>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</si>
  <si>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</si>
  <si>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</si>
  <si>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</si>
  <si>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</si>
  <si>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</si>
  <si>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</si>
  <si>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</si>
  <si>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</si>
  <si>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</si>
  <si>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nabo</t>
  </si>
  <si>
    <t>puerro</t>
  </si>
  <si>
    <t>CÍTRICOS</t>
  </si>
  <si>
    <t>naranja dulce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</si>
  <si>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</si>
  <si>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</si>
  <si>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</si>
  <si>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</si>
  <si>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</si>
  <si>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</si>
  <si>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</si>
  <si>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</si>
  <si>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</si>
  <si>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</si>
  <si>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</si>
  <si>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</si>
  <si>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</si>
  <si>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</si>
  <si>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</si>
  <si>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</si>
  <si>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</si>
  <si>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</si>
  <si>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</si>
  <si>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</si>
  <si>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</si>
  <si>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</si>
  <si>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</si>
  <si>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</si>
  <si>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</si>
  <si>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</si>
  <si>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</si>
  <si>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</si>
  <si>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</si>
  <si>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</si>
  <si>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</si>
  <si>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</si>
  <si>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</si>
  <si>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</si>
  <si>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</si>
  <si>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</si>
  <si>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</si>
  <si>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</si>
  <si>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</si>
  <si>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</si>
  <si>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</si>
  <si>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</si>
  <si>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</si>
  <si>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</si>
  <si>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guisantes secos</t>
  </si>
  <si>
    <t xml:space="preserve"> altramuz dulce</t>
  </si>
  <si>
    <t xml:space="preserve"> patata extratemprana</t>
  </si>
  <si>
    <t xml:space="preserve"> patata temprana</t>
  </si>
  <si>
    <t xml:space="preserve"> patata media estación</t>
  </si>
  <si>
    <t xml:space="preserve"> remolacha azucarera (r. verano)</t>
  </si>
  <si>
    <t xml:space="preserve"> remolacha azucarera (r. invierno)</t>
  </si>
  <si>
    <t xml:space="preserve"> girasol</t>
  </si>
  <si>
    <t xml:space="preserve"> alfalfa</t>
  </si>
  <si>
    <t xml:space="preserve"> espárrago</t>
  </si>
  <si>
    <t xml:space="preserve"> tomate (rec. 1-i/31-v)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</si>
  <si>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</si>
  <si>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</si>
  <si>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</si>
  <si>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</si>
  <si>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</si>
  <si>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</si>
  <si>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</si>
  <si>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</si>
  <si>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</si>
  <si>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</si>
  <si>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</si>
  <si>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apio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</si>
  <si>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</si>
  <si>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</si>
  <si>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</si>
  <si>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</si>
  <si>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</si>
  <si>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nabo</t>
  </si>
  <si>
    <t xml:space="preserve"> rábano</t>
  </si>
  <si>
    <t xml:space="preserve"> puerro</t>
  </si>
  <si>
    <t xml:space="preserve"> híbridos (mandarina)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</si>
  <si>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</si>
  <si>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</si>
  <si>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</si>
  <si>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</si>
  <si>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aguacate</t>
  </si>
  <si>
    <t xml:space="preserve"> almendra</t>
  </si>
  <si>
    <t xml:space="preserve"> uva vinificación</t>
  </si>
  <si>
    <t xml:space="preserve"> vino + mosto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</si>
  <si>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</si>
  <si>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</si>
  <si>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</si>
  <si>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</si>
  <si>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</si>
  <si>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 xml:space="preserve">     http://www.magrama.es/</t>
  </si>
  <si>
    <t>ESTIMACIONES DE MARZO</t>
  </si>
  <si>
    <t>DEFINITIVO</t>
  </si>
  <si>
    <t>DEFINIT.</t>
  </si>
  <si>
    <t>PRODUCCIONES (1000 Hectolitros)</t>
  </si>
  <si>
    <t>cereales otoño invierno</t>
  </si>
  <si>
    <t>remolacha total</t>
  </si>
  <si>
    <t>mandarina total</t>
  </si>
  <si>
    <t>manzana total</t>
  </si>
  <si>
    <t>endivias   (**)</t>
  </si>
  <si>
    <t>champiñón   (**)</t>
  </si>
  <si>
    <t>otras setas   (**)</t>
  </si>
  <si>
    <t>pepinillo   (**)</t>
  </si>
  <si>
    <t>rábano   (**)</t>
  </si>
  <si>
    <t>limón (***)</t>
  </si>
  <si>
    <t>pomelo (***)</t>
  </si>
  <si>
    <t>vino + mosto (****)</t>
  </si>
  <si>
    <t>(*) Mes al que corresponde la última estimación</t>
  </si>
  <si>
    <t>(**) La superficie se expresa en miles de áreas</t>
  </si>
  <si>
    <t>(***) Se ha producido un cambio en la metodología en 2014</t>
  </si>
  <si>
    <t>(****) Producción total de Vino y Mosto en miles de Hectolitros. No corresponde a las existencias  a 25 de noviembre</t>
  </si>
  <si>
    <t>Nota.- En la Comunidad Autónoma de Madrid, sin actualizar por falta de envío de los datos requeridos</t>
  </si>
  <si>
    <t>MINISTERIO DE AGRICULTURA, ALIMENTACIÓN Y MEDIO AMBIENTE</t>
  </si>
  <si>
    <t>SUBDIRECCIÓN GENERAL DE ESTADÍSTICA</t>
  </si>
  <si>
    <t>Área de Estadísticas Físicas Agrarias</t>
  </si>
  <si>
    <t xml:space="preserve"> DISPONIBLE EN LA WEB DEL MAGRAMA:</t>
  </si>
  <si>
    <t>FECHA:  31/03/2016</t>
  </si>
  <si>
    <t>Nota .- Datos FEGA: Vino + Mosto 42.218.291 hl. No incluye a los pequeños productores ni la conversión de los mostos concentrados a mosto normal</t>
  </si>
  <si>
    <t>Nota.- Datos FEGA:Vino + Mosto, 42.218.291 hl. No incluye a los pequeños productores ni la conversión de los mostos concentrados a mosto normal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</si>
</sst>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81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2" fillId="0" borderId="0" xfId="52">
      <alignment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3" applyFont="1" applyFill="1">
      <alignment/>
      <protection/>
    </xf>
    <xf numFmtId="0" fontId="9" fillId="0" borderId="0" xfId="53" applyFont="1">
      <alignment/>
      <protection/>
    </xf>
    <xf numFmtId="0" fontId="6" fillId="0" borderId="0" xfId="53" applyFont="1" applyFill="1" applyAlignment="1" quotePrefix="1">
      <alignment horizontal="left"/>
      <protection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6" fillId="34" borderId="15" xfId="53" applyFont="1" applyFill="1" applyBorder="1">
      <alignment/>
      <protection/>
    </xf>
    <xf numFmtId="0" fontId="6" fillId="34" borderId="17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34" borderId="27" xfId="53" applyFont="1" applyFill="1" applyBorder="1" applyAlignment="1" quotePrefix="1">
      <alignment horizontal="center"/>
      <protection/>
    </xf>
    <xf numFmtId="0" fontId="6" fillId="34" borderId="20" xfId="53" applyFont="1" applyFill="1" applyBorder="1">
      <alignment/>
      <protection/>
    </xf>
    <xf numFmtId="0" fontId="6" fillId="34" borderId="16" xfId="53" applyFont="1" applyFill="1" applyBorder="1" applyAlignment="1">
      <alignment horizontal="center"/>
      <protection/>
    </xf>
    <xf numFmtId="0" fontId="6" fillId="34" borderId="17" xfId="53" applyNumberFormat="1" applyFont="1" applyFill="1" applyBorder="1" applyAlignment="1" applyProtection="1">
      <alignment horizontal="center"/>
      <protection/>
    </xf>
    <xf numFmtId="0" fontId="6" fillId="34" borderId="12" xfId="53" applyFont="1" applyFill="1" applyBorder="1" applyAlignment="1">
      <alignment vertical="center"/>
      <protection/>
    </xf>
    <xf numFmtId="0" fontId="6" fillId="34" borderId="14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34" borderId="12" xfId="53" applyFont="1" applyFill="1" applyBorder="1" applyAlignment="1">
      <alignment horizontal="center" vertical="center"/>
      <protection/>
    </xf>
    <xf numFmtId="0" fontId="6" fillId="34" borderId="13" xfId="53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7" fillId="0" borderId="0" xfId="53" applyFont="1" applyFill="1" applyAlignment="1">
      <alignment vertical="justify"/>
      <protection/>
    </xf>
    <xf numFmtId="0" fontId="4" fillId="0" borderId="0" xfId="53" applyFont="1" applyFill="1" applyAlignment="1">
      <alignment vertical="justify"/>
      <protection/>
    </xf>
    <xf numFmtId="165" fontId="4" fillId="0" borderId="0" xfId="53" applyNumberFormat="1" applyFont="1" applyFill="1" applyAlignment="1">
      <alignment vertical="justify"/>
      <protection/>
    </xf>
    <xf numFmtId="0" fontId="4" fillId="0" borderId="0" xfId="53" applyFont="1" applyAlignment="1">
      <alignment vertical="justify"/>
      <protection/>
    </xf>
    <xf numFmtId="165" fontId="4" fillId="0" borderId="0" xfId="53" applyNumberFormat="1" applyFont="1" applyAlignment="1">
      <alignment vertical="justify"/>
      <protection/>
    </xf>
    <xf numFmtId="165" fontId="4" fillId="0" borderId="0" xfId="53" applyNumberFormat="1" applyFont="1" applyAlignment="1" applyProtection="1">
      <alignment vertical="justify"/>
      <protection/>
    </xf>
    <xf numFmtId="0" fontId="7" fillId="0" borderId="0" xfId="53" applyFont="1" applyAlignment="1">
      <alignment vertical="justify"/>
      <protection/>
    </xf>
    <xf numFmtId="0" fontId="4" fillId="0" borderId="0" xfId="53" applyFont="1" applyFill="1" applyAlignment="1">
      <alignment horizontal="right" vertical="justify"/>
      <protection/>
    </xf>
    <xf numFmtId="0" fontId="4" fillId="0" borderId="0" xfId="53" applyFont="1" applyAlignment="1">
      <alignment horizontal="right" vertical="justify"/>
      <protection/>
    </xf>
    <xf numFmtId="165" fontId="4" fillId="0" borderId="0" xfId="53" applyNumberFormat="1" applyFont="1" applyFill="1" applyAlignment="1" applyProtection="1">
      <alignment vertical="justify"/>
      <protection/>
    </xf>
    <xf numFmtId="0" fontId="7" fillId="0" borderId="0" xfId="53" applyFont="1" applyAlignment="1">
      <alignment vertical="center"/>
      <protection/>
    </xf>
    <xf numFmtId="0" fontId="4" fillId="0" borderId="0" xfId="53" applyFont="1">
      <alignment/>
      <protection/>
    </xf>
    <xf numFmtId="0" fontId="7" fillId="0" borderId="0" xfId="53" applyFont="1" applyAlignment="1">
      <alignment horizontal="fill" vertical="justify"/>
      <protection/>
    </xf>
    <xf numFmtId="164" fontId="4" fillId="0" borderId="0" xfId="53" applyNumberFormat="1" applyFont="1" applyAlignment="1" applyProtection="1">
      <alignment vertical="justify"/>
      <protection/>
    </xf>
    <xf numFmtId="0" fontId="8" fillId="0" borderId="0" xfId="53">
      <alignment/>
      <protection/>
    </xf>
    <xf numFmtId="0" fontId="7" fillId="0" borderId="0" xfId="53" applyFont="1">
      <alignment/>
      <protection/>
    </xf>
    <xf numFmtId="165" fontId="4" fillId="0" borderId="0" xfId="53" applyNumberFormat="1" applyFont="1" applyFill="1" applyAlignment="1">
      <alignment horizontal="right" vertical="justify"/>
      <protection/>
    </xf>
    <xf numFmtId="165" fontId="4" fillId="0" borderId="0" xfId="53" applyNumberFormat="1" applyFont="1" applyAlignment="1">
      <alignment horizontal="right" vertical="justify"/>
      <protection/>
    </xf>
    <xf numFmtId="3" fontId="7" fillId="0" borderId="0" xfId="53" applyNumberFormat="1" applyFont="1" applyFill="1" applyAlignment="1">
      <alignment horizontal="right" vertical="justify"/>
      <protection/>
    </xf>
    <xf numFmtId="3" fontId="7" fillId="0" borderId="0" xfId="53" applyNumberFormat="1" applyFont="1" applyAlignment="1">
      <alignment horizontal="right" vertical="justify"/>
      <protection/>
    </xf>
    <xf numFmtId="0" fontId="2" fillId="33" borderId="0" xfId="51" applyFill="1">
      <alignment/>
      <protection/>
    </xf>
    <xf numFmtId="0" fontId="5" fillId="33" borderId="0" xfId="51" applyFont="1" applyFill="1" applyAlignment="1" quotePrefix="1">
      <alignment horizontal="left"/>
      <protection/>
    </xf>
    <xf numFmtId="0" fontId="5" fillId="33" borderId="0" xfId="51" applyFont="1" applyFill="1" applyAlignment="1" quotePrefix="1">
      <alignment/>
      <protection/>
    </xf>
    <xf numFmtId="0" fontId="5" fillId="33" borderId="0" xfId="51" applyFont="1" applyFill="1" applyAlignment="1">
      <alignment/>
      <protection/>
    </xf>
    <xf numFmtId="0" fontId="11" fillId="33" borderId="0" xfId="51" applyFont="1" applyFill="1">
      <alignment/>
      <protection/>
    </xf>
    <xf numFmtId="0" fontId="5" fillId="34" borderId="28" xfId="51" applyFont="1" applyFill="1" applyBorder="1">
      <alignment/>
      <protection/>
    </xf>
    <xf numFmtId="0" fontId="5" fillId="34" borderId="29" xfId="51" applyFont="1" applyFill="1" applyBorder="1">
      <alignment/>
      <protection/>
    </xf>
    <xf numFmtId="0" fontId="5" fillId="34" borderId="30" xfId="51" applyFont="1" applyFill="1" applyBorder="1" applyAlignment="1" quotePrefix="1">
      <alignment horizontal="center"/>
      <protection/>
    </xf>
    <xf numFmtId="0" fontId="5" fillId="33" borderId="0" xfId="51" applyFont="1" applyFill="1">
      <alignment/>
      <protection/>
    </xf>
    <xf numFmtId="0" fontId="5" fillId="34" borderId="19" xfId="51" applyFont="1" applyFill="1" applyBorder="1" applyAlignment="1">
      <alignment horizontal="left"/>
      <protection/>
    </xf>
    <xf numFmtId="0" fontId="5" fillId="34" borderId="0" xfId="51" applyFont="1" applyFill="1" applyBorder="1" applyAlignment="1">
      <alignment horizontal="left"/>
      <protection/>
    </xf>
    <xf numFmtId="0" fontId="5" fillId="34" borderId="31" xfId="51" applyFont="1" applyFill="1" applyBorder="1" applyAlignment="1">
      <alignment horizontal="center"/>
      <protection/>
    </xf>
    <xf numFmtId="0" fontId="5" fillId="33" borderId="19" xfId="51" applyFont="1" applyFill="1" applyBorder="1" applyAlignment="1">
      <alignment horizontal="left"/>
      <protection/>
    </xf>
    <xf numFmtId="0" fontId="5" fillId="33" borderId="0" xfId="51" applyFont="1" applyFill="1" applyBorder="1" applyAlignment="1">
      <alignment horizontal="left"/>
      <protection/>
    </xf>
    <xf numFmtId="0" fontId="5" fillId="33" borderId="31" xfId="51" applyFont="1" applyFill="1" applyBorder="1" applyAlignment="1">
      <alignment horizontal="center"/>
      <protection/>
    </xf>
    <xf numFmtId="0" fontId="5" fillId="34" borderId="32" xfId="51" applyFont="1" applyFill="1" applyBorder="1" applyAlignment="1">
      <alignment horizontal="left"/>
      <protection/>
    </xf>
    <xf numFmtId="0" fontId="5" fillId="34" borderId="33" xfId="51" applyFont="1" applyFill="1" applyBorder="1" applyAlignment="1">
      <alignment horizontal="left"/>
      <protection/>
    </xf>
    <xf numFmtId="0" fontId="5" fillId="34" borderId="34" xfId="51" applyFont="1" applyFill="1" applyBorder="1" applyAlignment="1">
      <alignment horizontal="center"/>
      <protection/>
    </xf>
    <xf numFmtId="0" fontId="2" fillId="0" borderId="0" xfId="51" applyBorder="1">
      <alignment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166" fontId="2" fillId="34" borderId="12" xfId="51" applyNumberFormat="1" applyFont="1" applyFill="1" applyBorder="1" applyAlignment="1">
      <alignment vertical="justify"/>
      <protection/>
    </xf>
    <xf numFmtId="166" fontId="2" fillId="34" borderId="13" xfId="51" applyNumberFormat="1" applyFont="1" applyFill="1" applyBorder="1" applyAlignment="1">
      <alignment vertical="justify"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166" fontId="2" fillId="34" borderId="12" xfId="52" applyNumberFormat="1" applyFont="1" applyFill="1" applyBorder="1" applyAlignment="1">
      <alignment vertical="justify"/>
      <protection/>
    </xf>
    <xf numFmtId="166" fontId="2" fillId="34" borderId="13" xfId="52" applyNumberFormat="1" applyFont="1" applyFill="1" applyBorder="1" applyAlignment="1">
      <alignment vertical="justify"/>
      <protection/>
    </xf>
    <xf numFmtId="168" fontId="4" fillId="0" borderId="0" xfId="53" applyNumberFormat="1" applyFont="1" applyFill="1" applyAlignment="1" applyProtection="1">
      <alignment vertical="justify"/>
      <protection/>
    </xf>
    <xf numFmtId="0" fontId="7" fillId="0" borderId="0" xfId="53" applyNumberFormat="1" applyFont="1" applyAlignment="1">
      <alignment vertical="center"/>
      <protection/>
    </xf>
    <xf numFmtId="0" fontId="7" fillId="0" borderId="0" xfId="53" applyNumberFormat="1" applyFont="1" applyAlignment="1">
      <alignment vertical="justify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justify"/>
    </xf>
    <xf numFmtId="0" fontId="2" fillId="33" borderId="0" xfId="52" applyFill="1">
      <alignment/>
      <protection/>
    </xf>
    <xf numFmtId="0" fontId="2" fillId="33" borderId="0" xfId="52" applyFill="1" applyAlignment="1">
      <alignment/>
      <protection/>
    </xf>
    <xf numFmtId="0" fontId="2" fillId="33" borderId="19" xfId="52" applyFill="1" applyBorder="1" applyAlignment="1">
      <alignment horizontal="left"/>
      <protection/>
    </xf>
    <xf numFmtId="0" fontId="4" fillId="33" borderId="0" xfId="52" applyFont="1" applyFill="1" applyBorder="1" applyAlignment="1">
      <alignment horizontal="left"/>
      <protection/>
    </xf>
    <xf numFmtId="0" fontId="4" fillId="33" borderId="31" xfId="52" applyFont="1" applyFill="1" applyBorder="1" applyAlignment="1">
      <alignment horizontal="left"/>
      <protection/>
    </xf>
    <xf numFmtId="0" fontId="4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left"/>
      <protection/>
    </xf>
    <xf numFmtId="0" fontId="7" fillId="33" borderId="0" xfId="52" applyFont="1" applyFill="1" applyAlignment="1">
      <alignment horizontal="center"/>
      <protection/>
    </xf>
    <xf numFmtId="0" fontId="2" fillId="34" borderId="35" xfId="52" applyFill="1" applyBorder="1">
      <alignment/>
      <protection/>
    </xf>
    <xf numFmtId="0" fontId="2" fillId="34" borderId="36" xfId="52" applyFill="1" applyBorder="1">
      <alignment/>
      <protection/>
    </xf>
    <xf numFmtId="0" fontId="2" fillId="34" borderId="37" xfId="52" applyFill="1" applyBorder="1">
      <alignment/>
      <protection/>
    </xf>
    <xf numFmtId="0" fontId="2" fillId="34" borderId="38" xfId="52" applyFill="1" applyBorder="1">
      <alignment/>
      <protection/>
    </xf>
    <xf numFmtId="0" fontId="2" fillId="34" borderId="0" xfId="52" applyFill="1" applyBorder="1">
      <alignment/>
      <protection/>
    </xf>
    <xf numFmtId="0" fontId="2" fillId="34" borderId="39" xfId="52" applyFill="1" applyBorder="1">
      <alignment/>
      <protection/>
    </xf>
    <xf numFmtId="0" fontId="2" fillId="34" borderId="40" xfId="52" applyFill="1" applyBorder="1">
      <alignment/>
      <protection/>
    </xf>
    <xf numFmtId="0" fontId="2" fillId="34" borderId="41" xfId="52" applyFill="1" applyBorder="1">
      <alignment/>
      <protection/>
    </xf>
    <xf numFmtId="0" fontId="2" fillId="34" borderId="42" xfId="52" applyFill="1" applyBorder="1">
      <alignment/>
      <protection/>
    </xf>
    <xf numFmtId="0" fontId="10" fillId="33" borderId="0" xfId="52" applyFont="1" applyFill="1" applyAlignment="1">
      <alignment/>
      <protection/>
    </xf>
    <xf numFmtId="0" fontId="13" fillId="33" borderId="0" xfId="52" applyFont="1" applyFill="1">
      <alignment/>
      <protection/>
    </xf>
    <xf numFmtId="0" fontId="3" fillId="33" borderId="0" xfId="52" applyFont="1" applyFill="1" applyAlignment="1">
      <alignment horizontal="center"/>
      <protection/>
    </xf>
    <xf numFmtId="0" fontId="10" fillId="33" borderId="0" xfId="52" applyFont="1" applyFill="1" applyBorder="1" applyAlignment="1" quotePrefix="1">
      <alignment horizontal="center" vertical="center"/>
      <protection/>
    </xf>
    <xf numFmtId="0" fontId="13" fillId="0" borderId="0" xfId="52" applyFont="1">
      <alignment/>
      <protection/>
    </xf>
    <xf numFmtId="0" fontId="2" fillId="0" borderId="0" xfId="52" applyBorder="1">
      <alignment/>
      <protection/>
    </xf>
    <xf numFmtId="0" fontId="2" fillId="33" borderId="0" xfId="52" applyFill="1" applyAlignment="1">
      <alignment horizontal="center" vertical="center" wrapText="1"/>
      <protection/>
    </xf>
    <xf numFmtId="0" fontId="4" fillId="33" borderId="28" xfId="52" applyFont="1" applyFill="1" applyBorder="1" applyAlignment="1">
      <alignment horizontal="left"/>
      <protection/>
    </xf>
    <xf numFmtId="0" fontId="4" fillId="33" borderId="29" xfId="52" applyFont="1" applyFill="1" applyBorder="1" applyAlignment="1">
      <alignment horizontal="left"/>
      <protection/>
    </xf>
    <xf numFmtId="0" fontId="4" fillId="33" borderId="30" xfId="52" applyFont="1" applyFill="1" applyBorder="1" applyAlignment="1">
      <alignment horizontal="left"/>
      <protection/>
    </xf>
    <xf numFmtId="0" fontId="4" fillId="33" borderId="19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31" xfId="52" applyFont="1" applyFill="1" applyBorder="1" applyAlignment="1">
      <alignment horizontal="center" vertical="center"/>
      <protection/>
    </xf>
    <xf numFmtId="0" fontId="4" fillId="33" borderId="32" xfId="52" applyFont="1" applyFill="1" applyBorder="1" applyAlignment="1">
      <alignment horizontal="left"/>
      <protection/>
    </xf>
    <xf numFmtId="0" fontId="4" fillId="33" borderId="33" xfId="52" applyFont="1" applyFill="1" applyBorder="1" applyAlignment="1">
      <alignment horizontal="left"/>
      <protection/>
    </xf>
    <xf numFmtId="0" fontId="4" fillId="33" borderId="34" xfId="52" applyFont="1" applyFill="1" applyBorder="1" applyAlignment="1">
      <alignment horizontal="left"/>
      <protection/>
    </xf>
    <xf numFmtId="0" fontId="7" fillId="33" borderId="0" xfId="52" applyFont="1" applyFill="1" applyAlignment="1">
      <alignment horizontal="left"/>
      <protection/>
    </xf>
    <xf numFmtId="0" fontId="3" fillId="33" borderId="0" xfId="52" applyFont="1" applyFill="1" applyAlignment="1">
      <alignment horizontal="left"/>
      <protection/>
    </xf>
    <xf numFmtId="0" fontId="10" fillId="33" borderId="43" xfId="52" applyFont="1" applyFill="1" applyBorder="1" applyAlignment="1">
      <alignment horizontal="center" vertical="center"/>
      <protection/>
    </xf>
    <xf numFmtId="0" fontId="10" fillId="33" borderId="44" xfId="52" applyFont="1" applyFill="1" applyBorder="1" applyAlignment="1" quotePrefix="1">
      <alignment horizontal="center" vertical="center"/>
      <protection/>
    </xf>
    <xf numFmtId="0" fontId="10" fillId="33" borderId="45" xfId="52" applyFont="1" applyFill="1" applyBorder="1" applyAlignment="1" quotePrefix="1">
      <alignment horizontal="center" vertical="center"/>
      <protection/>
    </xf>
    <xf numFmtId="0" fontId="12" fillId="34" borderId="38" xfId="52" applyFont="1" applyFill="1" applyBorder="1" applyAlignment="1">
      <alignment horizontal="center" vertical="center"/>
      <protection/>
    </xf>
    <xf numFmtId="0" fontId="12" fillId="34" borderId="0" xfId="52" applyFont="1" applyFill="1" applyBorder="1" applyAlignment="1">
      <alignment horizontal="center" vertical="center"/>
      <protection/>
    </xf>
    <xf numFmtId="0" fontId="12" fillId="34" borderId="39" xfId="52" applyFont="1" applyFill="1" applyBorder="1" applyAlignment="1">
      <alignment horizontal="center" vertical="center"/>
      <protection/>
    </xf>
    <xf numFmtId="0" fontId="10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center"/>
      <protection/>
    </xf>
    <xf numFmtId="0" fontId="10" fillId="33" borderId="0" xfId="51" applyFont="1" applyFill="1" applyAlignment="1">
      <alignment horizontal="center"/>
      <protection/>
    </xf>
    <xf numFmtId="0" fontId="6" fillId="0" borderId="0" xfId="53" applyNumberFormat="1" applyFont="1" applyAlignment="1">
      <alignment vertical="justify" wrapText="1"/>
      <protection/>
    </xf>
    <xf numFmtId="0" fontId="0" fillId="0" borderId="0" xfId="0" applyAlignment="1">
      <alignment/>
    </xf>
    <xf numFmtId="0" fontId="7" fillId="0" borderId="0" xfId="53" applyNumberFormat="1" applyFont="1" applyAlignment="1">
      <alignment vertical="justify" wrapText="1"/>
      <protection/>
    </xf>
    <xf numFmtId="0" fontId="0" fillId="0" borderId="0" xfId="0" applyAlignment="1">
      <alignment wrapText="1"/>
    </xf>
    <xf numFmtId="0" fontId="6" fillId="34" borderId="46" xfId="53" applyFont="1" applyFill="1" applyBorder="1" applyAlignment="1" quotePrefix="1">
      <alignment horizontal="center"/>
      <protection/>
    </xf>
    <xf numFmtId="0" fontId="6" fillId="34" borderId="47" xfId="53" applyFont="1" applyFill="1" applyBorder="1" applyAlignment="1" quotePrefix="1">
      <alignment horizontal="center"/>
      <protection/>
    </xf>
    <xf numFmtId="0" fontId="6" fillId="34" borderId="48" xfId="53" applyFont="1" applyFill="1" applyBorder="1" applyAlignment="1" quotePrefix="1">
      <alignment horizontal="center"/>
      <protection/>
    </xf>
    <xf numFmtId="2" fontId="6" fillId="0" borderId="0" xfId="52" applyNumberFormat="1" applyFont="1" applyBorder="1" applyAlignment="1">
      <alignment horizontal="left" vertical="top" wrapText="1"/>
      <protection/>
    </xf>
    <xf numFmtId="2" fontId="48" fillId="0" borderId="0" xfId="0" applyNumberFormat="1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0" fillId="0" borderId="0" xfId="0" applyAlignment="1">
      <alignment vertical="justify" wrapText="1"/>
    </xf>
    <xf numFmtId="0" fontId="6" fillId="0" borderId="0" xfId="53" applyNumberFormat="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  <xf numFmtId="2" fontId="6" fillId="0" borderId="16" xfId="52" applyNumberFormat="1" applyFont="1" applyBorder="1" applyAlignment="1">
      <alignment horizontal="left" vertical="top" wrapText="1"/>
      <protection/>
    </xf>
    <xf numFmtId="2" fontId="48" fillId="0" borderId="16" xfId="0" applyNumberFormat="1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AVAGFORM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view="pageBreakPreview" zoomScale="60" zoomScalePageLayoutView="0" workbookViewId="0" topLeftCell="A13">
      <selection activeCell="O44" sqref="O44"/>
    </sheetView>
  </sheetViews>
  <sheetFormatPr defaultColWidth="11.421875" defaultRowHeight="15"/>
  <cols>
    <col min="1" max="10" width="11.57421875" style="69" customWidth="1"/>
    <col min="11" max="11" width="1.57421875" style="69" customWidth="1"/>
    <col min="12" max="16384" width="11.57421875" style="69" customWidth="1"/>
  </cols>
  <sheetData>
    <row r="1" spans="1:11" ht="12.75">
      <c r="A1" s="206"/>
      <c r="B1" s="229" t="s">
        <v>320</v>
      </c>
      <c r="C1" s="229"/>
      <c r="D1" s="229"/>
      <c r="E1" s="206"/>
      <c r="F1" s="206"/>
      <c r="G1" s="206"/>
      <c r="H1" s="206"/>
      <c r="I1" s="206"/>
      <c r="J1" s="206"/>
      <c r="K1" s="206"/>
    </row>
    <row r="2" spans="1:11" ht="12.75">
      <c r="A2" s="206"/>
      <c r="B2" s="229"/>
      <c r="C2" s="229"/>
      <c r="D2" s="229"/>
      <c r="E2" s="206"/>
      <c r="F2" s="206"/>
      <c r="G2" s="230"/>
      <c r="H2" s="231"/>
      <c r="I2" s="231"/>
      <c r="J2" s="232"/>
      <c r="K2" s="207"/>
    </row>
    <row r="3" spans="1:11" ht="5.25" customHeight="1">
      <c r="A3" s="206"/>
      <c r="B3" s="229"/>
      <c r="C3" s="229"/>
      <c r="D3" s="229"/>
      <c r="E3" s="206"/>
      <c r="F3" s="206"/>
      <c r="G3" s="208"/>
      <c r="H3" s="209"/>
      <c r="I3" s="209"/>
      <c r="J3" s="210"/>
      <c r="K3" s="207"/>
    </row>
    <row r="4" spans="1:11" ht="12.75">
      <c r="A4" s="206"/>
      <c r="B4" s="229"/>
      <c r="C4" s="229"/>
      <c r="D4" s="229"/>
      <c r="E4" s="206"/>
      <c r="F4" s="206"/>
      <c r="G4" s="233" t="s">
        <v>296</v>
      </c>
      <c r="H4" s="234"/>
      <c r="I4" s="234"/>
      <c r="J4" s="235"/>
      <c r="K4" s="207"/>
    </row>
    <row r="5" spans="1:11" ht="12.75">
      <c r="A5" s="206"/>
      <c r="B5" s="206"/>
      <c r="C5" s="206"/>
      <c r="D5" s="206"/>
      <c r="E5" s="206"/>
      <c r="F5" s="206"/>
      <c r="G5" s="236"/>
      <c r="H5" s="237"/>
      <c r="I5" s="237"/>
      <c r="J5" s="238"/>
      <c r="K5" s="207"/>
    </row>
    <row r="6" spans="1:11" ht="12.75">
      <c r="A6" s="206"/>
      <c r="B6" s="206"/>
      <c r="C6" s="206"/>
      <c r="D6" s="206"/>
      <c r="E6" s="206"/>
      <c r="F6" s="206"/>
      <c r="G6" s="211"/>
      <c r="H6" s="211"/>
      <c r="I6" s="211"/>
      <c r="J6" s="211"/>
      <c r="K6" s="207"/>
    </row>
    <row r="7" spans="1:11" ht="5.25" customHeight="1">
      <c r="A7" s="206"/>
      <c r="B7" s="206"/>
      <c r="C7" s="206"/>
      <c r="D7" s="206"/>
      <c r="E7" s="206"/>
      <c r="F7" s="206"/>
      <c r="G7" s="212"/>
      <c r="H7" s="212"/>
      <c r="I7" s="212"/>
      <c r="J7" s="212"/>
      <c r="K7" s="207"/>
    </row>
    <row r="8" spans="1:11" ht="12.75">
      <c r="A8" s="206"/>
      <c r="B8" s="206"/>
      <c r="C8" s="206"/>
      <c r="D8" s="206"/>
      <c r="E8" s="206"/>
      <c r="F8" s="206"/>
      <c r="G8" s="239" t="s">
        <v>321</v>
      </c>
      <c r="H8" s="239"/>
      <c r="I8" s="239"/>
      <c r="J8" s="239"/>
      <c r="K8" s="239"/>
    </row>
    <row r="9" spans="1:11" ht="16.5" customHeight="1">
      <c r="A9" s="206"/>
      <c r="B9" s="206"/>
      <c r="C9" s="206"/>
      <c r="D9" s="213"/>
      <c r="E9" s="213"/>
      <c r="F9" s="206"/>
      <c r="G9" s="239" t="s">
        <v>322</v>
      </c>
      <c r="H9" s="239"/>
      <c r="I9" s="239"/>
      <c r="J9" s="239"/>
      <c r="K9" s="239"/>
    </row>
    <row r="10" spans="1:11" ht="12.7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11" ht="12.7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</row>
    <row r="12" spans="1:11" ht="12.7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</row>
    <row r="13" spans="1:11" ht="12.7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11" ht="12.7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11" ht="12.7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1" ht="12.7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ht="12.7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ht="12.7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1:11" ht="12.7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</row>
    <row r="20" spans="1:11" ht="12.7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12.7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2.7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</row>
    <row r="23" spans="1:11" ht="13.5" thickBot="1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</row>
    <row r="24" spans="1:11" ht="13.5" thickTop="1">
      <c r="A24" s="206"/>
      <c r="B24" s="206"/>
      <c r="C24" s="214"/>
      <c r="D24" s="215"/>
      <c r="E24" s="215"/>
      <c r="F24" s="215"/>
      <c r="G24" s="215"/>
      <c r="H24" s="215"/>
      <c r="I24" s="216"/>
      <c r="J24" s="206"/>
      <c r="K24" s="206"/>
    </row>
    <row r="25" spans="1:11" ht="12.75">
      <c r="A25" s="206"/>
      <c r="B25" s="206"/>
      <c r="C25" s="217"/>
      <c r="D25" s="218"/>
      <c r="E25" s="218"/>
      <c r="F25" s="218"/>
      <c r="G25" s="218"/>
      <c r="H25" s="218"/>
      <c r="I25" s="219"/>
      <c r="J25" s="206"/>
      <c r="K25" s="206"/>
    </row>
    <row r="26" spans="1:11" ht="12.75">
      <c r="A26" s="206"/>
      <c r="B26" s="206"/>
      <c r="C26" s="217"/>
      <c r="D26" s="218"/>
      <c r="E26" s="218"/>
      <c r="F26" s="218"/>
      <c r="G26" s="218"/>
      <c r="H26" s="218"/>
      <c r="I26" s="219"/>
      <c r="J26" s="206"/>
      <c r="K26" s="206"/>
    </row>
    <row r="27" spans="1:11" ht="18.75" customHeight="1">
      <c r="A27" s="206"/>
      <c r="B27" s="206"/>
      <c r="C27" s="244" t="s">
        <v>297</v>
      </c>
      <c r="D27" s="245"/>
      <c r="E27" s="245"/>
      <c r="F27" s="245"/>
      <c r="G27" s="245"/>
      <c r="H27" s="245"/>
      <c r="I27" s="246"/>
      <c r="J27" s="206"/>
      <c r="K27" s="206"/>
    </row>
    <row r="28" spans="1:11" ht="12.75">
      <c r="A28" s="206"/>
      <c r="B28" s="206"/>
      <c r="C28" s="217"/>
      <c r="D28" s="218"/>
      <c r="E28" s="218"/>
      <c r="F28" s="218"/>
      <c r="G28" s="218"/>
      <c r="H28" s="218"/>
      <c r="I28" s="219"/>
      <c r="J28" s="206"/>
      <c r="K28" s="206"/>
    </row>
    <row r="29" spans="1:11" ht="12.75">
      <c r="A29" s="206"/>
      <c r="B29" s="206"/>
      <c r="C29" s="217"/>
      <c r="D29" s="218"/>
      <c r="E29" s="218"/>
      <c r="F29" s="218"/>
      <c r="G29" s="218"/>
      <c r="H29" s="218"/>
      <c r="I29" s="219"/>
      <c r="J29" s="206"/>
      <c r="K29" s="206"/>
    </row>
    <row r="30" spans="1:11" ht="18.75" customHeight="1">
      <c r="A30" s="206"/>
      <c r="B30" s="206"/>
      <c r="C30" s="244" t="s">
        <v>299</v>
      </c>
      <c r="D30" s="245"/>
      <c r="E30" s="245"/>
      <c r="F30" s="245"/>
      <c r="G30" s="245"/>
      <c r="H30" s="245"/>
      <c r="I30" s="246"/>
      <c r="J30" s="206"/>
      <c r="K30" s="206"/>
    </row>
    <row r="31" spans="1:11" ht="12.75">
      <c r="A31" s="206"/>
      <c r="B31" s="206"/>
      <c r="C31" s="217"/>
      <c r="D31" s="218"/>
      <c r="E31" s="218"/>
      <c r="F31" s="218"/>
      <c r="G31" s="218"/>
      <c r="H31" s="218"/>
      <c r="I31" s="219"/>
      <c r="J31" s="206"/>
      <c r="K31" s="206"/>
    </row>
    <row r="32" spans="1:11" ht="12.75">
      <c r="A32" s="206"/>
      <c r="B32" s="206"/>
      <c r="C32" s="217"/>
      <c r="D32" s="218"/>
      <c r="E32" s="218"/>
      <c r="F32" s="218"/>
      <c r="G32" s="218"/>
      <c r="H32" s="218"/>
      <c r="I32" s="219"/>
      <c r="J32" s="206"/>
      <c r="K32" s="206"/>
    </row>
    <row r="33" spans="1:11" ht="12.75">
      <c r="A33" s="206"/>
      <c r="B33" s="206"/>
      <c r="C33" s="217"/>
      <c r="D33" s="218"/>
      <c r="E33" s="218"/>
      <c r="F33" s="218"/>
      <c r="G33" s="218"/>
      <c r="H33" s="218"/>
      <c r="I33" s="219"/>
      <c r="J33" s="206"/>
      <c r="K33" s="206"/>
    </row>
    <row r="34" spans="1:11" ht="13.5" thickBot="1">
      <c r="A34" s="206"/>
      <c r="B34" s="206"/>
      <c r="C34" s="220"/>
      <c r="D34" s="221"/>
      <c r="E34" s="221"/>
      <c r="F34" s="221"/>
      <c r="G34" s="221"/>
      <c r="H34" s="221"/>
      <c r="I34" s="222"/>
      <c r="J34" s="206"/>
      <c r="K34" s="206"/>
    </row>
    <row r="35" spans="1:11" ht="13.5" thickTop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</row>
    <row r="36" spans="1:11" ht="12.75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</row>
    <row r="37" spans="1:11" ht="12.7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</row>
    <row r="38" spans="1:11" ht="12.75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</row>
    <row r="39" spans="1:11" ht="12.75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</row>
    <row r="40" spans="1:11" ht="15">
      <c r="A40" s="206"/>
      <c r="B40" s="206"/>
      <c r="C40" s="206"/>
      <c r="D40" s="206"/>
      <c r="E40" s="247"/>
      <c r="F40" s="247"/>
      <c r="G40" s="247"/>
      <c r="H40" s="206"/>
      <c r="I40" s="206"/>
      <c r="J40" s="206"/>
      <c r="K40" s="206"/>
    </row>
    <row r="41" spans="1:11" ht="12.75">
      <c r="A41" s="206"/>
      <c r="B41" s="206"/>
      <c r="C41" s="206"/>
      <c r="D41" s="206"/>
      <c r="E41" s="248"/>
      <c r="F41" s="248"/>
      <c r="G41" s="248"/>
      <c r="H41" s="206"/>
      <c r="I41" s="206"/>
      <c r="J41" s="206"/>
      <c r="K41" s="206"/>
    </row>
    <row r="42" spans="1:11" ht="15">
      <c r="A42" s="206"/>
      <c r="B42" s="206"/>
      <c r="C42" s="206"/>
      <c r="D42" s="206"/>
      <c r="E42" s="247"/>
      <c r="F42" s="247"/>
      <c r="G42" s="247"/>
      <c r="H42" s="206"/>
      <c r="I42" s="206"/>
      <c r="J42" s="206"/>
      <c r="K42" s="206"/>
    </row>
    <row r="43" spans="1:11" ht="12.75">
      <c r="A43" s="206"/>
      <c r="B43" s="206"/>
      <c r="C43" s="206"/>
      <c r="D43" s="206"/>
      <c r="E43" s="248"/>
      <c r="F43" s="248"/>
      <c r="G43" s="248"/>
      <c r="H43" s="206"/>
      <c r="I43" s="206"/>
      <c r="J43" s="206"/>
      <c r="K43" s="206"/>
    </row>
    <row r="44" spans="1:11" ht="15">
      <c r="A44" s="206"/>
      <c r="B44" s="206"/>
      <c r="C44" s="206"/>
      <c r="D44" s="206"/>
      <c r="E44" s="223" t="s">
        <v>323</v>
      </c>
      <c r="F44" s="223"/>
      <c r="G44" s="223"/>
      <c r="H44" s="206"/>
      <c r="I44" s="206"/>
      <c r="J44" s="206"/>
      <c r="K44" s="206"/>
    </row>
    <row r="45" spans="1:11" ht="12.75">
      <c r="A45" s="206"/>
      <c r="B45" s="206"/>
      <c r="C45" s="206"/>
      <c r="D45" s="206"/>
      <c r="E45" s="240" t="s">
        <v>298</v>
      </c>
      <c r="F45" s="240"/>
      <c r="G45" s="240"/>
      <c r="H45" s="206"/>
      <c r="I45" s="206"/>
      <c r="J45" s="206"/>
      <c r="K45" s="206"/>
    </row>
    <row r="46" spans="1:11" ht="12.7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</row>
    <row r="47" spans="1:11" ht="12.75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</row>
    <row r="48" spans="1:11" ht="12.75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</row>
    <row r="49" spans="1:11" ht="12.75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</row>
    <row r="50" spans="1:11" ht="12.75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</row>
    <row r="51" spans="1:11" ht="12.75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1:11" ht="12.75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ht="15">
      <c r="A53" s="206"/>
      <c r="B53" s="206"/>
      <c r="C53" s="206"/>
      <c r="D53" s="224"/>
      <c r="E53" s="206"/>
      <c r="F53" s="225"/>
      <c r="G53" s="225"/>
      <c r="H53" s="206"/>
      <c r="I53" s="206"/>
      <c r="J53" s="206"/>
      <c r="K53" s="206"/>
    </row>
    <row r="54" spans="1:11" ht="12.75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  <row r="55" spans="1:11" ht="12.7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</row>
    <row r="56" spans="1:11" ht="12.75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</row>
    <row r="57" spans="1:11" ht="12.75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</row>
    <row r="58" spans="1:11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</row>
    <row r="60" spans="1:11" ht="12.75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</row>
    <row r="61" spans="1:11" ht="12.75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</row>
    <row r="62" spans="1:11" ht="12.75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</row>
    <row r="63" spans="1:11" ht="12.75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</row>
    <row r="64" spans="1:11" ht="12.75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</row>
    <row r="65" spans="1:11" ht="12.75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</row>
    <row r="66" spans="1:11" ht="12.75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</row>
    <row r="67" spans="1:11" ht="13.5" thickBot="1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</row>
    <row r="68" spans="1:11" ht="19.5" customHeight="1" thickBot="1" thickTop="1">
      <c r="A68" s="206"/>
      <c r="B68" s="206"/>
      <c r="C68" s="206"/>
      <c r="D68" s="206"/>
      <c r="E68" s="206"/>
      <c r="F68" s="206"/>
      <c r="G68" s="206"/>
      <c r="H68" s="241" t="s">
        <v>324</v>
      </c>
      <c r="I68" s="242"/>
      <c r="J68" s="243"/>
      <c r="K68" s="226"/>
    </row>
    <row r="69" spans="1:11" s="227" customFormat="1" ht="12.75" customHeight="1" thickTop="1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</row>
    <row r="70" spans="1:11" ht="12.7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</row>
    <row r="71" spans="1:11" ht="12.75" customHeight="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1:11" ht="12.75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</row>
    <row r="73" spans="1:11" ht="12.75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6" spans="1:4" ht="12.75">
      <c r="A76" s="228"/>
      <c r="B76" s="228"/>
      <c r="C76" s="228"/>
      <c r="D76" s="228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V625"/>
  <sheetViews>
    <sheetView view="pageBreakPreview" zoomScale="60" zoomScalePageLayoutView="0" workbookViewId="0" topLeftCell="A49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76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7</v>
      </c>
      <c r="D9" s="93">
        <v>22</v>
      </c>
      <c r="E9" s="93">
        <v>22</v>
      </c>
      <c r="F9" s="94"/>
      <c r="G9" s="94"/>
      <c r="H9" s="192">
        <v>0.01</v>
      </c>
      <c r="I9" s="192">
        <v>0.032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60</v>
      </c>
      <c r="D10" s="93">
        <v>60.258118389855255</v>
      </c>
      <c r="E10" s="93">
        <v>60</v>
      </c>
      <c r="F10" s="94"/>
      <c r="G10" s="94"/>
      <c r="H10" s="192">
        <v>0.085</v>
      </c>
      <c r="I10" s="192">
        <v>0.085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42</v>
      </c>
      <c r="D11" s="93">
        <v>65</v>
      </c>
      <c r="E11" s="93">
        <v>7</v>
      </c>
      <c r="F11" s="94"/>
      <c r="G11" s="94"/>
      <c r="H11" s="192">
        <v>0.059</v>
      </c>
      <c r="I11" s="192">
        <v>0.093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41</v>
      </c>
      <c r="D12" s="93">
        <v>40.63252854836936</v>
      </c>
      <c r="E12" s="93">
        <v>40</v>
      </c>
      <c r="F12" s="94"/>
      <c r="G12" s="94"/>
      <c r="H12" s="192">
        <v>0.058</v>
      </c>
      <c r="I12" s="192">
        <v>0.05742026404341364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150</v>
      </c>
      <c r="D13" s="101">
        <v>187.89064693822462</v>
      </c>
      <c r="E13" s="101">
        <v>129</v>
      </c>
      <c r="F13" s="102">
        <f>IF(D13&gt;0,100*E13/D13,0)</f>
        <v>68.6569566405363</v>
      </c>
      <c r="G13" s="103"/>
      <c r="H13" s="193">
        <v>0.212</v>
      </c>
      <c r="I13" s="194">
        <v>0.2674202640434137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28</v>
      </c>
      <c r="D17" s="101">
        <v>79.18</v>
      </c>
      <c r="E17" s="101">
        <v>79</v>
      </c>
      <c r="F17" s="102">
        <f>IF(D17&gt;0,100*E17/D17,0)</f>
        <v>99.7726698661278</v>
      </c>
      <c r="G17" s="103"/>
      <c r="H17" s="193">
        <v>0.028</v>
      </c>
      <c r="I17" s="194">
        <v>0.119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7206</v>
      </c>
      <c r="D19" s="93">
        <v>5683</v>
      </c>
      <c r="E19" s="93">
        <v>5683</v>
      </c>
      <c r="F19" s="94"/>
      <c r="G19" s="94"/>
      <c r="H19" s="192">
        <v>33.868</v>
      </c>
      <c r="I19" s="192">
        <v>21.595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7206</v>
      </c>
      <c r="D22" s="101">
        <v>5683</v>
      </c>
      <c r="E22" s="101">
        <v>5683</v>
      </c>
      <c r="F22" s="102">
        <f>IF(D22&gt;0,100*E22/D22,0)</f>
        <v>100</v>
      </c>
      <c r="G22" s="103"/>
      <c r="H22" s="193">
        <v>33.868</v>
      </c>
      <c r="I22" s="194">
        <v>21.595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9136</v>
      </c>
      <c r="D24" s="101">
        <v>9265</v>
      </c>
      <c r="E24" s="101">
        <v>9750</v>
      </c>
      <c r="F24" s="102">
        <f>IF(D24&gt;0,100*E24/D24,0)</f>
        <v>105.23475445223961</v>
      </c>
      <c r="G24" s="103"/>
      <c r="H24" s="193">
        <v>38.927</v>
      </c>
      <c r="I24" s="194">
        <v>31.728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225</v>
      </c>
      <c r="D26" s="101">
        <v>310</v>
      </c>
      <c r="E26" s="101">
        <v>250</v>
      </c>
      <c r="F26" s="102">
        <f>IF(D26&gt;0,100*E26/D26,0)</f>
        <v>80.64516129032258</v>
      </c>
      <c r="G26" s="103"/>
      <c r="H26" s="193">
        <v>0.829</v>
      </c>
      <c r="I26" s="194">
        <v>0.95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1475</v>
      </c>
      <c r="D28" s="93">
        <v>2385</v>
      </c>
      <c r="E28" s="93">
        <v>2600</v>
      </c>
      <c r="F28" s="94"/>
      <c r="G28" s="94"/>
      <c r="H28" s="192">
        <v>4.626</v>
      </c>
      <c r="I28" s="192">
        <v>6.885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16269</v>
      </c>
      <c r="D29" s="93">
        <v>16227</v>
      </c>
      <c r="E29" s="93">
        <v>16249</v>
      </c>
      <c r="F29" s="94"/>
      <c r="G29" s="94"/>
      <c r="H29" s="192">
        <v>17.706</v>
      </c>
      <c r="I29" s="192">
        <v>32.062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6448</v>
      </c>
      <c r="D30" s="93">
        <v>7562</v>
      </c>
      <c r="E30" s="93">
        <v>7562</v>
      </c>
      <c r="F30" s="94"/>
      <c r="G30" s="94"/>
      <c r="H30" s="192">
        <v>6.952</v>
      </c>
      <c r="I30" s="192">
        <v>7.974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24192</v>
      </c>
      <c r="D31" s="101">
        <v>26174</v>
      </c>
      <c r="E31" s="101">
        <v>26411</v>
      </c>
      <c r="F31" s="102">
        <f>IF(D31&gt;0,100*E31/D31,0)</f>
        <v>100.9054787193398</v>
      </c>
      <c r="G31" s="103"/>
      <c r="H31" s="193">
        <v>29.284</v>
      </c>
      <c r="I31" s="194">
        <v>46.92099999999999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1975</v>
      </c>
      <c r="D33" s="93">
        <v>1750</v>
      </c>
      <c r="E33" s="93">
        <v>2000</v>
      </c>
      <c r="F33" s="94"/>
      <c r="G33" s="94"/>
      <c r="H33" s="192">
        <v>2.74</v>
      </c>
      <c r="I33" s="192">
        <v>1.75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4465</v>
      </c>
      <c r="D34" s="93">
        <v>7960</v>
      </c>
      <c r="E34" s="93">
        <v>6459</v>
      </c>
      <c r="F34" s="94"/>
      <c r="G34" s="94"/>
      <c r="H34" s="192">
        <v>9.892</v>
      </c>
      <c r="I34" s="192">
        <v>15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2351</v>
      </c>
      <c r="D35" s="93">
        <v>2500</v>
      </c>
      <c r="E35" s="93">
        <v>2000</v>
      </c>
      <c r="F35" s="94"/>
      <c r="G35" s="94"/>
      <c r="H35" s="192">
        <v>4.397</v>
      </c>
      <c r="I35" s="192">
        <v>5.1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1239</v>
      </c>
      <c r="D36" s="93">
        <v>1625</v>
      </c>
      <c r="E36" s="93">
        <v>1539</v>
      </c>
      <c r="F36" s="94"/>
      <c r="G36" s="94"/>
      <c r="H36" s="192">
        <v>2.481</v>
      </c>
      <c r="I36" s="192">
        <v>2.925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10030</v>
      </c>
      <c r="D37" s="101">
        <v>13835</v>
      </c>
      <c r="E37" s="101">
        <v>11998</v>
      </c>
      <c r="F37" s="102">
        <f>IF(D37&gt;0,100*E37/D37,0)</f>
        <v>86.7220816769064</v>
      </c>
      <c r="G37" s="103"/>
      <c r="H37" s="193">
        <v>19.509999999999998</v>
      </c>
      <c r="I37" s="194">
        <v>24.775000000000002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18755</v>
      </c>
      <c r="D39" s="101">
        <v>18755</v>
      </c>
      <c r="E39" s="101">
        <v>14480</v>
      </c>
      <c r="F39" s="102">
        <f>IF(D39&gt;0,100*E39/D39,0)</f>
        <v>77.20607837909891</v>
      </c>
      <c r="G39" s="103"/>
      <c r="H39" s="193">
        <v>12.435</v>
      </c>
      <c r="I39" s="194">
        <v>11.19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1594</v>
      </c>
      <c r="D41" s="93">
        <v>1567</v>
      </c>
      <c r="E41" s="93">
        <v>1580</v>
      </c>
      <c r="F41" s="94"/>
      <c r="G41" s="94"/>
      <c r="H41" s="192">
        <v>1.487</v>
      </c>
      <c r="I41" s="192">
        <v>2.877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7263</v>
      </c>
      <c r="D42" s="93">
        <v>7814</v>
      </c>
      <c r="E42" s="93">
        <v>8175</v>
      </c>
      <c r="F42" s="94"/>
      <c r="G42" s="94"/>
      <c r="H42" s="192">
        <v>24.031</v>
      </c>
      <c r="I42" s="192">
        <v>24.34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9782</v>
      </c>
      <c r="D43" s="93">
        <v>11723</v>
      </c>
      <c r="E43" s="93">
        <v>11700</v>
      </c>
      <c r="F43" s="94"/>
      <c r="G43" s="94"/>
      <c r="H43" s="192">
        <v>19.585</v>
      </c>
      <c r="I43" s="192">
        <v>26.697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11599</v>
      </c>
      <c r="D44" s="93">
        <v>16570</v>
      </c>
      <c r="E44" s="93">
        <v>16500</v>
      </c>
      <c r="F44" s="94"/>
      <c r="G44" s="94"/>
      <c r="H44" s="192">
        <v>32.351</v>
      </c>
      <c r="I44" s="192">
        <v>46.862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11257</v>
      </c>
      <c r="D45" s="93">
        <v>10955</v>
      </c>
      <c r="E45" s="93">
        <v>12000</v>
      </c>
      <c r="F45" s="94"/>
      <c r="G45" s="94"/>
      <c r="H45" s="192">
        <v>17.611</v>
      </c>
      <c r="I45" s="192">
        <v>20.05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1406</v>
      </c>
      <c r="D46" s="93">
        <v>2350</v>
      </c>
      <c r="E46" s="93">
        <v>2350</v>
      </c>
      <c r="F46" s="94"/>
      <c r="G46" s="94"/>
      <c r="H46" s="192">
        <v>1.889</v>
      </c>
      <c r="I46" s="192">
        <v>2.912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615</v>
      </c>
      <c r="D47" s="93">
        <v>859</v>
      </c>
      <c r="E47" s="93">
        <v>940</v>
      </c>
      <c r="F47" s="94"/>
      <c r="G47" s="94"/>
      <c r="H47" s="192">
        <v>0.874</v>
      </c>
      <c r="I47" s="192">
        <v>1.209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4752</v>
      </c>
      <c r="D48" s="93">
        <v>7964</v>
      </c>
      <c r="E48" s="93">
        <v>7900</v>
      </c>
      <c r="F48" s="94"/>
      <c r="G48" s="94"/>
      <c r="H48" s="192">
        <v>6.061</v>
      </c>
      <c r="I48" s="192">
        <v>10.822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9016</v>
      </c>
      <c r="D49" s="93">
        <v>9887</v>
      </c>
      <c r="E49" s="93">
        <v>10000</v>
      </c>
      <c r="F49" s="94"/>
      <c r="G49" s="94"/>
      <c r="H49" s="192">
        <v>12.208</v>
      </c>
      <c r="I49" s="192">
        <v>17.402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57284</v>
      </c>
      <c r="D50" s="101">
        <v>69689</v>
      </c>
      <c r="E50" s="101">
        <v>71145</v>
      </c>
      <c r="F50" s="102">
        <f>IF(D50&gt;0,100*E50/D50,0)</f>
        <v>102.08928238315947</v>
      </c>
      <c r="G50" s="103"/>
      <c r="H50" s="193">
        <v>116.09700000000001</v>
      </c>
      <c r="I50" s="194">
        <v>153.171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4102</v>
      </c>
      <c r="D52" s="101">
        <v>4102</v>
      </c>
      <c r="E52" s="101">
        <v>4102</v>
      </c>
      <c r="F52" s="102">
        <f>IF(D52&gt;0,100*E52/D52,0)</f>
        <v>100</v>
      </c>
      <c r="G52" s="103"/>
      <c r="H52" s="193">
        <v>4.992</v>
      </c>
      <c r="I52" s="194">
        <v>4.992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29935</v>
      </c>
      <c r="D54" s="93">
        <v>37294</v>
      </c>
      <c r="E54" s="93">
        <v>37000</v>
      </c>
      <c r="F54" s="94"/>
      <c r="G54" s="94"/>
      <c r="H54" s="192">
        <v>36.804</v>
      </c>
      <c r="I54" s="192">
        <v>58.203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67727</v>
      </c>
      <c r="D55" s="93">
        <v>79208</v>
      </c>
      <c r="E55" s="93">
        <v>70300</v>
      </c>
      <c r="F55" s="94"/>
      <c r="G55" s="94"/>
      <c r="H55" s="192">
        <v>78.063</v>
      </c>
      <c r="I55" s="192">
        <v>126.036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7518</v>
      </c>
      <c r="D56" s="93">
        <v>11000</v>
      </c>
      <c r="E56" s="93">
        <v>8750</v>
      </c>
      <c r="F56" s="94"/>
      <c r="G56" s="94"/>
      <c r="H56" s="192">
        <v>20.306</v>
      </c>
      <c r="I56" s="192">
        <v>16.5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3545</v>
      </c>
      <c r="D57" s="93">
        <v>4175</v>
      </c>
      <c r="E57" s="93">
        <v>4175</v>
      </c>
      <c r="F57" s="94"/>
      <c r="G57" s="94"/>
      <c r="H57" s="192">
        <v>6.065</v>
      </c>
      <c r="I57" s="192">
        <v>2.9945500000000003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37128</v>
      </c>
      <c r="D58" s="93">
        <v>42779</v>
      </c>
      <c r="E58" s="93">
        <v>42779</v>
      </c>
      <c r="F58" s="94"/>
      <c r="G58" s="94"/>
      <c r="H58" s="192">
        <v>40.696</v>
      </c>
      <c r="I58" s="192">
        <v>32.222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145853</v>
      </c>
      <c r="D59" s="101">
        <v>174456</v>
      </c>
      <c r="E59" s="101">
        <v>163004</v>
      </c>
      <c r="F59" s="102">
        <f>IF(D59&gt;0,100*E59/D59,0)</f>
        <v>93.43559407529692</v>
      </c>
      <c r="G59" s="103"/>
      <c r="H59" s="193">
        <v>181.934</v>
      </c>
      <c r="I59" s="194">
        <v>235.95555000000002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2252</v>
      </c>
      <c r="D61" s="93">
        <v>3000</v>
      </c>
      <c r="E61" s="93">
        <v>2700</v>
      </c>
      <c r="F61" s="94"/>
      <c r="G61" s="94"/>
      <c r="H61" s="192">
        <v>3.825</v>
      </c>
      <c r="I61" s="192">
        <v>5.425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1007</v>
      </c>
      <c r="D62" s="93">
        <v>900</v>
      </c>
      <c r="E62" s="93">
        <v>855</v>
      </c>
      <c r="F62" s="94"/>
      <c r="G62" s="94"/>
      <c r="H62" s="192">
        <v>0.394</v>
      </c>
      <c r="I62" s="192">
        <v>0.758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1834</v>
      </c>
      <c r="D63" s="93">
        <v>2059</v>
      </c>
      <c r="E63" s="93">
        <v>1736</v>
      </c>
      <c r="F63" s="94"/>
      <c r="G63" s="94"/>
      <c r="H63" s="192">
        <v>0.7</v>
      </c>
      <c r="I63" s="192">
        <v>2.1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5093</v>
      </c>
      <c r="D64" s="101">
        <v>5959</v>
      </c>
      <c r="E64" s="101">
        <v>5291</v>
      </c>
      <c r="F64" s="102">
        <f>IF(D64&gt;0,100*E64/D64,0)</f>
        <v>88.79006544722269</v>
      </c>
      <c r="G64" s="103"/>
      <c r="H64" s="193">
        <v>4.9190000000000005</v>
      </c>
      <c r="I64" s="194">
        <v>8.283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14371</v>
      </c>
      <c r="D66" s="101">
        <v>14371</v>
      </c>
      <c r="E66" s="101">
        <v>11684</v>
      </c>
      <c r="F66" s="102">
        <f>IF(D66&gt;0,100*E66/D66,0)</f>
        <v>81.30262333866816</v>
      </c>
      <c r="G66" s="103"/>
      <c r="H66" s="193">
        <v>6.577</v>
      </c>
      <c r="I66" s="194">
        <v>9.838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43244</v>
      </c>
      <c r="D68" s="93">
        <v>44500</v>
      </c>
      <c r="E68" s="93">
        <v>42000</v>
      </c>
      <c r="F68" s="94"/>
      <c r="G68" s="94"/>
      <c r="H68" s="192">
        <v>51.114</v>
      </c>
      <c r="I68" s="192">
        <v>65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8253</v>
      </c>
      <c r="D69" s="93">
        <v>7500</v>
      </c>
      <c r="E69" s="93">
        <v>7500</v>
      </c>
      <c r="F69" s="94"/>
      <c r="G69" s="94"/>
      <c r="H69" s="192">
        <v>7.956</v>
      </c>
      <c r="I69" s="192">
        <v>7.5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51497</v>
      </c>
      <c r="D70" s="101">
        <v>52000</v>
      </c>
      <c r="E70" s="101">
        <v>49500</v>
      </c>
      <c r="F70" s="102">
        <f>IF(D70&gt;0,100*E70/D70,0)</f>
        <v>95.1923076923077</v>
      </c>
      <c r="G70" s="103"/>
      <c r="H70" s="193">
        <v>59.07</v>
      </c>
      <c r="I70" s="194">
        <v>72.5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3576</v>
      </c>
      <c r="D72" s="93">
        <v>4830</v>
      </c>
      <c r="E72" s="93">
        <v>4758</v>
      </c>
      <c r="F72" s="94"/>
      <c r="G72" s="94"/>
      <c r="H72" s="192">
        <v>0.832</v>
      </c>
      <c r="I72" s="192">
        <v>5.943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9088</v>
      </c>
      <c r="D73" s="93">
        <v>11332</v>
      </c>
      <c r="E73" s="93">
        <v>11100</v>
      </c>
      <c r="F73" s="94"/>
      <c r="G73" s="94"/>
      <c r="H73" s="192">
        <v>33.711</v>
      </c>
      <c r="I73" s="192">
        <v>25.8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19576</v>
      </c>
      <c r="D74" s="93">
        <v>25329</v>
      </c>
      <c r="E74" s="93">
        <v>25350</v>
      </c>
      <c r="F74" s="94"/>
      <c r="G74" s="94"/>
      <c r="H74" s="192">
        <v>37.94</v>
      </c>
      <c r="I74" s="192">
        <v>32.928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23333</v>
      </c>
      <c r="D75" s="93">
        <v>26000</v>
      </c>
      <c r="E75" s="93">
        <v>25956</v>
      </c>
      <c r="F75" s="94"/>
      <c r="G75" s="94"/>
      <c r="H75" s="192">
        <v>19.097</v>
      </c>
      <c r="I75" s="192">
        <v>30.264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2025</v>
      </c>
      <c r="D76" s="93">
        <v>1947</v>
      </c>
      <c r="E76" s="93">
        <v>2000</v>
      </c>
      <c r="F76" s="94"/>
      <c r="G76" s="94"/>
      <c r="H76" s="192">
        <v>3.3</v>
      </c>
      <c r="I76" s="192">
        <v>4.868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3921</v>
      </c>
      <c r="D77" s="93">
        <v>5138</v>
      </c>
      <c r="E77" s="93">
        <v>5000</v>
      </c>
      <c r="F77" s="94"/>
      <c r="G77" s="94"/>
      <c r="H77" s="192">
        <v>5.98</v>
      </c>
      <c r="I77" s="192">
        <v>11.8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8323</v>
      </c>
      <c r="D78" s="93">
        <v>9600</v>
      </c>
      <c r="E78" s="93">
        <v>9500</v>
      </c>
      <c r="F78" s="94"/>
      <c r="G78" s="94"/>
      <c r="H78" s="192">
        <v>17.729</v>
      </c>
      <c r="I78" s="192">
        <v>20.64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12184</v>
      </c>
      <c r="D79" s="93">
        <v>13000</v>
      </c>
      <c r="E79" s="93">
        <v>13500</v>
      </c>
      <c r="F79" s="94"/>
      <c r="G79" s="94"/>
      <c r="H79" s="192">
        <v>21.593</v>
      </c>
      <c r="I79" s="192">
        <v>24.7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82026</v>
      </c>
      <c r="D80" s="101">
        <v>97176</v>
      </c>
      <c r="E80" s="101">
        <v>97164</v>
      </c>
      <c r="F80" s="102">
        <f>IF(D80&gt;0,100*E80/D80,0)</f>
        <v>99.98765127191899</v>
      </c>
      <c r="G80" s="103"/>
      <c r="H80" s="193">
        <v>140.18200000000002</v>
      </c>
      <c r="I80" s="194">
        <v>156.94299999999998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141</v>
      </c>
      <c r="D82" s="93"/>
      <c r="E82" s="93"/>
      <c r="F82" s="94"/>
      <c r="G82" s="94"/>
      <c r="H82" s="192">
        <v>0.099</v>
      </c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330</v>
      </c>
      <c r="D83" s="93">
        <v>330</v>
      </c>
      <c r="E83" s="93">
        <v>330</v>
      </c>
      <c r="F83" s="94"/>
      <c r="G83" s="94"/>
      <c r="H83" s="192">
        <v>0.231</v>
      </c>
      <c r="I83" s="192">
        <v>0.231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471</v>
      </c>
      <c r="D84" s="101">
        <v>330</v>
      </c>
      <c r="E84" s="101">
        <v>330</v>
      </c>
      <c r="F84" s="102">
        <f>IF(D84&gt;0,100*E84/D84,0)</f>
        <v>100</v>
      </c>
      <c r="G84" s="103"/>
      <c r="H84" s="193">
        <v>0.33</v>
      </c>
      <c r="I84" s="194">
        <v>0.231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430419</v>
      </c>
      <c r="D87" s="116">
        <v>492372.0706469382</v>
      </c>
      <c r="E87" s="116">
        <v>471000</v>
      </c>
      <c r="F87" s="117">
        <f>IF(D87&gt;0,100*E87/D87,0)</f>
        <v>95.65936576807515</v>
      </c>
      <c r="G87" s="103"/>
      <c r="H87" s="197">
        <v>649.1940000000001</v>
      </c>
      <c r="I87" s="198">
        <v>779.4589702640434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V625"/>
  <sheetViews>
    <sheetView view="pageBreakPreview" zoomScale="60" zoomScalePageLayoutView="0" workbookViewId="0" topLeftCell="A58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77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59</v>
      </c>
      <c r="D9" s="93">
        <v>57</v>
      </c>
      <c r="E9" s="93">
        <v>57</v>
      </c>
      <c r="F9" s="94"/>
      <c r="G9" s="94"/>
      <c r="H9" s="192">
        <v>0.139</v>
      </c>
      <c r="I9" s="192">
        <v>0.138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862</v>
      </c>
      <c r="D10" s="93">
        <v>862.0184893709975</v>
      </c>
      <c r="E10" s="93">
        <v>852</v>
      </c>
      <c r="F10" s="94"/>
      <c r="G10" s="94"/>
      <c r="H10" s="192">
        <v>1.288</v>
      </c>
      <c r="I10" s="192">
        <v>1.287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5175</v>
      </c>
      <c r="D11" s="93">
        <v>5175.004281389003</v>
      </c>
      <c r="E11" s="93">
        <v>4897</v>
      </c>
      <c r="F11" s="94"/>
      <c r="G11" s="94"/>
      <c r="H11" s="192">
        <v>12.389</v>
      </c>
      <c r="I11" s="192">
        <v>12.39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42</v>
      </c>
      <c r="D12" s="93">
        <v>41.956233884364735</v>
      </c>
      <c r="E12" s="93">
        <v>5</v>
      </c>
      <c r="F12" s="94"/>
      <c r="G12" s="94"/>
      <c r="H12" s="192">
        <v>0.076</v>
      </c>
      <c r="I12" s="192">
        <v>0.07562611157656744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6138</v>
      </c>
      <c r="D13" s="101">
        <v>6135.979004644365</v>
      </c>
      <c r="E13" s="101">
        <v>5811</v>
      </c>
      <c r="F13" s="102">
        <f>IF(D13&gt;0,100*E13/D13,0)</f>
        <v>94.70371387518787</v>
      </c>
      <c r="G13" s="103"/>
      <c r="H13" s="193">
        <v>13.892</v>
      </c>
      <c r="I13" s="194">
        <v>13.89062611157657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20</v>
      </c>
      <c r="D17" s="101">
        <v>45.11</v>
      </c>
      <c r="E17" s="101">
        <v>45</v>
      </c>
      <c r="F17" s="102">
        <f>IF(D17&gt;0,100*E17/D17,0)</f>
        <v>99.75615162935048</v>
      </c>
      <c r="G17" s="103"/>
      <c r="H17" s="193">
        <v>0.024</v>
      </c>
      <c r="I17" s="194">
        <v>0.081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212</v>
      </c>
      <c r="D19" s="93">
        <v>271</v>
      </c>
      <c r="E19" s="93">
        <v>271</v>
      </c>
      <c r="F19" s="94"/>
      <c r="G19" s="94"/>
      <c r="H19" s="192">
        <v>0.89</v>
      </c>
      <c r="I19" s="192">
        <v>0.949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212</v>
      </c>
      <c r="D22" s="101">
        <v>271</v>
      </c>
      <c r="E22" s="101">
        <v>271</v>
      </c>
      <c r="F22" s="102">
        <f>IF(D22&gt;0,100*E22/D22,0)</f>
        <v>100</v>
      </c>
      <c r="G22" s="103"/>
      <c r="H22" s="193">
        <v>0.89</v>
      </c>
      <c r="I22" s="194">
        <v>0.949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237</v>
      </c>
      <c r="D24" s="101">
        <v>145</v>
      </c>
      <c r="E24" s="101">
        <v>150</v>
      </c>
      <c r="F24" s="102">
        <f>IF(D24&gt;0,100*E24/D24,0)</f>
        <v>103.44827586206897</v>
      </c>
      <c r="G24" s="103"/>
      <c r="H24" s="193">
        <v>0.578</v>
      </c>
      <c r="I24" s="194">
        <v>0.526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174</v>
      </c>
      <c r="D26" s="101">
        <v>200</v>
      </c>
      <c r="E26" s="101">
        <v>180</v>
      </c>
      <c r="F26" s="102">
        <f>IF(D26&gt;0,100*E26/D26,0)</f>
        <v>90</v>
      </c>
      <c r="G26" s="103"/>
      <c r="H26" s="193">
        <v>0.532</v>
      </c>
      <c r="I26" s="194">
        <v>0.65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458</v>
      </c>
      <c r="D28" s="93">
        <v>427</v>
      </c>
      <c r="E28" s="93">
        <v>530</v>
      </c>
      <c r="F28" s="94"/>
      <c r="G28" s="94"/>
      <c r="H28" s="192">
        <v>1.431</v>
      </c>
      <c r="I28" s="192">
        <v>1.078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8323</v>
      </c>
      <c r="D29" s="93">
        <v>10470</v>
      </c>
      <c r="E29" s="93">
        <v>14306</v>
      </c>
      <c r="F29" s="94"/>
      <c r="G29" s="94"/>
      <c r="H29" s="192">
        <v>14.919</v>
      </c>
      <c r="I29" s="192">
        <v>22.697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2862</v>
      </c>
      <c r="D30" s="93">
        <v>3976</v>
      </c>
      <c r="E30" s="93">
        <v>3976</v>
      </c>
      <c r="F30" s="94"/>
      <c r="G30" s="94"/>
      <c r="H30" s="192">
        <v>4.3</v>
      </c>
      <c r="I30" s="192">
        <v>5.993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11643</v>
      </c>
      <c r="D31" s="101">
        <v>14873</v>
      </c>
      <c r="E31" s="101">
        <v>18812</v>
      </c>
      <c r="F31" s="102">
        <f>IF(D31&gt;0,100*E31/D31,0)</f>
        <v>126.4842331742083</v>
      </c>
      <c r="G31" s="103"/>
      <c r="H31" s="193">
        <v>20.650000000000002</v>
      </c>
      <c r="I31" s="194">
        <v>29.768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43</v>
      </c>
      <c r="D33" s="93">
        <v>50</v>
      </c>
      <c r="E33" s="93">
        <v>50</v>
      </c>
      <c r="F33" s="94"/>
      <c r="G33" s="94"/>
      <c r="H33" s="192">
        <v>0.102</v>
      </c>
      <c r="I33" s="192">
        <v>0.09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325</v>
      </c>
      <c r="D34" s="93">
        <v>615</v>
      </c>
      <c r="E34" s="93">
        <v>554</v>
      </c>
      <c r="F34" s="94"/>
      <c r="G34" s="94"/>
      <c r="H34" s="192">
        <v>0.961</v>
      </c>
      <c r="I34" s="192">
        <v>1.75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319</v>
      </c>
      <c r="D35" s="93">
        <v>500</v>
      </c>
      <c r="E35" s="93">
        <v>450</v>
      </c>
      <c r="F35" s="94"/>
      <c r="G35" s="94"/>
      <c r="H35" s="192">
        <v>1.134</v>
      </c>
      <c r="I35" s="192">
        <v>1.2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>
        <v>5</v>
      </c>
      <c r="E36" s="93">
        <v>7</v>
      </c>
      <c r="F36" s="94"/>
      <c r="G36" s="94"/>
      <c r="H36" s="192"/>
      <c r="I36" s="192">
        <v>0.01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687</v>
      </c>
      <c r="D37" s="101">
        <v>1170</v>
      </c>
      <c r="E37" s="101">
        <v>1061</v>
      </c>
      <c r="F37" s="102">
        <f>IF(D37&gt;0,100*E37/D37,0)</f>
        <v>90.68376068376068</v>
      </c>
      <c r="G37" s="103"/>
      <c r="H37" s="193">
        <v>2.197</v>
      </c>
      <c r="I37" s="194">
        <v>3.05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/>
      <c r="I39" s="194"/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13035</v>
      </c>
      <c r="D41" s="93">
        <v>15780</v>
      </c>
      <c r="E41" s="93">
        <v>17000</v>
      </c>
      <c r="F41" s="94"/>
      <c r="G41" s="94"/>
      <c r="H41" s="192">
        <v>14.584</v>
      </c>
      <c r="I41" s="192">
        <v>23.075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2384</v>
      </c>
      <c r="D42" s="93">
        <v>2851</v>
      </c>
      <c r="E42" s="93">
        <v>2625</v>
      </c>
      <c r="F42" s="94"/>
      <c r="G42" s="94"/>
      <c r="H42" s="192">
        <v>6.396</v>
      </c>
      <c r="I42" s="192">
        <v>7.598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8209</v>
      </c>
      <c r="D43" s="93">
        <v>9198</v>
      </c>
      <c r="E43" s="93">
        <v>9800</v>
      </c>
      <c r="F43" s="94"/>
      <c r="G43" s="94"/>
      <c r="H43" s="192">
        <v>13.304</v>
      </c>
      <c r="I43" s="192">
        <v>22.453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16343</v>
      </c>
      <c r="D44" s="93">
        <v>16080</v>
      </c>
      <c r="E44" s="93">
        <v>16100</v>
      </c>
      <c r="F44" s="94"/>
      <c r="G44" s="94"/>
      <c r="H44" s="192">
        <v>41.083</v>
      </c>
      <c r="I44" s="192">
        <v>43.212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10083</v>
      </c>
      <c r="D45" s="93">
        <v>10980</v>
      </c>
      <c r="E45" s="93">
        <v>12000</v>
      </c>
      <c r="F45" s="94"/>
      <c r="G45" s="94"/>
      <c r="H45" s="192">
        <v>13.501</v>
      </c>
      <c r="I45" s="192">
        <v>17.579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10350</v>
      </c>
      <c r="D46" s="93">
        <v>13077</v>
      </c>
      <c r="E46" s="93">
        <v>13000</v>
      </c>
      <c r="F46" s="94"/>
      <c r="G46" s="94"/>
      <c r="H46" s="192">
        <v>15.575</v>
      </c>
      <c r="I46" s="192">
        <v>18.721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8449</v>
      </c>
      <c r="D47" s="93">
        <v>11328</v>
      </c>
      <c r="E47" s="93">
        <v>12250</v>
      </c>
      <c r="F47" s="94"/>
      <c r="G47" s="94"/>
      <c r="H47" s="192">
        <v>20.446</v>
      </c>
      <c r="I47" s="192">
        <v>30.637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13701</v>
      </c>
      <c r="D48" s="93">
        <v>14020</v>
      </c>
      <c r="E48" s="93">
        <v>14000</v>
      </c>
      <c r="F48" s="94"/>
      <c r="G48" s="94"/>
      <c r="H48" s="192">
        <v>31.074</v>
      </c>
      <c r="I48" s="192">
        <v>32.877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7074</v>
      </c>
      <c r="D49" s="93">
        <v>5157</v>
      </c>
      <c r="E49" s="93">
        <v>5500</v>
      </c>
      <c r="F49" s="94"/>
      <c r="G49" s="94"/>
      <c r="H49" s="192">
        <v>10.652</v>
      </c>
      <c r="I49" s="192">
        <v>9.854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89628</v>
      </c>
      <c r="D50" s="101">
        <v>98471</v>
      </c>
      <c r="E50" s="101">
        <v>102275</v>
      </c>
      <c r="F50" s="102">
        <f>IF(D50&gt;0,100*E50/D50,0)</f>
        <v>103.86306628347432</v>
      </c>
      <c r="G50" s="103"/>
      <c r="H50" s="193">
        <v>166.61499999999998</v>
      </c>
      <c r="I50" s="194">
        <v>206.00600000000003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711</v>
      </c>
      <c r="D52" s="101">
        <v>711</v>
      </c>
      <c r="E52" s="101">
        <v>711</v>
      </c>
      <c r="F52" s="102">
        <f>IF(D52&gt;0,100*E52/D52,0)</f>
        <v>100</v>
      </c>
      <c r="G52" s="103"/>
      <c r="H52" s="193">
        <v>0.896</v>
      </c>
      <c r="I52" s="194">
        <v>0.896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7605</v>
      </c>
      <c r="D54" s="93">
        <v>6274</v>
      </c>
      <c r="E54" s="93">
        <v>5750</v>
      </c>
      <c r="F54" s="94"/>
      <c r="G54" s="94"/>
      <c r="H54" s="192">
        <v>7.574</v>
      </c>
      <c r="I54" s="192">
        <v>6.647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1434</v>
      </c>
      <c r="D55" s="93">
        <v>2124</v>
      </c>
      <c r="E55" s="93">
        <v>1850</v>
      </c>
      <c r="F55" s="94"/>
      <c r="G55" s="94"/>
      <c r="H55" s="192">
        <v>1.197</v>
      </c>
      <c r="I55" s="192">
        <v>2.386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1969</v>
      </c>
      <c r="D56" s="93">
        <v>990</v>
      </c>
      <c r="E56" s="93">
        <v>2875</v>
      </c>
      <c r="F56" s="94"/>
      <c r="G56" s="94"/>
      <c r="H56" s="192">
        <v>4.159</v>
      </c>
      <c r="I56" s="192">
        <v>0.743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3207</v>
      </c>
      <c r="D57" s="93">
        <v>3698</v>
      </c>
      <c r="E57" s="93">
        <v>3698</v>
      </c>
      <c r="F57" s="94"/>
      <c r="G57" s="94"/>
      <c r="H57" s="192">
        <v>4.815</v>
      </c>
      <c r="I57" s="192">
        <v>5.547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6198</v>
      </c>
      <c r="D58" s="93">
        <v>7965</v>
      </c>
      <c r="E58" s="93">
        <v>7965</v>
      </c>
      <c r="F58" s="94"/>
      <c r="G58" s="94"/>
      <c r="H58" s="192">
        <v>5.548</v>
      </c>
      <c r="I58" s="192">
        <v>5.512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20413</v>
      </c>
      <c r="D59" s="101">
        <v>21051</v>
      </c>
      <c r="E59" s="101">
        <v>22138</v>
      </c>
      <c r="F59" s="102">
        <f>IF(D59&gt;0,100*E59/D59,0)</f>
        <v>105.16365018288917</v>
      </c>
      <c r="G59" s="103"/>
      <c r="H59" s="193">
        <v>23.293</v>
      </c>
      <c r="I59" s="194">
        <v>20.835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19</v>
      </c>
      <c r="D61" s="93">
        <v>30</v>
      </c>
      <c r="E61" s="93">
        <v>30</v>
      </c>
      <c r="F61" s="94"/>
      <c r="G61" s="94"/>
      <c r="H61" s="192">
        <v>0.004</v>
      </c>
      <c r="I61" s="192">
        <v>0.04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417</v>
      </c>
      <c r="D62" s="93">
        <v>450</v>
      </c>
      <c r="E62" s="93">
        <v>405</v>
      </c>
      <c r="F62" s="94"/>
      <c r="G62" s="94"/>
      <c r="H62" s="192">
        <v>0.126</v>
      </c>
      <c r="I62" s="192">
        <v>0.291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248</v>
      </c>
      <c r="D63" s="93">
        <v>290</v>
      </c>
      <c r="E63" s="93">
        <v>236</v>
      </c>
      <c r="F63" s="94"/>
      <c r="G63" s="94"/>
      <c r="H63" s="192">
        <v>0.064</v>
      </c>
      <c r="I63" s="192">
        <v>0.22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684</v>
      </c>
      <c r="D64" s="101">
        <v>770</v>
      </c>
      <c r="E64" s="101">
        <v>671</v>
      </c>
      <c r="F64" s="102">
        <f>IF(D64&gt;0,100*E64/D64,0)</f>
        <v>87.14285714285714</v>
      </c>
      <c r="G64" s="103"/>
      <c r="H64" s="193">
        <v>0.194</v>
      </c>
      <c r="I64" s="194">
        <v>0.5509999999999999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1035</v>
      </c>
      <c r="D66" s="101">
        <v>1035</v>
      </c>
      <c r="E66" s="101">
        <v>850</v>
      </c>
      <c r="F66" s="102">
        <f>IF(D66&gt;0,100*E66/D66,0)</f>
        <v>82.1256038647343</v>
      </c>
      <c r="G66" s="103"/>
      <c r="H66" s="193">
        <v>0.163</v>
      </c>
      <c r="I66" s="194">
        <v>0.65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421</v>
      </c>
      <c r="D68" s="93">
        <v>150</v>
      </c>
      <c r="E68" s="93">
        <v>150</v>
      </c>
      <c r="F68" s="94"/>
      <c r="G68" s="94"/>
      <c r="H68" s="192">
        <v>0.304</v>
      </c>
      <c r="I68" s="192">
        <v>0.1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92</v>
      </c>
      <c r="D69" s="93">
        <v>80</v>
      </c>
      <c r="E69" s="93">
        <v>100</v>
      </c>
      <c r="F69" s="94"/>
      <c r="G69" s="94"/>
      <c r="H69" s="192">
        <v>0.07</v>
      </c>
      <c r="I69" s="192">
        <v>0.06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513</v>
      </c>
      <c r="D70" s="101">
        <v>230</v>
      </c>
      <c r="E70" s="101">
        <v>250</v>
      </c>
      <c r="F70" s="102">
        <f>IF(D70&gt;0,100*E70/D70,0)</f>
        <v>108.69565217391305</v>
      </c>
      <c r="G70" s="103"/>
      <c r="H70" s="193">
        <v>0.374</v>
      </c>
      <c r="I70" s="194">
        <v>0.16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34</v>
      </c>
      <c r="D72" s="93">
        <v>106</v>
      </c>
      <c r="E72" s="93">
        <v>99</v>
      </c>
      <c r="F72" s="94"/>
      <c r="G72" s="94"/>
      <c r="H72" s="192">
        <v>0.008</v>
      </c>
      <c r="I72" s="192">
        <v>0.139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153</v>
      </c>
      <c r="D73" s="93">
        <v>4</v>
      </c>
      <c r="E73" s="93">
        <v>10</v>
      </c>
      <c r="F73" s="94"/>
      <c r="G73" s="94"/>
      <c r="H73" s="192">
        <v>0.459</v>
      </c>
      <c r="I73" s="192">
        <v>0.009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117</v>
      </c>
      <c r="D74" s="93">
        <v>195</v>
      </c>
      <c r="E74" s="93">
        <v>195</v>
      </c>
      <c r="F74" s="94"/>
      <c r="G74" s="94"/>
      <c r="H74" s="192">
        <v>0.138</v>
      </c>
      <c r="I74" s="192">
        <v>0.166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922</v>
      </c>
      <c r="D75" s="93">
        <v>800</v>
      </c>
      <c r="E75" s="93">
        <v>781</v>
      </c>
      <c r="F75" s="94"/>
      <c r="G75" s="94"/>
      <c r="H75" s="192">
        <v>0.351</v>
      </c>
      <c r="I75" s="192">
        <v>0.4664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86</v>
      </c>
      <c r="D76" s="93">
        <v>100</v>
      </c>
      <c r="E76" s="93">
        <v>120</v>
      </c>
      <c r="F76" s="94"/>
      <c r="G76" s="94"/>
      <c r="H76" s="192">
        <v>0.043</v>
      </c>
      <c r="I76" s="192">
        <v>0.2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144</v>
      </c>
      <c r="D77" s="93">
        <v>31</v>
      </c>
      <c r="E77" s="93">
        <v>35</v>
      </c>
      <c r="F77" s="94"/>
      <c r="G77" s="94"/>
      <c r="H77" s="192">
        <v>0.16</v>
      </c>
      <c r="I77" s="192">
        <v>0.043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87</v>
      </c>
      <c r="D78" s="93">
        <v>5</v>
      </c>
      <c r="E78" s="93">
        <v>10</v>
      </c>
      <c r="F78" s="94"/>
      <c r="G78" s="94"/>
      <c r="H78" s="192">
        <v>0.07</v>
      </c>
      <c r="I78" s="192">
        <v>0.005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732</v>
      </c>
      <c r="D79" s="93">
        <v>160</v>
      </c>
      <c r="E79" s="93">
        <v>200</v>
      </c>
      <c r="F79" s="94"/>
      <c r="G79" s="94"/>
      <c r="H79" s="192">
        <v>1.88</v>
      </c>
      <c r="I79" s="192">
        <v>0.305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2275</v>
      </c>
      <c r="D80" s="101">
        <v>1401</v>
      </c>
      <c r="E80" s="101">
        <v>1450</v>
      </c>
      <c r="F80" s="102">
        <f>IF(D80&gt;0,100*E80/D80,0)</f>
        <v>103.49750178443969</v>
      </c>
      <c r="G80" s="103"/>
      <c r="H80" s="193">
        <v>3.109</v>
      </c>
      <c r="I80" s="194">
        <v>1.3333999999999997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81</v>
      </c>
      <c r="D82" s="93"/>
      <c r="E82" s="93"/>
      <c r="F82" s="94"/>
      <c r="G82" s="94"/>
      <c r="H82" s="192">
        <v>0.057</v>
      </c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112</v>
      </c>
      <c r="D83" s="93">
        <v>112</v>
      </c>
      <c r="E83" s="93">
        <v>100</v>
      </c>
      <c r="F83" s="94"/>
      <c r="G83" s="94"/>
      <c r="H83" s="192">
        <v>0.078</v>
      </c>
      <c r="I83" s="192">
        <v>0.078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193</v>
      </c>
      <c r="D84" s="101">
        <v>112</v>
      </c>
      <c r="E84" s="101">
        <v>100</v>
      </c>
      <c r="F84" s="102">
        <f>IF(D84&gt;0,100*E84/D84,0)</f>
        <v>89.28571428571429</v>
      </c>
      <c r="G84" s="103"/>
      <c r="H84" s="193">
        <v>0.135</v>
      </c>
      <c r="I84" s="194">
        <v>0.078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134563</v>
      </c>
      <c r="D87" s="116">
        <v>146621.08900464437</v>
      </c>
      <c r="E87" s="116">
        <v>154775</v>
      </c>
      <c r="F87" s="117">
        <f>IF(D87&gt;0,100*E87/D87,0)</f>
        <v>105.56121295422744</v>
      </c>
      <c r="G87" s="103"/>
      <c r="H87" s="197">
        <v>233.54199999999997</v>
      </c>
      <c r="I87" s="198">
        <v>279.42402611157655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V625"/>
  <sheetViews>
    <sheetView view="pageBreakPreview" zoomScale="60" zoomScalePageLayoutView="0" workbookViewId="0" topLeftCell="A16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78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2</v>
      </c>
      <c r="D9" s="93">
        <v>36</v>
      </c>
      <c r="E9" s="93">
        <v>2</v>
      </c>
      <c r="F9" s="94"/>
      <c r="G9" s="94"/>
      <c r="H9" s="192">
        <v>0.004</v>
      </c>
      <c r="I9" s="192">
        <v>0.08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>
        <v>3</v>
      </c>
      <c r="E10" s="93">
        <v>3</v>
      </c>
      <c r="F10" s="94"/>
      <c r="G10" s="94"/>
      <c r="H10" s="192"/>
      <c r="I10" s="192">
        <v>0.007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>
        <v>92</v>
      </c>
      <c r="E11" s="93">
        <v>92</v>
      </c>
      <c r="F11" s="94"/>
      <c r="G11" s="94"/>
      <c r="H11" s="192"/>
      <c r="I11" s="192">
        <v>0.204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>
        <v>2</v>
      </c>
      <c r="E12" s="93"/>
      <c r="F12" s="94"/>
      <c r="G12" s="94"/>
      <c r="H12" s="192"/>
      <c r="I12" s="192">
        <v>0.004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2</v>
      </c>
      <c r="D13" s="101">
        <v>133</v>
      </c>
      <c r="E13" s="101">
        <v>97</v>
      </c>
      <c r="F13" s="102">
        <f>IF(D13&gt;0,100*E13/D13,0)</f>
        <v>72.93233082706767</v>
      </c>
      <c r="G13" s="103"/>
      <c r="H13" s="193">
        <v>0.004</v>
      </c>
      <c r="I13" s="194">
        <v>0.295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>
        <v>225</v>
      </c>
      <c r="E19" s="93">
        <v>225</v>
      </c>
      <c r="F19" s="94"/>
      <c r="G19" s="94"/>
      <c r="H19" s="192"/>
      <c r="I19" s="192">
        <v>0.9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>
        <v>225</v>
      </c>
      <c r="E22" s="101">
        <v>225</v>
      </c>
      <c r="F22" s="102">
        <f>IF(D22&gt;0,100*E22/D22,0)</f>
        <v>100</v>
      </c>
      <c r="G22" s="103"/>
      <c r="H22" s="193">
        <v>0</v>
      </c>
      <c r="I22" s="194">
        <v>0.9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617</v>
      </c>
      <c r="D24" s="101">
        <v>1300</v>
      </c>
      <c r="E24" s="101">
        <v>1200</v>
      </c>
      <c r="F24" s="102">
        <f>IF(D24&gt;0,100*E24/D24,0)</f>
        <v>92.3076923076923</v>
      </c>
      <c r="G24" s="103"/>
      <c r="H24" s="193">
        <v>2.099</v>
      </c>
      <c r="I24" s="194">
        <v>3.8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1291</v>
      </c>
      <c r="D26" s="101">
        <v>1400</v>
      </c>
      <c r="E26" s="101">
        <v>1400</v>
      </c>
      <c r="F26" s="102">
        <f>IF(D26&gt;0,100*E26/D26,0)</f>
        <v>100</v>
      </c>
      <c r="G26" s="103"/>
      <c r="H26" s="193">
        <v>5.486</v>
      </c>
      <c r="I26" s="194">
        <v>4.4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3910</v>
      </c>
      <c r="D28" s="93">
        <v>4898</v>
      </c>
      <c r="E28" s="93">
        <v>5104</v>
      </c>
      <c r="F28" s="94"/>
      <c r="G28" s="94"/>
      <c r="H28" s="192">
        <v>13.956</v>
      </c>
      <c r="I28" s="192">
        <v>13.524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7314</v>
      </c>
      <c r="D29" s="93">
        <v>11862</v>
      </c>
      <c r="E29" s="93">
        <v>13682</v>
      </c>
      <c r="F29" s="94"/>
      <c r="G29" s="94"/>
      <c r="H29" s="192">
        <v>12.842</v>
      </c>
      <c r="I29" s="192">
        <v>24.542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5173</v>
      </c>
      <c r="D30" s="93">
        <v>6602</v>
      </c>
      <c r="E30" s="93">
        <v>5006</v>
      </c>
      <c r="F30" s="94"/>
      <c r="G30" s="94"/>
      <c r="H30" s="192">
        <v>7.994</v>
      </c>
      <c r="I30" s="192">
        <v>9.65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16397</v>
      </c>
      <c r="D31" s="101">
        <v>23362</v>
      </c>
      <c r="E31" s="101">
        <v>23792</v>
      </c>
      <c r="F31" s="102">
        <f>IF(D31&gt;0,100*E31/D31,0)</f>
        <v>101.84059583939731</v>
      </c>
      <c r="G31" s="103"/>
      <c r="H31" s="193">
        <v>34.792</v>
      </c>
      <c r="I31" s="194">
        <v>47.716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1101</v>
      </c>
      <c r="D33" s="93">
        <v>1100</v>
      </c>
      <c r="E33" s="93">
        <v>1100</v>
      </c>
      <c r="F33" s="94"/>
      <c r="G33" s="94"/>
      <c r="H33" s="192">
        <v>3.347</v>
      </c>
      <c r="I33" s="192">
        <v>4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2917</v>
      </c>
      <c r="D34" s="93">
        <v>1720</v>
      </c>
      <c r="E34" s="93">
        <v>2000</v>
      </c>
      <c r="F34" s="94"/>
      <c r="G34" s="94"/>
      <c r="H34" s="192">
        <v>6.836</v>
      </c>
      <c r="I34" s="192">
        <v>3.9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3226</v>
      </c>
      <c r="D35" s="93">
        <v>4000</v>
      </c>
      <c r="E35" s="93">
        <v>3500</v>
      </c>
      <c r="F35" s="94"/>
      <c r="G35" s="94"/>
      <c r="H35" s="192">
        <v>12.96</v>
      </c>
      <c r="I35" s="192">
        <v>8.9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528</v>
      </c>
      <c r="D36" s="93">
        <v>767</v>
      </c>
      <c r="E36" s="93">
        <v>764</v>
      </c>
      <c r="F36" s="94"/>
      <c r="G36" s="94"/>
      <c r="H36" s="192">
        <v>0.942</v>
      </c>
      <c r="I36" s="192">
        <v>1.918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7772</v>
      </c>
      <c r="D37" s="101">
        <v>7587</v>
      </c>
      <c r="E37" s="101">
        <v>7364</v>
      </c>
      <c r="F37" s="102">
        <f>IF(D37&gt;0,100*E37/D37,0)</f>
        <v>97.0607618294451</v>
      </c>
      <c r="G37" s="103"/>
      <c r="H37" s="193">
        <v>24.085</v>
      </c>
      <c r="I37" s="194">
        <v>18.718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1426</v>
      </c>
      <c r="D39" s="101">
        <v>1425</v>
      </c>
      <c r="E39" s="101">
        <v>1475</v>
      </c>
      <c r="F39" s="102">
        <f>IF(D39&gt;0,100*E39/D39,0)</f>
        <v>103.50877192982456</v>
      </c>
      <c r="G39" s="103"/>
      <c r="H39" s="193">
        <v>1.823</v>
      </c>
      <c r="I39" s="194">
        <v>1.638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487</v>
      </c>
      <c r="D41" s="93">
        <v>571</v>
      </c>
      <c r="E41" s="93">
        <v>580</v>
      </c>
      <c r="F41" s="94"/>
      <c r="G41" s="94"/>
      <c r="H41" s="192">
        <v>0.692</v>
      </c>
      <c r="I41" s="192">
        <v>1.085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5110</v>
      </c>
      <c r="D42" s="93">
        <v>5814</v>
      </c>
      <c r="E42" s="93">
        <v>6300</v>
      </c>
      <c r="F42" s="94"/>
      <c r="G42" s="94"/>
      <c r="H42" s="192">
        <v>17.024</v>
      </c>
      <c r="I42" s="192">
        <v>19.023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878</v>
      </c>
      <c r="D43" s="93">
        <v>2314</v>
      </c>
      <c r="E43" s="93">
        <v>2300</v>
      </c>
      <c r="F43" s="94"/>
      <c r="G43" s="94"/>
      <c r="H43" s="192">
        <v>2.006</v>
      </c>
      <c r="I43" s="192">
        <v>5.83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5026</v>
      </c>
      <c r="D44" s="93">
        <v>5429</v>
      </c>
      <c r="E44" s="93">
        <v>5400</v>
      </c>
      <c r="F44" s="94"/>
      <c r="G44" s="94"/>
      <c r="H44" s="192">
        <v>13.023</v>
      </c>
      <c r="I44" s="192">
        <v>17.516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2215</v>
      </c>
      <c r="D45" s="93">
        <v>3671</v>
      </c>
      <c r="E45" s="93">
        <v>3500</v>
      </c>
      <c r="F45" s="94"/>
      <c r="G45" s="94"/>
      <c r="H45" s="192">
        <v>4.76</v>
      </c>
      <c r="I45" s="192">
        <v>7.709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1680</v>
      </c>
      <c r="D46" s="93">
        <v>1961</v>
      </c>
      <c r="E46" s="93">
        <v>1900</v>
      </c>
      <c r="F46" s="94"/>
      <c r="G46" s="94"/>
      <c r="H46" s="192">
        <v>3.36</v>
      </c>
      <c r="I46" s="192">
        <v>4.782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3317</v>
      </c>
      <c r="D47" s="93">
        <v>4424</v>
      </c>
      <c r="E47" s="93">
        <v>4600</v>
      </c>
      <c r="F47" s="94"/>
      <c r="G47" s="94"/>
      <c r="H47" s="192">
        <v>8.379</v>
      </c>
      <c r="I47" s="192">
        <v>12.186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3794</v>
      </c>
      <c r="D48" s="93">
        <v>3154</v>
      </c>
      <c r="E48" s="93">
        <v>3100</v>
      </c>
      <c r="F48" s="94"/>
      <c r="G48" s="94"/>
      <c r="H48" s="192">
        <v>8.393</v>
      </c>
      <c r="I48" s="192">
        <v>6.978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4132</v>
      </c>
      <c r="D49" s="93">
        <v>5166</v>
      </c>
      <c r="E49" s="93">
        <v>5166</v>
      </c>
      <c r="F49" s="94"/>
      <c r="G49" s="94"/>
      <c r="H49" s="192">
        <v>7.803</v>
      </c>
      <c r="I49" s="192">
        <v>7.112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26639</v>
      </c>
      <c r="D50" s="101">
        <v>32504</v>
      </c>
      <c r="E50" s="101">
        <v>32846</v>
      </c>
      <c r="F50" s="102">
        <f>IF(D50&gt;0,100*E50/D50,0)</f>
        <v>101.05217819345312</v>
      </c>
      <c r="G50" s="103"/>
      <c r="H50" s="193">
        <v>65.44</v>
      </c>
      <c r="I50" s="194">
        <v>82.22099999999999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3387</v>
      </c>
      <c r="D52" s="101">
        <v>3387</v>
      </c>
      <c r="E52" s="101">
        <v>3387</v>
      </c>
      <c r="F52" s="102">
        <f>IF(D52&gt;0,100*E52/D52,0)</f>
        <v>100</v>
      </c>
      <c r="G52" s="103"/>
      <c r="H52" s="193">
        <v>5.085</v>
      </c>
      <c r="I52" s="194">
        <v>5.085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8165</v>
      </c>
      <c r="D54" s="93">
        <v>10650</v>
      </c>
      <c r="E54" s="93">
        <v>10650</v>
      </c>
      <c r="F54" s="94"/>
      <c r="G54" s="94"/>
      <c r="H54" s="192">
        <v>8.789</v>
      </c>
      <c r="I54" s="192">
        <v>15.99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10628</v>
      </c>
      <c r="D55" s="93">
        <v>13901</v>
      </c>
      <c r="E55" s="93">
        <v>12200</v>
      </c>
      <c r="F55" s="94"/>
      <c r="G55" s="94"/>
      <c r="H55" s="192">
        <v>12.399</v>
      </c>
      <c r="I55" s="192">
        <v>25.282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9249</v>
      </c>
      <c r="D56" s="93">
        <v>6350</v>
      </c>
      <c r="E56" s="93">
        <v>8400</v>
      </c>
      <c r="F56" s="94"/>
      <c r="G56" s="94"/>
      <c r="H56" s="192">
        <v>25.487</v>
      </c>
      <c r="I56" s="192">
        <v>12.82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9507</v>
      </c>
      <c r="D57" s="93">
        <v>12855</v>
      </c>
      <c r="E57" s="93">
        <v>12855</v>
      </c>
      <c r="F57" s="94"/>
      <c r="G57" s="94"/>
      <c r="H57" s="192">
        <v>17.182</v>
      </c>
      <c r="I57" s="192">
        <v>10.335799999999999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21700</v>
      </c>
      <c r="D58" s="93">
        <v>30333</v>
      </c>
      <c r="E58" s="93">
        <v>30333</v>
      </c>
      <c r="F58" s="94"/>
      <c r="G58" s="94"/>
      <c r="H58" s="192">
        <v>36.34</v>
      </c>
      <c r="I58" s="192">
        <v>40.473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59249</v>
      </c>
      <c r="D59" s="101">
        <v>74089</v>
      </c>
      <c r="E59" s="101">
        <v>74438</v>
      </c>
      <c r="F59" s="102">
        <f>IF(D59&gt;0,100*E59/D59,0)</f>
        <v>100.4710550824009</v>
      </c>
      <c r="G59" s="103"/>
      <c r="H59" s="193">
        <v>100.197</v>
      </c>
      <c r="I59" s="194">
        <v>104.90079999999999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2</v>
      </c>
      <c r="D61" s="93"/>
      <c r="E61" s="93"/>
      <c r="F61" s="94"/>
      <c r="G61" s="94"/>
      <c r="H61" s="192">
        <v>0.0002</v>
      </c>
      <c r="I61" s="192"/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54</v>
      </c>
      <c r="D62" s="93">
        <v>120</v>
      </c>
      <c r="E62" s="93">
        <v>120</v>
      </c>
      <c r="F62" s="94"/>
      <c r="G62" s="94"/>
      <c r="H62" s="192">
        <v>0.023</v>
      </c>
      <c r="I62" s="192">
        <v>0.136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181</v>
      </c>
      <c r="D63" s="93">
        <v>180</v>
      </c>
      <c r="E63" s="93">
        <v>163</v>
      </c>
      <c r="F63" s="94"/>
      <c r="G63" s="94"/>
      <c r="H63" s="192">
        <v>0.063</v>
      </c>
      <c r="I63" s="192">
        <v>0.06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237</v>
      </c>
      <c r="D64" s="101">
        <v>300</v>
      </c>
      <c r="E64" s="101">
        <v>283</v>
      </c>
      <c r="F64" s="102">
        <f>IF(D64&gt;0,100*E64/D64,0)</f>
        <v>94.33333333333333</v>
      </c>
      <c r="G64" s="103"/>
      <c r="H64" s="193">
        <v>0.0862</v>
      </c>
      <c r="I64" s="194">
        <v>0.196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164</v>
      </c>
      <c r="D66" s="101">
        <v>154</v>
      </c>
      <c r="E66" s="101">
        <v>326</v>
      </c>
      <c r="F66" s="102">
        <f>IF(D66&gt;0,100*E66/D66,0)</f>
        <v>211.6883116883117</v>
      </c>
      <c r="G66" s="103"/>
      <c r="H66" s="193">
        <v>0.463</v>
      </c>
      <c r="I66" s="194">
        <v>0.555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14554</v>
      </c>
      <c r="D68" s="93">
        <v>13500</v>
      </c>
      <c r="E68" s="93">
        <v>13500</v>
      </c>
      <c r="F68" s="94"/>
      <c r="G68" s="94"/>
      <c r="H68" s="192">
        <v>17.508</v>
      </c>
      <c r="I68" s="192">
        <v>26.4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2535</v>
      </c>
      <c r="D69" s="93">
        <v>2700</v>
      </c>
      <c r="E69" s="93">
        <v>2500</v>
      </c>
      <c r="F69" s="94"/>
      <c r="G69" s="94"/>
      <c r="H69" s="192">
        <v>2.984</v>
      </c>
      <c r="I69" s="192">
        <v>6.2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17089</v>
      </c>
      <c r="D70" s="101">
        <v>16200</v>
      </c>
      <c r="E70" s="101">
        <v>16000</v>
      </c>
      <c r="F70" s="102">
        <f>IF(D70&gt;0,100*E70/D70,0)</f>
        <v>98.76543209876543</v>
      </c>
      <c r="G70" s="103"/>
      <c r="H70" s="193">
        <v>20.491999999999997</v>
      </c>
      <c r="I70" s="194">
        <v>32.6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3</v>
      </c>
      <c r="D72" s="93">
        <v>75</v>
      </c>
      <c r="E72" s="93">
        <v>70</v>
      </c>
      <c r="F72" s="94"/>
      <c r="G72" s="94"/>
      <c r="H72" s="192"/>
      <c r="I72" s="192">
        <v>0.023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19966</v>
      </c>
      <c r="D73" s="93">
        <v>15212</v>
      </c>
      <c r="E73" s="93">
        <v>15200</v>
      </c>
      <c r="F73" s="94"/>
      <c r="G73" s="94"/>
      <c r="H73" s="192">
        <v>79.85</v>
      </c>
      <c r="I73" s="192">
        <v>57.8056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4399</v>
      </c>
      <c r="D74" s="93">
        <v>3922</v>
      </c>
      <c r="E74" s="93">
        <v>3950</v>
      </c>
      <c r="F74" s="94"/>
      <c r="G74" s="94"/>
      <c r="H74" s="192">
        <v>9.095</v>
      </c>
      <c r="I74" s="192">
        <v>5.883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1621</v>
      </c>
      <c r="D75" s="93">
        <v>1728</v>
      </c>
      <c r="E75" s="93">
        <v>1761</v>
      </c>
      <c r="F75" s="94"/>
      <c r="G75" s="94"/>
      <c r="H75" s="192">
        <v>1.408</v>
      </c>
      <c r="I75" s="192">
        <v>2.137536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6993</v>
      </c>
      <c r="D76" s="93">
        <v>6471</v>
      </c>
      <c r="E76" s="93">
        <v>6500</v>
      </c>
      <c r="F76" s="94"/>
      <c r="G76" s="94"/>
      <c r="H76" s="192">
        <v>21.716</v>
      </c>
      <c r="I76" s="192">
        <v>21.235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844</v>
      </c>
      <c r="D77" s="93">
        <v>1004</v>
      </c>
      <c r="E77" s="93">
        <v>1000</v>
      </c>
      <c r="F77" s="94"/>
      <c r="G77" s="94"/>
      <c r="H77" s="192">
        <v>0.687</v>
      </c>
      <c r="I77" s="192">
        <v>1.6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2530</v>
      </c>
      <c r="D78" s="93">
        <v>2000</v>
      </c>
      <c r="E78" s="93">
        <v>2000</v>
      </c>
      <c r="F78" s="94"/>
      <c r="G78" s="94"/>
      <c r="H78" s="192">
        <v>4.947</v>
      </c>
      <c r="I78" s="192">
        <v>5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25055</v>
      </c>
      <c r="D79" s="93">
        <v>18720</v>
      </c>
      <c r="E79" s="93">
        <v>19000</v>
      </c>
      <c r="F79" s="94"/>
      <c r="G79" s="94"/>
      <c r="H79" s="192">
        <v>71.918</v>
      </c>
      <c r="I79" s="192">
        <v>43.1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61411</v>
      </c>
      <c r="D80" s="101">
        <v>49132</v>
      </c>
      <c r="E80" s="101">
        <v>49481</v>
      </c>
      <c r="F80" s="102">
        <f>IF(D80&gt;0,100*E80/D80,0)</f>
        <v>100.7103313522755</v>
      </c>
      <c r="G80" s="103"/>
      <c r="H80" s="193">
        <v>189.62099999999998</v>
      </c>
      <c r="I80" s="194">
        <v>136.784136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2</v>
      </c>
      <c r="D82" s="93"/>
      <c r="E82" s="93"/>
      <c r="F82" s="94"/>
      <c r="G82" s="94"/>
      <c r="H82" s="192">
        <v>0.001</v>
      </c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1</v>
      </c>
      <c r="D83" s="93"/>
      <c r="E83" s="93"/>
      <c r="F83" s="94"/>
      <c r="G83" s="94"/>
      <c r="H83" s="192">
        <v>0.001</v>
      </c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3</v>
      </c>
      <c r="D84" s="101"/>
      <c r="E84" s="101"/>
      <c r="F84" s="102"/>
      <c r="G84" s="103"/>
      <c r="H84" s="193">
        <v>0.002</v>
      </c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195684</v>
      </c>
      <c r="D87" s="116">
        <v>211198</v>
      </c>
      <c r="E87" s="116">
        <v>212314</v>
      </c>
      <c r="F87" s="117">
        <f>IF(D87&gt;0,100*E87/D87,0)</f>
        <v>100.52841409483044</v>
      </c>
      <c r="G87" s="103"/>
      <c r="H87" s="197">
        <v>449.67519999999996</v>
      </c>
      <c r="I87" s="198">
        <v>439.808936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79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9232</v>
      </c>
      <c r="D9" s="93">
        <v>9231</v>
      </c>
      <c r="E9" s="93"/>
      <c r="F9" s="94"/>
      <c r="G9" s="94"/>
      <c r="H9" s="192">
        <v>75.453</v>
      </c>
      <c r="I9" s="192">
        <v>71.479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2271</v>
      </c>
      <c r="D10" s="93">
        <v>2272</v>
      </c>
      <c r="E10" s="93"/>
      <c r="F10" s="94"/>
      <c r="G10" s="94"/>
      <c r="H10" s="192">
        <v>17.069</v>
      </c>
      <c r="I10" s="192">
        <v>16.657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2013</v>
      </c>
      <c r="D11" s="93">
        <v>2013</v>
      </c>
      <c r="E11" s="93"/>
      <c r="F11" s="94"/>
      <c r="G11" s="94"/>
      <c r="H11" s="192">
        <v>15.597</v>
      </c>
      <c r="I11" s="192">
        <v>15.57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6113</v>
      </c>
      <c r="D12" s="93">
        <v>6113</v>
      </c>
      <c r="E12" s="93"/>
      <c r="F12" s="94"/>
      <c r="G12" s="94"/>
      <c r="H12" s="192">
        <v>51.313</v>
      </c>
      <c r="I12" s="192">
        <v>50.407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19629</v>
      </c>
      <c r="D13" s="101">
        <v>19629</v>
      </c>
      <c r="E13" s="101"/>
      <c r="F13" s="102"/>
      <c r="G13" s="103"/>
      <c r="H13" s="193">
        <v>159.43200000000002</v>
      </c>
      <c r="I13" s="194">
        <v>154.113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405</v>
      </c>
      <c r="D15" s="101">
        <v>475</v>
      </c>
      <c r="E15" s="101"/>
      <c r="F15" s="102"/>
      <c r="G15" s="103"/>
      <c r="H15" s="193">
        <v>0.85</v>
      </c>
      <c r="I15" s="194">
        <v>0.997</v>
      </c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133</v>
      </c>
      <c r="D17" s="101">
        <v>133</v>
      </c>
      <c r="E17" s="101"/>
      <c r="F17" s="102"/>
      <c r="G17" s="103"/>
      <c r="H17" s="193">
        <v>1.197</v>
      </c>
      <c r="I17" s="194">
        <v>1.04937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13</v>
      </c>
      <c r="D19" s="93">
        <v>9</v>
      </c>
      <c r="E19" s="93"/>
      <c r="F19" s="94"/>
      <c r="G19" s="94"/>
      <c r="H19" s="192">
        <v>0.042</v>
      </c>
      <c r="I19" s="192">
        <v>0.037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228</v>
      </c>
      <c r="D20" s="93">
        <v>199</v>
      </c>
      <c r="E20" s="93"/>
      <c r="F20" s="94"/>
      <c r="G20" s="94"/>
      <c r="H20" s="192">
        <v>0.708</v>
      </c>
      <c r="I20" s="192">
        <v>0.836</v>
      </c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139</v>
      </c>
      <c r="D21" s="93">
        <v>113</v>
      </c>
      <c r="E21" s="93"/>
      <c r="F21" s="94"/>
      <c r="G21" s="94"/>
      <c r="H21" s="192">
        <v>0.44</v>
      </c>
      <c r="I21" s="192">
        <v>0.465</v>
      </c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380</v>
      </c>
      <c r="D22" s="101">
        <v>321</v>
      </c>
      <c r="E22" s="101"/>
      <c r="F22" s="102"/>
      <c r="G22" s="103"/>
      <c r="H22" s="193">
        <v>1.19</v>
      </c>
      <c r="I22" s="194">
        <v>1.338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20995</v>
      </c>
      <c r="D24" s="101">
        <v>18042</v>
      </c>
      <c r="E24" s="101"/>
      <c r="F24" s="102"/>
      <c r="G24" s="103"/>
      <c r="H24" s="193">
        <v>238.899</v>
      </c>
      <c r="I24" s="194">
        <v>195.55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896</v>
      </c>
      <c r="D26" s="101">
        <v>700</v>
      </c>
      <c r="E26" s="101"/>
      <c r="F26" s="102"/>
      <c r="G26" s="103"/>
      <c r="H26" s="193">
        <v>10.126</v>
      </c>
      <c r="I26" s="194">
        <v>7.14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52431</v>
      </c>
      <c r="D28" s="93">
        <v>51179</v>
      </c>
      <c r="E28" s="93"/>
      <c r="F28" s="94"/>
      <c r="G28" s="94"/>
      <c r="H28" s="192">
        <v>656.803</v>
      </c>
      <c r="I28" s="192">
        <v>716.506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4067</v>
      </c>
      <c r="D29" s="93">
        <v>3474</v>
      </c>
      <c r="E29" s="93"/>
      <c r="F29" s="94"/>
      <c r="G29" s="94"/>
      <c r="H29" s="192">
        <v>46.895</v>
      </c>
      <c r="I29" s="192">
        <v>37.127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22960</v>
      </c>
      <c r="D30" s="93">
        <v>19920</v>
      </c>
      <c r="E30" s="93"/>
      <c r="F30" s="94"/>
      <c r="G30" s="94"/>
      <c r="H30" s="192">
        <v>267.074</v>
      </c>
      <c r="I30" s="192">
        <v>182.972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79458</v>
      </c>
      <c r="D31" s="101">
        <v>74573</v>
      </c>
      <c r="E31" s="101"/>
      <c r="F31" s="102"/>
      <c r="G31" s="103"/>
      <c r="H31" s="193">
        <v>970.7719999999999</v>
      </c>
      <c r="I31" s="194">
        <v>936.6049999999999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153</v>
      </c>
      <c r="D33" s="93">
        <v>150</v>
      </c>
      <c r="E33" s="93"/>
      <c r="F33" s="94"/>
      <c r="G33" s="94"/>
      <c r="H33" s="192">
        <v>1.233</v>
      </c>
      <c r="I33" s="192">
        <v>1.2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7995</v>
      </c>
      <c r="D34" s="93">
        <v>8174</v>
      </c>
      <c r="E34" s="93"/>
      <c r="F34" s="94"/>
      <c r="G34" s="94"/>
      <c r="H34" s="192">
        <v>97.198</v>
      </c>
      <c r="I34" s="192">
        <v>96.5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29934</v>
      </c>
      <c r="D35" s="93">
        <v>30000</v>
      </c>
      <c r="E35" s="93"/>
      <c r="F35" s="94"/>
      <c r="G35" s="94"/>
      <c r="H35" s="192">
        <v>305.072</v>
      </c>
      <c r="I35" s="192">
        <v>280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65</v>
      </c>
      <c r="D36" s="93">
        <v>61</v>
      </c>
      <c r="E36" s="93"/>
      <c r="F36" s="94"/>
      <c r="G36" s="94"/>
      <c r="H36" s="192">
        <v>0.585</v>
      </c>
      <c r="I36" s="192">
        <v>549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38147</v>
      </c>
      <c r="D37" s="101">
        <v>38385</v>
      </c>
      <c r="E37" s="101"/>
      <c r="F37" s="102"/>
      <c r="G37" s="103"/>
      <c r="H37" s="193">
        <v>404.08799999999997</v>
      </c>
      <c r="I37" s="194">
        <v>926.7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220</v>
      </c>
      <c r="D39" s="101">
        <v>220</v>
      </c>
      <c r="E39" s="101"/>
      <c r="F39" s="102"/>
      <c r="G39" s="103"/>
      <c r="H39" s="193">
        <v>1.209</v>
      </c>
      <c r="I39" s="194">
        <v>1.2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1591</v>
      </c>
      <c r="D41" s="93">
        <v>1771</v>
      </c>
      <c r="E41" s="93"/>
      <c r="F41" s="94"/>
      <c r="G41" s="94"/>
      <c r="H41" s="192">
        <v>22.131</v>
      </c>
      <c r="I41" s="192">
        <v>21.695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950</v>
      </c>
      <c r="D42" s="93">
        <v>1046</v>
      </c>
      <c r="E42" s="93"/>
      <c r="F42" s="94"/>
      <c r="G42" s="94"/>
      <c r="H42" s="192">
        <v>9.975</v>
      </c>
      <c r="I42" s="192">
        <v>10.983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66508</v>
      </c>
      <c r="D43" s="93">
        <v>64547</v>
      </c>
      <c r="E43" s="93"/>
      <c r="F43" s="94"/>
      <c r="G43" s="94"/>
      <c r="H43" s="192">
        <v>658.429</v>
      </c>
      <c r="I43" s="192">
        <v>768.109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4616</v>
      </c>
      <c r="D44" s="93">
        <v>4045</v>
      </c>
      <c r="E44" s="93"/>
      <c r="F44" s="94"/>
      <c r="G44" s="94"/>
      <c r="H44" s="192">
        <v>46.16</v>
      </c>
      <c r="I44" s="192">
        <v>40.45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18300</v>
      </c>
      <c r="D45" s="93">
        <v>18230</v>
      </c>
      <c r="E45" s="93"/>
      <c r="F45" s="94"/>
      <c r="G45" s="94"/>
      <c r="H45" s="192">
        <v>224.175</v>
      </c>
      <c r="I45" s="192">
        <v>223.318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111</v>
      </c>
      <c r="D46" s="93">
        <v>103</v>
      </c>
      <c r="E46" s="93"/>
      <c r="F46" s="94"/>
      <c r="G46" s="94"/>
      <c r="H46" s="192">
        <v>0.999</v>
      </c>
      <c r="I46" s="192">
        <v>1.03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354</v>
      </c>
      <c r="D47" s="93">
        <v>198</v>
      </c>
      <c r="E47" s="93"/>
      <c r="F47" s="94"/>
      <c r="G47" s="94"/>
      <c r="H47" s="192">
        <v>4.071</v>
      </c>
      <c r="I47" s="192">
        <v>2.376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9224</v>
      </c>
      <c r="D48" s="93">
        <v>9082</v>
      </c>
      <c r="E48" s="93"/>
      <c r="F48" s="94"/>
      <c r="G48" s="94"/>
      <c r="H48" s="192">
        <v>101.464</v>
      </c>
      <c r="I48" s="192">
        <v>108.984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19698</v>
      </c>
      <c r="D49" s="93">
        <v>18507</v>
      </c>
      <c r="E49" s="93"/>
      <c r="F49" s="94"/>
      <c r="G49" s="94"/>
      <c r="H49" s="192">
        <v>230.467</v>
      </c>
      <c r="I49" s="192">
        <v>240.591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121352</v>
      </c>
      <c r="D50" s="101">
        <v>117529</v>
      </c>
      <c r="E50" s="101"/>
      <c r="F50" s="102"/>
      <c r="G50" s="103"/>
      <c r="H50" s="193">
        <v>1297.871</v>
      </c>
      <c r="I50" s="194">
        <v>1417.536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7269</v>
      </c>
      <c r="D52" s="101">
        <v>7269</v>
      </c>
      <c r="E52" s="101"/>
      <c r="F52" s="102"/>
      <c r="G52" s="103"/>
      <c r="H52" s="193">
        <v>94.068</v>
      </c>
      <c r="I52" s="194">
        <v>94.068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13800</v>
      </c>
      <c r="D54" s="93">
        <v>8500</v>
      </c>
      <c r="E54" s="93"/>
      <c r="F54" s="94"/>
      <c r="G54" s="94"/>
      <c r="H54" s="192">
        <v>186.3</v>
      </c>
      <c r="I54" s="192">
        <v>113.05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7042</v>
      </c>
      <c r="D55" s="93">
        <v>5854</v>
      </c>
      <c r="E55" s="93"/>
      <c r="F55" s="94"/>
      <c r="G55" s="94"/>
      <c r="H55" s="192">
        <v>77.748</v>
      </c>
      <c r="I55" s="192">
        <v>64.395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1083</v>
      </c>
      <c r="D56" s="93">
        <v>1925</v>
      </c>
      <c r="E56" s="93"/>
      <c r="F56" s="94"/>
      <c r="G56" s="94"/>
      <c r="H56" s="192">
        <v>12.99</v>
      </c>
      <c r="I56" s="192">
        <v>21.5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3507</v>
      </c>
      <c r="D57" s="93">
        <v>3183</v>
      </c>
      <c r="E57" s="93"/>
      <c r="F57" s="94"/>
      <c r="G57" s="94"/>
      <c r="H57" s="192">
        <v>41.904</v>
      </c>
      <c r="I57" s="192">
        <v>38.196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9737</v>
      </c>
      <c r="D58" s="93">
        <v>8263</v>
      </c>
      <c r="E58" s="93"/>
      <c r="F58" s="94"/>
      <c r="G58" s="94"/>
      <c r="H58" s="192">
        <v>120.667</v>
      </c>
      <c r="I58" s="192">
        <v>79.403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35169</v>
      </c>
      <c r="D59" s="101">
        <v>27725</v>
      </c>
      <c r="E59" s="101"/>
      <c r="F59" s="102"/>
      <c r="G59" s="103"/>
      <c r="H59" s="193">
        <v>439.60900000000004</v>
      </c>
      <c r="I59" s="194">
        <v>316.544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410</v>
      </c>
      <c r="D61" s="93">
        <v>320</v>
      </c>
      <c r="E61" s="93"/>
      <c r="F61" s="94"/>
      <c r="G61" s="94"/>
      <c r="H61" s="192">
        <v>4.92</v>
      </c>
      <c r="I61" s="192">
        <v>3.2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86</v>
      </c>
      <c r="D62" s="93">
        <v>95</v>
      </c>
      <c r="E62" s="93"/>
      <c r="F62" s="94"/>
      <c r="G62" s="94"/>
      <c r="H62" s="192">
        <v>0.324</v>
      </c>
      <c r="I62" s="192">
        <v>0.375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368</v>
      </c>
      <c r="D63" s="93">
        <v>312</v>
      </c>
      <c r="E63" s="93"/>
      <c r="F63" s="94"/>
      <c r="G63" s="94"/>
      <c r="H63" s="192">
        <v>4.2</v>
      </c>
      <c r="I63" s="192">
        <v>3.4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864</v>
      </c>
      <c r="D64" s="101">
        <v>727</v>
      </c>
      <c r="E64" s="101"/>
      <c r="F64" s="102"/>
      <c r="G64" s="103"/>
      <c r="H64" s="193">
        <v>9.443999999999999</v>
      </c>
      <c r="I64" s="194">
        <v>6.975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474</v>
      </c>
      <c r="D66" s="101">
        <v>170</v>
      </c>
      <c r="E66" s="101"/>
      <c r="F66" s="102"/>
      <c r="G66" s="103"/>
      <c r="H66" s="193">
        <v>4.822</v>
      </c>
      <c r="I66" s="194">
        <v>1.046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41021</v>
      </c>
      <c r="D68" s="93">
        <v>35350</v>
      </c>
      <c r="E68" s="93"/>
      <c r="F68" s="94"/>
      <c r="G68" s="94"/>
      <c r="H68" s="192">
        <v>506.035</v>
      </c>
      <c r="I68" s="192">
        <v>446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21848</v>
      </c>
      <c r="D69" s="93">
        <v>20500</v>
      </c>
      <c r="E69" s="93"/>
      <c r="F69" s="94"/>
      <c r="G69" s="94"/>
      <c r="H69" s="192">
        <v>273.318</v>
      </c>
      <c r="I69" s="192">
        <v>262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62869</v>
      </c>
      <c r="D70" s="101">
        <v>55850</v>
      </c>
      <c r="E70" s="101"/>
      <c r="F70" s="102"/>
      <c r="G70" s="103"/>
      <c r="H70" s="193">
        <v>779.3530000000001</v>
      </c>
      <c r="I70" s="194">
        <v>708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9</v>
      </c>
      <c r="D72" s="93">
        <v>6</v>
      </c>
      <c r="E72" s="93"/>
      <c r="F72" s="94"/>
      <c r="G72" s="94"/>
      <c r="H72" s="192">
        <v>0.029</v>
      </c>
      <c r="I72" s="192">
        <v>0.013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3343</v>
      </c>
      <c r="D73" s="93">
        <v>3242</v>
      </c>
      <c r="E73" s="93"/>
      <c r="F73" s="94"/>
      <c r="G73" s="94"/>
      <c r="H73" s="192">
        <v>40.116</v>
      </c>
      <c r="I73" s="192">
        <v>34.1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7092</v>
      </c>
      <c r="D74" s="93">
        <v>5410</v>
      </c>
      <c r="E74" s="93"/>
      <c r="F74" s="94"/>
      <c r="G74" s="94"/>
      <c r="H74" s="192">
        <v>88.479</v>
      </c>
      <c r="I74" s="192">
        <v>64.92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3218</v>
      </c>
      <c r="D75" s="93">
        <v>2900</v>
      </c>
      <c r="E75" s="93"/>
      <c r="F75" s="94"/>
      <c r="G75" s="94"/>
      <c r="H75" s="192">
        <v>27.629</v>
      </c>
      <c r="I75" s="192">
        <v>31.833299999999998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92</v>
      </c>
      <c r="D76" s="93">
        <v>231</v>
      </c>
      <c r="E76" s="93"/>
      <c r="F76" s="94"/>
      <c r="G76" s="94"/>
      <c r="H76" s="192">
        <v>0.966</v>
      </c>
      <c r="I76" s="192">
        <v>2.426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1807</v>
      </c>
      <c r="D77" s="93">
        <v>1427</v>
      </c>
      <c r="E77" s="93"/>
      <c r="F77" s="94"/>
      <c r="G77" s="94"/>
      <c r="H77" s="192">
        <v>20.02</v>
      </c>
      <c r="I77" s="192">
        <v>17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447</v>
      </c>
      <c r="D78" s="93">
        <v>306</v>
      </c>
      <c r="E78" s="93"/>
      <c r="F78" s="94"/>
      <c r="G78" s="94"/>
      <c r="H78" s="192">
        <v>2.819</v>
      </c>
      <c r="I78" s="192">
        <v>2.02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16443</v>
      </c>
      <c r="D79" s="93">
        <v>15920</v>
      </c>
      <c r="E79" s="93"/>
      <c r="F79" s="94"/>
      <c r="G79" s="94"/>
      <c r="H79" s="192">
        <v>216.323</v>
      </c>
      <c r="I79" s="192">
        <v>190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32451</v>
      </c>
      <c r="D80" s="101">
        <v>29442</v>
      </c>
      <c r="E80" s="101"/>
      <c r="F80" s="102"/>
      <c r="G80" s="103"/>
      <c r="H80" s="193">
        <v>396.381</v>
      </c>
      <c r="I80" s="194">
        <v>342.3123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413</v>
      </c>
      <c r="D82" s="93">
        <v>413</v>
      </c>
      <c r="E82" s="93"/>
      <c r="F82" s="94"/>
      <c r="G82" s="94"/>
      <c r="H82" s="192">
        <v>1.064</v>
      </c>
      <c r="I82" s="192">
        <v>1.064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481</v>
      </c>
      <c r="D83" s="93">
        <v>400</v>
      </c>
      <c r="E83" s="93"/>
      <c r="F83" s="94"/>
      <c r="G83" s="94"/>
      <c r="H83" s="192">
        <v>1.121</v>
      </c>
      <c r="I83" s="192">
        <v>0.93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894</v>
      </c>
      <c r="D84" s="101">
        <v>813</v>
      </c>
      <c r="E84" s="101"/>
      <c r="F84" s="102"/>
      <c r="G84" s="103"/>
      <c r="H84" s="193">
        <v>2.185</v>
      </c>
      <c r="I84" s="194">
        <v>1.9940000000000002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421605</v>
      </c>
      <c r="D87" s="116">
        <v>392003</v>
      </c>
      <c r="E87" s="116"/>
      <c r="F87" s="117"/>
      <c r="G87" s="103"/>
      <c r="H87" s="197">
        <v>4811.496000000001</v>
      </c>
      <c r="I87" s="198">
        <v>5113.167669999999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80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1829</v>
      </c>
      <c r="D24" s="101">
        <v>2173</v>
      </c>
      <c r="E24" s="101"/>
      <c r="F24" s="102"/>
      <c r="G24" s="103"/>
      <c r="H24" s="193">
        <v>12.364</v>
      </c>
      <c r="I24" s="194">
        <v>16.005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4038</v>
      </c>
      <c r="D28" s="93">
        <v>3597</v>
      </c>
      <c r="E28" s="93"/>
      <c r="F28" s="94"/>
      <c r="G28" s="94"/>
      <c r="H28" s="192">
        <v>22.209</v>
      </c>
      <c r="I28" s="192">
        <v>21.582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45</v>
      </c>
      <c r="D29" s="93">
        <v>47</v>
      </c>
      <c r="E29" s="93"/>
      <c r="F29" s="94"/>
      <c r="G29" s="94"/>
      <c r="H29" s="192">
        <v>0.202</v>
      </c>
      <c r="I29" s="192">
        <v>0.212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2652</v>
      </c>
      <c r="D30" s="93">
        <v>2327</v>
      </c>
      <c r="E30" s="93"/>
      <c r="F30" s="94"/>
      <c r="G30" s="94"/>
      <c r="H30" s="192">
        <v>13.843</v>
      </c>
      <c r="I30" s="192">
        <v>12.089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6735</v>
      </c>
      <c r="D31" s="101">
        <v>5971</v>
      </c>
      <c r="E31" s="101"/>
      <c r="F31" s="102"/>
      <c r="G31" s="103"/>
      <c r="H31" s="193">
        <v>36.254000000000005</v>
      </c>
      <c r="I31" s="194">
        <v>33.883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/>
      <c r="I33" s="192"/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943</v>
      </c>
      <c r="D34" s="93">
        <v>947</v>
      </c>
      <c r="E34" s="93"/>
      <c r="F34" s="94"/>
      <c r="G34" s="94"/>
      <c r="H34" s="192">
        <v>5.611</v>
      </c>
      <c r="I34" s="192">
        <v>6.54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29</v>
      </c>
      <c r="D35" s="93">
        <v>25</v>
      </c>
      <c r="E35" s="93"/>
      <c r="F35" s="94"/>
      <c r="G35" s="94"/>
      <c r="H35" s="192">
        <v>0.226</v>
      </c>
      <c r="I35" s="192">
        <v>0.183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19807</v>
      </c>
      <c r="D36" s="93">
        <v>20017</v>
      </c>
      <c r="E36" s="93"/>
      <c r="F36" s="94"/>
      <c r="G36" s="94"/>
      <c r="H36" s="192">
        <v>126.052</v>
      </c>
      <c r="I36" s="192">
        <v>130.109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20779</v>
      </c>
      <c r="D37" s="101">
        <v>20989</v>
      </c>
      <c r="E37" s="101"/>
      <c r="F37" s="102"/>
      <c r="G37" s="103"/>
      <c r="H37" s="193">
        <v>131.889</v>
      </c>
      <c r="I37" s="194">
        <v>136.83200000000002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30</v>
      </c>
      <c r="D39" s="101">
        <v>30</v>
      </c>
      <c r="E39" s="101"/>
      <c r="F39" s="102"/>
      <c r="G39" s="103"/>
      <c r="H39" s="193">
        <v>0.048</v>
      </c>
      <c r="I39" s="194">
        <v>0.045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/>
      <c r="I50" s="194"/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1</v>
      </c>
      <c r="D52" s="101">
        <v>1</v>
      </c>
      <c r="E52" s="101"/>
      <c r="F52" s="102"/>
      <c r="G52" s="103"/>
      <c r="H52" s="193">
        <v>0.006</v>
      </c>
      <c r="I52" s="194">
        <v>0.006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110</v>
      </c>
      <c r="D54" s="93">
        <v>87</v>
      </c>
      <c r="E54" s="93"/>
      <c r="F54" s="94"/>
      <c r="G54" s="94"/>
      <c r="H54" s="192">
        <v>0.726</v>
      </c>
      <c r="I54" s="192">
        <v>0.566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/>
      <c r="I58" s="192"/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110</v>
      </c>
      <c r="D59" s="101">
        <v>87</v>
      </c>
      <c r="E59" s="101"/>
      <c r="F59" s="102"/>
      <c r="G59" s="103"/>
      <c r="H59" s="193">
        <v>0.726</v>
      </c>
      <c r="I59" s="194">
        <v>0.566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297</v>
      </c>
      <c r="D61" s="93">
        <v>310</v>
      </c>
      <c r="E61" s="93"/>
      <c r="F61" s="94"/>
      <c r="G61" s="94"/>
      <c r="H61" s="192">
        <v>1.262</v>
      </c>
      <c r="I61" s="192">
        <v>1.3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153</v>
      </c>
      <c r="D62" s="93">
        <v>153</v>
      </c>
      <c r="E62" s="93"/>
      <c r="F62" s="94"/>
      <c r="G62" s="94"/>
      <c r="H62" s="192">
        <v>1.251</v>
      </c>
      <c r="I62" s="192">
        <v>1.075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14609</v>
      </c>
      <c r="D63" s="93">
        <v>14624</v>
      </c>
      <c r="E63" s="93"/>
      <c r="F63" s="94"/>
      <c r="G63" s="94"/>
      <c r="H63" s="192">
        <v>120.451</v>
      </c>
      <c r="I63" s="192">
        <v>97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15059</v>
      </c>
      <c r="D64" s="101">
        <v>15087</v>
      </c>
      <c r="E64" s="101"/>
      <c r="F64" s="102"/>
      <c r="G64" s="103"/>
      <c r="H64" s="193">
        <v>122.964</v>
      </c>
      <c r="I64" s="194">
        <v>99.375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438</v>
      </c>
      <c r="D66" s="101">
        <v>411</v>
      </c>
      <c r="E66" s="101"/>
      <c r="F66" s="102"/>
      <c r="G66" s="103"/>
      <c r="H66" s="193">
        <v>2.409</v>
      </c>
      <c r="I66" s="194">
        <v>1.644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19470</v>
      </c>
      <c r="D68" s="93">
        <v>18920</v>
      </c>
      <c r="E68" s="93"/>
      <c r="F68" s="94"/>
      <c r="G68" s="94"/>
      <c r="H68" s="192">
        <v>138.007</v>
      </c>
      <c r="I68" s="192">
        <v>136.5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5584</v>
      </c>
      <c r="D69" s="93">
        <v>5650</v>
      </c>
      <c r="E69" s="93"/>
      <c r="F69" s="94"/>
      <c r="G69" s="94"/>
      <c r="H69" s="192">
        <v>39.229</v>
      </c>
      <c r="I69" s="192">
        <v>40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25054</v>
      </c>
      <c r="D70" s="101">
        <v>24570</v>
      </c>
      <c r="E70" s="101"/>
      <c r="F70" s="102"/>
      <c r="G70" s="103"/>
      <c r="H70" s="193">
        <v>177.236</v>
      </c>
      <c r="I70" s="194">
        <v>176.5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/>
      <c r="I72" s="192"/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2861</v>
      </c>
      <c r="D73" s="93">
        <v>2788</v>
      </c>
      <c r="E73" s="93"/>
      <c r="F73" s="94"/>
      <c r="G73" s="94"/>
      <c r="H73" s="192">
        <v>22.8</v>
      </c>
      <c r="I73" s="192">
        <v>22.58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/>
      <c r="I74" s="192"/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/>
      <c r="I75" s="192"/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27</v>
      </c>
      <c r="D76" s="93">
        <v>27</v>
      </c>
      <c r="E76" s="93"/>
      <c r="F76" s="94"/>
      <c r="G76" s="94"/>
      <c r="H76" s="192">
        <v>0.257</v>
      </c>
      <c r="I76" s="192">
        <v>0.246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/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/>
      <c r="I78" s="192"/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37496</v>
      </c>
      <c r="D79" s="93">
        <v>37350</v>
      </c>
      <c r="E79" s="93"/>
      <c r="F79" s="94"/>
      <c r="G79" s="94"/>
      <c r="H79" s="192">
        <v>354.15</v>
      </c>
      <c r="I79" s="192">
        <v>354.825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40384</v>
      </c>
      <c r="D80" s="101">
        <v>40165</v>
      </c>
      <c r="E80" s="101"/>
      <c r="F80" s="102"/>
      <c r="G80" s="103"/>
      <c r="H80" s="193">
        <v>377.207</v>
      </c>
      <c r="I80" s="194">
        <v>377.651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110419</v>
      </c>
      <c r="D87" s="116">
        <v>109484</v>
      </c>
      <c r="E87" s="116"/>
      <c r="F87" s="117"/>
      <c r="G87" s="103"/>
      <c r="H87" s="197">
        <v>861.103</v>
      </c>
      <c r="I87" s="198">
        <v>842.5070000000001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V625"/>
  <sheetViews>
    <sheetView view="pageBreakPreview" zoomScale="60" zoomScalePageLayoutView="0" workbookViewId="0" topLeftCell="A49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81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1</v>
      </c>
      <c r="D17" s="101">
        <v>6.47</v>
      </c>
      <c r="E17" s="101">
        <v>1</v>
      </c>
      <c r="F17" s="102">
        <f>IF(D17&gt;0,100*E17/D17,0)</f>
        <v>15.45595054095827</v>
      </c>
      <c r="G17" s="103"/>
      <c r="H17" s="193">
        <v>0.001</v>
      </c>
      <c r="I17" s="194">
        <v>0.012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57</v>
      </c>
      <c r="D19" s="93">
        <v>520</v>
      </c>
      <c r="E19" s="93">
        <v>520</v>
      </c>
      <c r="F19" s="94"/>
      <c r="G19" s="94"/>
      <c r="H19" s="192">
        <v>0.12</v>
      </c>
      <c r="I19" s="192">
        <v>1.664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57</v>
      </c>
      <c r="D22" s="101">
        <v>520</v>
      </c>
      <c r="E22" s="101">
        <v>520</v>
      </c>
      <c r="F22" s="102">
        <f>IF(D22&gt;0,100*E22/D22,0)</f>
        <v>100</v>
      </c>
      <c r="G22" s="103"/>
      <c r="H22" s="193">
        <v>0.12</v>
      </c>
      <c r="I22" s="194">
        <v>1.664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2137</v>
      </c>
      <c r="D24" s="101">
        <v>3212</v>
      </c>
      <c r="E24" s="101">
        <v>3350</v>
      </c>
      <c r="F24" s="102">
        <f>IF(D24&gt;0,100*E24/D24,0)</f>
        <v>104.29638854296388</v>
      </c>
      <c r="G24" s="103"/>
      <c r="H24" s="193">
        <v>4.184</v>
      </c>
      <c r="I24" s="194">
        <v>6.602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249</v>
      </c>
      <c r="D26" s="101">
        <v>600</v>
      </c>
      <c r="E26" s="101">
        <v>600</v>
      </c>
      <c r="F26" s="102">
        <f>IF(D26&gt;0,100*E26/D26,0)</f>
        <v>100</v>
      </c>
      <c r="G26" s="103"/>
      <c r="H26" s="193">
        <v>0.677</v>
      </c>
      <c r="I26" s="194">
        <v>1.5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10017</v>
      </c>
      <c r="D28" s="93">
        <v>16660</v>
      </c>
      <c r="E28" s="93">
        <v>16660</v>
      </c>
      <c r="F28" s="94"/>
      <c r="G28" s="94"/>
      <c r="H28" s="192">
        <v>22.13</v>
      </c>
      <c r="I28" s="192">
        <v>32.671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3167</v>
      </c>
      <c r="D29" s="93">
        <v>429</v>
      </c>
      <c r="E29" s="93">
        <v>444</v>
      </c>
      <c r="F29" s="94"/>
      <c r="G29" s="94"/>
      <c r="H29" s="192">
        <v>1.329</v>
      </c>
      <c r="I29" s="192">
        <v>0.245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9124</v>
      </c>
      <c r="D30" s="93">
        <v>4679</v>
      </c>
      <c r="E30" s="93">
        <v>4840</v>
      </c>
      <c r="F30" s="94"/>
      <c r="G30" s="94"/>
      <c r="H30" s="192">
        <v>8.454</v>
      </c>
      <c r="I30" s="192">
        <v>8.399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22308</v>
      </c>
      <c r="D31" s="101">
        <v>21768</v>
      </c>
      <c r="E31" s="101">
        <v>21944</v>
      </c>
      <c r="F31" s="102">
        <f>IF(D31&gt;0,100*E31/D31,0)</f>
        <v>100.80852627710401</v>
      </c>
      <c r="G31" s="103"/>
      <c r="H31" s="193">
        <v>31.913</v>
      </c>
      <c r="I31" s="194">
        <v>41.315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375</v>
      </c>
      <c r="D33" s="93">
        <v>1275</v>
      </c>
      <c r="E33" s="93">
        <v>1300</v>
      </c>
      <c r="F33" s="94"/>
      <c r="G33" s="94"/>
      <c r="H33" s="192">
        <v>0.502</v>
      </c>
      <c r="I33" s="192">
        <v>1.9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80</v>
      </c>
      <c r="D34" s="93">
        <v>240</v>
      </c>
      <c r="E34" s="93">
        <v>250</v>
      </c>
      <c r="F34" s="94"/>
      <c r="G34" s="94"/>
      <c r="H34" s="192">
        <v>0.183</v>
      </c>
      <c r="I34" s="192">
        <v>0.45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536</v>
      </c>
      <c r="D35" s="93">
        <v>2800</v>
      </c>
      <c r="E35" s="93">
        <v>2500</v>
      </c>
      <c r="F35" s="94"/>
      <c r="G35" s="94"/>
      <c r="H35" s="192">
        <v>1.112</v>
      </c>
      <c r="I35" s="192">
        <v>4.85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19</v>
      </c>
      <c r="D36" s="93">
        <v>296</v>
      </c>
      <c r="E36" s="93">
        <v>298</v>
      </c>
      <c r="F36" s="94"/>
      <c r="G36" s="94"/>
      <c r="H36" s="192">
        <v>0.023</v>
      </c>
      <c r="I36" s="192">
        <v>0.355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1010</v>
      </c>
      <c r="D37" s="101">
        <v>4611</v>
      </c>
      <c r="E37" s="101">
        <v>4348</v>
      </c>
      <c r="F37" s="102">
        <f>IF(D37&gt;0,100*E37/D37,0)</f>
        <v>94.29624810236392</v>
      </c>
      <c r="G37" s="103"/>
      <c r="H37" s="193">
        <v>1.82</v>
      </c>
      <c r="I37" s="194">
        <v>7.555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541</v>
      </c>
      <c r="D39" s="101">
        <v>540</v>
      </c>
      <c r="E39" s="101">
        <v>543</v>
      </c>
      <c r="F39" s="102">
        <f>IF(D39&gt;0,100*E39/D39,0)</f>
        <v>100.55555555555556</v>
      </c>
      <c r="G39" s="103"/>
      <c r="H39" s="193">
        <v>0.649</v>
      </c>
      <c r="I39" s="194">
        <v>0.585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323</v>
      </c>
      <c r="D41" s="93">
        <v>544</v>
      </c>
      <c r="E41" s="93">
        <v>490</v>
      </c>
      <c r="F41" s="94"/>
      <c r="G41" s="94"/>
      <c r="H41" s="192">
        <v>0.226</v>
      </c>
      <c r="I41" s="192">
        <v>0.621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4747</v>
      </c>
      <c r="D42" s="93">
        <v>5740</v>
      </c>
      <c r="E42" s="93">
        <v>5500</v>
      </c>
      <c r="F42" s="94"/>
      <c r="G42" s="94"/>
      <c r="H42" s="192">
        <v>6.171</v>
      </c>
      <c r="I42" s="192">
        <v>6.183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1266</v>
      </c>
      <c r="D43" s="93">
        <v>805</v>
      </c>
      <c r="E43" s="93">
        <v>700</v>
      </c>
      <c r="F43" s="94"/>
      <c r="G43" s="94"/>
      <c r="H43" s="192">
        <v>0.87</v>
      </c>
      <c r="I43" s="192">
        <v>0.68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6283</v>
      </c>
      <c r="D44" s="93">
        <v>5951</v>
      </c>
      <c r="E44" s="93">
        <v>5900</v>
      </c>
      <c r="F44" s="94"/>
      <c r="G44" s="94"/>
      <c r="H44" s="192">
        <v>5.2</v>
      </c>
      <c r="I44" s="192">
        <v>6.245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864</v>
      </c>
      <c r="D45" s="93">
        <v>831</v>
      </c>
      <c r="E45" s="93">
        <v>1000</v>
      </c>
      <c r="F45" s="94"/>
      <c r="G45" s="94"/>
      <c r="H45" s="192">
        <v>0.74</v>
      </c>
      <c r="I45" s="192">
        <v>0.831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463</v>
      </c>
      <c r="D46" s="93">
        <v>932</v>
      </c>
      <c r="E46" s="93">
        <v>800</v>
      </c>
      <c r="F46" s="94"/>
      <c r="G46" s="94"/>
      <c r="H46" s="192">
        <v>0.278</v>
      </c>
      <c r="I46" s="192">
        <v>0.715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2546</v>
      </c>
      <c r="D47" s="93">
        <v>1412</v>
      </c>
      <c r="E47" s="93">
        <v>1215</v>
      </c>
      <c r="F47" s="94"/>
      <c r="G47" s="94"/>
      <c r="H47" s="192">
        <v>1.022</v>
      </c>
      <c r="I47" s="192">
        <v>1.138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18675</v>
      </c>
      <c r="D48" s="93">
        <v>24571</v>
      </c>
      <c r="E48" s="93">
        <v>24500</v>
      </c>
      <c r="F48" s="94"/>
      <c r="G48" s="94"/>
      <c r="H48" s="192">
        <v>17.339</v>
      </c>
      <c r="I48" s="192">
        <v>21.424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4206</v>
      </c>
      <c r="D49" s="93">
        <v>5552</v>
      </c>
      <c r="E49" s="93">
        <v>5550</v>
      </c>
      <c r="F49" s="94"/>
      <c r="G49" s="94"/>
      <c r="H49" s="192">
        <v>5.55</v>
      </c>
      <c r="I49" s="192">
        <v>5.802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39373</v>
      </c>
      <c r="D50" s="101">
        <v>46338</v>
      </c>
      <c r="E50" s="101">
        <v>45655</v>
      </c>
      <c r="F50" s="102">
        <f>IF(D50&gt;0,100*E50/D50,0)</f>
        <v>98.52604773619923</v>
      </c>
      <c r="G50" s="103"/>
      <c r="H50" s="193">
        <v>37.396</v>
      </c>
      <c r="I50" s="194">
        <v>43.638999999999996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1900</v>
      </c>
      <c r="D52" s="101">
        <v>1900</v>
      </c>
      <c r="E52" s="101">
        <v>1900</v>
      </c>
      <c r="F52" s="102">
        <f>IF(D52&gt;0,100*E52/D52,0)</f>
        <v>100</v>
      </c>
      <c r="G52" s="103"/>
      <c r="H52" s="193">
        <v>1.914</v>
      </c>
      <c r="I52" s="194">
        <v>1.914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19155</v>
      </c>
      <c r="D54" s="93">
        <v>20464</v>
      </c>
      <c r="E54" s="93">
        <v>21000</v>
      </c>
      <c r="F54" s="94"/>
      <c r="G54" s="94"/>
      <c r="H54" s="192">
        <v>11.526</v>
      </c>
      <c r="I54" s="192">
        <v>23.388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18831</v>
      </c>
      <c r="D55" s="93">
        <v>22348</v>
      </c>
      <c r="E55" s="93">
        <v>17300</v>
      </c>
      <c r="F55" s="94"/>
      <c r="G55" s="94"/>
      <c r="H55" s="192">
        <v>23.246</v>
      </c>
      <c r="I55" s="192">
        <v>26.83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5813</v>
      </c>
      <c r="D56" s="93">
        <v>9852</v>
      </c>
      <c r="E56" s="93">
        <v>4500</v>
      </c>
      <c r="F56" s="94"/>
      <c r="G56" s="94"/>
      <c r="H56" s="192">
        <v>4.315</v>
      </c>
      <c r="I56" s="192">
        <v>8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1463</v>
      </c>
      <c r="D57" s="93">
        <v>2587</v>
      </c>
      <c r="E57" s="93">
        <v>2587</v>
      </c>
      <c r="F57" s="94"/>
      <c r="G57" s="94"/>
      <c r="H57" s="192">
        <v>2.219</v>
      </c>
      <c r="I57" s="192">
        <v>2.587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7337</v>
      </c>
      <c r="D58" s="93">
        <v>7293</v>
      </c>
      <c r="E58" s="93">
        <v>7387</v>
      </c>
      <c r="F58" s="94"/>
      <c r="G58" s="94"/>
      <c r="H58" s="192">
        <v>3.972</v>
      </c>
      <c r="I58" s="192">
        <v>7.614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52599</v>
      </c>
      <c r="D59" s="101">
        <v>62544</v>
      </c>
      <c r="E59" s="101">
        <v>52774</v>
      </c>
      <c r="F59" s="102">
        <f>IF(D59&gt;0,100*E59/D59,0)</f>
        <v>84.37899718598106</v>
      </c>
      <c r="G59" s="103"/>
      <c r="H59" s="193">
        <v>45.278</v>
      </c>
      <c r="I59" s="194">
        <v>68.41900000000001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3</v>
      </c>
      <c r="D61" s="93">
        <v>10</v>
      </c>
      <c r="E61" s="93">
        <v>10</v>
      </c>
      <c r="F61" s="94"/>
      <c r="G61" s="94"/>
      <c r="H61" s="192">
        <v>0.005</v>
      </c>
      <c r="I61" s="192">
        <v>0.005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174</v>
      </c>
      <c r="D63" s="93">
        <v>273</v>
      </c>
      <c r="E63" s="93"/>
      <c r="F63" s="94"/>
      <c r="G63" s="94"/>
      <c r="H63" s="192">
        <v>0.134</v>
      </c>
      <c r="I63" s="192">
        <v>0.45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177</v>
      </c>
      <c r="D64" s="101">
        <v>283</v>
      </c>
      <c r="E64" s="101"/>
      <c r="F64" s="102"/>
      <c r="G64" s="103"/>
      <c r="H64" s="193">
        <v>0.139</v>
      </c>
      <c r="I64" s="194">
        <v>0.455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641</v>
      </c>
      <c r="D66" s="101">
        <v>641</v>
      </c>
      <c r="E66" s="101">
        <v>38</v>
      </c>
      <c r="F66" s="102">
        <f>IF(D66&gt;0,100*E66/D66,0)</f>
        <v>5.928237129485179</v>
      </c>
      <c r="G66" s="103"/>
      <c r="H66" s="193">
        <v>0.462</v>
      </c>
      <c r="I66" s="194">
        <v>0.462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9712</v>
      </c>
      <c r="D68" s="93">
        <v>9500</v>
      </c>
      <c r="E68" s="93">
        <v>9500</v>
      </c>
      <c r="F68" s="94"/>
      <c r="G68" s="94"/>
      <c r="H68" s="192">
        <v>10.12</v>
      </c>
      <c r="I68" s="192">
        <v>10.5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474</v>
      </c>
      <c r="D69" s="93">
        <v>220</v>
      </c>
      <c r="E69" s="93">
        <v>250</v>
      </c>
      <c r="F69" s="94"/>
      <c r="G69" s="94"/>
      <c r="H69" s="192">
        <v>0.388</v>
      </c>
      <c r="I69" s="192">
        <v>0.2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10186</v>
      </c>
      <c r="D70" s="101">
        <v>9720</v>
      </c>
      <c r="E70" s="101">
        <v>9750</v>
      </c>
      <c r="F70" s="102">
        <f>IF(D70&gt;0,100*E70/D70,0)</f>
        <v>100.30864197530865</v>
      </c>
      <c r="G70" s="103"/>
      <c r="H70" s="193">
        <v>10.508</v>
      </c>
      <c r="I70" s="194">
        <v>10.7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279</v>
      </c>
      <c r="D72" s="93">
        <v>17</v>
      </c>
      <c r="E72" s="93">
        <v>12</v>
      </c>
      <c r="F72" s="94"/>
      <c r="G72" s="94"/>
      <c r="H72" s="192">
        <v>0.041</v>
      </c>
      <c r="I72" s="192">
        <v>0.01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701</v>
      </c>
      <c r="D73" s="93">
        <v>1222</v>
      </c>
      <c r="E73" s="93">
        <v>1250</v>
      </c>
      <c r="F73" s="94"/>
      <c r="G73" s="94"/>
      <c r="H73" s="192">
        <v>0.79</v>
      </c>
      <c r="I73" s="192">
        <v>1.275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2415</v>
      </c>
      <c r="D74" s="93">
        <v>3653</v>
      </c>
      <c r="E74" s="93">
        <v>3653</v>
      </c>
      <c r="F74" s="94"/>
      <c r="G74" s="94"/>
      <c r="H74" s="192">
        <v>2.999</v>
      </c>
      <c r="I74" s="192">
        <v>2.192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2778</v>
      </c>
      <c r="D75" s="93">
        <v>2000</v>
      </c>
      <c r="E75" s="93">
        <v>1817</v>
      </c>
      <c r="F75" s="94"/>
      <c r="G75" s="94"/>
      <c r="H75" s="192">
        <v>0.609</v>
      </c>
      <c r="I75" s="192">
        <v>0.63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161</v>
      </c>
      <c r="D76" s="93">
        <v>128</v>
      </c>
      <c r="E76" s="93">
        <v>130</v>
      </c>
      <c r="F76" s="94"/>
      <c r="G76" s="94"/>
      <c r="H76" s="192">
        <v>0.196</v>
      </c>
      <c r="I76" s="192">
        <v>0.128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135</v>
      </c>
      <c r="D77" s="93">
        <v>404</v>
      </c>
      <c r="E77" s="93">
        <v>350</v>
      </c>
      <c r="F77" s="94"/>
      <c r="G77" s="94"/>
      <c r="H77" s="192">
        <v>0.097</v>
      </c>
      <c r="I77" s="192">
        <v>0.327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778</v>
      </c>
      <c r="D78" s="93">
        <v>1110</v>
      </c>
      <c r="E78" s="93">
        <v>1100</v>
      </c>
      <c r="F78" s="94"/>
      <c r="G78" s="94"/>
      <c r="H78" s="192">
        <v>0.652</v>
      </c>
      <c r="I78" s="192">
        <v>0.944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939</v>
      </c>
      <c r="D79" s="93">
        <v>2870</v>
      </c>
      <c r="E79" s="93">
        <v>2500</v>
      </c>
      <c r="F79" s="94"/>
      <c r="G79" s="94"/>
      <c r="H79" s="192">
        <v>1.397</v>
      </c>
      <c r="I79" s="192">
        <v>2.3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8186</v>
      </c>
      <c r="D80" s="101">
        <v>11404</v>
      </c>
      <c r="E80" s="101">
        <v>10812</v>
      </c>
      <c r="F80" s="102">
        <f>IF(D80&gt;0,100*E80/D80,0)</f>
        <v>94.8088390038583</v>
      </c>
      <c r="G80" s="103"/>
      <c r="H80" s="193">
        <v>6.781000000000001</v>
      </c>
      <c r="I80" s="194">
        <v>7.806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16</v>
      </c>
      <c r="D82" s="93">
        <v>25</v>
      </c>
      <c r="E82" s="93">
        <v>16</v>
      </c>
      <c r="F82" s="94"/>
      <c r="G82" s="94"/>
      <c r="H82" s="192">
        <v>0.01</v>
      </c>
      <c r="I82" s="192">
        <v>0.014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5</v>
      </c>
      <c r="D83" s="93"/>
      <c r="E83" s="93"/>
      <c r="F83" s="94"/>
      <c r="G83" s="94"/>
      <c r="H83" s="192">
        <v>0.003</v>
      </c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21</v>
      </c>
      <c r="D84" s="101">
        <v>25</v>
      </c>
      <c r="E84" s="101">
        <v>16</v>
      </c>
      <c r="F84" s="102">
        <f>IF(D84&gt;0,100*E84/D84,0)</f>
        <v>64</v>
      </c>
      <c r="G84" s="103"/>
      <c r="H84" s="193">
        <v>0.013000000000000001</v>
      </c>
      <c r="I84" s="194">
        <v>0.014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139386</v>
      </c>
      <c r="D87" s="116">
        <v>164112.47</v>
      </c>
      <c r="E87" s="116"/>
      <c r="F87" s="117"/>
      <c r="G87" s="103"/>
      <c r="H87" s="197">
        <v>141.85500000000002</v>
      </c>
      <c r="I87" s="198">
        <v>192.642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V625"/>
  <sheetViews>
    <sheetView view="pageBreakPreview" zoomScale="60" zoomScalePageLayoutView="0" workbookViewId="0" topLeftCell="A34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82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/>
      <c r="I30" s="192"/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/>
      <c r="I31" s="194"/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/>
      <c r="I33" s="192"/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94</v>
      </c>
      <c r="D34" s="93">
        <v>14</v>
      </c>
      <c r="E34" s="93"/>
      <c r="F34" s="94"/>
      <c r="G34" s="94"/>
      <c r="H34" s="192">
        <v>0.081</v>
      </c>
      <c r="I34" s="192">
        <v>0.012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94</v>
      </c>
      <c r="D37" s="101">
        <v>14</v>
      </c>
      <c r="E37" s="101"/>
      <c r="F37" s="102"/>
      <c r="G37" s="103"/>
      <c r="H37" s="193">
        <v>0.081</v>
      </c>
      <c r="I37" s="194">
        <v>0.012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1</v>
      </c>
      <c r="D39" s="101">
        <v>1</v>
      </c>
      <c r="E39" s="101"/>
      <c r="F39" s="102"/>
      <c r="G39" s="103"/>
      <c r="H39" s="193">
        <v>0.001</v>
      </c>
      <c r="I39" s="194">
        <v>0.001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31</v>
      </c>
      <c r="D42" s="93">
        <v>19</v>
      </c>
      <c r="E42" s="93"/>
      <c r="F42" s="94"/>
      <c r="G42" s="94"/>
      <c r="H42" s="192">
        <v>0.037</v>
      </c>
      <c r="I42" s="192">
        <v>0.019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1702</v>
      </c>
      <c r="D43" s="93">
        <v>529</v>
      </c>
      <c r="E43" s="93"/>
      <c r="F43" s="94"/>
      <c r="G43" s="94"/>
      <c r="H43" s="192">
        <v>0.768</v>
      </c>
      <c r="I43" s="192">
        <v>0.291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588</v>
      </c>
      <c r="D44" s="93">
        <v>591</v>
      </c>
      <c r="E44" s="93"/>
      <c r="F44" s="94"/>
      <c r="G44" s="94"/>
      <c r="H44" s="192">
        <v>0.175</v>
      </c>
      <c r="I44" s="192">
        <v>0.236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15</v>
      </c>
      <c r="D45" s="93">
        <v>15</v>
      </c>
      <c r="E45" s="93"/>
      <c r="F45" s="94"/>
      <c r="G45" s="94"/>
      <c r="H45" s="192">
        <v>0.035</v>
      </c>
      <c r="I45" s="192">
        <v>0.012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13</v>
      </c>
      <c r="D46" s="93">
        <v>8</v>
      </c>
      <c r="E46" s="93"/>
      <c r="F46" s="94"/>
      <c r="G46" s="94"/>
      <c r="H46" s="192">
        <v>0.009</v>
      </c>
      <c r="I46" s="192">
        <v>0.006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8</v>
      </c>
      <c r="D48" s="93">
        <v>16</v>
      </c>
      <c r="E48" s="93"/>
      <c r="F48" s="94"/>
      <c r="G48" s="94"/>
      <c r="H48" s="192">
        <v>0.006</v>
      </c>
      <c r="I48" s="192">
        <v>0.013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178</v>
      </c>
      <c r="D49" s="93">
        <v>85</v>
      </c>
      <c r="E49" s="93"/>
      <c r="F49" s="94"/>
      <c r="G49" s="94"/>
      <c r="H49" s="192">
        <v>0.108</v>
      </c>
      <c r="I49" s="192">
        <v>0.044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2535</v>
      </c>
      <c r="D50" s="101">
        <v>1263</v>
      </c>
      <c r="E50" s="101"/>
      <c r="F50" s="102"/>
      <c r="G50" s="103"/>
      <c r="H50" s="193">
        <v>1.138</v>
      </c>
      <c r="I50" s="194">
        <v>0.6210000000000001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3</v>
      </c>
      <c r="D55" s="93">
        <v>2</v>
      </c>
      <c r="E55" s="93"/>
      <c r="F55" s="94"/>
      <c r="G55" s="94"/>
      <c r="H55" s="192">
        <v>0.003</v>
      </c>
      <c r="I55" s="192">
        <v>0.002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63</v>
      </c>
      <c r="D58" s="93">
        <v>67</v>
      </c>
      <c r="E58" s="93"/>
      <c r="F58" s="94"/>
      <c r="G58" s="94"/>
      <c r="H58" s="192">
        <v>0.028</v>
      </c>
      <c r="I58" s="192">
        <v>0.035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66</v>
      </c>
      <c r="D59" s="101">
        <v>69</v>
      </c>
      <c r="E59" s="101"/>
      <c r="F59" s="102"/>
      <c r="G59" s="103"/>
      <c r="H59" s="193">
        <v>0.031</v>
      </c>
      <c r="I59" s="194">
        <v>0.037000000000000005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/>
      <c r="I61" s="192"/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/>
      <c r="I63" s="192"/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/>
      <c r="I64" s="194"/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/>
      <c r="I66" s="194"/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646</v>
      </c>
      <c r="D68" s="93">
        <v>900</v>
      </c>
      <c r="E68" s="93"/>
      <c r="F68" s="94"/>
      <c r="G68" s="94"/>
      <c r="H68" s="192">
        <v>0.425</v>
      </c>
      <c r="I68" s="192">
        <v>0.7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204</v>
      </c>
      <c r="D69" s="93">
        <v>300</v>
      </c>
      <c r="E69" s="93"/>
      <c r="F69" s="94"/>
      <c r="G69" s="94"/>
      <c r="H69" s="192">
        <v>0.145</v>
      </c>
      <c r="I69" s="192">
        <v>0.2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850</v>
      </c>
      <c r="D70" s="101">
        <v>1200</v>
      </c>
      <c r="E70" s="101"/>
      <c r="F70" s="102"/>
      <c r="G70" s="103"/>
      <c r="H70" s="193">
        <v>0.57</v>
      </c>
      <c r="I70" s="194">
        <v>0.8999999999999999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/>
      <c r="I72" s="192"/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176</v>
      </c>
      <c r="D73" s="93"/>
      <c r="E73" s="93"/>
      <c r="F73" s="94"/>
      <c r="G73" s="94"/>
      <c r="H73" s="192">
        <v>0.141</v>
      </c>
      <c r="I73" s="192"/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69</v>
      </c>
      <c r="D74" s="93">
        <v>60</v>
      </c>
      <c r="E74" s="93"/>
      <c r="F74" s="94"/>
      <c r="G74" s="94"/>
      <c r="H74" s="192">
        <v>0.066</v>
      </c>
      <c r="I74" s="192">
        <v>0.036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/>
      <c r="I75" s="192"/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200</v>
      </c>
      <c r="D76" s="93">
        <v>251</v>
      </c>
      <c r="E76" s="93"/>
      <c r="F76" s="94"/>
      <c r="G76" s="94"/>
      <c r="H76" s="192">
        <v>0.232</v>
      </c>
      <c r="I76" s="192">
        <v>0.316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/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/>
      <c r="I78" s="192"/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583</v>
      </c>
      <c r="D79" s="93">
        <v>390</v>
      </c>
      <c r="E79" s="93"/>
      <c r="F79" s="94"/>
      <c r="G79" s="94"/>
      <c r="H79" s="192">
        <v>0.597</v>
      </c>
      <c r="I79" s="192">
        <v>0.35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1028</v>
      </c>
      <c r="D80" s="101">
        <v>701</v>
      </c>
      <c r="E80" s="101"/>
      <c r="F80" s="102"/>
      <c r="G80" s="103"/>
      <c r="H80" s="193">
        <v>1.036</v>
      </c>
      <c r="I80" s="194">
        <v>0.702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132</v>
      </c>
      <c r="D83" s="93">
        <v>132</v>
      </c>
      <c r="E83" s="93"/>
      <c r="F83" s="94"/>
      <c r="G83" s="94"/>
      <c r="H83" s="192">
        <v>0.106</v>
      </c>
      <c r="I83" s="192">
        <v>0.106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132</v>
      </c>
      <c r="D84" s="101">
        <v>132</v>
      </c>
      <c r="E84" s="101"/>
      <c r="F84" s="102"/>
      <c r="G84" s="103"/>
      <c r="H84" s="193">
        <v>0.106</v>
      </c>
      <c r="I84" s="194">
        <v>0.106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4706</v>
      </c>
      <c r="D87" s="116">
        <v>3380</v>
      </c>
      <c r="E87" s="116"/>
      <c r="F87" s="117"/>
      <c r="G87" s="103"/>
      <c r="H87" s="197">
        <v>2.9629999999999996</v>
      </c>
      <c r="I87" s="198">
        <v>2.379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V625"/>
  <sheetViews>
    <sheetView view="pageBreakPreview" zoomScale="60" zoomScalePageLayoutView="0" workbookViewId="0" topLeftCell="A55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83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32</v>
      </c>
      <c r="D9" s="93">
        <v>32</v>
      </c>
      <c r="E9" s="93">
        <v>32</v>
      </c>
      <c r="F9" s="94"/>
      <c r="G9" s="94"/>
      <c r="H9" s="192">
        <v>0.587</v>
      </c>
      <c r="I9" s="192">
        <v>0.537</v>
      </c>
      <c r="J9" s="192">
        <v>0.537</v>
      </c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40</v>
      </c>
      <c r="D12" s="93">
        <v>40</v>
      </c>
      <c r="E12" s="93">
        <v>37</v>
      </c>
      <c r="F12" s="94"/>
      <c r="G12" s="94"/>
      <c r="H12" s="192">
        <v>0.699</v>
      </c>
      <c r="I12" s="192">
        <v>0.7</v>
      </c>
      <c r="J12" s="192">
        <v>0.6475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72</v>
      </c>
      <c r="D13" s="101">
        <v>72</v>
      </c>
      <c r="E13" s="101">
        <v>69</v>
      </c>
      <c r="F13" s="102">
        <f>IF(D13&gt;0,100*E13/D13,0)</f>
        <v>95.83333333333333</v>
      </c>
      <c r="G13" s="103"/>
      <c r="H13" s="193">
        <v>1.286</v>
      </c>
      <c r="I13" s="194">
        <v>1.237</v>
      </c>
      <c r="J13" s="194">
        <v>1.1844999999999999</v>
      </c>
      <c r="K13" s="104">
        <f>IF(I13&gt;0,100*J13/I13,0)</f>
        <v>95.75586095392076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/>
      <c r="I30" s="192"/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/>
      <c r="I31" s="194"/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/>
      <c r="I33" s="192"/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13</v>
      </c>
      <c r="D34" s="93">
        <v>13</v>
      </c>
      <c r="E34" s="93">
        <v>13</v>
      </c>
      <c r="F34" s="94"/>
      <c r="G34" s="94"/>
      <c r="H34" s="192">
        <v>0.26</v>
      </c>
      <c r="I34" s="192">
        <v>0.26</v>
      </c>
      <c r="J34" s="192">
        <v>0.26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13</v>
      </c>
      <c r="D37" s="101">
        <v>13</v>
      </c>
      <c r="E37" s="101">
        <v>13</v>
      </c>
      <c r="F37" s="102">
        <f>IF(D37&gt;0,100*E37/D37,0)</f>
        <v>100</v>
      </c>
      <c r="G37" s="103"/>
      <c r="H37" s="193">
        <v>0.26</v>
      </c>
      <c r="I37" s="194">
        <v>0.26</v>
      </c>
      <c r="J37" s="194">
        <v>0.26</v>
      </c>
      <c r="K37" s="104">
        <f>IF(I37&gt;0,100*J37/I37,0)</f>
        <v>100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245</v>
      </c>
      <c r="D39" s="101">
        <v>243</v>
      </c>
      <c r="E39" s="101">
        <v>235</v>
      </c>
      <c r="F39" s="102">
        <f>IF(D39&gt;0,100*E39/D39,0)</f>
        <v>96.70781893004116</v>
      </c>
      <c r="G39" s="103"/>
      <c r="H39" s="193">
        <v>7.546</v>
      </c>
      <c r="I39" s="194">
        <v>7.54</v>
      </c>
      <c r="J39" s="194">
        <v>7.24</v>
      </c>
      <c r="K39" s="104">
        <f>IF(I39&gt;0,100*J39/I39,0)</f>
        <v>96.0212201591512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/>
      <c r="I50" s="194"/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/>
      <c r="I58" s="192"/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/>
      <c r="I59" s="194"/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/>
      <c r="I61" s="192"/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21</v>
      </c>
      <c r="D63" s="93">
        <v>21</v>
      </c>
      <c r="E63" s="93">
        <v>21</v>
      </c>
      <c r="F63" s="94"/>
      <c r="G63" s="94"/>
      <c r="H63" s="192">
        <v>0.501</v>
      </c>
      <c r="I63" s="192">
        <v>0.151</v>
      </c>
      <c r="J63" s="192">
        <v>0.158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21</v>
      </c>
      <c r="D64" s="101">
        <v>21</v>
      </c>
      <c r="E64" s="101">
        <v>21</v>
      </c>
      <c r="F64" s="102">
        <f>IF(D64&gt;0,100*E64/D64,0)</f>
        <v>100</v>
      </c>
      <c r="G64" s="103"/>
      <c r="H64" s="193">
        <v>0.501</v>
      </c>
      <c r="I64" s="194">
        <v>0.151</v>
      </c>
      <c r="J64" s="194">
        <v>0.158</v>
      </c>
      <c r="K64" s="104">
        <f>IF(I64&gt;0,100*J64/I64,0)</f>
        <v>104.63576158940398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1114</v>
      </c>
      <c r="D66" s="101">
        <v>1114</v>
      </c>
      <c r="E66" s="101">
        <v>1090</v>
      </c>
      <c r="F66" s="102">
        <f>IF(D66&gt;0,100*E66/D66,0)</f>
        <v>97.84560143626571</v>
      </c>
      <c r="G66" s="103"/>
      <c r="H66" s="193">
        <v>35.236</v>
      </c>
      <c r="I66" s="194">
        <v>35.236</v>
      </c>
      <c r="J66" s="194">
        <v>34.76</v>
      </c>
      <c r="K66" s="104">
        <f>IF(I66&gt;0,100*J66/I66,0)</f>
        <v>98.64910886593258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53</v>
      </c>
      <c r="D72" s="93">
        <v>45</v>
      </c>
      <c r="E72" s="93">
        <v>67</v>
      </c>
      <c r="F72" s="94"/>
      <c r="G72" s="94"/>
      <c r="H72" s="192">
        <v>1.113</v>
      </c>
      <c r="I72" s="192">
        <v>0.945</v>
      </c>
      <c r="J72" s="192">
        <v>1.585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529</v>
      </c>
      <c r="D73" s="93">
        <v>527</v>
      </c>
      <c r="E73" s="93">
        <v>500</v>
      </c>
      <c r="F73" s="94"/>
      <c r="G73" s="94"/>
      <c r="H73" s="192">
        <v>12.716</v>
      </c>
      <c r="I73" s="192">
        <v>11.59</v>
      </c>
      <c r="J73" s="192">
        <v>12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/>
      <c r="I74" s="192"/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114</v>
      </c>
      <c r="D75" s="93">
        <v>114</v>
      </c>
      <c r="E75" s="93">
        <v>117</v>
      </c>
      <c r="F75" s="94"/>
      <c r="G75" s="94"/>
      <c r="H75" s="192">
        <v>4.497</v>
      </c>
      <c r="I75" s="192">
        <v>4.497</v>
      </c>
      <c r="J75" s="192">
        <v>5.06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25</v>
      </c>
      <c r="D76" s="93">
        <v>30</v>
      </c>
      <c r="E76" s="93">
        <v>25</v>
      </c>
      <c r="F76" s="94"/>
      <c r="G76" s="94"/>
      <c r="H76" s="192">
        <v>0.45</v>
      </c>
      <c r="I76" s="192">
        <v>0.915</v>
      </c>
      <c r="J76" s="192">
        <v>0.8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/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316</v>
      </c>
      <c r="D78" s="93">
        <v>250</v>
      </c>
      <c r="E78" s="93">
        <v>300</v>
      </c>
      <c r="F78" s="94"/>
      <c r="G78" s="94"/>
      <c r="H78" s="192">
        <v>8.216</v>
      </c>
      <c r="I78" s="192">
        <v>6.875</v>
      </c>
      <c r="J78" s="192">
        <v>8.01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324</v>
      </c>
      <c r="D79" s="93">
        <v>250</v>
      </c>
      <c r="E79" s="93">
        <v>250</v>
      </c>
      <c r="F79" s="94"/>
      <c r="G79" s="94"/>
      <c r="H79" s="192">
        <v>7.29</v>
      </c>
      <c r="I79" s="192">
        <v>4</v>
      </c>
      <c r="J79" s="192">
        <v>4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1361</v>
      </c>
      <c r="D80" s="101">
        <v>1216</v>
      </c>
      <c r="E80" s="101">
        <v>1259</v>
      </c>
      <c r="F80" s="102">
        <f>IF(D80&gt;0,100*E80/D80,0)</f>
        <v>103.53618421052632</v>
      </c>
      <c r="G80" s="103"/>
      <c r="H80" s="193">
        <v>34.282</v>
      </c>
      <c r="I80" s="194">
        <v>28.822</v>
      </c>
      <c r="J80" s="194">
        <v>31.455</v>
      </c>
      <c r="K80" s="104">
        <f>IF(I80&gt;0,100*J80/I80,0)</f>
        <v>109.1353826937756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810</v>
      </c>
      <c r="D82" s="93">
        <v>800</v>
      </c>
      <c r="E82" s="93">
        <v>810</v>
      </c>
      <c r="F82" s="94"/>
      <c r="G82" s="94"/>
      <c r="H82" s="192">
        <v>15.959</v>
      </c>
      <c r="I82" s="192">
        <v>16.743</v>
      </c>
      <c r="J82" s="192">
        <v>15.959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832</v>
      </c>
      <c r="D83" s="93">
        <v>790</v>
      </c>
      <c r="E83" s="93">
        <v>790</v>
      </c>
      <c r="F83" s="94"/>
      <c r="G83" s="94"/>
      <c r="H83" s="192">
        <v>14.791</v>
      </c>
      <c r="I83" s="192">
        <v>14.05</v>
      </c>
      <c r="J83" s="192">
        <v>14.05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1642</v>
      </c>
      <c r="D84" s="101">
        <v>1590</v>
      </c>
      <c r="E84" s="101">
        <v>1600</v>
      </c>
      <c r="F84" s="102">
        <f>IF(D84&gt;0,100*E84/D84,0)</f>
        <v>100.62893081761007</v>
      </c>
      <c r="G84" s="103"/>
      <c r="H84" s="193">
        <v>30.75</v>
      </c>
      <c r="I84" s="194">
        <v>30.793</v>
      </c>
      <c r="J84" s="194">
        <v>30.009</v>
      </c>
      <c r="K84" s="104">
        <f>IF(I84&gt;0,100*J84/I84,0)</f>
        <v>97.45396681063879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4468</v>
      </c>
      <c r="D87" s="116">
        <v>4269</v>
      </c>
      <c r="E87" s="116">
        <v>4287</v>
      </c>
      <c r="F87" s="117">
        <f>IF(D87&gt;0,100*E87/D87,0)</f>
        <v>100.42164441321152</v>
      </c>
      <c r="G87" s="103"/>
      <c r="H87" s="197">
        <v>109.86099999999999</v>
      </c>
      <c r="I87" s="198">
        <v>104.03899999999999</v>
      </c>
      <c r="J87" s="198">
        <v>105.0665</v>
      </c>
      <c r="K87" s="117">
        <f>IF(I87&gt;0,100*J87/I87,0)</f>
        <v>100.98761041532504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84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612</v>
      </c>
      <c r="D9" s="93">
        <v>612</v>
      </c>
      <c r="E9" s="93">
        <v>612</v>
      </c>
      <c r="F9" s="94"/>
      <c r="G9" s="94"/>
      <c r="H9" s="192">
        <v>11.615</v>
      </c>
      <c r="I9" s="192">
        <v>12.067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142</v>
      </c>
      <c r="D10" s="93">
        <v>142</v>
      </c>
      <c r="E10" s="93">
        <v>142</v>
      </c>
      <c r="F10" s="94"/>
      <c r="G10" s="94"/>
      <c r="H10" s="192">
        <v>2.517</v>
      </c>
      <c r="I10" s="192">
        <v>2.52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89</v>
      </c>
      <c r="D11" s="93">
        <v>89</v>
      </c>
      <c r="E11" s="93">
        <v>89</v>
      </c>
      <c r="F11" s="94"/>
      <c r="G11" s="94"/>
      <c r="H11" s="192">
        <v>2.158</v>
      </c>
      <c r="I11" s="192">
        <v>2.158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762</v>
      </c>
      <c r="D12" s="93">
        <v>762</v>
      </c>
      <c r="E12" s="93">
        <v>762</v>
      </c>
      <c r="F12" s="94"/>
      <c r="G12" s="94"/>
      <c r="H12" s="192">
        <v>14.051</v>
      </c>
      <c r="I12" s="192">
        <v>14.046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1605</v>
      </c>
      <c r="D13" s="101">
        <v>1605</v>
      </c>
      <c r="E13" s="101">
        <v>1605</v>
      </c>
      <c r="F13" s="102">
        <f>IF(D13&gt;0,100*E13/D13,0)</f>
        <v>100</v>
      </c>
      <c r="G13" s="103"/>
      <c r="H13" s="193">
        <v>30.341</v>
      </c>
      <c r="I13" s="194">
        <v>30.791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25</v>
      </c>
      <c r="D20" s="93">
        <v>25</v>
      </c>
      <c r="E20" s="93">
        <v>25</v>
      </c>
      <c r="F20" s="94"/>
      <c r="G20" s="94"/>
      <c r="H20" s="192">
        <v>0.565</v>
      </c>
      <c r="I20" s="192">
        <v>0.6</v>
      </c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80</v>
      </c>
      <c r="D21" s="93">
        <v>80</v>
      </c>
      <c r="E21" s="93">
        <v>80</v>
      </c>
      <c r="F21" s="94"/>
      <c r="G21" s="94"/>
      <c r="H21" s="192">
        <v>1.71</v>
      </c>
      <c r="I21" s="192">
        <v>1.904</v>
      </c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105</v>
      </c>
      <c r="D22" s="101">
        <v>105</v>
      </c>
      <c r="E22" s="101">
        <v>105</v>
      </c>
      <c r="F22" s="102">
        <f>IF(D22&gt;0,100*E22/D22,0)</f>
        <v>100</v>
      </c>
      <c r="G22" s="103"/>
      <c r="H22" s="193">
        <v>2.275</v>
      </c>
      <c r="I22" s="194">
        <v>2.504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>
        <v>21</v>
      </c>
      <c r="F30" s="94"/>
      <c r="G30" s="94"/>
      <c r="H30" s="192"/>
      <c r="I30" s="192"/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>
        <v>21</v>
      </c>
      <c r="F31" s="102"/>
      <c r="G31" s="103"/>
      <c r="H31" s="193"/>
      <c r="I31" s="194"/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119</v>
      </c>
      <c r="D33" s="93">
        <v>100</v>
      </c>
      <c r="E33" s="93">
        <v>120</v>
      </c>
      <c r="F33" s="94"/>
      <c r="G33" s="94"/>
      <c r="H33" s="192">
        <v>2.383</v>
      </c>
      <c r="I33" s="192">
        <v>2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28</v>
      </c>
      <c r="D34" s="93">
        <v>28</v>
      </c>
      <c r="E34" s="93">
        <v>13</v>
      </c>
      <c r="F34" s="94"/>
      <c r="G34" s="94"/>
      <c r="H34" s="192">
        <v>0.57</v>
      </c>
      <c r="I34" s="192">
        <v>0.57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9</v>
      </c>
      <c r="D35" s="93">
        <v>10</v>
      </c>
      <c r="E35" s="93">
        <v>10</v>
      </c>
      <c r="F35" s="94"/>
      <c r="G35" s="94"/>
      <c r="H35" s="192">
        <v>0.177</v>
      </c>
      <c r="I35" s="192">
        <v>0.175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86</v>
      </c>
      <c r="D36" s="93">
        <v>86</v>
      </c>
      <c r="E36" s="93">
        <v>39</v>
      </c>
      <c r="F36" s="94"/>
      <c r="G36" s="94"/>
      <c r="H36" s="192">
        <v>1.72</v>
      </c>
      <c r="I36" s="192">
        <v>1.72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242</v>
      </c>
      <c r="D37" s="101">
        <v>224</v>
      </c>
      <c r="E37" s="101">
        <v>182</v>
      </c>
      <c r="F37" s="102">
        <f>IF(D37&gt;0,100*E37/D37,0)</f>
        <v>81.25</v>
      </c>
      <c r="G37" s="103"/>
      <c r="H37" s="193">
        <v>4.85</v>
      </c>
      <c r="I37" s="194">
        <v>4.465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1112</v>
      </c>
      <c r="D39" s="101">
        <v>1100</v>
      </c>
      <c r="E39" s="101">
        <v>1110</v>
      </c>
      <c r="F39" s="102">
        <f>IF(D39&gt;0,100*E39/D39,0)</f>
        <v>100.9090909090909</v>
      </c>
      <c r="G39" s="103"/>
      <c r="H39" s="193">
        <v>48.122</v>
      </c>
      <c r="I39" s="194">
        <v>48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8</v>
      </c>
      <c r="D41" s="93">
        <v>8</v>
      </c>
      <c r="E41" s="93">
        <v>8</v>
      </c>
      <c r="F41" s="94"/>
      <c r="G41" s="94"/>
      <c r="H41" s="192">
        <v>0.244</v>
      </c>
      <c r="I41" s="192">
        <v>0.24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8</v>
      </c>
      <c r="D50" s="101">
        <v>8</v>
      </c>
      <c r="E50" s="101">
        <v>8</v>
      </c>
      <c r="F50" s="102">
        <f>IF(D50&gt;0,100*E50/D50,0)</f>
        <v>100</v>
      </c>
      <c r="G50" s="103"/>
      <c r="H50" s="193">
        <v>0.244</v>
      </c>
      <c r="I50" s="194">
        <v>0.24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8</v>
      </c>
      <c r="D55" s="93">
        <v>12</v>
      </c>
      <c r="E55" s="93">
        <v>15</v>
      </c>
      <c r="F55" s="94"/>
      <c r="G55" s="94"/>
      <c r="H55" s="192">
        <v>0.24</v>
      </c>
      <c r="I55" s="192">
        <v>0.36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210</v>
      </c>
      <c r="D58" s="93">
        <v>145</v>
      </c>
      <c r="E58" s="93">
        <v>115</v>
      </c>
      <c r="F58" s="94"/>
      <c r="G58" s="94"/>
      <c r="H58" s="192">
        <v>5.88</v>
      </c>
      <c r="I58" s="192">
        <v>4.06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218</v>
      </c>
      <c r="D59" s="101">
        <v>157</v>
      </c>
      <c r="E59" s="101">
        <v>130</v>
      </c>
      <c r="F59" s="102">
        <f>IF(D59&gt;0,100*E59/D59,0)</f>
        <v>82.80254777070064</v>
      </c>
      <c r="G59" s="103"/>
      <c r="H59" s="193">
        <v>6.12</v>
      </c>
      <c r="I59" s="194">
        <v>4.42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191</v>
      </c>
      <c r="D61" s="93">
        <v>190</v>
      </c>
      <c r="E61" s="93">
        <v>210</v>
      </c>
      <c r="F61" s="94"/>
      <c r="G61" s="94"/>
      <c r="H61" s="192">
        <v>5.157</v>
      </c>
      <c r="I61" s="192">
        <v>4.2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168</v>
      </c>
      <c r="D62" s="93">
        <v>120</v>
      </c>
      <c r="E62" s="93">
        <v>125</v>
      </c>
      <c r="F62" s="94"/>
      <c r="G62" s="94"/>
      <c r="H62" s="192">
        <v>4.032</v>
      </c>
      <c r="I62" s="192">
        <v>3.42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736</v>
      </c>
      <c r="D63" s="93">
        <v>852</v>
      </c>
      <c r="E63" s="93">
        <v>828</v>
      </c>
      <c r="F63" s="94"/>
      <c r="G63" s="94"/>
      <c r="H63" s="192">
        <v>26.521</v>
      </c>
      <c r="I63" s="192">
        <v>27.25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1095</v>
      </c>
      <c r="D64" s="101">
        <v>1162</v>
      </c>
      <c r="E64" s="101">
        <v>1163</v>
      </c>
      <c r="F64" s="102">
        <f>IF(D64&gt;0,100*E64/D64,0)</f>
        <v>100.08605851979345</v>
      </c>
      <c r="G64" s="103"/>
      <c r="H64" s="193">
        <v>35.71</v>
      </c>
      <c r="I64" s="194">
        <v>34.87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2596</v>
      </c>
      <c r="D66" s="101">
        <v>2596</v>
      </c>
      <c r="E66" s="101">
        <v>2673</v>
      </c>
      <c r="F66" s="102">
        <f>IF(D66&gt;0,100*E66/D66,0)</f>
        <v>102.96610169491525</v>
      </c>
      <c r="G66" s="103"/>
      <c r="H66" s="193">
        <v>93.967</v>
      </c>
      <c r="I66" s="194">
        <v>92.272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177</v>
      </c>
      <c r="D72" s="93">
        <v>177</v>
      </c>
      <c r="E72" s="93">
        <v>150</v>
      </c>
      <c r="F72" s="94"/>
      <c r="G72" s="94"/>
      <c r="H72" s="192">
        <v>3.97</v>
      </c>
      <c r="I72" s="192">
        <v>3.97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465</v>
      </c>
      <c r="D73" s="93">
        <v>450</v>
      </c>
      <c r="E73" s="93">
        <v>400</v>
      </c>
      <c r="F73" s="94"/>
      <c r="G73" s="94"/>
      <c r="H73" s="192">
        <v>10.712</v>
      </c>
      <c r="I73" s="192">
        <v>11.25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140</v>
      </c>
      <c r="D74" s="93">
        <v>140</v>
      </c>
      <c r="E74" s="93">
        <v>140</v>
      </c>
      <c r="F74" s="94"/>
      <c r="G74" s="94"/>
      <c r="H74" s="192">
        <v>4.9</v>
      </c>
      <c r="I74" s="192">
        <v>4.9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70</v>
      </c>
      <c r="D75" s="93">
        <v>70</v>
      </c>
      <c r="E75" s="93">
        <v>62</v>
      </c>
      <c r="F75" s="94"/>
      <c r="G75" s="94"/>
      <c r="H75" s="192">
        <v>1.631</v>
      </c>
      <c r="I75" s="192">
        <v>1.631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225</v>
      </c>
      <c r="D76" s="93">
        <v>300</v>
      </c>
      <c r="E76" s="93">
        <v>270</v>
      </c>
      <c r="F76" s="94"/>
      <c r="G76" s="94"/>
      <c r="H76" s="192">
        <v>7.65</v>
      </c>
      <c r="I76" s="192">
        <v>12.9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17</v>
      </c>
      <c r="D77" s="93">
        <v>17</v>
      </c>
      <c r="E77" s="93">
        <v>17</v>
      </c>
      <c r="F77" s="94"/>
      <c r="G77" s="94"/>
      <c r="H77" s="192">
        <v>0.356</v>
      </c>
      <c r="I77" s="192">
        <v>0.357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355</v>
      </c>
      <c r="D78" s="93">
        <v>260</v>
      </c>
      <c r="E78" s="93">
        <v>290</v>
      </c>
      <c r="F78" s="94"/>
      <c r="G78" s="94"/>
      <c r="H78" s="192">
        <v>10.314</v>
      </c>
      <c r="I78" s="192">
        <v>7.41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3701</v>
      </c>
      <c r="D79" s="93">
        <v>3000</v>
      </c>
      <c r="E79" s="93">
        <v>3000</v>
      </c>
      <c r="F79" s="94"/>
      <c r="G79" s="94"/>
      <c r="H79" s="192">
        <v>134.94</v>
      </c>
      <c r="I79" s="192">
        <v>105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5150</v>
      </c>
      <c r="D80" s="101">
        <v>4414</v>
      </c>
      <c r="E80" s="101">
        <v>4329</v>
      </c>
      <c r="F80" s="102">
        <f>IF(D80&gt;0,100*E80/D80,0)</f>
        <v>98.07430901676484</v>
      </c>
      <c r="G80" s="103"/>
      <c r="H80" s="193">
        <v>174.473</v>
      </c>
      <c r="I80" s="194">
        <v>147.418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734</v>
      </c>
      <c r="D82" s="93">
        <v>856</v>
      </c>
      <c r="E82" s="93">
        <v>734</v>
      </c>
      <c r="F82" s="94"/>
      <c r="G82" s="94"/>
      <c r="H82" s="192">
        <v>18.875</v>
      </c>
      <c r="I82" s="192">
        <v>24.232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1860</v>
      </c>
      <c r="D83" s="93">
        <v>1675</v>
      </c>
      <c r="E83" s="93">
        <v>1675</v>
      </c>
      <c r="F83" s="94"/>
      <c r="G83" s="94"/>
      <c r="H83" s="192">
        <v>33.864</v>
      </c>
      <c r="I83" s="192">
        <v>30.48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2594</v>
      </c>
      <c r="D84" s="101">
        <v>2531</v>
      </c>
      <c r="E84" s="101">
        <v>2409</v>
      </c>
      <c r="F84" s="102">
        <f>IF(D84&gt;0,100*E84/D84,0)</f>
        <v>95.1797708415646</v>
      </c>
      <c r="G84" s="103"/>
      <c r="H84" s="193">
        <v>52.739</v>
      </c>
      <c r="I84" s="194">
        <v>54.712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14725</v>
      </c>
      <c r="D87" s="116">
        <v>13902</v>
      </c>
      <c r="E87" s="116">
        <v>13735</v>
      </c>
      <c r="F87" s="117">
        <f>IF(D87&gt;0,100*E87/D87,0)</f>
        <v>98.79873399510862</v>
      </c>
      <c r="G87" s="103"/>
      <c r="H87" s="197">
        <v>448.841</v>
      </c>
      <c r="I87" s="198">
        <v>419.692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85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5319</v>
      </c>
      <c r="D9" s="93">
        <v>5318</v>
      </c>
      <c r="E9" s="93"/>
      <c r="F9" s="94"/>
      <c r="G9" s="94"/>
      <c r="H9" s="192">
        <v>116.539</v>
      </c>
      <c r="I9" s="192">
        <v>116.464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3450</v>
      </c>
      <c r="D10" s="93">
        <v>3450</v>
      </c>
      <c r="E10" s="93"/>
      <c r="F10" s="94"/>
      <c r="G10" s="94"/>
      <c r="H10" s="192">
        <v>70.856</v>
      </c>
      <c r="I10" s="192">
        <v>70.857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6114</v>
      </c>
      <c r="D11" s="93">
        <v>6114</v>
      </c>
      <c r="E11" s="93"/>
      <c r="F11" s="94"/>
      <c r="G11" s="94"/>
      <c r="H11" s="192">
        <v>232.702</v>
      </c>
      <c r="I11" s="192">
        <v>155.887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2333</v>
      </c>
      <c r="D12" s="93">
        <v>2333</v>
      </c>
      <c r="E12" s="93"/>
      <c r="F12" s="94"/>
      <c r="G12" s="94"/>
      <c r="H12" s="192">
        <v>56.032</v>
      </c>
      <c r="I12" s="192">
        <v>56.031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17216</v>
      </c>
      <c r="D13" s="101">
        <v>17215</v>
      </c>
      <c r="E13" s="101"/>
      <c r="F13" s="102"/>
      <c r="G13" s="103"/>
      <c r="H13" s="193">
        <v>476.12899999999996</v>
      </c>
      <c r="I13" s="194">
        <v>399.239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1010</v>
      </c>
      <c r="D15" s="101">
        <v>1010</v>
      </c>
      <c r="E15" s="101"/>
      <c r="F15" s="102"/>
      <c r="G15" s="103"/>
      <c r="H15" s="193">
        <v>22.22</v>
      </c>
      <c r="I15" s="194">
        <v>22.22</v>
      </c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30</v>
      </c>
      <c r="D17" s="101">
        <v>30</v>
      </c>
      <c r="E17" s="101"/>
      <c r="F17" s="102"/>
      <c r="G17" s="103"/>
      <c r="H17" s="193">
        <v>0.75</v>
      </c>
      <c r="I17" s="194">
        <v>0.48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385</v>
      </c>
      <c r="D19" s="93">
        <v>385</v>
      </c>
      <c r="E19" s="93"/>
      <c r="F19" s="94"/>
      <c r="G19" s="94"/>
      <c r="H19" s="192">
        <v>13.955</v>
      </c>
      <c r="I19" s="192">
        <v>16.17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140</v>
      </c>
      <c r="D20" s="93">
        <v>140</v>
      </c>
      <c r="E20" s="93"/>
      <c r="F20" s="94"/>
      <c r="G20" s="94"/>
      <c r="H20" s="192">
        <v>3.08</v>
      </c>
      <c r="I20" s="192">
        <v>3.416</v>
      </c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120</v>
      </c>
      <c r="D21" s="93">
        <v>120</v>
      </c>
      <c r="E21" s="93"/>
      <c r="F21" s="94"/>
      <c r="G21" s="94"/>
      <c r="H21" s="192">
        <v>2.7</v>
      </c>
      <c r="I21" s="192">
        <v>2.88</v>
      </c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645</v>
      </c>
      <c r="D22" s="101">
        <v>645</v>
      </c>
      <c r="E22" s="101"/>
      <c r="F22" s="102"/>
      <c r="G22" s="103"/>
      <c r="H22" s="193">
        <v>19.735</v>
      </c>
      <c r="I22" s="194">
        <v>22.466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216</v>
      </c>
      <c r="D24" s="101">
        <v>186</v>
      </c>
      <c r="E24" s="101"/>
      <c r="F24" s="102"/>
      <c r="G24" s="103"/>
      <c r="H24" s="193">
        <v>7.433</v>
      </c>
      <c r="I24" s="194">
        <v>6.181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1050</v>
      </c>
      <c r="D26" s="101">
        <v>850</v>
      </c>
      <c r="E26" s="101"/>
      <c r="F26" s="102"/>
      <c r="G26" s="103"/>
      <c r="H26" s="193">
        <v>49.702</v>
      </c>
      <c r="I26" s="194">
        <v>39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>
        <v>65</v>
      </c>
      <c r="E28" s="93"/>
      <c r="F28" s="94"/>
      <c r="G28" s="94"/>
      <c r="H28" s="192"/>
      <c r="I28" s="192">
        <v>1.549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5</v>
      </c>
      <c r="D29" s="93">
        <v>5</v>
      </c>
      <c r="E29" s="93"/>
      <c r="F29" s="94"/>
      <c r="G29" s="94"/>
      <c r="H29" s="192">
        <v>0.04</v>
      </c>
      <c r="I29" s="192">
        <v>0.06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89</v>
      </c>
      <c r="D30" s="93">
        <v>290</v>
      </c>
      <c r="E30" s="93"/>
      <c r="F30" s="94"/>
      <c r="G30" s="94"/>
      <c r="H30" s="192">
        <v>3.454</v>
      </c>
      <c r="I30" s="192">
        <v>7.736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94</v>
      </c>
      <c r="D31" s="101">
        <v>360</v>
      </c>
      <c r="E31" s="101"/>
      <c r="F31" s="102"/>
      <c r="G31" s="103"/>
      <c r="H31" s="193">
        <v>3.494</v>
      </c>
      <c r="I31" s="194">
        <v>9.344999999999999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147</v>
      </c>
      <c r="D33" s="93">
        <v>125</v>
      </c>
      <c r="E33" s="93"/>
      <c r="F33" s="94"/>
      <c r="G33" s="94"/>
      <c r="H33" s="192">
        <v>2.713</v>
      </c>
      <c r="I33" s="192">
        <v>2.211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138</v>
      </c>
      <c r="D34" s="93">
        <v>90</v>
      </c>
      <c r="E34" s="93"/>
      <c r="F34" s="94"/>
      <c r="G34" s="94"/>
      <c r="H34" s="192">
        <v>4.402</v>
      </c>
      <c r="I34" s="192">
        <v>2.5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254</v>
      </c>
      <c r="D35" s="93">
        <v>250</v>
      </c>
      <c r="E35" s="93"/>
      <c r="F35" s="94"/>
      <c r="G35" s="94"/>
      <c r="H35" s="192">
        <v>6.292</v>
      </c>
      <c r="I35" s="192">
        <v>4.75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157</v>
      </c>
      <c r="D36" s="93">
        <v>157</v>
      </c>
      <c r="E36" s="93"/>
      <c r="F36" s="94"/>
      <c r="G36" s="94"/>
      <c r="H36" s="192">
        <v>3.14</v>
      </c>
      <c r="I36" s="192">
        <v>3.14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696</v>
      </c>
      <c r="D37" s="101">
        <v>622</v>
      </c>
      <c r="E37" s="101"/>
      <c r="F37" s="102"/>
      <c r="G37" s="103"/>
      <c r="H37" s="193">
        <v>16.547</v>
      </c>
      <c r="I37" s="194">
        <v>12.601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/>
      <c r="I39" s="194"/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250</v>
      </c>
      <c r="D41" s="93">
        <v>245</v>
      </c>
      <c r="E41" s="93"/>
      <c r="F41" s="94"/>
      <c r="G41" s="94"/>
      <c r="H41" s="192">
        <v>11.75</v>
      </c>
      <c r="I41" s="192">
        <v>10.29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850</v>
      </c>
      <c r="D42" s="93">
        <v>700</v>
      </c>
      <c r="E42" s="93"/>
      <c r="F42" s="94"/>
      <c r="G42" s="94"/>
      <c r="H42" s="192">
        <v>32.3</v>
      </c>
      <c r="I42" s="192">
        <v>28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60</v>
      </c>
      <c r="D43" s="93">
        <v>49</v>
      </c>
      <c r="E43" s="93"/>
      <c r="F43" s="94"/>
      <c r="G43" s="94"/>
      <c r="H43" s="192">
        <v>1.92</v>
      </c>
      <c r="I43" s="192">
        <v>1.568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1200</v>
      </c>
      <c r="D45" s="93">
        <v>2419</v>
      </c>
      <c r="E45" s="93"/>
      <c r="F45" s="94"/>
      <c r="G45" s="94"/>
      <c r="H45" s="192">
        <v>52.2</v>
      </c>
      <c r="I45" s="192">
        <v>101.598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500</v>
      </c>
      <c r="D46" s="93">
        <v>500</v>
      </c>
      <c r="E46" s="93"/>
      <c r="F46" s="94"/>
      <c r="G46" s="94"/>
      <c r="H46" s="192">
        <v>22.5</v>
      </c>
      <c r="I46" s="192">
        <v>22.5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1725</v>
      </c>
      <c r="D48" s="93">
        <v>1500</v>
      </c>
      <c r="E48" s="93"/>
      <c r="F48" s="94"/>
      <c r="G48" s="94"/>
      <c r="H48" s="192">
        <v>77.625</v>
      </c>
      <c r="I48" s="192">
        <v>67.5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364</v>
      </c>
      <c r="D49" s="93">
        <v>458</v>
      </c>
      <c r="E49" s="93"/>
      <c r="F49" s="94"/>
      <c r="G49" s="94"/>
      <c r="H49" s="192">
        <v>15.05</v>
      </c>
      <c r="I49" s="192">
        <v>22.9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4949</v>
      </c>
      <c r="D50" s="101">
        <v>5871</v>
      </c>
      <c r="E50" s="101"/>
      <c r="F50" s="102"/>
      <c r="G50" s="103"/>
      <c r="H50" s="193">
        <v>213.34500000000003</v>
      </c>
      <c r="I50" s="194">
        <v>254.356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61</v>
      </c>
      <c r="D52" s="101">
        <v>61</v>
      </c>
      <c r="E52" s="101"/>
      <c r="F52" s="102"/>
      <c r="G52" s="103"/>
      <c r="H52" s="193">
        <v>1.574</v>
      </c>
      <c r="I52" s="194">
        <v>1.574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1000</v>
      </c>
      <c r="D54" s="93">
        <v>885</v>
      </c>
      <c r="E54" s="93"/>
      <c r="F54" s="94"/>
      <c r="G54" s="94"/>
      <c r="H54" s="192">
        <v>30</v>
      </c>
      <c r="I54" s="192">
        <v>26.108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168</v>
      </c>
      <c r="D55" s="93">
        <v>160</v>
      </c>
      <c r="E55" s="93"/>
      <c r="F55" s="94"/>
      <c r="G55" s="94"/>
      <c r="H55" s="192">
        <v>5.04</v>
      </c>
      <c r="I55" s="192">
        <v>4.8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59</v>
      </c>
      <c r="D56" s="93">
        <v>75</v>
      </c>
      <c r="E56" s="93"/>
      <c r="F56" s="94"/>
      <c r="G56" s="94"/>
      <c r="H56" s="192">
        <v>0.859</v>
      </c>
      <c r="I56" s="192">
        <v>0.938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11</v>
      </c>
      <c r="D57" s="93">
        <v>27</v>
      </c>
      <c r="E57" s="93"/>
      <c r="F57" s="94"/>
      <c r="G57" s="94"/>
      <c r="H57" s="192">
        <v>0.264</v>
      </c>
      <c r="I57" s="192">
        <v>0.648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108</v>
      </c>
      <c r="D58" s="93">
        <v>44</v>
      </c>
      <c r="E58" s="93"/>
      <c r="F58" s="94"/>
      <c r="G58" s="94"/>
      <c r="H58" s="192">
        <v>2.7</v>
      </c>
      <c r="I58" s="192">
        <v>1.1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1346</v>
      </c>
      <c r="D59" s="101">
        <v>1191</v>
      </c>
      <c r="E59" s="101"/>
      <c r="F59" s="102"/>
      <c r="G59" s="103"/>
      <c r="H59" s="193">
        <v>38.86300000000001</v>
      </c>
      <c r="I59" s="194">
        <v>33.594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227</v>
      </c>
      <c r="D61" s="93">
        <v>230</v>
      </c>
      <c r="E61" s="93"/>
      <c r="F61" s="94"/>
      <c r="G61" s="94"/>
      <c r="H61" s="192">
        <v>6.129</v>
      </c>
      <c r="I61" s="192">
        <v>7.36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232</v>
      </c>
      <c r="D62" s="93">
        <v>225</v>
      </c>
      <c r="E62" s="93"/>
      <c r="F62" s="94"/>
      <c r="G62" s="94"/>
      <c r="H62" s="192">
        <v>4.042</v>
      </c>
      <c r="I62" s="192">
        <v>3.45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100</v>
      </c>
      <c r="D63" s="93">
        <v>101</v>
      </c>
      <c r="E63" s="93"/>
      <c r="F63" s="94"/>
      <c r="G63" s="94"/>
      <c r="H63" s="192">
        <v>4.2</v>
      </c>
      <c r="I63" s="192">
        <v>4.8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559</v>
      </c>
      <c r="D64" s="101">
        <v>556</v>
      </c>
      <c r="E64" s="101"/>
      <c r="F64" s="102"/>
      <c r="G64" s="103"/>
      <c r="H64" s="193">
        <v>14.370999999999999</v>
      </c>
      <c r="I64" s="194">
        <v>15.61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1073</v>
      </c>
      <c r="D66" s="101">
        <v>698</v>
      </c>
      <c r="E66" s="101"/>
      <c r="F66" s="102"/>
      <c r="G66" s="103"/>
      <c r="H66" s="193">
        <v>35.789</v>
      </c>
      <c r="I66" s="194">
        <v>26.7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602</v>
      </c>
      <c r="D68" s="93">
        <v>580</v>
      </c>
      <c r="E68" s="93"/>
      <c r="F68" s="94"/>
      <c r="G68" s="94"/>
      <c r="H68" s="192">
        <v>24.389</v>
      </c>
      <c r="I68" s="192">
        <v>25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380</v>
      </c>
      <c r="D69" s="93">
        <v>300</v>
      </c>
      <c r="E69" s="93"/>
      <c r="F69" s="94"/>
      <c r="G69" s="94"/>
      <c r="H69" s="192">
        <v>14.524</v>
      </c>
      <c r="I69" s="192">
        <v>12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982</v>
      </c>
      <c r="D70" s="101">
        <v>880</v>
      </c>
      <c r="E70" s="101"/>
      <c r="F70" s="102"/>
      <c r="G70" s="103"/>
      <c r="H70" s="193">
        <v>38.913</v>
      </c>
      <c r="I70" s="194">
        <v>37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224</v>
      </c>
      <c r="D72" s="93">
        <v>211</v>
      </c>
      <c r="E72" s="93"/>
      <c r="F72" s="94"/>
      <c r="G72" s="94"/>
      <c r="H72" s="192">
        <v>5.394</v>
      </c>
      <c r="I72" s="192">
        <v>5.781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529</v>
      </c>
      <c r="D73" s="93">
        <v>529</v>
      </c>
      <c r="E73" s="93"/>
      <c r="F73" s="94"/>
      <c r="G73" s="94"/>
      <c r="H73" s="192">
        <v>10.838</v>
      </c>
      <c r="I73" s="192">
        <v>10.012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485</v>
      </c>
      <c r="D74" s="93">
        <v>485</v>
      </c>
      <c r="E74" s="93"/>
      <c r="F74" s="94"/>
      <c r="G74" s="94"/>
      <c r="H74" s="192">
        <v>19.4</v>
      </c>
      <c r="I74" s="192">
        <v>19.4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762</v>
      </c>
      <c r="D75" s="93">
        <v>762</v>
      </c>
      <c r="E75" s="93"/>
      <c r="F75" s="94"/>
      <c r="G75" s="94"/>
      <c r="H75" s="192">
        <v>18.562</v>
      </c>
      <c r="I75" s="192">
        <v>18.562399000000003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136</v>
      </c>
      <c r="D76" s="93">
        <v>150</v>
      </c>
      <c r="E76" s="93"/>
      <c r="F76" s="94"/>
      <c r="G76" s="94"/>
      <c r="H76" s="192">
        <v>4.012</v>
      </c>
      <c r="I76" s="192">
        <v>4.5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116</v>
      </c>
      <c r="D77" s="93">
        <v>115</v>
      </c>
      <c r="E77" s="93"/>
      <c r="F77" s="94"/>
      <c r="G77" s="94"/>
      <c r="H77" s="192">
        <v>2.59</v>
      </c>
      <c r="I77" s="192">
        <v>2.7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492</v>
      </c>
      <c r="D78" s="93">
        <v>436</v>
      </c>
      <c r="E78" s="93"/>
      <c r="F78" s="94"/>
      <c r="G78" s="94"/>
      <c r="H78" s="192">
        <v>14.772</v>
      </c>
      <c r="I78" s="192">
        <v>12.208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498</v>
      </c>
      <c r="D79" s="93">
        <v>600</v>
      </c>
      <c r="E79" s="93"/>
      <c r="F79" s="94"/>
      <c r="G79" s="94"/>
      <c r="H79" s="192">
        <v>14.478</v>
      </c>
      <c r="I79" s="192">
        <v>18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3242</v>
      </c>
      <c r="D80" s="101">
        <v>3288</v>
      </c>
      <c r="E80" s="101"/>
      <c r="F80" s="102"/>
      <c r="G80" s="103"/>
      <c r="H80" s="193">
        <v>90.046</v>
      </c>
      <c r="I80" s="194">
        <v>91.163399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224</v>
      </c>
      <c r="D82" s="93">
        <v>212</v>
      </c>
      <c r="E82" s="93"/>
      <c r="F82" s="94"/>
      <c r="G82" s="94"/>
      <c r="H82" s="192">
        <v>3.763</v>
      </c>
      <c r="I82" s="192">
        <v>3.181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154</v>
      </c>
      <c r="D83" s="93">
        <v>154</v>
      </c>
      <c r="E83" s="93"/>
      <c r="F83" s="94"/>
      <c r="G83" s="94"/>
      <c r="H83" s="192">
        <v>3.113</v>
      </c>
      <c r="I83" s="192">
        <v>3.113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378</v>
      </c>
      <c r="D84" s="101">
        <v>366</v>
      </c>
      <c r="E84" s="101"/>
      <c r="F84" s="102"/>
      <c r="G84" s="103"/>
      <c r="H84" s="193">
        <v>6.8759999999999994</v>
      </c>
      <c r="I84" s="194">
        <v>6.2940000000000005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33547</v>
      </c>
      <c r="D87" s="116">
        <v>33829</v>
      </c>
      <c r="E87" s="116"/>
      <c r="F87" s="117"/>
      <c r="G87" s="103"/>
      <c r="H87" s="197">
        <v>1035.787</v>
      </c>
      <c r="I87" s="198">
        <v>977.823399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L106"/>
  <sheetViews>
    <sheetView view="pageBreakPreview" zoomScaleSheetLayoutView="100" zoomScalePageLayoutView="0" workbookViewId="0" topLeftCell="A58">
      <selection activeCell="A78" sqref="A78:L78"/>
    </sheetView>
  </sheetViews>
  <sheetFormatPr defaultColWidth="11.421875" defaultRowHeight="15"/>
  <cols>
    <col min="1" max="4" width="11.57421875" style="7" customWidth="1"/>
    <col min="5" max="5" width="1.8515625" style="7" customWidth="1"/>
    <col min="6" max="16384" width="11.57421875" style="7" customWidth="1"/>
  </cols>
  <sheetData>
    <row r="1" spans="1:9" ht="12.75">
      <c r="A1" s="164"/>
      <c r="B1" s="164"/>
      <c r="C1" s="164"/>
      <c r="D1" s="164"/>
      <c r="E1" s="164"/>
      <c r="F1" s="164"/>
      <c r="G1" s="164"/>
      <c r="H1" s="164"/>
      <c r="I1" s="164"/>
    </row>
    <row r="2" spans="1:9" ht="12.75">
      <c r="A2" s="164"/>
      <c r="B2" s="164"/>
      <c r="C2" s="164"/>
      <c r="D2" s="164"/>
      <c r="E2" s="164"/>
      <c r="F2" s="164"/>
      <c r="G2" s="164"/>
      <c r="H2" s="164"/>
      <c r="I2" s="164"/>
    </row>
    <row r="3" spans="1:9" ht="15">
      <c r="A3" s="249" t="s">
        <v>238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164"/>
      <c r="B4" s="164"/>
      <c r="C4" s="164"/>
      <c r="D4" s="164"/>
      <c r="E4" s="164"/>
      <c r="F4" s="164"/>
      <c r="G4" s="164"/>
      <c r="H4" s="164"/>
      <c r="I4" s="164"/>
    </row>
    <row r="5" spans="1:9" ht="12.75">
      <c r="A5" s="164"/>
      <c r="B5" s="164"/>
      <c r="C5" s="164"/>
      <c r="D5" s="164"/>
      <c r="E5" s="164"/>
      <c r="F5" s="164"/>
      <c r="G5" s="164"/>
      <c r="H5" s="164"/>
      <c r="I5" s="164"/>
    </row>
    <row r="6" spans="1:9" ht="12.75">
      <c r="A6" s="164"/>
      <c r="B6" s="164"/>
      <c r="C6" s="164"/>
      <c r="D6" s="164"/>
      <c r="E6" s="164"/>
      <c r="F6" s="164"/>
      <c r="G6" s="164"/>
      <c r="H6" s="164"/>
      <c r="I6" s="164"/>
    </row>
    <row r="7" spans="1:9" ht="12.75">
      <c r="A7" s="165" t="s">
        <v>239</v>
      </c>
      <c r="B7" s="166"/>
      <c r="C7" s="166"/>
      <c r="D7" s="167"/>
      <c r="E7" s="167"/>
      <c r="F7" s="167"/>
      <c r="G7" s="167"/>
      <c r="H7" s="167"/>
      <c r="I7" s="167"/>
    </row>
    <row r="8" spans="1:9" ht="12.75">
      <c r="A8" s="164"/>
      <c r="B8" s="164"/>
      <c r="C8" s="164"/>
      <c r="D8" s="164"/>
      <c r="E8" s="164"/>
      <c r="F8" s="164"/>
      <c r="G8" s="164"/>
      <c r="H8" s="164"/>
      <c r="I8" s="164"/>
    </row>
    <row r="9" spans="1:9" ht="12.75">
      <c r="A9" s="168" t="s">
        <v>240</v>
      </c>
      <c r="B9" s="164"/>
      <c r="C9" s="164"/>
      <c r="D9" s="164"/>
      <c r="E9" s="164"/>
      <c r="F9" s="164"/>
      <c r="G9" s="164"/>
      <c r="H9" s="164"/>
      <c r="I9" s="164"/>
    </row>
    <row r="10" spans="1:9" ht="12.75">
      <c r="A10" s="164"/>
      <c r="B10" s="164"/>
      <c r="C10" s="164"/>
      <c r="D10" s="164"/>
      <c r="E10" s="164"/>
      <c r="F10" s="164"/>
      <c r="G10" s="164"/>
      <c r="H10" s="164"/>
      <c r="I10" s="164"/>
    </row>
    <row r="11" spans="1:9" ht="12.75">
      <c r="A11" s="169"/>
      <c r="B11" s="170"/>
      <c r="C11" s="170"/>
      <c r="D11" s="171" t="s">
        <v>241</v>
      </c>
      <c r="E11" s="172"/>
      <c r="F11" s="169"/>
      <c r="G11" s="170"/>
      <c r="H11" s="170"/>
      <c r="I11" s="171" t="s">
        <v>241</v>
      </c>
    </row>
    <row r="12" spans="1:9" ht="12.75">
      <c r="A12" s="173"/>
      <c r="B12" s="174"/>
      <c r="C12" s="174"/>
      <c r="D12" s="175"/>
      <c r="E12" s="172"/>
      <c r="F12" s="173"/>
      <c r="G12" s="174"/>
      <c r="H12" s="174"/>
      <c r="I12" s="175"/>
    </row>
    <row r="13" spans="1:9" ht="5.25" customHeight="1">
      <c r="A13" s="176"/>
      <c r="B13" s="177"/>
      <c r="C13" s="177"/>
      <c r="D13" s="178"/>
      <c r="E13" s="172"/>
      <c r="F13" s="176"/>
      <c r="G13" s="177"/>
      <c r="H13" s="177"/>
      <c r="I13" s="178"/>
    </row>
    <row r="14" spans="1:9" ht="12.75">
      <c r="A14" s="173" t="s">
        <v>242</v>
      </c>
      <c r="B14" s="174"/>
      <c r="C14" s="174"/>
      <c r="D14" s="175">
        <v>9</v>
      </c>
      <c r="E14" s="172"/>
      <c r="F14" s="173" t="s">
        <v>274</v>
      </c>
      <c r="G14" s="174"/>
      <c r="H14" s="174"/>
      <c r="I14" s="175">
        <v>41</v>
      </c>
    </row>
    <row r="15" spans="1:9" ht="5.25" customHeight="1">
      <c r="A15" s="176"/>
      <c r="B15" s="177"/>
      <c r="C15" s="177"/>
      <c r="D15" s="178"/>
      <c r="E15" s="172"/>
      <c r="F15" s="176"/>
      <c r="G15" s="177"/>
      <c r="H15" s="177"/>
      <c r="I15" s="178"/>
    </row>
    <row r="16" spans="1:9" ht="12.75">
      <c r="A16" s="173" t="s">
        <v>243</v>
      </c>
      <c r="B16" s="174"/>
      <c r="C16" s="174"/>
      <c r="D16" s="175">
        <v>10</v>
      </c>
      <c r="E16" s="172"/>
      <c r="F16" s="173" t="s">
        <v>275</v>
      </c>
      <c r="G16" s="174"/>
      <c r="H16" s="174"/>
      <c r="I16" s="175">
        <v>42</v>
      </c>
    </row>
    <row r="17" spans="1:9" ht="5.25" customHeight="1">
      <c r="A17" s="176"/>
      <c r="B17" s="177"/>
      <c r="C17" s="177"/>
      <c r="D17" s="178"/>
      <c r="E17" s="172"/>
      <c r="F17" s="176"/>
      <c r="G17" s="177"/>
      <c r="H17" s="177"/>
      <c r="I17" s="178"/>
    </row>
    <row r="18" spans="1:9" ht="12.75">
      <c r="A18" s="173" t="s">
        <v>244</v>
      </c>
      <c r="B18" s="174"/>
      <c r="C18" s="174"/>
      <c r="D18" s="175">
        <v>11</v>
      </c>
      <c r="E18" s="172"/>
      <c r="F18" s="173" t="s">
        <v>276</v>
      </c>
      <c r="G18" s="174"/>
      <c r="H18" s="174"/>
      <c r="I18" s="175">
        <v>43</v>
      </c>
    </row>
    <row r="19" spans="1:9" ht="5.25" customHeight="1">
      <c r="A19" s="176"/>
      <c r="B19" s="177"/>
      <c r="C19" s="177"/>
      <c r="D19" s="178"/>
      <c r="E19" s="172"/>
      <c r="F19" s="176"/>
      <c r="G19" s="177"/>
      <c r="H19" s="177"/>
      <c r="I19" s="178"/>
    </row>
    <row r="20" spans="1:9" ht="12.75">
      <c r="A20" s="173" t="s">
        <v>245</v>
      </c>
      <c r="B20" s="174"/>
      <c r="C20" s="174"/>
      <c r="D20" s="175">
        <v>12</v>
      </c>
      <c r="E20" s="172"/>
      <c r="F20" s="173" t="s">
        <v>277</v>
      </c>
      <c r="G20" s="174"/>
      <c r="H20" s="174"/>
      <c r="I20" s="175">
        <v>44</v>
      </c>
    </row>
    <row r="21" spans="1:9" ht="5.25" customHeight="1">
      <c r="A21" s="176"/>
      <c r="B21" s="177"/>
      <c r="C21" s="177"/>
      <c r="D21" s="178"/>
      <c r="E21" s="172"/>
      <c r="F21" s="176"/>
      <c r="G21" s="177"/>
      <c r="H21" s="177"/>
      <c r="I21" s="178"/>
    </row>
    <row r="22" spans="1:9" ht="12.75">
      <c r="A22" s="173" t="s">
        <v>246</v>
      </c>
      <c r="B22" s="174"/>
      <c r="C22" s="174"/>
      <c r="D22" s="175">
        <v>13</v>
      </c>
      <c r="E22" s="172"/>
      <c r="F22" s="173" t="s">
        <v>278</v>
      </c>
      <c r="G22" s="174"/>
      <c r="H22" s="174"/>
      <c r="I22" s="175">
        <v>45</v>
      </c>
    </row>
    <row r="23" spans="1:9" ht="5.25" customHeight="1">
      <c r="A23" s="176"/>
      <c r="B23" s="177"/>
      <c r="C23" s="177"/>
      <c r="D23" s="178"/>
      <c r="E23" s="172"/>
      <c r="F23" s="176"/>
      <c r="G23" s="177"/>
      <c r="H23" s="177"/>
      <c r="I23" s="178"/>
    </row>
    <row r="24" spans="1:9" ht="12.75">
      <c r="A24" s="173" t="s">
        <v>247</v>
      </c>
      <c r="B24" s="174"/>
      <c r="C24" s="174"/>
      <c r="D24" s="175">
        <v>14</v>
      </c>
      <c r="E24" s="172"/>
      <c r="F24" s="173" t="s">
        <v>279</v>
      </c>
      <c r="G24" s="174"/>
      <c r="H24" s="174"/>
      <c r="I24" s="175">
        <v>46</v>
      </c>
    </row>
    <row r="25" spans="1:9" ht="5.25" customHeight="1">
      <c r="A25" s="176"/>
      <c r="B25" s="177"/>
      <c r="C25" s="177"/>
      <c r="D25" s="178"/>
      <c r="E25" s="172"/>
      <c r="F25" s="176"/>
      <c r="G25" s="177"/>
      <c r="H25" s="177"/>
      <c r="I25" s="178"/>
    </row>
    <row r="26" spans="1:9" ht="12.75">
      <c r="A26" s="173" t="s">
        <v>248</v>
      </c>
      <c r="B26" s="174"/>
      <c r="C26" s="174"/>
      <c r="D26" s="175">
        <v>15</v>
      </c>
      <c r="E26" s="172"/>
      <c r="F26" s="173" t="s">
        <v>280</v>
      </c>
      <c r="G26" s="174"/>
      <c r="H26" s="174"/>
      <c r="I26" s="175">
        <v>47</v>
      </c>
    </row>
    <row r="27" spans="1:9" ht="5.25" customHeight="1">
      <c r="A27" s="176"/>
      <c r="B27" s="177"/>
      <c r="C27" s="177"/>
      <c r="D27" s="178"/>
      <c r="E27" s="172"/>
      <c r="F27" s="176"/>
      <c r="G27" s="177"/>
      <c r="H27" s="177"/>
      <c r="I27" s="178"/>
    </row>
    <row r="28" spans="1:9" ht="12.75">
      <c r="A28" s="173" t="s">
        <v>249</v>
      </c>
      <c r="B28" s="174"/>
      <c r="C28" s="174"/>
      <c r="D28" s="175">
        <v>16</v>
      </c>
      <c r="E28" s="172"/>
      <c r="F28" s="173" t="s">
        <v>281</v>
      </c>
      <c r="G28" s="174"/>
      <c r="H28" s="174"/>
      <c r="I28" s="175">
        <v>48</v>
      </c>
    </row>
    <row r="29" spans="1:9" ht="5.25" customHeight="1">
      <c r="A29" s="176"/>
      <c r="B29" s="177"/>
      <c r="C29" s="177"/>
      <c r="D29" s="178"/>
      <c r="E29" s="172"/>
      <c r="F29" s="176"/>
      <c r="G29" s="177"/>
      <c r="H29" s="177"/>
      <c r="I29" s="178"/>
    </row>
    <row r="30" spans="1:9" ht="12.75">
      <c r="A30" s="173" t="s">
        <v>250</v>
      </c>
      <c r="B30" s="174"/>
      <c r="C30" s="174"/>
      <c r="D30" s="175">
        <v>17</v>
      </c>
      <c r="E30" s="172"/>
      <c r="F30" s="173" t="s">
        <v>282</v>
      </c>
      <c r="G30" s="174"/>
      <c r="H30" s="174"/>
      <c r="I30" s="175">
        <v>49</v>
      </c>
    </row>
    <row r="31" spans="1:9" ht="5.25" customHeight="1">
      <c r="A31" s="176"/>
      <c r="B31" s="177"/>
      <c r="C31" s="177"/>
      <c r="D31" s="178"/>
      <c r="E31" s="172"/>
      <c r="F31" s="176"/>
      <c r="G31" s="177"/>
      <c r="H31" s="177"/>
      <c r="I31" s="178"/>
    </row>
    <row r="32" spans="1:9" ht="12.75">
      <c r="A32" s="173" t="s">
        <v>251</v>
      </c>
      <c r="B32" s="174"/>
      <c r="C32" s="174"/>
      <c r="D32" s="175">
        <v>18</v>
      </c>
      <c r="E32" s="172"/>
      <c r="F32" s="173" t="s">
        <v>283</v>
      </c>
      <c r="G32" s="174"/>
      <c r="H32" s="174"/>
      <c r="I32" s="175">
        <v>50</v>
      </c>
    </row>
    <row r="33" spans="1:9" ht="5.25" customHeight="1">
      <c r="A33" s="176"/>
      <c r="B33" s="177"/>
      <c r="C33" s="177"/>
      <c r="D33" s="178"/>
      <c r="E33" s="172"/>
      <c r="F33" s="176"/>
      <c r="G33" s="177"/>
      <c r="H33" s="177"/>
      <c r="I33" s="178"/>
    </row>
    <row r="34" spans="1:9" ht="12.75">
      <c r="A34" s="173" t="s">
        <v>252</v>
      </c>
      <c r="B34" s="174"/>
      <c r="C34" s="174"/>
      <c r="D34" s="175">
        <v>19</v>
      </c>
      <c r="E34" s="172"/>
      <c r="F34" s="173" t="s">
        <v>284</v>
      </c>
      <c r="G34" s="174"/>
      <c r="H34" s="174"/>
      <c r="I34" s="175">
        <v>51</v>
      </c>
    </row>
    <row r="35" spans="1:9" ht="5.25" customHeight="1">
      <c r="A35" s="176"/>
      <c r="B35" s="177"/>
      <c r="C35" s="177"/>
      <c r="D35" s="178"/>
      <c r="E35" s="172"/>
      <c r="F35" s="176"/>
      <c r="G35" s="177"/>
      <c r="H35" s="177"/>
      <c r="I35" s="178"/>
    </row>
    <row r="36" spans="1:9" ht="12.75">
      <c r="A36" s="173" t="s">
        <v>253</v>
      </c>
      <c r="B36" s="174"/>
      <c r="C36" s="174"/>
      <c r="D36" s="175">
        <v>20</v>
      </c>
      <c r="E36" s="172"/>
      <c r="F36" s="173" t="s">
        <v>285</v>
      </c>
      <c r="G36" s="174"/>
      <c r="H36" s="174"/>
      <c r="I36" s="175">
        <v>52</v>
      </c>
    </row>
    <row r="37" spans="1:9" ht="5.25" customHeight="1">
      <c r="A37" s="176"/>
      <c r="B37" s="177"/>
      <c r="C37" s="177"/>
      <c r="D37" s="178"/>
      <c r="E37" s="172"/>
      <c r="F37" s="176"/>
      <c r="G37" s="177"/>
      <c r="H37" s="177"/>
      <c r="I37" s="178"/>
    </row>
    <row r="38" spans="1:9" ht="12.75">
      <c r="A38" s="173" t="s">
        <v>254</v>
      </c>
      <c r="B38" s="174"/>
      <c r="C38" s="174"/>
      <c r="D38" s="175">
        <v>21</v>
      </c>
      <c r="E38" s="172"/>
      <c r="F38" s="173" t="s">
        <v>286</v>
      </c>
      <c r="G38" s="174"/>
      <c r="H38" s="174"/>
      <c r="I38" s="175">
        <v>53</v>
      </c>
    </row>
    <row r="39" spans="1:9" ht="5.25" customHeight="1">
      <c r="A39" s="176"/>
      <c r="B39" s="177"/>
      <c r="C39" s="177"/>
      <c r="D39" s="178"/>
      <c r="E39" s="172"/>
      <c r="F39" s="176"/>
      <c r="G39" s="177"/>
      <c r="H39" s="177"/>
      <c r="I39" s="178"/>
    </row>
    <row r="40" spans="1:9" ht="12.75">
      <c r="A40" s="173" t="s">
        <v>255</v>
      </c>
      <c r="B40" s="174"/>
      <c r="C40" s="174"/>
      <c r="D40" s="175">
        <v>22</v>
      </c>
      <c r="E40" s="172"/>
      <c r="F40" s="173" t="s">
        <v>287</v>
      </c>
      <c r="G40" s="174"/>
      <c r="H40" s="174"/>
      <c r="I40" s="175">
        <v>54</v>
      </c>
    </row>
    <row r="41" spans="1:9" ht="5.25" customHeight="1">
      <c r="A41" s="176"/>
      <c r="B41" s="177"/>
      <c r="C41" s="177"/>
      <c r="D41" s="178"/>
      <c r="E41" s="172"/>
      <c r="F41" s="176"/>
      <c r="G41" s="177"/>
      <c r="H41" s="177"/>
      <c r="I41" s="178"/>
    </row>
    <row r="42" spans="1:9" ht="12.75">
      <c r="A42" s="173" t="s">
        <v>256</v>
      </c>
      <c r="B42" s="174"/>
      <c r="C42" s="174"/>
      <c r="D42" s="175">
        <v>23</v>
      </c>
      <c r="E42" s="172"/>
      <c r="F42" s="173" t="s">
        <v>288</v>
      </c>
      <c r="G42" s="174"/>
      <c r="H42" s="174"/>
      <c r="I42" s="175">
        <v>55</v>
      </c>
    </row>
    <row r="43" spans="1:9" ht="5.25" customHeight="1">
      <c r="A43" s="176"/>
      <c r="B43" s="177"/>
      <c r="C43" s="177"/>
      <c r="D43" s="178"/>
      <c r="E43" s="172"/>
      <c r="F43" s="176"/>
      <c r="G43" s="177"/>
      <c r="H43" s="177"/>
      <c r="I43" s="178"/>
    </row>
    <row r="44" spans="1:9" ht="12.75">
      <c r="A44" s="173" t="s">
        <v>257</v>
      </c>
      <c r="B44" s="174"/>
      <c r="C44" s="174"/>
      <c r="D44" s="175">
        <v>24</v>
      </c>
      <c r="E44" s="172"/>
      <c r="F44" s="173" t="s">
        <v>289</v>
      </c>
      <c r="G44" s="174"/>
      <c r="H44" s="174"/>
      <c r="I44" s="175">
        <v>56</v>
      </c>
    </row>
    <row r="45" spans="1:9" ht="5.25" customHeight="1">
      <c r="A45" s="176"/>
      <c r="B45" s="177"/>
      <c r="C45" s="177"/>
      <c r="D45" s="178"/>
      <c r="E45" s="172"/>
      <c r="F45" s="176"/>
      <c r="G45" s="177"/>
      <c r="H45" s="177"/>
      <c r="I45" s="178"/>
    </row>
    <row r="46" spans="1:9" ht="12.75">
      <c r="A46" s="173" t="s">
        <v>258</v>
      </c>
      <c r="B46" s="174"/>
      <c r="C46" s="174"/>
      <c r="D46" s="175">
        <v>25</v>
      </c>
      <c r="E46" s="172"/>
      <c r="F46" s="173" t="s">
        <v>290</v>
      </c>
      <c r="G46" s="174"/>
      <c r="H46" s="174"/>
      <c r="I46" s="175">
        <v>57</v>
      </c>
    </row>
    <row r="47" spans="1:9" ht="5.25" customHeight="1">
      <c r="A47" s="176"/>
      <c r="B47" s="177"/>
      <c r="C47" s="177"/>
      <c r="D47" s="178"/>
      <c r="E47" s="172"/>
      <c r="F47" s="176"/>
      <c r="G47" s="177"/>
      <c r="H47" s="177"/>
      <c r="I47" s="178"/>
    </row>
    <row r="48" spans="1:9" ht="12.75">
      <c r="A48" s="173" t="s">
        <v>259</v>
      </c>
      <c r="B48" s="174"/>
      <c r="C48" s="174"/>
      <c r="D48" s="175">
        <v>26</v>
      </c>
      <c r="E48" s="172"/>
      <c r="F48" s="173" t="s">
        <v>291</v>
      </c>
      <c r="G48" s="174"/>
      <c r="H48" s="174"/>
      <c r="I48" s="175">
        <v>58</v>
      </c>
    </row>
    <row r="49" spans="1:9" ht="5.25" customHeight="1">
      <c r="A49" s="176"/>
      <c r="B49" s="177"/>
      <c r="C49" s="177"/>
      <c r="D49" s="178"/>
      <c r="E49" s="172"/>
      <c r="F49" s="176"/>
      <c r="G49" s="177"/>
      <c r="H49" s="177"/>
      <c r="I49" s="178"/>
    </row>
    <row r="50" spans="1:9" ht="12.75">
      <c r="A50" s="173" t="s">
        <v>260</v>
      </c>
      <c r="B50" s="174"/>
      <c r="C50" s="174"/>
      <c r="D50" s="175">
        <v>27</v>
      </c>
      <c r="E50" s="172"/>
      <c r="F50" s="173" t="s">
        <v>292</v>
      </c>
      <c r="G50" s="174"/>
      <c r="H50" s="174"/>
      <c r="I50" s="175">
        <v>59</v>
      </c>
    </row>
    <row r="51" spans="1:9" ht="5.25" customHeight="1">
      <c r="A51" s="176"/>
      <c r="B51" s="177"/>
      <c r="C51" s="177"/>
      <c r="D51" s="178"/>
      <c r="E51" s="172"/>
      <c r="F51" s="176"/>
      <c r="G51" s="177"/>
      <c r="H51" s="177"/>
      <c r="I51" s="178"/>
    </row>
    <row r="52" spans="1:9" ht="12.75">
      <c r="A52" s="173" t="s">
        <v>261</v>
      </c>
      <c r="B52" s="174"/>
      <c r="C52" s="174"/>
      <c r="D52" s="175">
        <v>28</v>
      </c>
      <c r="E52" s="172"/>
      <c r="F52" s="173" t="s">
        <v>293</v>
      </c>
      <c r="G52" s="174"/>
      <c r="H52" s="174"/>
      <c r="I52" s="175">
        <v>60</v>
      </c>
    </row>
    <row r="53" spans="1:9" ht="5.25" customHeight="1">
      <c r="A53" s="176"/>
      <c r="B53" s="177"/>
      <c r="C53" s="177"/>
      <c r="D53" s="178"/>
      <c r="E53" s="172"/>
      <c r="F53" s="176"/>
      <c r="G53" s="177"/>
      <c r="H53" s="177"/>
      <c r="I53" s="178"/>
    </row>
    <row r="54" spans="1:9" ht="12.75">
      <c r="A54" s="173" t="s">
        <v>262</v>
      </c>
      <c r="B54" s="174"/>
      <c r="C54" s="174"/>
      <c r="D54" s="175">
        <v>29</v>
      </c>
      <c r="E54" s="172"/>
      <c r="F54" s="173" t="s">
        <v>294</v>
      </c>
      <c r="G54" s="174"/>
      <c r="H54" s="174"/>
      <c r="I54" s="175">
        <v>61</v>
      </c>
    </row>
    <row r="55" spans="1:9" ht="5.25" customHeight="1">
      <c r="A55" s="176"/>
      <c r="B55" s="177"/>
      <c r="C55" s="177"/>
      <c r="D55" s="178"/>
      <c r="E55" s="172"/>
      <c r="F55" s="176"/>
      <c r="G55" s="177"/>
      <c r="H55" s="177"/>
      <c r="I55" s="178"/>
    </row>
    <row r="56" spans="1:9" ht="12.75">
      <c r="A56" s="173" t="s">
        <v>263</v>
      </c>
      <c r="B56" s="174"/>
      <c r="C56" s="174"/>
      <c r="D56" s="175">
        <v>30</v>
      </c>
      <c r="E56" s="172"/>
      <c r="F56" s="173" t="s">
        <v>295</v>
      </c>
      <c r="G56" s="174"/>
      <c r="H56" s="174"/>
      <c r="I56" s="175"/>
    </row>
    <row r="57" spans="1:9" ht="5.25" customHeight="1">
      <c r="A57" s="176"/>
      <c r="B57" s="177"/>
      <c r="C57" s="177"/>
      <c r="D57" s="178"/>
      <c r="E57" s="172"/>
      <c r="F57" s="176"/>
      <c r="G57" s="177"/>
      <c r="H57" s="177"/>
      <c r="I57" s="178"/>
    </row>
    <row r="58" spans="1:9" ht="12.75">
      <c r="A58" s="173" t="s">
        <v>264</v>
      </c>
      <c r="B58" s="174"/>
      <c r="C58" s="174"/>
      <c r="D58" s="175">
        <v>31</v>
      </c>
      <c r="E58" s="172"/>
      <c r="F58" s="173"/>
      <c r="G58" s="174"/>
      <c r="H58" s="174"/>
      <c r="I58" s="175"/>
    </row>
    <row r="59" spans="1:9" ht="5.25" customHeight="1">
      <c r="A59" s="176"/>
      <c r="B59" s="177"/>
      <c r="C59" s="177"/>
      <c r="D59" s="178"/>
      <c r="E59" s="172"/>
      <c r="F59" s="176"/>
      <c r="G59" s="177"/>
      <c r="H59" s="177"/>
      <c r="I59" s="178"/>
    </row>
    <row r="60" spans="1:9" ht="12.75">
      <c r="A60" s="173" t="s">
        <v>265</v>
      </c>
      <c r="B60" s="174"/>
      <c r="C60" s="174"/>
      <c r="D60" s="175">
        <v>32</v>
      </c>
      <c r="E60" s="172"/>
      <c r="F60" s="173"/>
      <c r="G60" s="174"/>
      <c r="H60" s="174"/>
      <c r="I60" s="175"/>
    </row>
    <row r="61" spans="1:9" ht="5.25" customHeight="1">
      <c r="A61" s="176"/>
      <c r="B61" s="177"/>
      <c r="C61" s="177"/>
      <c r="D61" s="178"/>
      <c r="E61" s="172"/>
      <c r="F61" s="176"/>
      <c r="G61" s="177"/>
      <c r="H61" s="177"/>
      <c r="I61" s="178"/>
    </row>
    <row r="62" spans="1:9" ht="12.75">
      <c r="A62" s="173" t="s">
        <v>266</v>
      </c>
      <c r="B62" s="174"/>
      <c r="C62" s="174"/>
      <c r="D62" s="175">
        <v>33</v>
      </c>
      <c r="E62" s="172"/>
      <c r="F62" s="173"/>
      <c r="G62" s="174"/>
      <c r="H62" s="174"/>
      <c r="I62" s="175"/>
    </row>
    <row r="63" spans="1:9" ht="5.25" customHeight="1">
      <c r="A63" s="176"/>
      <c r="B63" s="177"/>
      <c r="C63" s="177"/>
      <c r="D63" s="178"/>
      <c r="E63" s="172"/>
      <c r="F63" s="176"/>
      <c r="G63" s="177"/>
      <c r="H63" s="177"/>
      <c r="I63" s="178"/>
    </row>
    <row r="64" spans="1:9" ht="12.75">
      <c r="A64" s="173" t="s">
        <v>267</v>
      </c>
      <c r="B64" s="174"/>
      <c r="C64" s="174"/>
      <c r="D64" s="175">
        <v>34</v>
      </c>
      <c r="E64" s="172"/>
      <c r="F64" s="173"/>
      <c r="G64" s="174"/>
      <c r="H64" s="174"/>
      <c r="I64" s="175"/>
    </row>
    <row r="65" spans="1:9" ht="5.25" customHeight="1">
      <c r="A65" s="176"/>
      <c r="B65" s="177"/>
      <c r="C65" s="177"/>
      <c r="D65" s="178"/>
      <c r="E65" s="172"/>
      <c r="F65" s="176"/>
      <c r="G65" s="177"/>
      <c r="H65" s="177"/>
      <c r="I65" s="178"/>
    </row>
    <row r="66" spans="1:9" ht="12.75">
      <c r="A66" s="173" t="s">
        <v>268</v>
      </c>
      <c r="B66" s="174"/>
      <c r="C66" s="174"/>
      <c r="D66" s="175">
        <v>35</v>
      </c>
      <c r="E66" s="172"/>
      <c r="F66" s="173"/>
      <c r="G66" s="174"/>
      <c r="H66" s="174"/>
      <c r="I66" s="175"/>
    </row>
    <row r="67" spans="1:9" ht="5.25" customHeight="1">
      <c r="A67" s="176"/>
      <c r="B67" s="177"/>
      <c r="C67" s="177"/>
      <c r="D67" s="178"/>
      <c r="E67" s="172"/>
      <c r="F67" s="176"/>
      <c r="G67" s="177"/>
      <c r="H67" s="177"/>
      <c r="I67" s="178"/>
    </row>
    <row r="68" spans="1:9" ht="12.75">
      <c r="A68" s="173" t="s">
        <v>269</v>
      </c>
      <c r="B68" s="174"/>
      <c r="C68" s="174"/>
      <c r="D68" s="175">
        <v>36</v>
      </c>
      <c r="E68" s="172"/>
      <c r="F68" s="173"/>
      <c r="G68" s="174"/>
      <c r="H68" s="174"/>
      <c r="I68" s="175"/>
    </row>
    <row r="69" spans="1:9" ht="5.25" customHeight="1">
      <c r="A69" s="176"/>
      <c r="B69" s="177"/>
      <c r="C69" s="177"/>
      <c r="D69" s="178"/>
      <c r="E69" s="172"/>
      <c r="F69" s="176"/>
      <c r="G69" s="177"/>
      <c r="H69" s="177"/>
      <c r="I69" s="178"/>
    </row>
    <row r="70" spans="1:9" ht="12.75">
      <c r="A70" s="173" t="s">
        <v>270</v>
      </c>
      <c r="B70" s="174"/>
      <c r="C70" s="174"/>
      <c r="D70" s="175">
        <v>37</v>
      </c>
      <c r="E70" s="172"/>
      <c r="F70" s="173"/>
      <c r="G70" s="174"/>
      <c r="H70" s="174"/>
      <c r="I70" s="175"/>
    </row>
    <row r="71" spans="1:9" ht="5.25" customHeight="1">
      <c r="A71" s="176"/>
      <c r="B71" s="177"/>
      <c r="C71" s="177"/>
      <c r="D71" s="178"/>
      <c r="E71" s="172"/>
      <c r="F71" s="176"/>
      <c r="G71" s="177"/>
      <c r="H71" s="177"/>
      <c r="I71" s="178"/>
    </row>
    <row r="72" spans="1:9" ht="12.75">
      <c r="A72" s="173" t="s">
        <v>271</v>
      </c>
      <c r="B72" s="174"/>
      <c r="C72" s="174"/>
      <c r="D72" s="175">
        <v>38</v>
      </c>
      <c r="E72" s="172"/>
      <c r="F72" s="173"/>
      <c r="G72" s="174"/>
      <c r="H72" s="174"/>
      <c r="I72" s="175"/>
    </row>
    <row r="73" spans="1:9" ht="5.25" customHeight="1">
      <c r="A73" s="176"/>
      <c r="B73" s="177"/>
      <c r="C73" s="177"/>
      <c r="D73" s="178"/>
      <c r="E73" s="164"/>
      <c r="F73" s="176"/>
      <c r="G73" s="177"/>
      <c r="H73" s="177"/>
      <c r="I73" s="178"/>
    </row>
    <row r="74" spans="1:9" ht="12.75">
      <c r="A74" s="173" t="s">
        <v>272</v>
      </c>
      <c r="B74" s="174"/>
      <c r="C74" s="174"/>
      <c r="D74" s="175">
        <v>39</v>
      </c>
      <c r="E74" s="164"/>
      <c r="F74" s="173"/>
      <c r="G74" s="174"/>
      <c r="H74" s="174"/>
      <c r="I74" s="175"/>
    </row>
    <row r="75" spans="1:9" ht="5.25" customHeight="1">
      <c r="A75" s="176"/>
      <c r="B75" s="177"/>
      <c r="C75" s="177"/>
      <c r="D75" s="178"/>
      <c r="E75" s="164"/>
      <c r="F75" s="176"/>
      <c r="G75" s="177"/>
      <c r="H75" s="177"/>
      <c r="I75" s="178"/>
    </row>
    <row r="76" spans="1:9" ht="12.75">
      <c r="A76" s="173" t="s">
        <v>273</v>
      </c>
      <c r="B76" s="174"/>
      <c r="C76" s="174"/>
      <c r="D76" s="175">
        <v>40</v>
      </c>
      <c r="E76" s="164"/>
      <c r="F76" s="173"/>
      <c r="G76" s="174"/>
      <c r="H76" s="174"/>
      <c r="I76" s="175"/>
    </row>
    <row r="77" spans="1:9" ht="5.25" customHeight="1">
      <c r="A77" s="179"/>
      <c r="B77" s="180"/>
      <c r="C77" s="180"/>
      <c r="D77" s="181"/>
      <c r="E77" s="164"/>
      <c r="F77" s="179"/>
      <c r="G77" s="180"/>
      <c r="H77" s="180"/>
      <c r="I77" s="181"/>
    </row>
    <row r="78" spans="1:12" ht="14.25">
      <c r="A78" s="250" t="s">
        <v>319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</row>
    <row r="79" spans="1:4" ht="12.75">
      <c r="A79" s="182"/>
      <c r="B79" s="182"/>
      <c r="C79" s="182"/>
      <c r="D79" s="182"/>
    </row>
    <row r="80" spans="1:4" ht="12.75">
      <c r="A80" s="182"/>
      <c r="B80" s="182"/>
      <c r="C80" s="182"/>
      <c r="D80" s="182"/>
    </row>
    <row r="81" spans="1:4" ht="12.75">
      <c r="A81" s="182"/>
      <c r="B81" s="182"/>
      <c r="C81" s="182"/>
      <c r="D81" s="182"/>
    </row>
    <row r="82" spans="1:4" ht="12.75">
      <c r="A82" s="182"/>
      <c r="B82" s="182"/>
      <c r="C82" s="182"/>
      <c r="D82" s="182"/>
    </row>
    <row r="83" spans="1:4" ht="12.75">
      <c r="A83" s="182"/>
      <c r="B83" s="182"/>
      <c r="C83" s="182"/>
      <c r="D83" s="182"/>
    </row>
    <row r="84" spans="1:4" ht="12.75">
      <c r="A84" s="182"/>
      <c r="B84" s="182"/>
      <c r="C84" s="182"/>
      <c r="D84" s="182"/>
    </row>
    <row r="85" spans="1:4" ht="12.75">
      <c r="A85" s="182"/>
      <c r="B85" s="182"/>
      <c r="C85" s="182"/>
      <c r="D85" s="182"/>
    </row>
    <row r="86" spans="1:4" ht="12.75">
      <c r="A86" s="182"/>
      <c r="B86" s="182"/>
      <c r="C86" s="182"/>
      <c r="D86" s="182"/>
    </row>
    <row r="87" spans="1:4" ht="12.75">
      <c r="A87" s="182"/>
      <c r="B87" s="182"/>
      <c r="C87" s="182"/>
      <c r="D87" s="182"/>
    </row>
    <row r="88" spans="1:4" ht="12.75">
      <c r="A88" s="182"/>
      <c r="B88" s="182"/>
      <c r="C88" s="182"/>
      <c r="D88" s="182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2">
    <mergeCell ref="A3:I3"/>
    <mergeCell ref="A78:L78"/>
  </mergeCells>
  <printOptions horizontalCentered="1"/>
  <pageMargins left="0.5511811023622047" right="0.4724409448818898" top="0.6299212598425197" bottom="0.4724409448818898" header="0" footer="0.2362204724409449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V625"/>
  <sheetViews>
    <sheetView view="pageBreakPreview" zoomScale="60" zoomScalePageLayoutView="0" workbookViewId="0" topLeftCell="A52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86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/>
      <c r="I30" s="192"/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/>
      <c r="I31" s="194"/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/>
      <c r="I33" s="192"/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/>
      <c r="I34" s="192"/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/>
      <c r="I37" s="194"/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/>
      <c r="I39" s="194"/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/>
      <c r="I50" s="194"/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/>
      <c r="I58" s="192"/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/>
      <c r="I59" s="194"/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/>
      <c r="I61" s="192"/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/>
      <c r="I63" s="192"/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/>
      <c r="I64" s="194"/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/>
      <c r="I66" s="194"/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12</v>
      </c>
      <c r="D68" s="93">
        <v>12</v>
      </c>
      <c r="E68" s="93">
        <v>12</v>
      </c>
      <c r="F68" s="94"/>
      <c r="G68" s="94"/>
      <c r="H68" s="192">
        <v>0.7</v>
      </c>
      <c r="I68" s="192">
        <v>0.696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4</v>
      </c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16</v>
      </c>
      <c r="D70" s="101">
        <v>12</v>
      </c>
      <c r="E70" s="101">
        <v>12</v>
      </c>
      <c r="F70" s="102">
        <f>IF(D70&gt;0,100*E70/D70,0)</f>
        <v>100</v>
      </c>
      <c r="G70" s="103"/>
      <c r="H70" s="193">
        <v>0.7</v>
      </c>
      <c r="I70" s="194">
        <v>0.696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/>
      <c r="I72" s="192"/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2714</v>
      </c>
      <c r="D73" s="93">
        <v>2871</v>
      </c>
      <c r="E73" s="93">
        <v>1950</v>
      </c>
      <c r="F73" s="94"/>
      <c r="G73" s="94"/>
      <c r="H73" s="192">
        <v>210.55</v>
      </c>
      <c r="I73" s="192">
        <v>239.8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29</v>
      </c>
      <c r="D74" s="93">
        <v>62</v>
      </c>
      <c r="E74" s="93">
        <v>62</v>
      </c>
      <c r="F74" s="94"/>
      <c r="G74" s="94"/>
      <c r="H74" s="192">
        <v>1.69</v>
      </c>
      <c r="I74" s="192">
        <v>3.41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/>
      <c r="I75" s="192"/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/>
      <c r="I76" s="192"/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16</v>
      </c>
      <c r="D77" s="93"/>
      <c r="E77" s="93"/>
      <c r="F77" s="94"/>
      <c r="G77" s="94"/>
      <c r="H77" s="192">
        <v>0.704</v>
      </c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74</v>
      </c>
      <c r="D78" s="93"/>
      <c r="E78" s="93"/>
      <c r="F78" s="94"/>
      <c r="G78" s="94"/>
      <c r="H78" s="192">
        <v>5.55</v>
      </c>
      <c r="I78" s="192"/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5787</v>
      </c>
      <c r="D79" s="93">
        <v>5800</v>
      </c>
      <c r="E79" s="93">
        <v>5800</v>
      </c>
      <c r="F79" s="94"/>
      <c r="G79" s="94"/>
      <c r="H79" s="192">
        <v>533.362</v>
      </c>
      <c r="I79" s="192">
        <v>439.1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8620</v>
      </c>
      <c r="D80" s="101">
        <v>8733</v>
      </c>
      <c r="E80" s="101">
        <v>7812</v>
      </c>
      <c r="F80" s="102">
        <f>IF(D80&gt;0,100*E80/D80,0)</f>
        <v>89.45379594641017</v>
      </c>
      <c r="G80" s="103"/>
      <c r="H80" s="193">
        <v>751.856</v>
      </c>
      <c r="I80" s="194">
        <v>682.3100000000001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8636</v>
      </c>
      <c r="D87" s="116">
        <v>8745</v>
      </c>
      <c r="E87" s="116">
        <v>7824</v>
      </c>
      <c r="F87" s="117">
        <f>IF(D87&gt;0,100*E87/D87,0)</f>
        <v>89.46826758147513</v>
      </c>
      <c r="G87" s="103"/>
      <c r="H87" s="197">
        <v>752.556</v>
      </c>
      <c r="I87" s="198">
        <v>683.0060000000001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V625"/>
  <sheetViews>
    <sheetView view="pageBreakPreview" zoomScale="60" zoomScalePageLayoutView="0" workbookViewId="0" topLeftCell="A3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87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2013</v>
      </c>
      <c r="D6" s="79">
        <f>E6-1</f>
        <v>2014</v>
      </c>
      <c r="E6" s="79">
        <v>2015</v>
      </c>
      <c r="F6" s="80">
        <f>E6</f>
        <v>2015</v>
      </c>
      <c r="G6" s="81"/>
      <c r="H6" s="78">
        <f>J6-2</f>
        <v>2013</v>
      </c>
      <c r="I6" s="79">
        <f>J6-1</f>
        <v>2014</v>
      </c>
      <c r="J6" s="79">
        <v>2015</v>
      </c>
      <c r="K6" s="80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300</v>
      </c>
      <c r="E7" s="84">
        <v>12</v>
      </c>
      <c r="F7" s="85" t="str">
        <f>CONCATENATE(D6,"=100")</f>
        <v>2014=100</v>
      </c>
      <c r="G7" s="86"/>
      <c r="H7" s="83" t="s">
        <v>300</v>
      </c>
      <c r="I7" s="84" t="s">
        <v>300</v>
      </c>
      <c r="J7" s="84" t="s">
        <v>7</v>
      </c>
      <c r="K7" s="85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7</v>
      </c>
      <c r="D17" s="101"/>
      <c r="E17" s="101"/>
      <c r="F17" s="102"/>
      <c r="G17" s="103"/>
      <c r="H17" s="193">
        <v>0.155</v>
      </c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2240</v>
      </c>
      <c r="D19" s="93">
        <v>2045</v>
      </c>
      <c r="E19" s="93">
        <v>2017</v>
      </c>
      <c r="F19" s="94"/>
      <c r="G19" s="94"/>
      <c r="H19" s="192">
        <v>163.52</v>
      </c>
      <c r="I19" s="192">
        <v>203.304</v>
      </c>
      <c r="J19" s="192">
        <v>192.623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2240</v>
      </c>
      <c r="D22" s="101">
        <v>2045</v>
      </c>
      <c r="E22" s="101">
        <v>2017</v>
      </c>
      <c r="F22" s="102">
        <f>IF(D22&gt;0,100*E22/D22,0)</f>
        <v>98.63080684596576</v>
      </c>
      <c r="G22" s="103"/>
      <c r="H22" s="193">
        <v>163.52</v>
      </c>
      <c r="I22" s="194">
        <v>203.304</v>
      </c>
      <c r="J22" s="194">
        <v>192.623</v>
      </c>
      <c r="K22" s="104">
        <f>IF(I22&gt;0,100*J22/I22,0)</f>
        <v>94.74629126824853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118</v>
      </c>
      <c r="D24" s="101">
        <v>289</v>
      </c>
      <c r="E24" s="101">
        <v>331</v>
      </c>
      <c r="F24" s="102">
        <f>IF(D24&gt;0,100*E24/D24,0)</f>
        <v>114.53287197231833</v>
      </c>
      <c r="G24" s="103"/>
      <c r="H24" s="193">
        <v>12.78</v>
      </c>
      <c r="I24" s="194">
        <v>31.146</v>
      </c>
      <c r="J24" s="194">
        <v>28.492</v>
      </c>
      <c r="K24" s="104">
        <f>IF(I24&gt;0,100*J24/I24,0)</f>
        <v>91.4788415847942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1257</v>
      </c>
      <c r="D26" s="101">
        <v>1334</v>
      </c>
      <c r="E26" s="101">
        <v>1350</v>
      </c>
      <c r="F26" s="102">
        <f>IF(D26&gt;0,100*E26/D26,0)</f>
        <v>101.19940029985007</v>
      </c>
      <c r="G26" s="103"/>
      <c r="H26" s="193">
        <v>115.3</v>
      </c>
      <c r="I26" s="194">
        <v>146.565</v>
      </c>
      <c r="J26" s="194">
        <v>135.033</v>
      </c>
      <c r="K26" s="104">
        <f>IF(I26&gt;0,100*J26/I26,0)</f>
        <v>92.13181864701667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>
        <v>3</v>
      </c>
      <c r="E29" s="93"/>
      <c r="F29" s="94"/>
      <c r="G29" s="94"/>
      <c r="H29" s="192"/>
      <c r="I29" s="192">
        <v>0.09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>
        <v>1</v>
      </c>
      <c r="F30" s="94"/>
      <c r="G30" s="94"/>
      <c r="H30" s="192"/>
      <c r="I30" s="192"/>
      <c r="J30" s="192">
        <v>0.05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>
        <v>3</v>
      </c>
      <c r="E31" s="101">
        <v>1</v>
      </c>
      <c r="F31" s="102">
        <f>IF(D31&gt;0,100*E31/D31,0)</f>
        <v>33.333333333333336</v>
      </c>
      <c r="G31" s="103"/>
      <c r="H31" s="193"/>
      <c r="I31" s="194">
        <v>0.09</v>
      </c>
      <c r="J31" s="194">
        <v>0.05</v>
      </c>
      <c r="K31" s="104">
        <f>IF(I31&gt;0,100*J31/I31,0)</f>
        <v>55.55555555555556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/>
      <c r="I33" s="192"/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/>
      <c r="I34" s="192"/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/>
      <c r="I37" s="194"/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/>
      <c r="I39" s="194"/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1852</v>
      </c>
      <c r="D41" s="93">
        <v>2030</v>
      </c>
      <c r="E41" s="93">
        <v>1893</v>
      </c>
      <c r="F41" s="94"/>
      <c r="G41" s="94"/>
      <c r="H41" s="192">
        <v>149.039</v>
      </c>
      <c r="I41" s="192">
        <v>212.198</v>
      </c>
      <c r="J41" s="192">
        <v>179.876</v>
      </c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1920</v>
      </c>
      <c r="D42" s="93">
        <v>1755</v>
      </c>
      <c r="E42" s="93">
        <v>1720</v>
      </c>
      <c r="F42" s="94"/>
      <c r="G42" s="94"/>
      <c r="H42" s="192">
        <v>147.287</v>
      </c>
      <c r="I42" s="192">
        <v>191.498</v>
      </c>
      <c r="J42" s="192">
        <v>159.948</v>
      </c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5218</v>
      </c>
      <c r="D43" s="93">
        <v>5961</v>
      </c>
      <c r="E43" s="93">
        <v>5652</v>
      </c>
      <c r="F43" s="94"/>
      <c r="G43" s="94"/>
      <c r="H43" s="192">
        <v>401.037</v>
      </c>
      <c r="I43" s="192">
        <v>498.059</v>
      </c>
      <c r="J43" s="192">
        <v>556.047</v>
      </c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1870</v>
      </c>
      <c r="D44" s="93">
        <v>2234</v>
      </c>
      <c r="E44" s="93">
        <v>2060</v>
      </c>
      <c r="F44" s="94"/>
      <c r="G44" s="94"/>
      <c r="H44" s="192">
        <v>141.664</v>
      </c>
      <c r="I44" s="192">
        <v>205.182</v>
      </c>
      <c r="J44" s="192">
        <v>206.682</v>
      </c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1390</v>
      </c>
      <c r="D45" s="93">
        <v>1750</v>
      </c>
      <c r="E45" s="93">
        <v>1754</v>
      </c>
      <c r="F45" s="94"/>
      <c r="G45" s="94"/>
      <c r="H45" s="192">
        <v>108.473</v>
      </c>
      <c r="I45" s="192">
        <v>171.516</v>
      </c>
      <c r="J45" s="192">
        <v>168.71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1295</v>
      </c>
      <c r="D46" s="93">
        <v>1312</v>
      </c>
      <c r="E46" s="93">
        <v>1146</v>
      </c>
      <c r="F46" s="94"/>
      <c r="G46" s="94"/>
      <c r="H46" s="192">
        <v>105.514</v>
      </c>
      <c r="I46" s="192">
        <v>142.758</v>
      </c>
      <c r="J46" s="192">
        <v>118.118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272</v>
      </c>
      <c r="D47" s="93">
        <v>279</v>
      </c>
      <c r="E47" s="93">
        <v>199</v>
      </c>
      <c r="F47" s="94"/>
      <c r="G47" s="94"/>
      <c r="H47" s="192">
        <v>20.221</v>
      </c>
      <c r="I47" s="192">
        <v>25.828</v>
      </c>
      <c r="J47" s="192">
        <v>18.617</v>
      </c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7042</v>
      </c>
      <c r="D48" s="93">
        <v>7880</v>
      </c>
      <c r="E48" s="93">
        <v>7834</v>
      </c>
      <c r="F48" s="94"/>
      <c r="G48" s="94"/>
      <c r="H48" s="192">
        <v>584.056</v>
      </c>
      <c r="I48" s="192">
        <v>842.727</v>
      </c>
      <c r="J48" s="192">
        <v>777.495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2124</v>
      </c>
      <c r="D49" s="93">
        <v>2906</v>
      </c>
      <c r="E49" s="93">
        <v>2844</v>
      </c>
      <c r="F49" s="94"/>
      <c r="G49" s="94"/>
      <c r="H49" s="192">
        <v>186.602</v>
      </c>
      <c r="I49" s="192">
        <v>299.655</v>
      </c>
      <c r="J49" s="192">
        <v>293.498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22983</v>
      </c>
      <c r="D50" s="101">
        <v>26107</v>
      </c>
      <c r="E50" s="101">
        <v>25102</v>
      </c>
      <c r="F50" s="102">
        <f>IF(D50&gt;0,100*E50/D50,0)</f>
        <v>96.15045773164286</v>
      </c>
      <c r="G50" s="103"/>
      <c r="H50" s="193">
        <v>1843.893</v>
      </c>
      <c r="I50" s="194">
        <v>2589.4210000000003</v>
      </c>
      <c r="J50" s="194">
        <v>2478.991</v>
      </c>
      <c r="K50" s="104">
        <f>IF(I50&gt;0,100*J50/I50,0)</f>
        <v>95.73534006250817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/>
      <c r="I58" s="192"/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/>
      <c r="I59" s="194"/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/>
      <c r="I61" s="192"/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/>
      <c r="I63" s="192"/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/>
      <c r="I64" s="194"/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/>
      <c r="I66" s="194"/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/>
      <c r="I72" s="192"/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/>
      <c r="I73" s="192"/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/>
      <c r="I74" s="192"/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/>
      <c r="I75" s="192"/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/>
      <c r="I76" s="192"/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/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/>
      <c r="I78" s="192"/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/>
      <c r="I79" s="192"/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/>
      <c r="I80" s="194"/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26605</v>
      </c>
      <c r="D87" s="116">
        <v>29778</v>
      </c>
      <c r="E87" s="116">
        <v>28801</v>
      </c>
      <c r="F87" s="117">
        <f>IF(D87&gt;0,100*E87/D87,0)</f>
        <v>96.71905433541541</v>
      </c>
      <c r="G87" s="103"/>
      <c r="H87" s="197">
        <v>2135.648</v>
      </c>
      <c r="I87" s="198">
        <v>2970.5260000000003</v>
      </c>
      <c r="J87" s="198">
        <v>2835.189</v>
      </c>
      <c r="K87" s="117">
        <f>IF(I87&gt;0,100*J87/I87,0)</f>
        <v>95.4440055397596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V625"/>
  <sheetViews>
    <sheetView view="pageBreakPreview" zoomScale="60" zoomScalePageLayoutView="0" workbookViewId="0" topLeftCell="A46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88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5</v>
      </c>
      <c r="D17" s="101">
        <v>33</v>
      </c>
      <c r="E17" s="101">
        <v>33</v>
      </c>
      <c r="F17" s="102">
        <f>IF(D17&gt;0,100*E17/D17,0)</f>
        <v>100</v>
      </c>
      <c r="G17" s="103"/>
      <c r="H17" s="193">
        <v>0.007</v>
      </c>
      <c r="I17" s="194">
        <v>0.047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1129</v>
      </c>
      <c r="D19" s="93">
        <v>1868</v>
      </c>
      <c r="E19" s="93">
        <v>1868</v>
      </c>
      <c r="F19" s="94"/>
      <c r="G19" s="94"/>
      <c r="H19" s="192">
        <v>3.161</v>
      </c>
      <c r="I19" s="192">
        <v>4.11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1129</v>
      </c>
      <c r="D22" s="101">
        <v>1868</v>
      </c>
      <c r="E22" s="101">
        <v>1868</v>
      </c>
      <c r="F22" s="102">
        <f>IF(D22&gt;0,100*E22/D22,0)</f>
        <v>100</v>
      </c>
      <c r="G22" s="103"/>
      <c r="H22" s="193">
        <v>3.161</v>
      </c>
      <c r="I22" s="194">
        <v>4.11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4359</v>
      </c>
      <c r="D24" s="101">
        <v>3981</v>
      </c>
      <c r="E24" s="101">
        <v>4500</v>
      </c>
      <c r="F24" s="102">
        <f>IF(D24&gt;0,100*E24/D24,0)</f>
        <v>113.03692539562924</v>
      </c>
      <c r="G24" s="103"/>
      <c r="H24" s="193">
        <v>9.754</v>
      </c>
      <c r="I24" s="194">
        <v>9.003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911</v>
      </c>
      <c r="D26" s="101">
        <v>700</v>
      </c>
      <c r="E26" s="101">
        <v>800</v>
      </c>
      <c r="F26" s="102">
        <f>IF(D26&gt;0,100*E26/D26,0)</f>
        <v>114.28571428571429</v>
      </c>
      <c r="G26" s="103"/>
      <c r="H26" s="193">
        <v>2.151</v>
      </c>
      <c r="I26" s="194">
        <v>1.4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2066</v>
      </c>
      <c r="D28" s="93">
        <v>714</v>
      </c>
      <c r="E28" s="93">
        <v>1460</v>
      </c>
      <c r="F28" s="94"/>
      <c r="G28" s="94"/>
      <c r="H28" s="192">
        <v>4.447</v>
      </c>
      <c r="I28" s="192">
        <v>1.376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5090</v>
      </c>
      <c r="D29" s="93">
        <v>3541</v>
      </c>
      <c r="E29" s="93">
        <v>3541</v>
      </c>
      <c r="F29" s="94"/>
      <c r="G29" s="94"/>
      <c r="H29" s="192">
        <v>3.082</v>
      </c>
      <c r="I29" s="192">
        <v>3.251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6246</v>
      </c>
      <c r="D30" s="93">
        <v>6378</v>
      </c>
      <c r="E30" s="93">
        <v>7165</v>
      </c>
      <c r="F30" s="94"/>
      <c r="G30" s="94"/>
      <c r="H30" s="192">
        <v>5.498</v>
      </c>
      <c r="I30" s="192">
        <v>5.489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13402</v>
      </c>
      <c r="D31" s="101">
        <v>10633</v>
      </c>
      <c r="E31" s="101">
        <v>12166</v>
      </c>
      <c r="F31" s="102">
        <f>IF(D31&gt;0,100*E31/D31,0)</f>
        <v>114.41737985516788</v>
      </c>
      <c r="G31" s="103"/>
      <c r="H31" s="193">
        <v>13.027000000000001</v>
      </c>
      <c r="I31" s="194">
        <v>10.116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267</v>
      </c>
      <c r="D33" s="93">
        <v>325</v>
      </c>
      <c r="E33" s="93">
        <v>350</v>
      </c>
      <c r="F33" s="94"/>
      <c r="G33" s="94"/>
      <c r="H33" s="192">
        <v>0.654</v>
      </c>
      <c r="I33" s="192">
        <v>0.65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1895</v>
      </c>
      <c r="D34" s="93">
        <v>1621</v>
      </c>
      <c r="E34" s="93">
        <v>2033</v>
      </c>
      <c r="F34" s="94"/>
      <c r="G34" s="94"/>
      <c r="H34" s="192">
        <v>4.388</v>
      </c>
      <c r="I34" s="192">
        <v>3.75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70</v>
      </c>
      <c r="D35" s="93">
        <v>410</v>
      </c>
      <c r="E35" s="93">
        <v>450</v>
      </c>
      <c r="F35" s="94"/>
      <c r="G35" s="94"/>
      <c r="H35" s="192">
        <v>0.125</v>
      </c>
      <c r="I35" s="192">
        <v>0.82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>
        <v>11</v>
      </c>
      <c r="E36" s="93">
        <v>11</v>
      </c>
      <c r="F36" s="94"/>
      <c r="G36" s="94"/>
      <c r="H36" s="192"/>
      <c r="I36" s="192">
        <v>0.022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2232</v>
      </c>
      <c r="D37" s="101">
        <v>2367</v>
      </c>
      <c r="E37" s="101">
        <v>2844</v>
      </c>
      <c r="F37" s="102">
        <f>IF(D37&gt;0,100*E37/D37,0)</f>
        <v>120.15209125475285</v>
      </c>
      <c r="G37" s="103"/>
      <c r="H37" s="193">
        <v>5.167</v>
      </c>
      <c r="I37" s="194">
        <v>5.242000000000001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4</v>
      </c>
      <c r="D39" s="101">
        <v>4</v>
      </c>
      <c r="E39" s="101">
        <v>2</v>
      </c>
      <c r="F39" s="102">
        <f>IF(D39&gt;0,100*E39/D39,0)</f>
        <v>50</v>
      </c>
      <c r="G39" s="103"/>
      <c r="H39" s="193">
        <v>0.006</v>
      </c>
      <c r="I39" s="194">
        <v>0.006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4129</v>
      </c>
      <c r="D41" s="93">
        <v>4941</v>
      </c>
      <c r="E41" s="93">
        <v>4970</v>
      </c>
      <c r="F41" s="94"/>
      <c r="G41" s="94"/>
      <c r="H41" s="192">
        <v>3.587</v>
      </c>
      <c r="I41" s="192">
        <v>4.582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56715</v>
      </c>
      <c r="D42" s="93">
        <v>58113</v>
      </c>
      <c r="E42" s="93">
        <v>56000</v>
      </c>
      <c r="F42" s="94"/>
      <c r="G42" s="94"/>
      <c r="H42" s="192">
        <v>68.981</v>
      </c>
      <c r="I42" s="192">
        <v>64.699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6328</v>
      </c>
      <c r="D43" s="93">
        <v>8361</v>
      </c>
      <c r="E43" s="93">
        <v>7800</v>
      </c>
      <c r="F43" s="94"/>
      <c r="G43" s="94"/>
      <c r="H43" s="192">
        <v>8.137</v>
      </c>
      <c r="I43" s="192">
        <v>12.136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41356</v>
      </c>
      <c r="D44" s="93">
        <v>37141</v>
      </c>
      <c r="E44" s="93">
        <v>37000</v>
      </c>
      <c r="F44" s="94"/>
      <c r="G44" s="94"/>
      <c r="H44" s="192">
        <v>49.308</v>
      </c>
      <c r="I44" s="192">
        <v>44.697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12910</v>
      </c>
      <c r="D45" s="93">
        <v>13811</v>
      </c>
      <c r="E45" s="93">
        <v>13500</v>
      </c>
      <c r="F45" s="94"/>
      <c r="G45" s="94"/>
      <c r="H45" s="192">
        <v>13.022</v>
      </c>
      <c r="I45" s="192">
        <v>12.713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26167</v>
      </c>
      <c r="D46" s="93">
        <v>27184</v>
      </c>
      <c r="E46" s="93">
        <v>28000</v>
      </c>
      <c r="F46" s="94"/>
      <c r="G46" s="94"/>
      <c r="H46" s="192">
        <v>29.042</v>
      </c>
      <c r="I46" s="192">
        <v>22.484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38429</v>
      </c>
      <c r="D47" s="93">
        <v>38031</v>
      </c>
      <c r="E47" s="93">
        <v>39500</v>
      </c>
      <c r="F47" s="94"/>
      <c r="G47" s="94"/>
      <c r="H47" s="192">
        <v>52.103</v>
      </c>
      <c r="I47" s="192">
        <v>55.911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48734</v>
      </c>
      <c r="D48" s="93">
        <v>45729</v>
      </c>
      <c r="E48" s="93">
        <v>45800</v>
      </c>
      <c r="F48" s="94"/>
      <c r="G48" s="94"/>
      <c r="H48" s="192">
        <v>46.395</v>
      </c>
      <c r="I48" s="192">
        <v>43.104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21469</v>
      </c>
      <c r="D49" s="93">
        <v>21555</v>
      </c>
      <c r="E49" s="93">
        <v>21800</v>
      </c>
      <c r="F49" s="94"/>
      <c r="G49" s="94"/>
      <c r="H49" s="192">
        <v>24.459</v>
      </c>
      <c r="I49" s="192">
        <v>22.905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256237</v>
      </c>
      <c r="D50" s="101">
        <v>254866</v>
      </c>
      <c r="E50" s="101">
        <v>254370</v>
      </c>
      <c r="F50" s="102">
        <f>IF(D50&gt;0,100*E50/D50,0)</f>
        <v>99.80538792934327</v>
      </c>
      <c r="G50" s="103"/>
      <c r="H50" s="193">
        <v>295.034</v>
      </c>
      <c r="I50" s="194">
        <v>283.231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722</v>
      </c>
      <c r="D52" s="101">
        <v>722</v>
      </c>
      <c r="E52" s="101">
        <v>722</v>
      </c>
      <c r="F52" s="102">
        <f>IF(D52&gt;0,100*E52/D52,0)</f>
        <v>100</v>
      </c>
      <c r="G52" s="103"/>
      <c r="H52" s="193">
        <v>0.835</v>
      </c>
      <c r="I52" s="194">
        <v>0.835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5275</v>
      </c>
      <c r="D54" s="93">
        <v>3739</v>
      </c>
      <c r="E54" s="93">
        <v>3900</v>
      </c>
      <c r="F54" s="94"/>
      <c r="G54" s="94"/>
      <c r="H54" s="192">
        <v>6.818</v>
      </c>
      <c r="I54" s="192">
        <v>4.779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1842</v>
      </c>
      <c r="D55" s="93">
        <v>1034</v>
      </c>
      <c r="E55" s="93">
        <v>1200</v>
      </c>
      <c r="F55" s="94"/>
      <c r="G55" s="94"/>
      <c r="H55" s="192">
        <v>1.476</v>
      </c>
      <c r="I55" s="192">
        <v>0.775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150402</v>
      </c>
      <c r="D56" s="93">
        <v>140000</v>
      </c>
      <c r="E56" s="93">
        <v>146000</v>
      </c>
      <c r="F56" s="94"/>
      <c r="G56" s="94"/>
      <c r="H56" s="192">
        <v>119.191</v>
      </c>
      <c r="I56" s="192">
        <v>56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30567</v>
      </c>
      <c r="D57" s="93">
        <v>31186</v>
      </c>
      <c r="E57" s="93">
        <v>31130</v>
      </c>
      <c r="F57" s="94"/>
      <c r="G57" s="94"/>
      <c r="H57" s="192">
        <v>28.373</v>
      </c>
      <c r="I57" s="192">
        <v>26.63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7286</v>
      </c>
      <c r="D58" s="93">
        <v>2950</v>
      </c>
      <c r="E58" s="93">
        <v>3275</v>
      </c>
      <c r="F58" s="94"/>
      <c r="G58" s="94"/>
      <c r="H58" s="192">
        <v>5.015</v>
      </c>
      <c r="I58" s="192">
        <v>1.649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195372</v>
      </c>
      <c r="D59" s="101">
        <v>178909</v>
      </c>
      <c r="E59" s="101">
        <v>185505</v>
      </c>
      <c r="F59" s="102">
        <f>IF(D59&gt;0,100*E59/D59,0)</f>
        <v>103.68679049125534</v>
      </c>
      <c r="G59" s="103"/>
      <c r="H59" s="193">
        <v>160.873</v>
      </c>
      <c r="I59" s="194">
        <v>89.833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311</v>
      </c>
      <c r="D61" s="93">
        <v>390</v>
      </c>
      <c r="E61" s="93">
        <v>300</v>
      </c>
      <c r="F61" s="94"/>
      <c r="G61" s="94"/>
      <c r="H61" s="192">
        <v>0.159</v>
      </c>
      <c r="I61" s="192">
        <v>0.31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289</v>
      </c>
      <c r="D63" s="93">
        <v>465</v>
      </c>
      <c r="E63" s="93">
        <v>465</v>
      </c>
      <c r="F63" s="94"/>
      <c r="G63" s="94"/>
      <c r="H63" s="192">
        <v>0.382</v>
      </c>
      <c r="I63" s="192">
        <v>0.5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600</v>
      </c>
      <c r="D64" s="101">
        <v>855</v>
      </c>
      <c r="E64" s="101">
        <v>765</v>
      </c>
      <c r="F64" s="102">
        <f>IF(D64&gt;0,100*E64/D64,0)</f>
        <v>89.47368421052632</v>
      </c>
      <c r="G64" s="103"/>
      <c r="H64" s="193">
        <v>0.541</v>
      </c>
      <c r="I64" s="194">
        <v>0.81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90</v>
      </c>
      <c r="D66" s="101">
        <v>80</v>
      </c>
      <c r="E66" s="101">
        <v>80</v>
      </c>
      <c r="F66" s="102">
        <f>IF(D66&gt;0,100*E66/D66,0)</f>
        <v>100</v>
      </c>
      <c r="G66" s="103"/>
      <c r="H66" s="193">
        <v>0.094</v>
      </c>
      <c r="I66" s="194">
        <v>0.075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19281</v>
      </c>
      <c r="D68" s="93">
        <v>19940</v>
      </c>
      <c r="E68" s="93">
        <v>20000</v>
      </c>
      <c r="F68" s="94"/>
      <c r="G68" s="94"/>
      <c r="H68" s="192">
        <v>27.318</v>
      </c>
      <c r="I68" s="192">
        <v>19.5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610</v>
      </c>
      <c r="D69" s="93">
        <v>930</v>
      </c>
      <c r="E69" s="93">
        <v>800</v>
      </c>
      <c r="F69" s="94"/>
      <c r="G69" s="94"/>
      <c r="H69" s="192">
        <v>1.977</v>
      </c>
      <c r="I69" s="192">
        <v>2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19891</v>
      </c>
      <c r="D70" s="101">
        <v>20870</v>
      </c>
      <c r="E70" s="101">
        <v>20800</v>
      </c>
      <c r="F70" s="102">
        <f>IF(D70&gt;0,100*E70/D70,0)</f>
        <v>99.66459032103498</v>
      </c>
      <c r="G70" s="103"/>
      <c r="H70" s="193">
        <v>29.295</v>
      </c>
      <c r="I70" s="194">
        <v>21.5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13</v>
      </c>
      <c r="D72" s="93"/>
      <c r="E72" s="93"/>
      <c r="F72" s="94"/>
      <c r="G72" s="94"/>
      <c r="H72" s="192">
        <v>0.003</v>
      </c>
      <c r="I72" s="192"/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63902</v>
      </c>
      <c r="D73" s="93">
        <v>60856</v>
      </c>
      <c r="E73" s="93">
        <v>60500</v>
      </c>
      <c r="F73" s="94"/>
      <c r="G73" s="94"/>
      <c r="H73" s="192">
        <v>97.444</v>
      </c>
      <c r="I73" s="192">
        <v>81.05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52558</v>
      </c>
      <c r="D74" s="93">
        <v>46868</v>
      </c>
      <c r="E74" s="93">
        <v>46870</v>
      </c>
      <c r="F74" s="94"/>
      <c r="G74" s="94"/>
      <c r="H74" s="192">
        <v>86.716</v>
      </c>
      <c r="I74" s="192">
        <v>39.807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2897</v>
      </c>
      <c r="D75" s="93">
        <v>2300</v>
      </c>
      <c r="E75" s="93">
        <v>2193</v>
      </c>
      <c r="F75" s="94"/>
      <c r="G75" s="94"/>
      <c r="H75" s="192">
        <v>1.525</v>
      </c>
      <c r="I75" s="192">
        <v>1.3685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16817</v>
      </c>
      <c r="D76" s="93">
        <v>15844</v>
      </c>
      <c r="E76" s="93">
        <v>15700</v>
      </c>
      <c r="F76" s="94"/>
      <c r="G76" s="94"/>
      <c r="H76" s="192">
        <v>27.015</v>
      </c>
      <c r="I76" s="192">
        <v>20.28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2146</v>
      </c>
      <c r="D77" s="93">
        <v>2069</v>
      </c>
      <c r="E77" s="93">
        <v>2068</v>
      </c>
      <c r="F77" s="94"/>
      <c r="G77" s="94"/>
      <c r="H77" s="192">
        <v>0.82</v>
      </c>
      <c r="I77" s="192">
        <v>0.9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4873</v>
      </c>
      <c r="D78" s="93">
        <v>3600</v>
      </c>
      <c r="E78" s="93">
        <v>3500</v>
      </c>
      <c r="F78" s="94"/>
      <c r="G78" s="94"/>
      <c r="H78" s="192">
        <v>5.18</v>
      </c>
      <c r="I78" s="192">
        <v>3.24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145265</v>
      </c>
      <c r="D79" s="93">
        <v>131950</v>
      </c>
      <c r="E79" s="93">
        <v>131950</v>
      </c>
      <c r="F79" s="94"/>
      <c r="G79" s="94"/>
      <c r="H79" s="192">
        <v>214.338</v>
      </c>
      <c r="I79" s="192">
        <v>118.755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288471</v>
      </c>
      <c r="D80" s="101">
        <v>263487</v>
      </c>
      <c r="E80" s="101">
        <v>262781</v>
      </c>
      <c r="F80" s="102">
        <f>IF(D80&gt;0,100*E80/D80,0)</f>
        <v>99.73205509190207</v>
      </c>
      <c r="G80" s="103"/>
      <c r="H80" s="193">
        <v>433.04100000000005</v>
      </c>
      <c r="I80" s="194">
        <v>265.40049999999997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783425</v>
      </c>
      <c r="D87" s="116">
        <v>739375</v>
      </c>
      <c r="E87" s="116">
        <v>747236</v>
      </c>
      <c r="F87" s="117">
        <f>IF(D87&gt;0,100*E87/D87,0)</f>
        <v>101.06319526627219</v>
      </c>
      <c r="G87" s="103"/>
      <c r="H87" s="197">
        <v>952.986</v>
      </c>
      <c r="I87" s="198">
        <v>691.6084999999999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V625"/>
  <sheetViews>
    <sheetView view="pageBreakPreview" zoomScale="60" zoomScalePageLayoutView="0" workbookViewId="0" topLeftCell="A64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89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1</v>
      </c>
      <c r="D9" s="93"/>
      <c r="E9" s="93"/>
      <c r="F9" s="94"/>
      <c r="G9" s="94"/>
      <c r="H9" s="192">
        <v>0.009</v>
      </c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31</v>
      </c>
      <c r="D10" s="93">
        <v>32</v>
      </c>
      <c r="E10" s="93">
        <v>32</v>
      </c>
      <c r="F10" s="94"/>
      <c r="G10" s="94"/>
      <c r="H10" s="192">
        <v>0.278</v>
      </c>
      <c r="I10" s="192">
        <v>0.846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35</v>
      </c>
      <c r="D11" s="93">
        <v>35</v>
      </c>
      <c r="E11" s="93">
        <v>35</v>
      </c>
      <c r="F11" s="94"/>
      <c r="G11" s="94"/>
      <c r="H11" s="192">
        <v>0.314</v>
      </c>
      <c r="I11" s="192">
        <v>0.898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67</v>
      </c>
      <c r="D13" s="101">
        <v>67</v>
      </c>
      <c r="E13" s="101">
        <v>67</v>
      </c>
      <c r="F13" s="102">
        <f>IF(D13&gt;0,100*E13/D13,0)</f>
        <v>100</v>
      </c>
      <c r="G13" s="103"/>
      <c r="H13" s="193">
        <v>0.601</v>
      </c>
      <c r="I13" s="194">
        <v>1.744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20</v>
      </c>
      <c r="D15" s="101">
        <v>20</v>
      </c>
      <c r="E15" s="101">
        <v>22</v>
      </c>
      <c r="F15" s="102">
        <f>IF(D15&gt;0,100*E15/D15,0)</f>
        <v>110</v>
      </c>
      <c r="G15" s="103"/>
      <c r="H15" s="193">
        <v>0.7</v>
      </c>
      <c r="I15" s="194">
        <v>0.7</v>
      </c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5</v>
      </c>
      <c r="D17" s="101">
        <v>107</v>
      </c>
      <c r="E17" s="101">
        <v>107</v>
      </c>
      <c r="F17" s="102">
        <f>IF(D17&gt;0,100*E17/D17,0)</f>
        <v>100</v>
      </c>
      <c r="G17" s="103"/>
      <c r="H17" s="193">
        <v>0.15</v>
      </c>
      <c r="I17" s="194">
        <v>2.996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311</v>
      </c>
      <c r="D19" s="93">
        <v>274</v>
      </c>
      <c r="E19" s="93">
        <v>274</v>
      </c>
      <c r="F19" s="94"/>
      <c r="G19" s="94"/>
      <c r="H19" s="192">
        <v>13.687</v>
      </c>
      <c r="I19" s="192">
        <v>11.097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50</v>
      </c>
      <c r="D20" s="93">
        <v>50</v>
      </c>
      <c r="E20" s="93">
        <v>50</v>
      </c>
      <c r="F20" s="94"/>
      <c r="G20" s="94"/>
      <c r="H20" s="192">
        <v>2.05</v>
      </c>
      <c r="I20" s="192">
        <v>1.881</v>
      </c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60</v>
      </c>
      <c r="D21" s="93">
        <v>60</v>
      </c>
      <c r="E21" s="93">
        <v>60</v>
      </c>
      <c r="F21" s="94"/>
      <c r="G21" s="94"/>
      <c r="H21" s="192">
        <v>2.715</v>
      </c>
      <c r="I21" s="192">
        <v>2.291</v>
      </c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421</v>
      </c>
      <c r="D22" s="101">
        <v>384</v>
      </c>
      <c r="E22" s="101">
        <v>384</v>
      </c>
      <c r="F22" s="102">
        <f>IF(D22&gt;0,100*E22/D22,0)</f>
        <v>100</v>
      </c>
      <c r="G22" s="103"/>
      <c r="H22" s="193">
        <v>18.451999999999998</v>
      </c>
      <c r="I22" s="194">
        <v>15.269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6856</v>
      </c>
      <c r="D24" s="101">
        <v>6613</v>
      </c>
      <c r="E24" s="101">
        <v>6300</v>
      </c>
      <c r="F24" s="102">
        <f>IF(D24&gt;0,100*E24/D24,0)</f>
        <v>95.26689853319219</v>
      </c>
      <c r="G24" s="103"/>
      <c r="H24" s="193">
        <v>327.625</v>
      </c>
      <c r="I24" s="194">
        <v>330.556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996</v>
      </c>
      <c r="D26" s="101">
        <v>1000</v>
      </c>
      <c r="E26" s="101">
        <v>1090</v>
      </c>
      <c r="F26" s="102">
        <f>IF(D26&gt;0,100*E26/D26,0)</f>
        <v>109</v>
      </c>
      <c r="G26" s="103"/>
      <c r="H26" s="193">
        <v>40.723</v>
      </c>
      <c r="I26" s="194">
        <v>41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39039</v>
      </c>
      <c r="D28" s="93">
        <v>39038</v>
      </c>
      <c r="E28" s="93">
        <v>39038</v>
      </c>
      <c r="F28" s="94"/>
      <c r="G28" s="94"/>
      <c r="H28" s="192">
        <v>1856.845</v>
      </c>
      <c r="I28" s="192">
        <v>1560.957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6303</v>
      </c>
      <c r="D29" s="93">
        <v>6692</v>
      </c>
      <c r="E29" s="93">
        <v>6692</v>
      </c>
      <c r="F29" s="94"/>
      <c r="G29" s="94"/>
      <c r="H29" s="192">
        <v>57.535</v>
      </c>
      <c r="I29" s="192">
        <v>87.06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40676</v>
      </c>
      <c r="D30" s="93">
        <v>39046</v>
      </c>
      <c r="E30" s="93">
        <v>39046</v>
      </c>
      <c r="F30" s="94"/>
      <c r="G30" s="94"/>
      <c r="H30" s="192">
        <v>2258.153</v>
      </c>
      <c r="I30" s="192">
        <v>2307.064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86018</v>
      </c>
      <c r="D31" s="101">
        <v>84776</v>
      </c>
      <c r="E31" s="101">
        <v>84776</v>
      </c>
      <c r="F31" s="102">
        <f>IF(D31&gt;0,100*E31/D31,0)</f>
        <v>100</v>
      </c>
      <c r="G31" s="103"/>
      <c r="H31" s="193">
        <v>4172.532999999999</v>
      </c>
      <c r="I31" s="194">
        <v>3955.081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2925</v>
      </c>
      <c r="D33" s="93">
        <v>3200</v>
      </c>
      <c r="E33" s="93">
        <v>3200</v>
      </c>
      <c r="F33" s="94"/>
      <c r="G33" s="94"/>
      <c r="H33" s="192">
        <v>57.935</v>
      </c>
      <c r="I33" s="192">
        <v>45.6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7345</v>
      </c>
      <c r="D34" s="93">
        <v>8350</v>
      </c>
      <c r="E34" s="93">
        <v>7984</v>
      </c>
      <c r="F34" s="94"/>
      <c r="G34" s="94"/>
      <c r="H34" s="192">
        <v>263.217</v>
      </c>
      <c r="I34" s="192">
        <v>275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22986</v>
      </c>
      <c r="D35" s="93">
        <v>24000</v>
      </c>
      <c r="E35" s="93">
        <v>25000</v>
      </c>
      <c r="F35" s="94"/>
      <c r="G35" s="94"/>
      <c r="H35" s="192">
        <v>1400.833</v>
      </c>
      <c r="I35" s="192">
        <v>1300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116</v>
      </c>
      <c r="D36" s="93">
        <v>145</v>
      </c>
      <c r="E36" s="93">
        <v>152</v>
      </c>
      <c r="F36" s="94"/>
      <c r="G36" s="94"/>
      <c r="H36" s="192">
        <v>4.15</v>
      </c>
      <c r="I36" s="192">
        <v>4.15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33372</v>
      </c>
      <c r="D37" s="101">
        <v>35695</v>
      </c>
      <c r="E37" s="101">
        <v>36336</v>
      </c>
      <c r="F37" s="102">
        <f>IF(D37&gt;0,100*E37/D37,0)</f>
        <v>101.79576971564644</v>
      </c>
      <c r="G37" s="103"/>
      <c r="H37" s="193">
        <v>1726.1350000000002</v>
      </c>
      <c r="I37" s="194">
        <v>1624.75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814</v>
      </c>
      <c r="D39" s="101">
        <v>700</v>
      </c>
      <c r="E39" s="101">
        <v>683</v>
      </c>
      <c r="F39" s="102">
        <f>IF(D39&gt;0,100*E39/D39,0)</f>
        <v>97.57142857142857</v>
      </c>
      <c r="G39" s="103"/>
      <c r="H39" s="193">
        <v>10.42</v>
      </c>
      <c r="I39" s="194">
        <v>25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693</v>
      </c>
      <c r="D41" s="93">
        <v>910</v>
      </c>
      <c r="E41" s="93">
        <v>910</v>
      </c>
      <c r="F41" s="94"/>
      <c r="G41" s="94"/>
      <c r="H41" s="192">
        <v>43.646</v>
      </c>
      <c r="I41" s="192">
        <v>48.308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5152</v>
      </c>
      <c r="D42" s="93">
        <v>5877</v>
      </c>
      <c r="E42" s="93">
        <v>5890</v>
      </c>
      <c r="F42" s="94"/>
      <c r="G42" s="94"/>
      <c r="H42" s="192">
        <v>195.675</v>
      </c>
      <c r="I42" s="192">
        <v>199.58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9581</v>
      </c>
      <c r="D43" s="93">
        <v>10840</v>
      </c>
      <c r="E43" s="93">
        <v>10500</v>
      </c>
      <c r="F43" s="94"/>
      <c r="G43" s="94"/>
      <c r="H43" s="192">
        <v>244.236</v>
      </c>
      <c r="I43" s="192">
        <v>239.378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36913</v>
      </c>
      <c r="D44" s="93">
        <v>38115</v>
      </c>
      <c r="E44" s="93">
        <v>39000</v>
      </c>
      <c r="F44" s="94"/>
      <c r="G44" s="94"/>
      <c r="H44" s="192">
        <v>788.952</v>
      </c>
      <c r="I44" s="192">
        <v>708.152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627</v>
      </c>
      <c r="D45" s="93">
        <v>705</v>
      </c>
      <c r="E45" s="93">
        <v>700</v>
      </c>
      <c r="F45" s="94"/>
      <c r="G45" s="94"/>
      <c r="H45" s="192">
        <v>30.987</v>
      </c>
      <c r="I45" s="192">
        <v>33.81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478</v>
      </c>
      <c r="D46" s="93">
        <v>527</v>
      </c>
      <c r="E46" s="93">
        <v>529</v>
      </c>
      <c r="F46" s="94"/>
      <c r="G46" s="94"/>
      <c r="H46" s="192">
        <v>23.16</v>
      </c>
      <c r="I46" s="192">
        <v>23.795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784</v>
      </c>
      <c r="D47" s="93">
        <v>862</v>
      </c>
      <c r="E47" s="93">
        <v>885</v>
      </c>
      <c r="F47" s="94"/>
      <c r="G47" s="94"/>
      <c r="H47" s="192">
        <v>24.162</v>
      </c>
      <c r="I47" s="192">
        <v>22.184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22470</v>
      </c>
      <c r="D48" s="93">
        <v>23554</v>
      </c>
      <c r="E48" s="93">
        <v>22000</v>
      </c>
      <c r="F48" s="94"/>
      <c r="G48" s="94"/>
      <c r="H48" s="192">
        <v>471.62</v>
      </c>
      <c r="I48" s="192">
        <v>477.82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13524</v>
      </c>
      <c r="D49" s="93">
        <v>13747</v>
      </c>
      <c r="E49" s="93">
        <v>13900</v>
      </c>
      <c r="F49" s="94"/>
      <c r="G49" s="94"/>
      <c r="H49" s="192">
        <v>286.983</v>
      </c>
      <c r="I49" s="192">
        <v>236.065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90222</v>
      </c>
      <c r="D50" s="101">
        <v>95137</v>
      </c>
      <c r="E50" s="101">
        <v>94314</v>
      </c>
      <c r="F50" s="102">
        <f>IF(D50&gt;0,100*E50/D50,0)</f>
        <v>99.13493173003143</v>
      </c>
      <c r="G50" s="103"/>
      <c r="H50" s="193">
        <v>2109.4210000000003</v>
      </c>
      <c r="I50" s="194">
        <v>1989.092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1325</v>
      </c>
      <c r="D52" s="101">
        <v>1325</v>
      </c>
      <c r="E52" s="101">
        <v>1325</v>
      </c>
      <c r="F52" s="102">
        <f>IF(D52&gt;0,100*E52/D52,0)</f>
        <v>100</v>
      </c>
      <c r="G52" s="103"/>
      <c r="H52" s="193">
        <v>72.875</v>
      </c>
      <c r="I52" s="194">
        <v>72.875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5870</v>
      </c>
      <c r="D54" s="93">
        <v>6354</v>
      </c>
      <c r="E54" s="93">
        <v>6600</v>
      </c>
      <c r="F54" s="94"/>
      <c r="G54" s="94"/>
      <c r="H54" s="192">
        <v>399.16</v>
      </c>
      <c r="I54" s="192">
        <v>444.78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1217</v>
      </c>
      <c r="D55" s="93">
        <v>1871</v>
      </c>
      <c r="E55" s="93">
        <v>1920</v>
      </c>
      <c r="F55" s="94"/>
      <c r="G55" s="94"/>
      <c r="H55" s="192">
        <v>66.935</v>
      </c>
      <c r="I55" s="192">
        <v>102.905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1000</v>
      </c>
      <c r="D56" s="93">
        <v>1030</v>
      </c>
      <c r="E56" s="93">
        <v>850</v>
      </c>
      <c r="F56" s="94"/>
      <c r="G56" s="94"/>
      <c r="H56" s="192">
        <v>54</v>
      </c>
      <c r="I56" s="192">
        <v>52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237</v>
      </c>
      <c r="D57" s="93">
        <v>517</v>
      </c>
      <c r="E57" s="93">
        <v>630</v>
      </c>
      <c r="F57" s="94"/>
      <c r="G57" s="94"/>
      <c r="H57" s="192">
        <v>10.61</v>
      </c>
      <c r="I57" s="192">
        <v>20.68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5770</v>
      </c>
      <c r="D58" s="93">
        <v>6186</v>
      </c>
      <c r="E58" s="93">
        <v>6124</v>
      </c>
      <c r="F58" s="94"/>
      <c r="G58" s="94"/>
      <c r="H58" s="192">
        <v>363.19</v>
      </c>
      <c r="I58" s="192">
        <v>362.747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14094</v>
      </c>
      <c r="D59" s="101">
        <v>15958</v>
      </c>
      <c r="E59" s="101">
        <v>16124</v>
      </c>
      <c r="F59" s="102">
        <f>IF(D59&gt;0,100*E59/D59,0)</f>
        <v>101.04023060533902</v>
      </c>
      <c r="G59" s="103"/>
      <c r="H59" s="193">
        <v>893.895</v>
      </c>
      <c r="I59" s="194">
        <v>983.1119999999999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1181</v>
      </c>
      <c r="D61" s="93">
        <v>1350</v>
      </c>
      <c r="E61" s="93">
        <v>1300</v>
      </c>
      <c r="F61" s="94"/>
      <c r="G61" s="94"/>
      <c r="H61" s="192">
        <v>58.82</v>
      </c>
      <c r="I61" s="192">
        <v>74.25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306</v>
      </c>
      <c r="D62" s="93">
        <v>275</v>
      </c>
      <c r="E62" s="93">
        <v>250</v>
      </c>
      <c r="F62" s="94"/>
      <c r="G62" s="94"/>
      <c r="H62" s="192">
        <v>7.803</v>
      </c>
      <c r="I62" s="192">
        <v>7.673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438</v>
      </c>
      <c r="D63" s="93">
        <v>433</v>
      </c>
      <c r="E63" s="93">
        <v>433</v>
      </c>
      <c r="F63" s="94"/>
      <c r="G63" s="94"/>
      <c r="H63" s="192">
        <v>8.8</v>
      </c>
      <c r="I63" s="192">
        <v>2.98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1925</v>
      </c>
      <c r="D64" s="101">
        <v>2058</v>
      </c>
      <c r="E64" s="101">
        <v>1983</v>
      </c>
      <c r="F64" s="102">
        <f>IF(D64&gt;0,100*E64/D64,0)</f>
        <v>96.35568513119533</v>
      </c>
      <c r="G64" s="103"/>
      <c r="H64" s="193">
        <v>75.423</v>
      </c>
      <c r="I64" s="194">
        <v>84.903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380</v>
      </c>
      <c r="D66" s="101">
        <v>380</v>
      </c>
      <c r="E66" s="101">
        <v>380</v>
      </c>
      <c r="F66" s="102">
        <f>IF(D66&gt;0,100*E66/D66,0)</f>
        <v>100</v>
      </c>
      <c r="G66" s="103"/>
      <c r="H66" s="193">
        <v>26.262</v>
      </c>
      <c r="I66" s="194">
        <v>26.262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2414</v>
      </c>
      <c r="D68" s="93">
        <v>2400</v>
      </c>
      <c r="E68" s="93">
        <v>2400</v>
      </c>
      <c r="F68" s="94"/>
      <c r="G68" s="94"/>
      <c r="H68" s="192">
        <v>136.463</v>
      </c>
      <c r="I68" s="192">
        <v>101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433</v>
      </c>
      <c r="D69" s="93">
        <v>450</v>
      </c>
      <c r="E69" s="93">
        <v>300</v>
      </c>
      <c r="F69" s="94"/>
      <c r="G69" s="94"/>
      <c r="H69" s="192">
        <v>19.983</v>
      </c>
      <c r="I69" s="192">
        <v>17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2847</v>
      </c>
      <c r="D70" s="101">
        <v>2850</v>
      </c>
      <c r="E70" s="101">
        <v>2700</v>
      </c>
      <c r="F70" s="102">
        <f>IF(D70&gt;0,100*E70/D70,0)</f>
        <v>94.73684210526316</v>
      </c>
      <c r="G70" s="103"/>
      <c r="H70" s="193">
        <v>156.446</v>
      </c>
      <c r="I70" s="194">
        <v>118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132</v>
      </c>
      <c r="D72" s="93">
        <v>116</v>
      </c>
      <c r="E72" s="93">
        <v>116</v>
      </c>
      <c r="F72" s="94"/>
      <c r="G72" s="94"/>
      <c r="H72" s="192">
        <v>7.18</v>
      </c>
      <c r="I72" s="192">
        <v>5.984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1241</v>
      </c>
      <c r="D73" s="93">
        <v>1522</v>
      </c>
      <c r="E73" s="93">
        <v>600</v>
      </c>
      <c r="F73" s="94"/>
      <c r="G73" s="94"/>
      <c r="H73" s="192">
        <v>50.261</v>
      </c>
      <c r="I73" s="192">
        <v>69.2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826</v>
      </c>
      <c r="D74" s="93">
        <v>940</v>
      </c>
      <c r="E74" s="93">
        <v>940</v>
      </c>
      <c r="F74" s="94"/>
      <c r="G74" s="94"/>
      <c r="H74" s="192">
        <v>52.16</v>
      </c>
      <c r="I74" s="192">
        <v>56.4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2314</v>
      </c>
      <c r="D75" s="93">
        <v>2400</v>
      </c>
      <c r="E75" s="93">
        <v>2473</v>
      </c>
      <c r="F75" s="94"/>
      <c r="G75" s="94"/>
      <c r="H75" s="192">
        <v>157.83</v>
      </c>
      <c r="I75" s="192">
        <v>163.69576490924806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220</v>
      </c>
      <c r="D76" s="93">
        <v>220</v>
      </c>
      <c r="E76" s="93">
        <v>200</v>
      </c>
      <c r="F76" s="94"/>
      <c r="G76" s="94"/>
      <c r="H76" s="192">
        <v>3.662</v>
      </c>
      <c r="I76" s="192">
        <v>4.4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379</v>
      </c>
      <c r="D77" s="93">
        <v>736</v>
      </c>
      <c r="E77" s="93">
        <v>735</v>
      </c>
      <c r="F77" s="94"/>
      <c r="G77" s="94"/>
      <c r="H77" s="192">
        <v>14.968</v>
      </c>
      <c r="I77" s="192">
        <v>37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375</v>
      </c>
      <c r="D78" s="93">
        <v>370</v>
      </c>
      <c r="E78" s="93">
        <v>440</v>
      </c>
      <c r="F78" s="94"/>
      <c r="G78" s="94"/>
      <c r="H78" s="192">
        <v>12.174</v>
      </c>
      <c r="I78" s="192">
        <v>13.32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2720</v>
      </c>
      <c r="D79" s="93">
        <v>3500</v>
      </c>
      <c r="E79" s="93">
        <v>3500</v>
      </c>
      <c r="F79" s="94"/>
      <c r="G79" s="94"/>
      <c r="H79" s="192">
        <v>194.187</v>
      </c>
      <c r="I79" s="192">
        <v>238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8207</v>
      </c>
      <c r="D80" s="101">
        <v>9804</v>
      </c>
      <c r="E80" s="101">
        <v>9004</v>
      </c>
      <c r="F80" s="102">
        <f>IF(D80&gt;0,100*E80/D80,0)</f>
        <v>91.84006527947777</v>
      </c>
      <c r="G80" s="103"/>
      <c r="H80" s="193">
        <v>492.422</v>
      </c>
      <c r="I80" s="194">
        <v>587.999764909248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45</v>
      </c>
      <c r="D82" s="93">
        <v>45</v>
      </c>
      <c r="E82" s="93">
        <v>45</v>
      </c>
      <c r="F82" s="94"/>
      <c r="G82" s="94"/>
      <c r="H82" s="192">
        <v>2.013</v>
      </c>
      <c r="I82" s="192">
        <v>2.032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25</v>
      </c>
      <c r="D83" s="93">
        <v>25</v>
      </c>
      <c r="E83" s="93">
        <v>25</v>
      </c>
      <c r="F83" s="94"/>
      <c r="G83" s="94"/>
      <c r="H83" s="192">
        <v>0.875</v>
      </c>
      <c r="I83" s="192">
        <v>0.875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70</v>
      </c>
      <c r="D84" s="101">
        <v>70</v>
      </c>
      <c r="E84" s="101">
        <v>70</v>
      </c>
      <c r="F84" s="102">
        <f>IF(D84&gt;0,100*E84/D84,0)</f>
        <v>100</v>
      </c>
      <c r="G84" s="103"/>
      <c r="H84" s="193">
        <v>2.888</v>
      </c>
      <c r="I84" s="194">
        <v>2.907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247639</v>
      </c>
      <c r="D87" s="116">
        <v>256944</v>
      </c>
      <c r="E87" s="116">
        <v>255665</v>
      </c>
      <c r="F87" s="117">
        <f>IF(D87&gt;0,100*E87/D87,0)</f>
        <v>99.50222616601283</v>
      </c>
      <c r="G87" s="103"/>
      <c r="H87" s="197">
        <v>10126.971000000003</v>
      </c>
      <c r="I87" s="198">
        <v>9862.246764909247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V625"/>
  <sheetViews>
    <sheetView view="pageBreakPreview" zoomScale="60" zoomScalePageLayoutView="0" workbookViewId="0" topLeftCell="A6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90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1</v>
      </c>
      <c r="D19" s="93"/>
      <c r="E19" s="93"/>
      <c r="F19" s="94"/>
      <c r="G19" s="94"/>
      <c r="H19" s="192">
        <v>0.003</v>
      </c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1</v>
      </c>
      <c r="D22" s="101"/>
      <c r="E22" s="101"/>
      <c r="F22" s="102"/>
      <c r="G22" s="103"/>
      <c r="H22" s="193">
        <v>0.003</v>
      </c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1107</v>
      </c>
      <c r="D24" s="101">
        <v>1173</v>
      </c>
      <c r="E24" s="101"/>
      <c r="F24" s="102"/>
      <c r="G24" s="103"/>
      <c r="H24" s="193">
        <v>4.041</v>
      </c>
      <c r="I24" s="194">
        <v>4.538</v>
      </c>
      <c r="J24" s="194">
        <v>4.5</v>
      </c>
      <c r="K24" s="104">
        <f>IF(I24&gt;0,100*J24/I24,0)</f>
        <v>99.16262670780078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38</v>
      </c>
      <c r="D26" s="101">
        <v>40</v>
      </c>
      <c r="E26" s="101"/>
      <c r="F26" s="102"/>
      <c r="G26" s="103"/>
      <c r="H26" s="193">
        <v>0.11</v>
      </c>
      <c r="I26" s="194">
        <v>0.13</v>
      </c>
      <c r="J26" s="194">
        <v>0.24</v>
      </c>
      <c r="K26" s="104">
        <f>IF(I26&gt;0,100*J26/I26,0)</f>
        <v>184.6153846153846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4</v>
      </c>
      <c r="D28" s="93">
        <v>6</v>
      </c>
      <c r="E28" s="93"/>
      <c r="F28" s="94"/>
      <c r="G28" s="94"/>
      <c r="H28" s="192">
        <v>0.023</v>
      </c>
      <c r="I28" s="192">
        <v>0.023</v>
      </c>
      <c r="J28" s="192">
        <v>0.029</v>
      </c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15</v>
      </c>
      <c r="D29" s="93">
        <v>15</v>
      </c>
      <c r="E29" s="93"/>
      <c r="F29" s="94"/>
      <c r="G29" s="94"/>
      <c r="H29" s="192">
        <v>0.053</v>
      </c>
      <c r="I29" s="192">
        <v>0.06</v>
      </c>
      <c r="J29" s="192">
        <v>0.048</v>
      </c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25</v>
      </c>
      <c r="D30" s="93">
        <v>46</v>
      </c>
      <c r="E30" s="93"/>
      <c r="F30" s="94"/>
      <c r="G30" s="94"/>
      <c r="H30" s="192">
        <v>0.147</v>
      </c>
      <c r="I30" s="192">
        <v>0.265</v>
      </c>
      <c r="J30" s="192">
        <v>0.279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44</v>
      </c>
      <c r="D31" s="101">
        <v>67</v>
      </c>
      <c r="E31" s="101"/>
      <c r="F31" s="102"/>
      <c r="G31" s="103"/>
      <c r="H31" s="193">
        <v>0.22299999999999998</v>
      </c>
      <c r="I31" s="194">
        <v>0.348</v>
      </c>
      <c r="J31" s="194">
        <v>0.35600000000000004</v>
      </c>
      <c r="K31" s="104">
        <f>IF(I31&gt;0,100*J31/I31,0)</f>
        <v>102.29885057471266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10</v>
      </c>
      <c r="D33" s="93">
        <v>4</v>
      </c>
      <c r="E33" s="93"/>
      <c r="F33" s="94"/>
      <c r="G33" s="94"/>
      <c r="H33" s="192">
        <v>0.063</v>
      </c>
      <c r="I33" s="192">
        <v>0.024</v>
      </c>
      <c r="J33" s="192">
        <v>0.013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</v>
      </c>
      <c r="D34" s="93">
        <v>3</v>
      </c>
      <c r="E34" s="93"/>
      <c r="F34" s="94"/>
      <c r="G34" s="94"/>
      <c r="H34" s="192">
        <v>0.003</v>
      </c>
      <c r="I34" s="192">
        <v>0.01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11</v>
      </c>
      <c r="D37" s="101">
        <v>7</v>
      </c>
      <c r="E37" s="101"/>
      <c r="F37" s="102"/>
      <c r="G37" s="103"/>
      <c r="H37" s="193">
        <v>0.066</v>
      </c>
      <c r="I37" s="194">
        <v>0.034</v>
      </c>
      <c r="J37" s="194">
        <v>0.013</v>
      </c>
      <c r="K37" s="104">
        <f>IF(I37&gt;0,100*J37/I37,0)</f>
        <v>38.23529411764706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/>
      <c r="I39" s="194"/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10</v>
      </c>
      <c r="D41" s="93">
        <v>10</v>
      </c>
      <c r="E41" s="93"/>
      <c r="F41" s="94"/>
      <c r="G41" s="94"/>
      <c r="H41" s="192">
        <v>0.052</v>
      </c>
      <c r="I41" s="192">
        <v>0.052</v>
      </c>
      <c r="J41" s="192">
        <v>0.053</v>
      </c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6</v>
      </c>
      <c r="D43" s="93">
        <v>6</v>
      </c>
      <c r="E43" s="93"/>
      <c r="F43" s="94"/>
      <c r="G43" s="94"/>
      <c r="H43" s="192">
        <v>0.045</v>
      </c>
      <c r="I43" s="192">
        <v>0.039</v>
      </c>
      <c r="J43" s="192">
        <v>0.02</v>
      </c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6</v>
      </c>
      <c r="D46" s="93">
        <v>6</v>
      </c>
      <c r="E46" s="93"/>
      <c r="F46" s="94"/>
      <c r="G46" s="94"/>
      <c r="H46" s="192">
        <v>0.06</v>
      </c>
      <c r="I46" s="192">
        <v>0.06</v>
      </c>
      <c r="J46" s="192">
        <v>0.04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34</v>
      </c>
      <c r="D48" s="93">
        <v>44</v>
      </c>
      <c r="E48" s="93"/>
      <c r="F48" s="94"/>
      <c r="G48" s="94"/>
      <c r="H48" s="192">
        <v>0.238</v>
      </c>
      <c r="I48" s="192">
        <v>0.308</v>
      </c>
      <c r="J48" s="192">
        <v>0.259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24</v>
      </c>
      <c r="D49" s="93">
        <v>29</v>
      </c>
      <c r="E49" s="93"/>
      <c r="F49" s="94"/>
      <c r="G49" s="94"/>
      <c r="H49" s="192">
        <v>0.049</v>
      </c>
      <c r="I49" s="192">
        <v>0.059</v>
      </c>
      <c r="J49" s="192">
        <v>0.059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80</v>
      </c>
      <c r="D50" s="101">
        <v>95</v>
      </c>
      <c r="E50" s="101"/>
      <c r="F50" s="102"/>
      <c r="G50" s="103"/>
      <c r="H50" s="193">
        <v>0.444</v>
      </c>
      <c r="I50" s="194">
        <v>0.518</v>
      </c>
      <c r="J50" s="194">
        <v>0.431</v>
      </c>
      <c r="K50" s="104">
        <f>IF(I50&gt;0,100*J50/I50,0)</f>
        <v>83.20463320463321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82</v>
      </c>
      <c r="D52" s="101">
        <v>82</v>
      </c>
      <c r="E52" s="101"/>
      <c r="F52" s="102"/>
      <c r="G52" s="103"/>
      <c r="H52" s="193">
        <v>0.585</v>
      </c>
      <c r="I52" s="194">
        <v>0.585</v>
      </c>
      <c r="J52" s="194">
        <v>0.585</v>
      </c>
      <c r="K52" s="104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24</v>
      </c>
      <c r="D55" s="93">
        <v>39</v>
      </c>
      <c r="E55" s="93"/>
      <c r="F55" s="94"/>
      <c r="G55" s="94"/>
      <c r="H55" s="192">
        <v>0.12</v>
      </c>
      <c r="I55" s="192">
        <v>0.195</v>
      </c>
      <c r="J55" s="192">
        <v>0.2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434</v>
      </c>
      <c r="D57" s="93">
        <v>638</v>
      </c>
      <c r="E57" s="93"/>
      <c r="F57" s="94"/>
      <c r="G57" s="94"/>
      <c r="H57" s="192">
        <v>2.17</v>
      </c>
      <c r="I57" s="192">
        <v>3.847</v>
      </c>
      <c r="J57" s="192">
        <v>3.847</v>
      </c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50</v>
      </c>
      <c r="D58" s="93">
        <v>60</v>
      </c>
      <c r="E58" s="93"/>
      <c r="F58" s="94"/>
      <c r="G58" s="94"/>
      <c r="H58" s="192">
        <v>0.28</v>
      </c>
      <c r="I58" s="192">
        <v>0.348</v>
      </c>
      <c r="J58" s="192">
        <v>0.33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508</v>
      </c>
      <c r="D59" s="101">
        <v>737</v>
      </c>
      <c r="E59" s="101"/>
      <c r="F59" s="102"/>
      <c r="G59" s="103"/>
      <c r="H59" s="193">
        <v>2.5700000000000003</v>
      </c>
      <c r="I59" s="194">
        <v>4.39</v>
      </c>
      <c r="J59" s="194">
        <v>4.377</v>
      </c>
      <c r="K59" s="104">
        <f>IF(I59&gt;0,100*J59/I59,0)</f>
        <v>99.70387243735763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/>
      <c r="I61" s="192"/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2</v>
      </c>
      <c r="D62" s="93"/>
      <c r="E62" s="93"/>
      <c r="F62" s="94"/>
      <c r="G62" s="94"/>
      <c r="H62" s="192">
        <v>0.005</v>
      </c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/>
      <c r="I63" s="192"/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2</v>
      </c>
      <c r="D64" s="101">
        <v>0</v>
      </c>
      <c r="E64" s="101"/>
      <c r="F64" s="102"/>
      <c r="G64" s="103"/>
      <c r="H64" s="193">
        <v>0.005</v>
      </c>
      <c r="I64" s="194">
        <v>0</v>
      </c>
      <c r="J64" s="194">
        <v>0</v>
      </c>
      <c r="K64" s="104">
        <f>IF(I64&gt;0,100*J64/I64,0)</f>
        <v>0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11</v>
      </c>
      <c r="D66" s="101">
        <v>11</v>
      </c>
      <c r="E66" s="101"/>
      <c r="F66" s="102"/>
      <c r="G66" s="103"/>
      <c r="H66" s="193">
        <v>0.055</v>
      </c>
      <c r="I66" s="194">
        <v>0.055</v>
      </c>
      <c r="J66" s="194">
        <v>0.051</v>
      </c>
      <c r="K66" s="104">
        <f>IF(I66&gt;0,100*J66/I66,0)</f>
        <v>92.72727272727272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430</v>
      </c>
      <c r="D68" s="93">
        <v>440</v>
      </c>
      <c r="E68" s="93"/>
      <c r="F68" s="94"/>
      <c r="G68" s="94"/>
      <c r="H68" s="192">
        <v>2.725</v>
      </c>
      <c r="I68" s="192">
        <v>3</v>
      </c>
      <c r="J68" s="192">
        <v>3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260</v>
      </c>
      <c r="D69" s="93">
        <v>310</v>
      </c>
      <c r="E69" s="93"/>
      <c r="F69" s="94"/>
      <c r="G69" s="94"/>
      <c r="H69" s="192">
        <v>1.608</v>
      </c>
      <c r="I69" s="192">
        <v>2</v>
      </c>
      <c r="J69" s="192">
        <v>2</v>
      </c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690</v>
      </c>
      <c r="D70" s="101">
        <v>750</v>
      </c>
      <c r="E70" s="101"/>
      <c r="F70" s="102"/>
      <c r="G70" s="103"/>
      <c r="H70" s="193">
        <v>4.333</v>
      </c>
      <c r="I70" s="194">
        <v>5</v>
      </c>
      <c r="J70" s="194">
        <v>5</v>
      </c>
      <c r="K70" s="104">
        <f>IF(I70&gt;0,100*J70/I70,0)</f>
        <v>100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38</v>
      </c>
      <c r="D72" s="93">
        <v>38</v>
      </c>
      <c r="E72" s="93"/>
      <c r="F72" s="94"/>
      <c r="G72" s="94"/>
      <c r="H72" s="192">
        <v>0.213</v>
      </c>
      <c r="I72" s="192">
        <v>0.231</v>
      </c>
      <c r="J72" s="192">
        <v>0.32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337</v>
      </c>
      <c r="D73" s="93">
        <v>280</v>
      </c>
      <c r="E73" s="93"/>
      <c r="F73" s="94"/>
      <c r="G73" s="94"/>
      <c r="H73" s="192">
        <v>1.142</v>
      </c>
      <c r="I73" s="192">
        <v>1.344</v>
      </c>
      <c r="J73" s="192">
        <v>1.4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259</v>
      </c>
      <c r="D74" s="93">
        <v>260</v>
      </c>
      <c r="E74" s="93"/>
      <c r="F74" s="94"/>
      <c r="G74" s="94"/>
      <c r="H74" s="192">
        <v>1.131</v>
      </c>
      <c r="I74" s="192">
        <v>1.17</v>
      </c>
      <c r="J74" s="192">
        <v>1.125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5572</v>
      </c>
      <c r="D75" s="93">
        <v>5572</v>
      </c>
      <c r="E75" s="93"/>
      <c r="F75" s="94"/>
      <c r="G75" s="94"/>
      <c r="H75" s="192">
        <v>28.805</v>
      </c>
      <c r="I75" s="192">
        <v>28.805609</v>
      </c>
      <c r="J75" s="192">
        <v>34.52065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4</v>
      </c>
      <c r="D76" s="93">
        <v>4</v>
      </c>
      <c r="E76" s="93"/>
      <c r="F76" s="94"/>
      <c r="G76" s="94"/>
      <c r="H76" s="192">
        <v>0.016</v>
      </c>
      <c r="I76" s="192">
        <v>0.016</v>
      </c>
      <c r="J76" s="192">
        <v>0.012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311</v>
      </c>
      <c r="D77" s="93">
        <v>395</v>
      </c>
      <c r="E77" s="93"/>
      <c r="F77" s="94"/>
      <c r="G77" s="94"/>
      <c r="H77" s="192">
        <v>1.1</v>
      </c>
      <c r="I77" s="192">
        <v>1.2</v>
      </c>
      <c r="J77" s="192">
        <v>0.3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422</v>
      </c>
      <c r="D78" s="93">
        <v>505</v>
      </c>
      <c r="E78" s="93"/>
      <c r="F78" s="94"/>
      <c r="G78" s="94"/>
      <c r="H78" s="192">
        <v>2.332</v>
      </c>
      <c r="I78" s="192">
        <v>2.954</v>
      </c>
      <c r="J78" s="192">
        <v>3.12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595</v>
      </c>
      <c r="D79" s="93">
        <v>571</v>
      </c>
      <c r="E79" s="93"/>
      <c r="F79" s="94"/>
      <c r="G79" s="94"/>
      <c r="H79" s="192">
        <v>1.64</v>
      </c>
      <c r="I79" s="192">
        <v>1.6</v>
      </c>
      <c r="J79" s="192">
        <v>1.6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7538</v>
      </c>
      <c r="D80" s="101">
        <v>7625</v>
      </c>
      <c r="E80" s="101"/>
      <c r="F80" s="102"/>
      <c r="G80" s="103"/>
      <c r="H80" s="193">
        <v>36.379</v>
      </c>
      <c r="I80" s="194">
        <v>37.320609000000005</v>
      </c>
      <c r="J80" s="194">
        <v>42.39765</v>
      </c>
      <c r="K80" s="104">
        <f>IF(I80&gt;0,100*J80/I80,0)</f>
        <v>113.60385357055665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10112</v>
      </c>
      <c r="D87" s="116">
        <v>10587</v>
      </c>
      <c r="E87" s="116"/>
      <c r="F87" s="117"/>
      <c r="G87" s="103"/>
      <c r="H87" s="197">
        <v>48.814</v>
      </c>
      <c r="I87" s="198">
        <v>52.918609000000004</v>
      </c>
      <c r="J87" s="198">
        <v>57.950649999999996</v>
      </c>
      <c r="K87" s="117">
        <f>IF(I87&gt;0,100*J87/I87,0)</f>
        <v>109.50901978545957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V625"/>
  <sheetViews>
    <sheetView view="pageBreakPreview" zoomScale="60" zoomScalePageLayoutView="0" workbookViewId="0" topLeftCell="A55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91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2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7</v>
      </c>
      <c r="D9" s="93">
        <v>7</v>
      </c>
      <c r="E9" s="93">
        <v>7</v>
      </c>
      <c r="F9" s="94"/>
      <c r="G9" s="94"/>
      <c r="H9" s="192">
        <v>0.533</v>
      </c>
      <c r="I9" s="192">
        <v>0.517</v>
      </c>
      <c r="J9" s="192">
        <v>0.517</v>
      </c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4</v>
      </c>
      <c r="D10" s="93">
        <v>4</v>
      </c>
      <c r="E10" s="93">
        <v>4</v>
      </c>
      <c r="F10" s="94"/>
      <c r="G10" s="94"/>
      <c r="H10" s="192">
        <v>0.344</v>
      </c>
      <c r="I10" s="192">
        <v>0.344</v>
      </c>
      <c r="J10" s="192">
        <v>0.344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4</v>
      </c>
      <c r="D11" s="93">
        <v>4</v>
      </c>
      <c r="E11" s="93">
        <v>4</v>
      </c>
      <c r="F11" s="94"/>
      <c r="G11" s="94"/>
      <c r="H11" s="192">
        <v>0.405</v>
      </c>
      <c r="I11" s="192">
        <v>0.273</v>
      </c>
      <c r="J11" s="192">
        <v>0.273</v>
      </c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15</v>
      </c>
      <c r="D12" s="93">
        <v>10</v>
      </c>
      <c r="E12" s="93">
        <v>10</v>
      </c>
      <c r="F12" s="94"/>
      <c r="G12" s="94"/>
      <c r="H12" s="192">
        <v>1.187</v>
      </c>
      <c r="I12" s="192">
        <v>0.83</v>
      </c>
      <c r="J12" s="192">
        <v>0.83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30</v>
      </c>
      <c r="D13" s="101">
        <v>25</v>
      </c>
      <c r="E13" s="101">
        <v>25</v>
      </c>
      <c r="F13" s="102">
        <f>IF(D13&gt;0,100*E13/D13,0)</f>
        <v>100</v>
      </c>
      <c r="G13" s="103"/>
      <c r="H13" s="193">
        <v>2.4690000000000003</v>
      </c>
      <c r="I13" s="194">
        <v>1.964</v>
      </c>
      <c r="J13" s="194">
        <v>1.964</v>
      </c>
      <c r="K13" s="104">
        <f>IF(I13&gt;0,100*J13/I13,0)</f>
        <v>100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1</v>
      </c>
      <c r="D19" s="93"/>
      <c r="E19" s="93"/>
      <c r="F19" s="94"/>
      <c r="G19" s="94"/>
      <c r="H19" s="192">
        <v>0.05</v>
      </c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5</v>
      </c>
      <c r="D20" s="93">
        <v>5</v>
      </c>
      <c r="E20" s="93">
        <v>5</v>
      </c>
      <c r="F20" s="94"/>
      <c r="G20" s="94"/>
      <c r="H20" s="192">
        <v>0.272</v>
      </c>
      <c r="I20" s="192">
        <v>0.272</v>
      </c>
      <c r="J20" s="192">
        <v>0.272</v>
      </c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6</v>
      </c>
      <c r="D22" s="101">
        <v>5</v>
      </c>
      <c r="E22" s="101">
        <v>5</v>
      </c>
      <c r="F22" s="102">
        <f>IF(D22&gt;0,100*E22/D22,0)</f>
        <v>100</v>
      </c>
      <c r="G22" s="103"/>
      <c r="H22" s="193">
        <v>0.322</v>
      </c>
      <c r="I22" s="194">
        <v>0.272</v>
      </c>
      <c r="J22" s="194">
        <v>0.272</v>
      </c>
      <c r="K22" s="104">
        <f>IF(I22&gt;0,100*J22/I22,0)</f>
        <v>100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/>
      <c r="I30" s="192"/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0</v>
      </c>
      <c r="D31" s="101"/>
      <c r="E31" s="101"/>
      <c r="F31" s="102"/>
      <c r="G31" s="103"/>
      <c r="H31" s="193">
        <v>0</v>
      </c>
      <c r="I31" s="194"/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37</v>
      </c>
      <c r="D33" s="93">
        <v>30</v>
      </c>
      <c r="E33" s="93">
        <v>30</v>
      </c>
      <c r="F33" s="94"/>
      <c r="G33" s="94"/>
      <c r="H33" s="192">
        <v>1.611</v>
      </c>
      <c r="I33" s="192">
        <v>1.6</v>
      </c>
      <c r="J33" s="192">
        <v>1.6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27</v>
      </c>
      <c r="D34" s="93">
        <v>27</v>
      </c>
      <c r="E34" s="93">
        <v>27</v>
      </c>
      <c r="F34" s="94"/>
      <c r="G34" s="94"/>
      <c r="H34" s="192">
        <v>0.952</v>
      </c>
      <c r="I34" s="192">
        <v>0.952</v>
      </c>
      <c r="J34" s="192">
        <v>0.945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7</v>
      </c>
      <c r="D36" s="93">
        <v>7</v>
      </c>
      <c r="E36" s="93">
        <v>8</v>
      </c>
      <c r="F36" s="94"/>
      <c r="G36" s="94"/>
      <c r="H36" s="192">
        <v>0.279</v>
      </c>
      <c r="I36" s="192">
        <v>0.279</v>
      </c>
      <c r="J36" s="192">
        <v>0.288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71</v>
      </c>
      <c r="D37" s="101">
        <v>64</v>
      </c>
      <c r="E37" s="101">
        <v>65</v>
      </c>
      <c r="F37" s="102">
        <f>IF(D37&gt;0,100*E37/D37,0)</f>
        <v>101.5625</v>
      </c>
      <c r="G37" s="103"/>
      <c r="H37" s="193">
        <v>2.8419999999999996</v>
      </c>
      <c r="I37" s="194">
        <v>2.831</v>
      </c>
      <c r="J37" s="194">
        <v>2.8329999999999997</v>
      </c>
      <c r="K37" s="104">
        <f>IF(I37&gt;0,100*J37/I37,0)</f>
        <v>100.07064641469444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87</v>
      </c>
      <c r="D39" s="101">
        <v>87</v>
      </c>
      <c r="E39" s="101">
        <v>54</v>
      </c>
      <c r="F39" s="102">
        <f>IF(D39&gt;0,100*E39/D39,0)</f>
        <v>62.06896551724138</v>
      </c>
      <c r="G39" s="103"/>
      <c r="H39" s="193">
        <v>1.253</v>
      </c>
      <c r="I39" s="194">
        <v>1.253</v>
      </c>
      <c r="J39" s="194">
        <v>1.6</v>
      </c>
      <c r="K39" s="104">
        <f>IF(I39&gt;0,100*J39/I39,0)</f>
        <v>127.69353551476458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0</v>
      </c>
      <c r="D50" s="101"/>
      <c r="E50" s="101"/>
      <c r="F50" s="102"/>
      <c r="G50" s="103"/>
      <c r="H50" s="193">
        <v>0</v>
      </c>
      <c r="I50" s="194"/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1</v>
      </c>
      <c r="D52" s="101">
        <v>1</v>
      </c>
      <c r="E52" s="101">
        <v>1</v>
      </c>
      <c r="F52" s="102">
        <f>IF(D52&gt;0,100*E52/D52,0)</f>
        <v>100</v>
      </c>
      <c r="G52" s="103"/>
      <c r="H52" s="193">
        <v>0.099</v>
      </c>
      <c r="I52" s="194">
        <v>0.099</v>
      </c>
      <c r="J52" s="194">
        <v>0.099</v>
      </c>
      <c r="K52" s="104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/>
      <c r="I58" s="192"/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0</v>
      </c>
      <c r="D59" s="101"/>
      <c r="E59" s="101"/>
      <c r="F59" s="102"/>
      <c r="G59" s="103"/>
      <c r="H59" s="193">
        <v>0</v>
      </c>
      <c r="I59" s="194"/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150</v>
      </c>
      <c r="D61" s="93">
        <v>140</v>
      </c>
      <c r="E61" s="93">
        <v>140</v>
      </c>
      <c r="F61" s="94"/>
      <c r="G61" s="94"/>
      <c r="H61" s="192">
        <v>12</v>
      </c>
      <c r="I61" s="192">
        <v>13</v>
      </c>
      <c r="J61" s="192">
        <v>12.5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55</v>
      </c>
      <c r="D62" s="93">
        <v>55</v>
      </c>
      <c r="E62" s="93">
        <v>60</v>
      </c>
      <c r="F62" s="94"/>
      <c r="G62" s="94"/>
      <c r="H62" s="192">
        <v>1.086</v>
      </c>
      <c r="I62" s="192">
        <v>1.025</v>
      </c>
      <c r="J62" s="192">
        <v>1.75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19</v>
      </c>
      <c r="D63" s="93">
        <v>19</v>
      </c>
      <c r="E63" s="93">
        <v>19</v>
      </c>
      <c r="F63" s="94"/>
      <c r="G63" s="94"/>
      <c r="H63" s="192">
        <v>0.53</v>
      </c>
      <c r="I63" s="192">
        <v>0.79</v>
      </c>
      <c r="J63" s="192">
        <v>0.86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224</v>
      </c>
      <c r="D64" s="101">
        <v>214</v>
      </c>
      <c r="E64" s="101">
        <v>219</v>
      </c>
      <c r="F64" s="102">
        <f>IF(D64&gt;0,100*E64/D64,0)</f>
        <v>102.33644859813084</v>
      </c>
      <c r="G64" s="103"/>
      <c r="H64" s="193">
        <v>13.616</v>
      </c>
      <c r="I64" s="194">
        <v>14.815000000000001</v>
      </c>
      <c r="J64" s="194">
        <v>15.11</v>
      </c>
      <c r="K64" s="104">
        <f>IF(I64&gt;0,100*J64/I64,0)</f>
        <v>101.99122510968613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970</v>
      </c>
      <c r="D66" s="101">
        <v>970</v>
      </c>
      <c r="E66" s="101">
        <v>958</v>
      </c>
      <c r="F66" s="102">
        <f>IF(D66&gt;0,100*E66/D66,0)</f>
        <v>98.76288659793815</v>
      </c>
      <c r="G66" s="103"/>
      <c r="H66" s="193">
        <v>72.994</v>
      </c>
      <c r="I66" s="194">
        <v>121.174</v>
      </c>
      <c r="J66" s="194">
        <v>129.261</v>
      </c>
      <c r="K66" s="104">
        <f>IF(I66&gt;0,100*J66/I66,0)</f>
        <v>106.67387393335204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0</v>
      </c>
      <c r="D70" s="101"/>
      <c r="E70" s="101"/>
      <c r="F70" s="102"/>
      <c r="G70" s="103"/>
      <c r="H70" s="193">
        <v>0</v>
      </c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7400</v>
      </c>
      <c r="D72" s="93">
        <v>7000</v>
      </c>
      <c r="E72" s="93">
        <v>7000</v>
      </c>
      <c r="F72" s="94"/>
      <c r="G72" s="94"/>
      <c r="H72" s="192">
        <v>733.364</v>
      </c>
      <c r="I72" s="192">
        <v>659.787</v>
      </c>
      <c r="J72" s="192">
        <v>659.787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410</v>
      </c>
      <c r="D73" s="93">
        <v>410</v>
      </c>
      <c r="E73" s="93">
        <v>325</v>
      </c>
      <c r="F73" s="94"/>
      <c r="G73" s="94"/>
      <c r="H73" s="192">
        <v>13.623</v>
      </c>
      <c r="I73" s="192">
        <v>12.95</v>
      </c>
      <c r="J73" s="192">
        <v>11.375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/>
      <c r="I74" s="192"/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1466</v>
      </c>
      <c r="D75" s="93">
        <v>1466</v>
      </c>
      <c r="E75" s="93">
        <v>1466</v>
      </c>
      <c r="F75" s="94"/>
      <c r="G75" s="94"/>
      <c r="H75" s="192">
        <v>142.187</v>
      </c>
      <c r="I75" s="192">
        <v>142.187</v>
      </c>
      <c r="J75" s="192">
        <v>134.33695799999998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5</v>
      </c>
      <c r="D76" s="93">
        <v>15</v>
      </c>
      <c r="E76" s="93">
        <v>17</v>
      </c>
      <c r="F76" s="94"/>
      <c r="G76" s="94"/>
      <c r="H76" s="192">
        <v>0.2</v>
      </c>
      <c r="I76" s="192">
        <v>0.525</v>
      </c>
      <c r="J76" s="192">
        <v>0.595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/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406</v>
      </c>
      <c r="D78" s="93">
        <v>406</v>
      </c>
      <c r="E78" s="93">
        <v>400</v>
      </c>
      <c r="F78" s="94"/>
      <c r="G78" s="94"/>
      <c r="H78" s="192">
        <v>27.532</v>
      </c>
      <c r="I78" s="192">
        <v>28.42</v>
      </c>
      <c r="J78" s="192">
        <v>29.232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45</v>
      </c>
      <c r="D79" s="93">
        <v>45</v>
      </c>
      <c r="E79" s="93">
        <v>50</v>
      </c>
      <c r="F79" s="94"/>
      <c r="G79" s="94"/>
      <c r="H79" s="192">
        <v>3.825</v>
      </c>
      <c r="I79" s="192">
        <v>3.825</v>
      </c>
      <c r="J79" s="192">
        <v>4.25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9732</v>
      </c>
      <c r="D80" s="101">
        <v>9342</v>
      </c>
      <c r="E80" s="101">
        <v>9258</v>
      </c>
      <c r="F80" s="102">
        <f>IF(D80&gt;0,100*E80/D80,0)</f>
        <v>99.10083493898523</v>
      </c>
      <c r="G80" s="103"/>
      <c r="H80" s="193">
        <v>920.7310000000002</v>
      </c>
      <c r="I80" s="194">
        <v>847.6940000000001</v>
      </c>
      <c r="J80" s="194">
        <v>839.575958</v>
      </c>
      <c r="K80" s="104">
        <f>IF(I80&gt;0,100*J80/I80,0)</f>
        <v>99.04233815504178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375</v>
      </c>
      <c r="D82" s="93">
        <v>398</v>
      </c>
      <c r="E82" s="93">
        <v>329</v>
      </c>
      <c r="F82" s="94"/>
      <c r="G82" s="94"/>
      <c r="H82" s="192">
        <v>35.011</v>
      </c>
      <c r="I82" s="192">
        <v>46.092</v>
      </c>
      <c r="J82" s="192">
        <v>35.042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113</v>
      </c>
      <c r="D83" s="93">
        <v>113</v>
      </c>
      <c r="E83" s="93">
        <v>95</v>
      </c>
      <c r="F83" s="94"/>
      <c r="G83" s="94"/>
      <c r="H83" s="192">
        <v>11.116</v>
      </c>
      <c r="I83" s="192">
        <v>8.199</v>
      </c>
      <c r="J83" s="192">
        <v>5.9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488</v>
      </c>
      <c r="D84" s="101">
        <v>511</v>
      </c>
      <c r="E84" s="101">
        <v>424</v>
      </c>
      <c r="F84" s="102">
        <f>IF(D84&gt;0,100*E84/D84,0)</f>
        <v>82.97455968688845</v>
      </c>
      <c r="G84" s="103"/>
      <c r="H84" s="193">
        <v>46.127</v>
      </c>
      <c r="I84" s="194">
        <v>54.291</v>
      </c>
      <c r="J84" s="194">
        <v>40.942</v>
      </c>
      <c r="K84" s="104">
        <f>IF(I84&gt;0,100*J84/I84,0)</f>
        <v>75.41213092409423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11609</v>
      </c>
      <c r="D87" s="116">
        <v>11219</v>
      </c>
      <c r="E87" s="116">
        <v>11009</v>
      </c>
      <c r="F87" s="117">
        <f>IF(D87&gt;0,100*E87/D87,0)</f>
        <v>98.12817541670381</v>
      </c>
      <c r="G87" s="103"/>
      <c r="H87" s="197">
        <v>1060.4530000000002</v>
      </c>
      <c r="I87" s="198">
        <v>1044.393</v>
      </c>
      <c r="J87" s="198">
        <v>1031.656958</v>
      </c>
      <c r="K87" s="117">
        <f>IF(I87&gt;0,100*J87/I87,0)</f>
        <v>98.78053165810188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92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2</v>
      </c>
      <c r="D17" s="101"/>
      <c r="E17" s="101"/>
      <c r="F17" s="102"/>
      <c r="G17" s="103"/>
      <c r="H17" s="193">
        <v>0.04</v>
      </c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1695</v>
      </c>
      <c r="D24" s="101">
        <v>1977</v>
      </c>
      <c r="E24" s="101"/>
      <c r="F24" s="102"/>
      <c r="G24" s="103"/>
      <c r="H24" s="193">
        <v>129.247</v>
      </c>
      <c r="I24" s="194">
        <v>158.025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40</v>
      </c>
      <c r="D26" s="101">
        <v>90</v>
      </c>
      <c r="E26" s="101"/>
      <c r="F26" s="102"/>
      <c r="G26" s="103"/>
      <c r="H26" s="193">
        <v>3.2</v>
      </c>
      <c r="I26" s="194">
        <v>6.75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21</v>
      </c>
      <c r="D28" s="93">
        <v>12</v>
      </c>
      <c r="E28" s="93"/>
      <c r="F28" s="94"/>
      <c r="G28" s="94"/>
      <c r="H28" s="192">
        <v>0.525</v>
      </c>
      <c r="I28" s="192">
        <v>0.277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1</v>
      </c>
      <c r="D29" s="93">
        <v>1</v>
      </c>
      <c r="E29" s="93"/>
      <c r="F29" s="94"/>
      <c r="G29" s="94"/>
      <c r="H29" s="192">
        <v>0.06</v>
      </c>
      <c r="I29" s="192">
        <v>0.035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213</v>
      </c>
      <c r="D30" s="93">
        <v>538</v>
      </c>
      <c r="E30" s="93"/>
      <c r="F30" s="94"/>
      <c r="G30" s="94"/>
      <c r="H30" s="192">
        <v>17.04</v>
      </c>
      <c r="I30" s="192">
        <v>43.195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235</v>
      </c>
      <c r="D31" s="101">
        <v>551</v>
      </c>
      <c r="E31" s="101"/>
      <c r="F31" s="102"/>
      <c r="G31" s="103"/>
      <c r="H31" s="193">
        <v>17.625</v>
      </c>
      <c r="I31" s="194">
        <v>43.507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/>
      <c r="I33" s="192"/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/>
      <c r="I34" s="192"/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>
        <v>50</v>
      </c>
      <c r="E35" s="93"/>
      <c r="F35" s="94"/>
      <c r="G35" s="94"/>
      <c r="H35" s="192"/>
      <c r="I35" s="192">
        <v>1.25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>
        <v>50</v>
      </c>
      <c r="E37" s="101"/>
      <c r="F37" s="102"/>
      <c r="G37" s="103"/>
      <c r="H37" s="193"/>
      <c r="I37" s="194">
        <v>1.25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/>
      <c r="I39" s="194"/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/>
      <c r="I50" s="194"/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50</v>
      </c>
      <c r="D54" s="93">
        <v>173</v>
      </c>
      <c r="E54" s="93"/>
      <c r="F54" s="94"/>
      <c r="G54" s="94"/>
      <c r="H54" s="192">
        <v>4.1</v>
      </c>
      <c r="I54" s="192">
        <v>14.186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160</v>
      </c>
      <c r="D55" s="93">
        <v>210</v>
      </c>
      <c r="E55" s="93"/>
      <c r="F55" s="94"/>
      <c r="G55" s="94"/>
      <c r="H55" s="192">
        <v>12.8</v>
      </c>
      <c r="I55" s="192">
        <v>17.85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535</v>
      </c>
      <c r="D58" s="93">
        <v>562</v>
      </c>
      <c r="E58" s="93"/>
      <c r="F58" s="94"/>
      <c r="G58" s="94"/>
      <c r="H58" s="192">
        <v>48.15</v>
      </c>
      <c r="I58" s="192">
        <v>39.78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745</v>
      </c>
      <c r="D59" s="101">
        <v>945</v>
      </c>
      <c r="E59" s="101"/>
      <c r="F59" s="102"/>
      <c r="G59" s="103"/>
      <c r="H59" s="193">
        <v>65.05</v>
      </c>
      <c r="I59" s="194">
        <v>71.816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/>
      <c r="I61" s="192"/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/>
      <c r="I63" s="192"/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/>
      <c r="I64" s="194"/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100</v>
      </c>
      <c r="D66" s="101">
        <v>195</v>
      </c>
      <c r="E66" s="101"/>
      <c r="F66" s="102"/>
      <c r="G66" s="103"/>
      <c r="H66" s="193">
        <v>5.8</v>
      </c>
      <c r="I66" s="194">
        <v>6.282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17800</v>
      </c>
      <c r="D68" s="93">
        <v>19850</v>
      </c>
      <c r="E68" s="93"/>
      <c r="F68" s="94"/>
      <c r="G68" s="94"/>
      <c r="H68" s="192">
        <v>1640</v>
      </c>
      <c r="I68" s="192">
        <v>1726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2290</v>
      </c>
      <c r="D69" s="93">
        <v>2650</v>
      </c>
      <c r="E69" s="93"/>
      <c r="F69" s="94"/>
      <c r="G69" s="94"/>
      <c r="H69" s="192">
        <v>205</v>
      </c>
      <c r="I69" s="192">
        <v>227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20090</v>
      </c>
      <c r="D70" s="101">
        <v>22500</v>
      </c>
      <c r="E70" s="101"/>
      <c r="F70" s="102"/>
      <c r="G70" s="103"/>
      <c r="H70" s="193">
        <v>1845</v>
      </c>
      <c r="I70" s="194">
        <v>1953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10</v>
      </c>
      <c r="D72" s="93">
        <v>10</v>
      </c>
      <c r="E72" s="93"/>
      <c r="F72" s="94"/>
      <c r="G72" s="94"/>
      <c r="H72" s="192">
        <v>0.5</v>
      </c>
      <c r="I72" s="192">
        <v>0.5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260</v>
      </c>
      <c r="D73" s="93">
        <v>422</v>
      </c>
      <c r="E73" s="93"/>
      <c r="F73" s="94"/>
      <c r="G73" s="94"/>
      <c r="H73" s="192">
        <v>10.125</v>
      </c>
      <c r="I73" s="192">
        <v>9.95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41</v>
      </c>
      <c r="D74" s="93">
        <v>58</v>
      </c>
      <c r="E74" s="93"/>
      <c r="F74" s="94"/>
      <c r="G74" s="94"/>
      <c r="H74" s="192">
        <v>1.435</v>
      </c>
      <c r="I74" s="192">
        <v>2.03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/>
      <c r="I75" s="192"/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46</v>
      </c>
      <c r="D76" s="93">
        <v>32</v>
      </c>
      <c r="E76" s="93"/>
      <c r="F76" s="94"/>
      <c r="G76" s="94"/>
      <c r="H76" s="192">
        <v>3.749</v>
      </c>
      <c r="I76" s="192">
        <v>3.296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15</v>
      </c>
      <c r="D77" s="93">
        <v>28</v>
      </c>
      <c r="E77" s="93"/>
      <c r="F77" s="94"/>
      <c r="G77" s="94"/>
      <c r="H77" s="192">
        <v>0.54</v>
      </c>
      <c r="I77" s="192">
        <v>1.008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/>
      <c r="I78" s="192"/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3842</v>
      </c>
      <c r="D79" s="93">
        <v>5630</v>
      </c>
      <c r="E79" s="93"/>
      <c r="F79" s="94"/>
      <c r="G79" s="94"/>
      <c r="H79" s="192">
        <v>421.445</v>
      </c>
      <c r="I79" s="192">
        <v>450.4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4214</v>
      </c>
      <c r="D80" s="101">
        <v>6180</v>
      </c>
      <c r="E80" s="101"/>
      <c r="F80" s="102"/>
      <c r="G80" s="103"/>
      <c r="H80" s="193">
        <v>437.794</v>
      </c>
      <c r="I80" s="194">
        <v>467.18399999999997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27121</v>
      </c>
      <c r="D87" s="116">
        <v>32488</v>
      </c>
      <c r="E87" s="116"/>
      <c r="F87" s="117"/>
      <c r="G87" s="103"/>
      <c r="H87" s="197">
        <v>2503.756</v>
      </c>
      <c r="I87" s="198">
        <v>2707.8140000000003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93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2</v>
      </c>
      <c r="D17" s="101">
        <v>2</v>
      </c>
      <c r="E17" s="101"/>
      <c r="F17" s="102"/>
      <c r="G17" s="103"/>
      <c r="H17" s="193">
        <v>0.068</v>
      </c>
      <c r="I17" s="194">
        <v>0.068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596</v>
      </c>
      <c r="D24" s="101">
        <v>725</v>
      </c>
      <c r="E24" s="101"/>
      <c r="F24" s="102"/>
      <c r="G24" s="103"/>
      <c r="H24" s="193">
        <v>16.581</v>
      </c>
      <c r="I24" s="194">
        <v>23.162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100</v>
      </c>
      <c r="D26" s="101">
        <v>105</v>
      </c>
      <c r="E26" s="101"/>
      <c r="F26" s="102"/>
      <c r="G26" s="103"/>
      <c r="H26" s="193">
        <v>1.91</v>
      </c>
      <c r="I26" s="194">
        <v>2.5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>
        <v>1</v>
      </c>
      <c r="E28" s="93"/>
      <c r="F28" s="94"/>
      <c r="G28" s="94"/>
      <c r="H28" s="192"/>
      <c r="I28" s="192">
        <v>0.03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113</v>
      </c>
      <c r="D30" s="93">
        <v>104</v>
      </c>
      <c r="E30" s="93"/>
      <c r="F30" s="94"/>
      <c r="G30" s="94"/>
      <c r="H30" s="192">
        <v>1.593</v>
      </c>
      <c r="I30" s="192">
        <v>2.08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113</v>
      </c>
      <c r="D31" s="101">
        <v>105</v>
      </c>
      <c r="E31" s="101"/>
      <c r="F31" s="102"/>
      <c r="G31" s="103"/>
      <c r="H31" s="193">
        <v>1.593</v>
      </c>
      <c r="I31" s="194">
        <v>2.11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/>
      <c r="I33" s="192"/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/>
      <c r="I34" s="192"/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/>
      <c r="I37" s="194"/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/>
      <c r="I39" s="194"/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/>
      <c r="I50" s="194"/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65</v>
      </c>
      <c r="D54" s="93">
        <v>72</v>
      </c>
      <c r="E54" s="93"/>
      <c r="F54" s="94"/>
      <c r="G54" s="94"/>
      <c r="H54" s="192">
        <v>2.925</v>
      </c>
      <c r="I54" s="192">
        <v>3.312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280</v>
      </c>
      <c r="D55" s="93">
        <v>320</v>
      </c>
      <c r="E55" s="93"/>
      <c r="F55" s="94"/>
      <c r="G55" s="94"/>
      <c r="H55" s="192">
        <v>11.2</v>
      </c>
      <c r="I55" s="192">
        <v>12.8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30</v>
      </c>
      <c r="D58" s="93">
        <v>18</v>
      </c>
      <c r="E58" s="93"/>
      <c r="F58" s="94"/>
      <c r="G58" s="94"/>
      <c r="H58" s="192">
        <v>1.35</v>
      </c>
      <c r="I58" s="192">
        <v>0.162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375</v>
      </c>
      <c r="D59" s="101">
        <v>410</v>
      </c>
      <c r="E59" s="101"/>
      <c r="F59" s="102"/>
      <c r="G59" s="103"/>
      <c r="H59" s="193">
        <v>15.475</v>
      </c>
      <c r="I59" s="194">
        <v>16.274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/>
      <c r="I61" s="192"/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/>
      <c r="I63" s="192"/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/>
      <c r="I64" s="194"/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250</v>
      </c>
      <c r="D66" s="101">
        <v>117</v>
      </c>
      <c r="E66" s="101"/>
      <c r="F66" s="102"/>
      <c r="G66" s="103"/>
      <c r="H66" s="193">
        <v>10</v>
      </c>
      <c r="I66" s="194">
        <v>5.53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200</v>
      </c>
      <c r="D68" s="93">
        <v>220</v>
      </c>
      <c r="E68" s="93"/>
      <c r="F68" s="94"/>
      <c r="G68" s="94"/>
      <c r="H68" s="192">
        <v>9</v>
      </c>
      <c r="I68" s="192">
        <v>8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110</v>
      </c>
      <c r="D69" s="93">
        <v>100</v>
      </c>
      <c r="E69" s="93"/>
      <c r="F69" s="94"/>
      <c r="G69" s="94"/>
      <c r="H69" s="192">
        <v>4.5</v>
      </c>
      <c r="I69" s="192">
        <v>4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310</v>
      </c>
      <c r="D70" s="101">
        <v>320</v>
      </c>
      <c r="E70" s="101"/>
      <c r="F70" s="102"/>
      <c r="G70" s="103"/>
      <c r="H70" s="193">
        <v>13.5</v>
      </c>
      <c r="I70" s="194">
        <v>12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/>
      <c r="I72" s="192"/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/>
      <c r="I73" s="192"/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/>
      <c r="I74" s="192"/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/>
      <c r="I75" s="192"/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/>
      <c r="I76" s="192"/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/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/>
      <c r="I78" s="192"/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100</v>
      </c>
      <c r="D79" s="93"/>
      <c r="E79" s="93"/>
      <c r="F79" s="94"/>
      <c r="G79" s="94"/>
      <c r="H79" s="192">
        <v>2.55</v>
      </c>
      <c r="I79" s="192"/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100</v>
      </c>
      <c r="D80" s="101"/>
      <c r="E80" s="101"/>
      <c r="F80" s="102"/>
      <c r="G80" s="103"/>
      <c r="H80" s="193">
        <v>2.55</v>
      </c>
      <c r="I80" s="194"/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1846</v>
      </c>
      <c r="D87" s="116">
        <v>1784</v>
      </c>
      <c r="E87" s="116"/>
      <c r="F87" s="117"/>
      <c r="G87" s="103"/>
      <c r="H87" s="197">
        <v>61.677</v>
      </c>
      <c r="I87" s="198">
        <v>61.644000000000005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94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2013</v>
      </c>
      <c r="D6" s="79">
        <f>E6-1</f>
        <v>2014</v>
      </c>
      <c r="E6" s="79">
        <v>2015</v>
      </c>
      <c r="F6" s="80">
        <f>E6</f>
        <v>2015</v>
      </c>
      <c r="G6" s="81"/>
      <c r="H6" s="78">
        <f>J6-2</f>
        <v>2013</v>
      </c>
      <c r="I6" s="79">
        <f>J6-1</f>
        <v>2014</v>
      </c>
      <c r="J6" s="79">
        <v>2015</v>
      </c>
      <c r="K6" s="80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300</v>
      </c>
      <c r="E7" s="84"/>
      <c r="F7" s="85" t="str">
        <f>CONCATENATE(D6,"=100")</f>
        <v>2014=100</v>
      </c>
      <c r="G7" s="86"/>
      <c r="H7" s="83" t="s">
        <v>300</v>
      </c>
      <c r="I7" s="84" t="s">
        <v>300</v>
      </c>
      <c r="J7" s="84"/>
      <c r="K7" s="85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>
        <v>1</v>
      </c>
      <c r="E15" s="101">
        <v>1</v>
      </c>
      <c r="F15" s="102">
        <f>IF(D15&gt;0,100*E15/D15,0)</f>
        <v>100</v>
      </c>
      <c r="G15" s="103"/>
      <c r="H15" s="193"/>
      <c r="I15" s="194">
        <v>0.01</v>
      </c>
      <c r="J15" s="194">
        <v>0.01</v>
      </c>
      <c r="K15" s="104">
        <f>IF(I15&gt;0,100*J15/I15,0)</f>
        <v>100</v>
      </c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2</v>
      </c>
      <c r="D17" s="101">
        <v>2</v>
      </c>
      <c r="E17" s="101">
        <v>2</v>
      </c>
      <c r="F17" s="102">
        <f>IF(D17&gt;0,100*E17/D17,0)</f>
        <v>100</v>
      </c>
      <c r="G17" s="103"/>
      <c r="H17" s="193">
        <v>0.026</v>
      </c>
      <c r="I17" s="194">
        <v>0.026</v>
      </c>
      <c r="J17" s="194">
        <v>0.026</v>
      </c>
      <c r="K17" s="104">
        <f>IF(I17&gt;0,100*J17/I17,0)</f>
        <v>100.00000000000001</v>
      </c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1</v>
      </c>
      <c r="D19" s="93">
        <v>1</v>
      </c>
      <c r="E19" s="93">
        <v>1</v>
      </c>
      <c r="F19" s="94"/>
      <c r="G19" s="94"/>
      <c r="H19" s="192">
        <v>0.011</v>
      </c>
      <c r="I19" s="192">
        <v>0.011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1</v>
      </c>
      <c r="D22" s="101">
        <v>1</v>
      </c>
      <c r="E22" s="101">
        <v>1</v>
      </c>
      <c r="F22" s="102">
        <f>IF(D22&gt;0,100*E22/D22,0)</f>
        <v>100</v>
      </c>
      <c r="G22" s="103"/>
      <c r="H22" s="193">
        <v>0.011</v>
      </c>
      <c r="I22" s="194">
        <v>0.011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957</v>
      </c>
      <c r="D24" s="101">
        <v>982</v>
      </c>
      <c r="E24" s="101">
        <v>1114</v>
      </c>
      <c r="F24" s="102">
        <f>IF(D24&gt;0,100*E24/D24,0)</f>
        <v>113.44195519348268</v>
      </c>
      <c r="G24" s="103"/>
      <c r="H24" s="193">
        <v>14.159</v>
      </c>
      <c r="I24" s="194">
        <v>14.587</v>
      </c>
      <c r="J24" s="194">
        <v>14.898</v>
      </c>
      <c r="K24" s="104">
        <f>IF(I24&gt;0,100*J24/I24,0)</f>
        <v>102.13203537396312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190</v>
      </c>
      <c r="D26" s="101">
        <v>180</v>
      </c>
      <c r="E26" s="101">
        <v>180</v>
      </c>
      <c r="F26" s="102">
        <f>IF(D26&gt;0,100*E26/D26,0)</f>
        <v>100</v>
      </c>
      <c r="G26" s="103"/>
      <c r="H26" s="193">
        <v>2.5</v>
      </c>
      <c r="I26" s="194">
        <v>2.3</v>
      </c>
      <c r="J26" s="194">
        <v>2.3</v>
      </c>
      <c r="K26" s="104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25</v>
      </c>
      <c r="D30" s="93">
        <v>29</v>
      </c>
      <c r="E30" s="93">
        <v>29</v>
      </c>
      <c r="F30" s="94"/>
      <c r="G30" s="94"/>
      <c r="H30" s="192">
        <v>0.5</v>
      </c>
      <c r="I30" s="192">
        <v>0.72</v>
      </c>
      <c r="J30" s="192">
        <v>0.675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25</v>
      </c>
      <c r="D31" s="101">
        <v>29</v>
      </c>
      <c r="E31" s="101">
        <v>29</v>
      </c>
      <c r="F31" s="102">
        <f>IF(D31&gt;0,100*E31/D31,0)</f>
        <v>100</v>
      </c>
      <c r="G31" s="103"/>
      <c r="H31" s="193">
        <v>0.5</v>
      </c>
      <c r="I31" s="194">
        <v>0.72</v>
      </c>
      <c r="J31" s="194">
        <v>0.675</v>
      </c>
      <c r="K31" s="104">
        <f>IF(I31&gt;0,100*J31/I31,0)</f>
        <v>93.75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220</v>
      </c>
      <c r="D33" s="93">
        <v>237</v>
      </c>
      <c r="E33" s="93">
        <v>237</v>
      </c>
      <c r="F33" s="94"/>
      <c r="G33" s="94"/>
      <c r="H33" s="192">
        <v>2.64</v>
      </c>
      <c r="I33" s="192">
        <v>3.555</v>
      </c>
      <c r="J33" s="192">
        <v>3.555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31</v>
      </c>
      <c r="D34" s="93">
        <v>28</v>
      </c>
      <c r="E34" s="93">
        <v>23</v>
      </c>
      <c r="F34" s="94"/>
      <c r="G34" s="94"/>
      <c r="H34" s="192">
        <v>0.312</v>
      </c>
      <c r="I34" s="192">
        <v>0.28</v>
      </c>
      <c r="J34" s="192">
        <v>0.173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12</v>
      </c>
      <c r="D35" s="93">
        <v>11</v>
      </c>
      <c r="E35" s="93">
        <v>11</v>
      </c>
      <c r="F35" s="94"/>
      <c r="G35" s="94"/>
      <c r="H35" s="192">
        <v>0.15</v>
      </c>
      <c r="I35" s="192">
        <v>0.135</v>
      </c>
      <c r="J35" s="192">
        <v>0.135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516</v>
      </c>
      <c r="D36" s="93">
        <v>500</v>
      </c>
      <c r="E36" s="93">
        <v>488</v>
      </c>
      <c r="F36" s="94"/>
      <c r="G36" s="94"/>
      <c r="H36" s="192">
        <v>5.157</v>
      </c>
      <c r="I36" s="192">
        <v>7.5</v>
      </c>
      <c r="J36" s="192">
        <v>7.32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779</v>
      </c>
      <c r="D37" s="101">
        <v>776</v>
      </c>
      <c r="E37" s="101">
        <v>759</v>
      </c>
      <c r="F37" s="102">
        <f>IF(D37&gt;0,100*E37/D37,0)</f>
        <v>97.80927835051547</v>
      </c>
      <c r="G37" s="103"/>
      <c r="H37" s="193">
        <v>8.259</v>
      </c>
      <c r="I37" s="194">
        <v>11.469999999999999</v>
      </c>
      <c r="J37" s="194">
        <v>11.183</v>
      </c>
      <c r="K37" s="104">
        <f>IF(I37&gt;0,100*J37/I37,0)</f>
        <v>97.49782040104621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114</v>
      </c>
      <c r="D39" s="101">
        <v>205</v>
      </c>
      <c r="E39" s="101">
        <v>176</v>
      </c>
      <c r="F39" s="102">
        <f>IF(D39&gt;0,100*E39/D39,0)</f>
        <v>85.85365853658537</v>
      </c>
      <c r="G39" s="103"/>
      <c r="H39" s="193">
        <v>1.647</v>
      </c>
      <c r="I39" s="194">
        <v>2.949</v>
      </c>
      <c r="J39" s="194">
        <v>0.992</v>
      </c>
      <c r="K39" s="104">
        <f>IF(I39&gt;0,100*J39/I39,0)</f>
        <v>33.63852153272296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>
        <v>1</v>
      </c>
      <c r="E42" s="93"/>
      <c r="F42" s="94"/>
      <c r="G42" s="94"/>
      <c r="H42" s="192"/>
      <c r="I42" s="192">
        <v>0.015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3</v>
      </c>
      <c r="D43" s="93"/>
      <c r="E43" s="93"/>
      <c r="F43" s="94"/>
      <c r="G43" s="94"/>
      <c r="H43" s="192">
        <v>0.032</v>
      </c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5</v>
      </c>
      <c r="D46" s="93">
        <v>5</v>
      </c>
      <c r="E46" s="93">
        <v>5</v>
      </c>
      <c r="F46" s="94"/>
      <c r="G46" s="94"/>
      <c r="H46" s="192">
        <v>0.075</v>
      </c>
      <c r="I46" s="192">
        <v>0.05</v>
      </c>
      <c r="J46" s="192">
        <v>0.05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2</v>
      </c>
      <c r="D47" s="93">
        <v>2</v>
      </c>
      <c r="E47" s="93"/>
      <c r="F47" s="94"/>
      <c r="G47" s="94"/>
      <c r="H47" s="192">
        <v>0.01</v>
      </c>
      <c r="I47" s="192">
        <v>0.01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10</v>
      </c>
      <c r="D50" s="101">
        <v>8</v>
      </c>
      <c r="E50" s="101">
        <v>5</v>
      </c>
      <c r="F50" s="102">
        <f>IF(D50&gt;0,100*E50/D50,0)</f>
        <v>62.5</v>
      </c>
      <c r="G50" s="103"/>
      <c r="H50" s="193">
        <v>0.11699999999999999</v>
      </c>
      <c r="I50" s="194">
        <v>0.075</v>
      </c>
      <c r="J50" s="194">
        <v>0.05</v>
      </c>
      <c r="K50" s="104">
        <f>IF(I50&gt;0,100*J50/I50,0)</f>
        <v>66.66666666666667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10</v>
      </c>
      <c r="D52" s="101">
        <v>16</v>
      </c>
      <c r="E52" s="101">
        <v>18</v>
      </c>
      <c r="F52" s="102">
        <f>IF(D52&gt;0,100*E52/D52,0)</f>
        <v>112.5</v>
      </c>
      <c r="G52" s="103"/>
      <c r="H52" s="193">
        <v>0.15</v>
      </c>
      <c r="I52" s="194">
        <v>0.27</v>
      </c>
      <c r="J52" s="194">
        <v>0.27</v>
      </c>
      <c r="K52" s="104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115</v>
      </c>
      <c r="D54" s="93">
        <v>120</v>
      </c>
      <c r="E54" s="93">
        <v>216</v>
      </c>
      <c r="F54" s="94"/>
      <c r="G54" s="94"/>
      <c r="H54" s="192">
        <v>1.495</v>
      </c>
      <c r="I54" s="192">
        <v>1.56</v>
      </c>
      <c r="J54" s="192">
        <v>2.7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12</v>
      </c>
      <c r="D55" s="93">
        <v>12</v>
      </c>
      <c r="E55" s="93">
        <v>14</v>
      </c>
      <c r="F55" s="94"/>
      <c r="G55" s="94"/>
      <c r="H55" s="192">
        <v>0.12</v>
      </c>
      <c r="I55" s="192">
        <v>0.12</v>
      </c>
      <c r="J55" s="192">
        <v>0.14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32</v>
      </c>
      <c r="D58" s="93">
        <v>24</v>
      </c>
      <c r="E58" s="93">
        <v>13</v>
      </c>
      <c r="F58" s="94"/>
      <c r="G58" s="94"/>
      <c r="H58" s="192">
        <v>0.336</v>
      </c>
      <c r="I58" s="192">
        <v>0.252</v>
      </c>
      <c r="J58" s="192">
        <v>0.135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159</v>
      </c>
      <c r="D59" s="101">
        <v>156</v>
      </c>
      <c r="E59" s="101">
        <v>243</v>
      </c>
      <c r="F59" s="102">
        <f>IF(D59&gt;0,100*E59/D59,0)</f>
        <v>155.76923076923077</v>
      </c>
      <c r="G59" s="103"/>
      <c r="H59" s="193">
        <v>1.9510000000000003</v>
      </c>
      <c r="I59" s="194">
        <v>1.9320000000000002</v>
      </c>
      <c r="J59" s="194">
        <v>2.9750000000000005</v>
      </c>
      <c r="K59" s="104">
        <f>IF(I59&gt;0,100*J59/I59,0)</f>
        <v>153.98550724637684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2100</v>
      </c>
      <c r="D61" s="93">
        <v>2100</v>
      </c>
      <c r="E61" s="93">
        <v>1950</v>
      </c>
      <c r="F61" s="94"/>
      <c r="G61" s="94"/>
      <c r="H61" s="192">
        <v>26</v>
      </c>
      <c r="I61" s="192">
        <v>27</v>
      </c>
      <c r="J61" s="192">
        <v>30.5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925</v>
      </c>
      <c r="D62" s="93">
        <v>1000</v>
      </c>
      <c r="E62" s="93">
        <v>940</v>
      </c>
      <c r="F62" s="94"/>
      <c r="G62" s="94"/>
      <c r="H62" s="192">
        <v>15.5</v>
      </c>
      <c r="I62" s="192">
        <v>19.5</v>
      </c>
      <c r="J62" s="192">
        <v>16.5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775</v>
      </c>
      <c r="D63" s="93">
        <v>948</v>
      </c>
      <c r="E63" s="93">
        <v>942</v>
      </c>
      <c r="F63" s="94"/>
      <c r="G63" s="94"/>
      <c r="H63" s="192">
        <v>13.175</v>
      </c>
      <c r="I63" s="192">
        <v>15.9</v>
      </c>
      <c r="J63" s="192">
        <v>14.8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3800</v>
      </c>
      <c r="D64" s="101">
        <v>4048</v>
      </c>
      <c r="E64" s="101">
        <v>3832</v>
      </c>
      <c r="F64" s="102">
        <f>IF(D64&gt;0,100*E64/D64,0)</f>
        <v>94.66403162055336</v>
      </c>
      <c r="G64" s="103"/>
      <c r="H64" s="193">
        <v>54.675</v>
      </c>
      <c r="I64" s="194">
        <v>62.4</v>
      </c>
      <c r="J64" s="194">
        <v>61.8</v>
      </c>
      <c r="K64" s="104">
        <f>IF(I64&gt;0,100*J64/I64,0)</f>
        <v>99.03846153846155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7281</v>
      </c>
      <c r="D66" s="101">
        <v>8400</v>
      </c>
      <c r="E66" s="101">
        <v>7511</v>
      </c>
      <c r="F66" s="102">
        <f>IF(D66&gt;0,100*E66/D66,0)</f>
        <v>89.41666666666667</v>
      </c>
      <c r="G66" s="103"/>
      <c r="H66" s="193">
        <v>86.644</v>
      </c>
      <c r="I66" s="194">
        <v>98.1</v>
      </c>
      <c r="J66" s="194">
        <v>101.348</v>
      </c>
      <c r="K66" s="104">
        <f>IF(I66&gt;0,100*J66/I66,0)</f>
        <v>103.31090723751274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261</v>
      </c>
      <c r="D72" s="93">
        <v>258</v>
      </c>
      <c r="E72" s="93">
        <v>258</v>
      </c>
      <c r="F72" s="94"/>
      <c r="G72" s="94"/>
      <c r="H72" s="192">
        <v>2.98</v>
      </c>
      <c r="I72" s="192">
        <v>2.963</v>
      </c>
      <c r="J72" s="192">
        <v>2.555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220</v>
      </c>
      <c r="D73" s="93">
        <v>190</v>
      </c>
      <c r="E73" s="93">
        <v>165</v>
      </c>
      <c r="F73" s="94"/>
      <c r="G73" s="94"/>
      <c r="H73" s="192">
        <v>4.1</v>
      </c>
      <c r="I73" s="192">
        <v>3.45</v>
      </c>
      <c r="J73" s="192">
        <v>3.016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90</v>
      </c>
      <c r="D74" s="93">
        <v>90</v>
      </c>
      <c r="E74" s="93">
        <v>90</v>
      </c>
      <c r="F74" s="94"/>
      <c r="G74" s="94"/>
      <c r="H74" s="192">
        <v>1.215</v>
      </c>
      <c r="I74" s="192">
        <v>1.215</v>
      </c>
      <c r="J74" s="192">
        <v>1.215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799</v>
      </c>
      <c r="D75" s="93">
        <v>781</v>
      </c>
      <c r="E75" s="93">
        <v>781</v>
      </c>
      <c r="F75" s="94"/>
      <c r="G75" s="94"/>
      <c r="H75" s="192">
        <v>8.1475</v>
      </c>
      <c r="I75" s="192">
        <v>9.34985</v>
      </c>
      <c r="J75" s="192">
        <v>9.173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20</v>
      </c>
      <c r="D76" s="93">
        <v>15</v>
      </c>
      <c r="E76" s="93">
        <v>17</v>
      </c>
      <c r="F76" s="94"/>
      <c r="G76" s="94"/>
      <c r="H76" s="192">
        <v>0.24</v>
      </c>
      <c r="I76" s="192">
        <v>0.188</v>
      </c>
      <c r="J76" s="192">
        <v>0.221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53</v>
      </c>
      <c r="D77" s="93">
        <v>60</v>
      </c>
      <c r="E77" s="93">
        <v>60</v>
      </c>
      <c r="F77" s="94"/>
      <c r="G77" s="94"/>
      <c r="H77" s="192">
        <v>0.72</v>
      </c>
      <c r="I77" s="192">
        <v>0.84</v>
      </c>
      <c r="J77" s="192">
        <v>0.78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450</v>
      </c>
      <c r="D78" s="93">
        <v>390</v>
      </c>
      <c r="E78" s="93">
        <v>390</v>
      </c>
      <c r="F78" s="94"/>
      <c r="G78" s="94"/>
      <c r="H78" s="192">
        <v>7.8</v>
      </c>
      <c r="I78" s="192">
        <v>6.8</v>
      </c>
      <c r="J78" s="192">
        <v>6.786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250</v>
      </c>
      <c r="D79" s="93">
        <v>180</v>
      </c>
      <c r="E79" s="93">
        <v>180</v>
      </c>
      <c r="F79" s="94"/>
      <c r="G79" s="94"/>
      <c r="H79" s="192">
        <v>3.844</v>
      </c>
      <c r="I79" s="192">
        <v>2.55</v>
      </c>
      <c r="J79" s="192">
        <v>2.55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2143</v>
      </c>
      <c r="D80" s="101">
        <v>1964</v>
      </c>
      <c r="E80" s="101">
        <v>1941</v>
      </c>
      <c r="F80" s="102">
        <f>IF(D80&gt;0,100*E80/D80,0)</f>
        <v>98.82892057026477</v>
      </c>
      <c r="G80" s="103"/>
      <c r="H80" s="193">
        <v>29.0465</v>
      </c>
      <c r="I80" s="194">
        <v>27.35585</v>
      </c>
      <c r="J80" s="194">
        <v>26.296000000000003</v>
      </c>
      <c r="K80" s="104">
        <f>IF(I80&gt;0,100*J80/I80,0)</f>
        <v>96.1256915796804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1</v>
      </c>
      <c r="D82" s="93">
        <v>1</v>
      </c>
      <c r="E82" s="93">
        <v>1</v>
      </c>
      <c r="F82" s="94"/>
      <c r="G82" s="94"/>
      <c r="H82" s="192">
        <v>0.025</v>
      </c>
      <c r="I82" s="192">
        <v>0.025</v>
      </c>
      <c r="J82" s="192">
        <v>0.025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9</v>
      </c>
      <c r="D83" s="93">
        <v>9</v>
      </c>
      <c r="E83" s="93">
        <v>9</v>
      </c>
      <c r="F83" s="94"/>
      <c r="G83" s="94"/>
      <c r="H83" s="192">
        <v>0.024</v>
      </c>
      <c r="I83" s="192">
        <v>0.023</v>
      </c>
      <c r="J83" s="192">
        <v>0.023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10</v>
      </c>
      <c r="D84" s="101">
        <v>10</v>
      </c>
      <c r="E84" s="101">
        <v>10</v>
      </c>
      <c r="F84" s="102">
        <f>IF(D84&gt;0,100*E84/D84,0)</f>
        <v>100</v>
      </c>
      <c r="G84" s="103"/>
      <c r="H84" s="193">
        <v>0.049</v>
      </c>
      <c r="I84" s="194">
        <v>0.048</v>
      </c>
      <c r="J84" s="194">
        <v>0.048</v>
      </c>
      <c r="K84" s="104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15481</v>
      </c>
      <c r="D87" s="116">
        <v>16778</v>
      </c>
      <c r="E87" s="116">
        <v>15822</v>
      </c>
      <c r="F87" s="117">
        <f>IF(D87&gt;0,100*E87/D87,0)</f>
        <v>94.3020622243414</v>
      </c>
      <c r="G87" s="103"/>
      <c r="H87" s="197">
        <v>199.73450000000003</v>
      </c>
      <c r="I87" s="198">
        <v>222.25385</v>
      </c>
      <c r="J87" s="198">
        <v>222.87099999999998</v>
      </c>
      <c r="K87" s="117">
        <f>IF(I87&gt;0,100*J87/I87,0)</f>
        <v>100.27767797948157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95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>
        <v>3</v>
      </c>
      <c r="E17" s="101">
        <v>3</v>
      </c>
      <c r="F17" s="102">
        <f>IF(D17&gt;0,100*E17/D17,0)</f>
        <v>100</v>
      </c>
      <c r="G17" s="103"/>
      <c r="H17" s="193"/>
      <c r="I17" s="194">
        <v>0.036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38</v>
      </c>
      <c r="D26" s="101">
        <v>38</v>
      </c>
      <c r="E26" s="101">
        <v>36</v>
      </c>
      <c r="F26" s="102">
        <f>IF(D26&gt;0,100*E26/D26,0)</f>
        <v>94.73684210526316</v>
      </c>
      <c r="G26" s="103"/>
      <c r="H26" s="193">
        <v>1.55</v>
      </c>
      <c r="I26" s="194">
        <v>1.5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>
        <v>3</v>
      </c>
      <c r="E30" s="93">
        <v>3</v>
      </c>
      <c r="F30" s="94"/>
      <c r="G30" s="94"/>
      <c r="H30" s="192"/>
      <c r="I30" s="192">
        <v>0.124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>
        <v>3</v>
      </c>
      <c r="E31" s="101">
        <v>3</v>
      </c>
      <c r="F31" s="102">
        <f>IF(D31&gt;0,100*E31/D31,0)</f>
        <v>100</v>
      </c>
      <c r="G31" s="103"/>
      <c r="H31" s="193">
        <v>0</v>
      </c>
      <c r="I31" s="194">
        <v>0.124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123</v>
      </c>
      <c r="D33" s="93">
        <v>120</v>
      </c>
      <c r="E33" s="93">
        <v>120</v>
      </c>
      <c r="F33" s="94"/>
      <c r="G33" s="94"/>
      <c r="H33" s="192">
        <v>3.861</v>
      </c>
      <c r="I33" s="192">
        <v>3.5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18</v>
      </c>
      <c r="D34" s="93">
        <v>18</v>
      </c>
      <c r="E34" s="93">
        <v>18</v>
      </c>
      <c r="F34" s="94"/>
      <c r="G34" s="94"/>
      <c r="H34" s="192">
        <v>0.408</v>
      </c>
      <c r="I34" s="192">
        <v>0.4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14</v>
      </c>
      <c r="D35" s="93">
        <v>12</v>
      </c>
      <c r="E35" s="93">
        <v>13</v>
      </c>
      <c r="F35" s="94"/>
      <c r="G35" s="94"/>
      <c r="H35" s="192">
        <v>0.653</v>
      </c>
      <c r="I35" s="192">
        <v>0.5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204</v>
      </c>
      <c r="D36" s="93">
        <v>204</v>
      </c>
      <c r="E36" s="93">
        <v>184</v>
      </c>
      <c r="F36" s="94"/>
      <c r="G36" s="94"/>
      <c r="H36" s="192">
        <v>9.768</v>
      </c>
      <c r="I36" s="192">
        <v>9.768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359</v>
      </c>
      <c r="D37" s="101">
        <v>354</v>
      </c>
      <c r="E37" s="101">
        <v>335</v>
      </c>
      <c r="F37" s="102">
        <f>IF(D37&gt;0,100*E37/D37,0)</f>
        <v>94.63276836158192</v>
      </c>
      <c r="G37" s="103"/>
      <c r="H37" s="193">
        <v>14.690000000000001</v>
      </c>
      <c r="I37" s="194">
        <v>14.168000000000001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33</v>
      </c>
      <c r="D39" s="101">
        <v>33</v>
      </c>
      <c r="E39" s="101">
        <v>12</v>
      </c>
      <c r="F39" s="102">
        <f>IF(D39&gt;0,100*E39/D39,0)</f>
        <v>36.36363636363637</v>
      </c>
      <c r="G39" s="103"/>
      <c r="H39" s="193">
        <v>0.784</v>
      </c>
      <c r="I39" s="194">
        <v>0.78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12</v>
      </c>
      <c r="D43" s="93">
        <v>12</v>
      </c>
      <c r="E43" s="93">
        <v>10</v>
      </c>
      <c r="F43" s="94"/>
      <c r="G43" s="94"/>
      <c r="H43" s="192">
        <v>0.288</v>
      </c>
      <c r="I43" s="192">
        <v>0.288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2</v>
      </c>
      <c r="D45" s="93">
        <v>2</v>
      </c>
      <c r="E45" s="93">
        <v>2</v>
      </c>
      <c r="F45" s="94"/>
      <c r="G45" s="94"/>
      <c r="H45" s="192">
        <v>0.05</v>
      </c>
      <c r="I45" s="192">
        <v>0.052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14</v>
      </c>
      <c r="D50" s="101">
        <v>14</v>
      </c>
      <c r="E50" s="101">
        <v>12</v>
      </c>
      <c r="F50" s="102">
        <f>IF(D50&gt;0,100*E50/D50,0)</f>
        <v>85.71428571428571</v>
      </c>
      <c r="G50" s="103"/>
      <c r="H50" s="193">
        <v>0.33799999999999997</v>
      </c>
      <c r="I50" s="194">
        <v>0.33999999999999997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125</v>
      </c>
      <c r="D54" s="93">
        <v>100</v>
      </c>
      <c r="E54" s="93">
        <v>110</v>
      </c>
      <c r="F54" s="94"/>
      <c r="G54" s="94"/>
      <c r="H54" s="192">
        <v>6.877</v>
      </c>
      <c r="I54" s="192">
        <v>5.1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270</v>
      </c>
      <c r="D55" s="93">
        <v>270</v>
      </c>
      <c r="E55" s="93">
        <v>270</v>
      </c>
      <c r="F55" s="94"/>
      <c r="G55" s="94"/>
      <c r="H55" s="192">
        <v>13.5</v>
      </c>
      <c r="I55" s="192">
        <v>13.3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50</v>
      </c>
      <c r="D58" s="93">
        <v>38</v>
      </c>
      <c r="E58" s="93">
        <v>38</v>
      </c>
      <c r="F58" s="94"/>
      <c r="G58" s="94"/>
      <c r="H58" s="192">
        <v>2.25</v>
      </c>
      <c r="I58" s="192">
        <v>1.71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445</v>
      </c>
      <c r="D59" s="101">
        <v>408</v>
      </c>
      <c r="E59" s="101">
        <v>418</v>
      </c>
      <c r="F59" s="102">
        <f>IF(D59&gt;0,100*E59/D59,0)</f>
        <v>102.45098039215686</v>
      </c>
      <c r="G59" s="103"/>
      <c r="H59" s="193">
        <v>22.627</v>
      </c>
      <c r="I59" s="194">
        <v>20.11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200</v>
      </c>
      <c r="D61" s="93">
        <v>180</v>
      </c>
      <c r="E61" s="93">
        <v>190</v>
      </c>
      <c r="F61" s="94"/>
      <c r="G61" s="94"/>
      <c r="H61" s="192">
        <v>7</v>
      </c>
      <c r="I61" s="192">
        <v>7.2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146</v>
      </c>
      <c r="D62" s="93">
        <v>150</v>
      </c>
      <c r="E62" s="93">
        <v>150</v>
      </c>
      <c r="F62" s="94"/>
      <c r="G62" s="94"/>
      <c r="H62" s="192">
        <v>3.649</v>
      </c>
      <c r="I62" s="192">
        <v>3.618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1008</v>
      </c>
      <c r="D63" s="93">
        <v>1008</v>
      </c>
      <c r="E63" s="93">
        <v>1018</v>
      </c>
      <c r="F63" s="94"/>
      <c r="G63" s="94"/>
      <c r="H63" s="192">
        <v>55.44</v>
      </c>
      <c r="I63" s="192">
        <v>55.44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1354</v>
      </c>
      <c r="D64" s="101">
        <v>1338</v>
      </c>
      <c r="E64" s="101">
        <v>1358</v>
      </c>
      <c r="F64" s="102">
        <f>IF(D64&gt;0,100*E64/D64,0)</f>
        <v>101.49476831091181</v>
      </c>
      <c r="G64" s="103"/>
      <c r="H64" s="193">
        <v>66.089</v>
      </c>
      <c r="I64" s="194">
        <v>66.258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533</v>
      </c>
      <c r="D66" s="101">
        <v>414</v>
      </c>
      <c r="E66" s="101">
        <v>455</v>
      </c>
      <c r="F66" s="102">
        <f>IF(D66&gt;0,100*E66/D66,0)</f>
        <v>109.90338164251207</v>
      </c>
      <c r="G66" s="103"/>
      <c r="H66" s="193">
        <v>32.881</v>
      </c>
      <c r="I66" s="194">
        <v>29.335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21</v>
      </c>
      <c r="D72" s="93">
        <v>22</v>
      </c>
      <c r="E72" s="93">
        <v>18</v>
      </c>
      <c r="F72" s="94"/>
      <c r="G72" s="94"/>
      <c r="H72" s="192">
        <v>0.36</v>
      </c>
      <c r="I72" s="192">
        <v>0.371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70</v>
      </c>
      <c r="D73" s="93">
        <v>70</v>
      </c>
      <c r="E73" s="93">
        <v>70</v>
      </c>
      <c r="F73" s="94"/>
      <c r="G73" s="94"/>
      <c r="H73" s="192">
        <v>1.96</v>
      </c>
      <c r="I73" s="192">
        <v>1.61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437</v>
      </c>
      <c r="D74" s="93">
        <v>437</v>
      </c>
      <c r="E74" s="93">
        <v>440</v>
      </c>
      <c r="F74" s="94"/>
      <c r="G74" s="94"/>
      <c r="H74" s="192">
        <v>20.617</v>
      </c>
      <c r="I74" s="192">
        <v>21.85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162</v>
      </c>
      <c r="D75" s="93">
        <v>162</v>
      </c>
      <c r="E75" s="93">
        <v>167</v>
      </c>
      <c r="F75" s="94"/>
      <c r="G75" s="94"/>
      <c r="H75" s="192">
        <v>5.799</v>
      </c>
      <c r="I75" s="192">
        <v>6.066225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20</v>
      </c>
      <c r="D76" s="93">
        <v>50</v>
      </c>
      <c r="E76" s="93">
        <v>48</v>
      </c>
      <c r="F76" s="94"/>
      <c r="G76" s="94"/>
      <c r="H76" s="192">
        <v>0.5</v>
      </c>
      <c r="I76" s="192">
        <v>1.75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66</v>
      </c>
      <c r="D77" s="93">
        <v>35</v>
      </c>
      <c r="E77" s="93">
        <v>75</v>
      </c>
      <c r="F77" s="94"/>
      <c r="G77" s="94"/>
      <c r="H77" s="192">
        <v>2.5</v>
      </c>
      <c r="I77" s="192">
        <v>1.4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170</v>
      </c>
      <c r="D78" s="93">
        <v>170</v>
      </c>
      <c r="E78" s="93">
        <v>160</v>
      </c>
      <c r="F78" s="94"/>
      <c r="G78" s="94"/>
      <c r="H78" s="192">
        <v>7.14</v>
      </c>
      <c r="I78" s="192">
        <v>6.8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292</v>
      </c>
      <c r="D79" s="93">
        <v>245</v>
      </c>
      <c r="E79" s="93">
        <v>250</v>
      </c>
      <c r="F79" s="94"/>
      <c r="G79" s="94"/>
      <c r="H79" s="192">
        <v>15.32</v>
      </c>
      <c r="I79" s="192">
        <v>12.5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1238</v>
      </c>
      <c r="D80" s="101">
        <v>1191</v>
      </c>
      <c r="E80" s="101">
        <v>1228</v>
      </c>
      <c r="F80" s="102">
        <f>IF(D80&gt;0,100*E80/D80,0)</f>
        <v>103.10663308144416</v>
      </c>
      <c r="G80" s="103"/>
      <c r="H80" s="193">
        <v>54.196</v>
      </c>
      <c r="I80" s="194">
        <v>52.347225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4014</v>
      </c>
      <c r="D87" s="116">
        <v>3796</v>
      </c>
      <c r="E87" s="116">
        <v>3860</v>
      </c>
      <c r="F87" s="117">
        <f>IF(D87&gt;0,100*E87/D87,0)</f>
        <v>101.68598524762908</v>
      </c>
      <c r="G87" s="103"/>
      <c r="H87" s="197">
        <v>193.155</v>
      </c>
      <c r="I87" s="198">
        <v>184.99822500000002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3"/>
  <sheetViews>
    <sheetView showZeros="0" view="pageBreakPreview" zoomScale="90" zoomScaleNormal="90" zoomScaleSheetLayoutView="90" zoomScalePageLayoutView="0" workbookViewId="0" topLeftCell="A1">
      <selection activeCell="L93" sqref="L93"/>
    </sheetView>
  </sheetViews>
  <sheetFormatPr defaultColWidth="8.7109375" defaultRowHeight="15"/>
  <cols>
    <col min="1" max="1" width="22.57421875" style="126" customWidth="1"/>
    <col min="2" max="2" width="0.9921875" style="126" customWidth="1"/>
    <col min="3" max="3" width="1.1484375" style="126" customWidth="1"/>
    <col min="4" max="4" width="6.421875" style="126" customWidth="1"/>
    <col min="5" max="6" width="9.421875" style="126" customWidth="1"/>
    <col min="7" max="7" width="9.57421875" style="126" customWidth="1"/>
    <col min="8" max="8" width="8.7109375" style="126" customWidth="1"/>
    <col min="9" max="9" width="0.9921875" style="126" customWidth="1"/>
    <col min="10" max="10" width="6.421875" style="126" customWidth="1"/>
    <col min="11" max="12" width="9.421875" style="126" customWidth="1"/>
    <col min="13" max="13" width="9.140625" style="126" customWidth="1"/>
    <col min="14" max="14" width="9.28125" style="126" customWidth="1"/>
    <col min="15" max="15" width="22.00390625" style="126" customWidth="1"/>
    <col min="16" max="16" width="0.9921875" style="126" customWidth="1"/>
    <col min="17" max="17" width="1.1484375" style="126" customWidth="1"/>
    <col min="18" max="18" width="6.421875" style="126" customWidth="1"/>
    <col min="19" max="20" width="9.421875" style="126" customWidth="1"/>
    <col min="21" max="21" width="8.7109375" style="126" customWidth="1"/>
    <col min="22" max="22" width="9.7109375" style="126" customWidth="1"/>
    <col min="23" max="23" width="0.9921875" style="126" customWidth="1"/>
    <col min="24" max="24" width="6.421875" style="126" customWidth="1"/>
    <col min="25" max="26" width="9.421875" style="126" customWidth="1"/>
    <col min="27" max="27" width="8.140625" style="126" customWidth="1"/>
    <col min="28" max="28" width="9.57421875" style="126" customWidth="1"/>
    <col min="29" max="16384" width="8.7109375" style="126" customWidth="1"/>
  </cols>
  <sheetData>
    <row r="1" spans="1:22" ht="9">
      <c r="A1" s="125"/>
      <c r="B1" s="125"/>
      <c r="C1" s="125"/>
      <c r="D1" s="125"/>
      <c r="E1" s="125"/>
      <c r="F1" s="125"/>
      <c r="G1" s="125"/>
      <c r="H1" s="125"/>
      <c r="O1" s="125"/>
      <c r="P1" s="125"/>
      <c r="Q1" s="125"/>
      <c r="R1" s="125"/>
      <c r="S1" s="125"/>
      <c r="T1" s="125"/>
      <c r="U1" s="125"/>
      <c r="V1" s="125"/>
    </row>
    <row r="2" spans="1:27" s="129" customFormat="1" ht="9.75">
      <c r="A2" s="127" t="s">
        <v>123</v>
      </c>
      <c r="B2" s="128"/>
      <c r="C2" s="128"/>
      <c r="D2" s="128"/>
      <c r="E2" s="128"/>
      <c r="F2" s="128"/>
      <c r="G2" s="128"/>
      <c r="H2" s="128"/>
      <c r="J2" s="129" t="s">
        <v>124</v>
      </c>
      <c r="M2" s="129" t="s">
        <v>131</v>
      </c>
      <c r="O2" s="127" t="s">
        <v>123</v>
      </c>
      <c r="P2" s="128"/>
      <c r="Q2" s="128"/>
      <c r="R2" s="128"/>
      <c r="S2" s="128"/>
      <c r="T2" s="128"/>
      <c r="U2" s="128"/>
      <c r="V2" s="128"/>
      <c r="X2" s="129" t="s">
        <v>124</v>
      </c>
      <c r="AA2" s="129" t="s">
        <v>131</v>
      </c>
    </row>
    <row r="3" spans="1:22" s="129" customFormat="1" ht="12" customHeight="1" thickBot="1">
      <c r="A3" s="128"/>
      <c r="B3" s="128"/>
      <c r="C3" s="128"/>
      <c r="D3" s="128"/>
      <c r="E3" s="128"/>
      <c r="F3" s="128"/>
      <c r="G3" s="128"/>
      <c r="H3" s="128"/>
      <c r="O3" s="128"/>
      <c r="P3" s="128"/>
      <c r="Q3" s="128"/>
      <c r="R3" s="128"/>
      <c r="S3" s="128"/>
      <c r="T3" s="128"/>
      <c r="U3" s="128"/>
      <c r="V3" s="128"/>
    </row>
    <row r="4" spans="1:28" s="129" customFormat="1" ht="10.5" thickBot="1">
      <c r="A4" s="130"/>
      <c r="B4" s="131"/>
      <c r="C4" s="132"/>
      <c r="D4" s="254" t="s">
        <v>125</v>
      </c>
      <c r="E4" s="255"/>
      <c r="F4" s="255"/>
      <c r="G4" s="255"/>
      <c r="H4" s="256"/>
      <c r="J4" s="254" t="s">
        <v>126</v>
      </c>
      <c r="K4" s="255"/>
      <c r="L4" s="255"/>
      <c r="M4" s="255"/>
      <c r="N4" s="256"/>
      <c r="O4" s="130"/>
      <c r="P4" s="131"/>
      <c r="Q4" s="132"/>
      <c r="R4" s="254" t="s">
        <v>125</v>
      </c>
      <c r="S4" s="255"/>
      <c r="T4" s="255"/>
      <c r="U4" s="255"/>
      <c r="V4" s="256"/>
      <c r="X4" s="254" t="s">
        <v>126</v>
      </c>
      <c r="Y4" s="255"/>
      <c r="Z4" s="255"/>
      <c r="AA4" s="255"/>
      <c r="AB4" s="256"/>
    </row>
    <row r="5" spans="1:28" s="129" customFormat="1" ht="9.75">
      <c r="A5" s="133" t="s">
        <v>127</v>
      </c>
      <c r="B5" s="134"/>
      <c r="C5" s="132"/>
      <c r="D5" s="130"/>
      <c r="E5" s="135" t="s">
        <v>301</v>
      </c>
      <c r="F5" s="135" t="s">
        <v>128</v>
      </c>
      <c r="G5" s="135" t="s">
        <v>129</v>
      </c>
      <c r="H5" s="136">
        <f>G6</f>
        <v>2016</v>
      </c>
      <c r="J5" s="130"/>
      <c r="K5" s="135" t="s">
        <v>301</v>
      </c>
      <c r="L5" s="135" t="s">
        <v>128</v>
      </c>
      <c r="M5" s="135" t="s">
        <v>129</v>
      </c>
      <c r="N5" s="136">
        <f>M6</f>
        <v>2016</v>
      </c>
      <c r="O5" s="133" t="s">
        <v>127</v>
      </c>
      <c r="P5" s="134"/>
      <c r="Q5" s="132"/>
      <c r="R5" s="130"/>
      <c r="S5" s="135" t="s">
        <v>301</v>
      </c>
      <c r="T5" s="135" t="s">
        <v>128</v>
      </c>
      <c r="U5" s="135" t="s">
        <v>129</v>
      </c>
      <c r="V5" s="136">
        <f>U6</f>
        <v>2016</v>
      </c>
      <c r="X5" s="130"/>
      <c r="Y5" s="135" t="s">
        <v>301</v>
      </c>
      <c r="Z5" s="135" t="s">
        <v>128</v>
      </c>
      <c r="AA5" s="135" t="s">
        <v>129</v>
      </c>
      <c r="AB5" s="136">
        <f>AA6</f>
        <v>2016</v>
      </c>
    </row>
    <row r="6" spans="1:28" s="129" customFormat="1" ht="23.25" customHeight="1" thickBot="1">
      <c r="A6" s="137"/>
      <c r="B6" s="138"/>
      <c r="C6" s="139"/>
      <c r="D6" s="140" t="s">
        <v>130</v>
      </c>
      <c r="E6" s="141">
        <f>G6-2</f>
        <v>2014</v>
      </c>
      <c r="F6" s="141">
        <f>G6-1</f>
        <v>2015</v>
      </c>
      <c r="G6" s="141">
        <v>2016</v>
      </c>
      <c r="H6" s="142" t="str">
        <f>CONCATENATE(F6,"=100")</f>
        <v>2015=100</v>
      </c>
      <c r="I6" s="143"/>
      <c r="J6" s="140" t="s">
        <v>130</v>
      </c>
      <c r="K6" s="141">
        <f>M6-2</f>
        <v>2014</v>
      </c>
      <c r="L6" s="141">
        <f>M6-1</f>
        <v>2015</v>
      </c>
      <c r="M6" s="141">
        <v>2016</v>
      </c>
      <c r="N6" s="142" t="str">
        <f>CONCATENATE(L6,"=100")</f>
        <v>2015=100</v>
      </c>
      <c r="O6" s="137"/>
      <c r="P6" s="138"/>
      <c r="Q6" s="139"/>
      <c r="R6" s="140" t="s">
        <v>130</v>
      </c>
      <c r="S6" s="141">
        <f>U6-2</f>
        <v>2014</v>
      </c>
      <c r="T6" s="141">
        <f>U6-1</f>
        <v>2015</v>
      </c>
      <c r="U6" s="141">
        <v>2016</v>
      </c>
      <c r="V6" s="142" t="str">
        <f>CONCATENATE(T6,"=100")</f>
        <v>2015=100</v>
      </c>
      <c r="W6" s="143"/>
      <c r="X6" s="140" t="s">
        <v>130</v>
      </c>
      <c r="Y6" s="141">
        <f>AA6-2</f>
        <v>2014</v>
      </c>
      <c r="Z6" s="141">
        <f>AA6-1</f>
        <v>2015</v>
      </c>
      <c r="AA6" s="141">
        <v>2016</v>
      </c>
      <c r="AB6" s="142" t="str">
        <f>CONCATENATE(Z6,"=100")</f>
        <v>2015=100</v>
      </c>
    </row>
    <row r="7" spans="1:28" s="150" customFormat="1" ht="6" customHeight="1">
      <c r="A7" s="144"/>
      <c r="B7" s="144"/>
      <c r="C7" s="144"/>
      <c r="D7" s="145"/>
      <c r="E7" s="146"/>
      <c r="F7" s="146"/>
      <c r="G7" s="146"/>
      <c r="H7" s="146">
        <f>IF(AND(F7&gt;0,G7&gt;0),G7*100/F7,"")</f>
      </c>
      <c r="I7" s="147"/>
      <c r="J7" s="147"/>
      <c r="K7" s="148"/>
      <c r="L7" s="148"/>
      <c r="M7" s="148"/>
      <c r="N7" s="148">
        <f>IF(AND(L7&gt;0,M7&gt;0),M7*100/L7,"")</f>
      </c>
      <c r="O7" s="144"/>
      <c r="P7" s="144"/>
      <c r="Q7" s="144"/>
      <c r="R7" s="145"/>
      <c r="S7" s="146"/>
      <c r="T7" s="146"/>
      <c r="U7" s="146"/>
      <c r="V7" s="146">
        <f>IF(AND(T7&gt;0,U7&gt;0),U7*100/T7,"")</f>
      </c>
      <c r="W7" s="147"/>
      <c r="X7" s="147"/>
      <c r="Y7" s="148"/>
      <c r="Z7" s="148"/>
      <c r="AA7" s="148"/>
      <c r="AB7" s="149">
        <f>IF(AND(Z7&gt;0,AA7&gt;0),AA7*100/Z7,"")</f>
      </c>
    </row>
    <row r="8" spans="1:28" s="150" customFormat="1" ht="6" customHeight="1">
      <c r="A8" s="144"/>
      <c r="B8" s="144"/>
      <c r="C8" s="144"/>
      <c r="D8" s="145"/>
      <c r="E8" s="146"/>
      <c r="F8" s="146"/>
      <c r="G8" s="146"/>
      <c r="H8" s="146"/>
      <c r="I8" s="146"/>
      <c r="J8" s="146"/>
      <c r="K8" s="146"/>
      <c r="L8" s="146"/>
      <c r="M8" s="148"/>
      <c r="N8" s="148"/>
      <c r="O8" s="144"/>
      <c r="P8" s="144"/>
      <c r="Q8" s="144"/>
      <c r="R8" s="145"/>
      <c r="S8" s="146"/>
      <c r="T8" s="146"/>
      <c r="U8" s="146"/>
      <c r="V8" s="146"/>
      <c r="W8" s="147"/>
      <c r="X8" s="147"/>
      <c r="Y8" s="148"/>
      <c r="Z8" s="148"/>
      <c r="AA8" s="148"/>
      <c r="AB8" s="149"/>
    </row>
    <row r="9" spans="1:28" s="150" customFormat="1" ht="11.25" customHeight="1">
      <c r="A9" s="144" t="s">
        <v>132</v>
      </c>
      <c r="B9" s="144"/>
      <c r="C9" s="144"/>
      <c r="D9" s="162"/>
      <c r="E9" s="146"/>
      <c r="F9" s="146"/>
      <c r="G9" s="146"/>
      <c r="H9" s="146">
        <f aca="true" t="shared" si="0" ref="H9:H22">IF(AND(F9&gt;0,G9&gt;0),G9*100/F9,"")</f>
      </c>
      <c r="I9" s="147"/>
      <c r="J9" s="163"/>
      <c r="K9" s="148"/>
      <c r="L9" s="148"/>
      <c r="M9" s="148"/>
      <c r="N9" s="148">
        <f aca="true" t="shared" si="1" ref="N9:N22">IF(AND(L9&gt;0,M9&gt;0),M9*100/L9,"")</f>
      </c>
      <c r="O9" s="144" t="s">
        <v>172</v>
      </c>
      <c r="P9" s="144"/>
      <c r="Q9" s="144"/>
      <c r="R9" s="162"/>
      <c r="S9" s="146"/>
      <c r="T9" s="146"/>
      <c r="U9" s="146"/>
      <c r="V9" s="146">
        <f aca="true" t="shared" si="2" ref="V9:V18">IF(AND(T9&gt;0,U9&gt;0),U9*100/T9,"")</f>
      </c>
      <c r="W9" s="147"/>
      <c r="X9" s="163"/>
      <c r="Y9" s="148"/>
      <c r="Z9" s="148"/>
      <c r="AA9" s="148"/>
      <c r="AB9" s="149">
        <f aca="true" t="shared" si="3" ref="AB9:AB18">IF(AND(Z9&gt;0,AA9&gt;0),AA9*100/Z9,"")</f>
      </c>
    </row>
    <row r="10" spans="1:28" s="150" customFormat="1" ht="11.25" customHeight="1">
      <c r="A10" s="144" t="s">
        <v>133</v>
      </c>
      <c r="B10" s="146"/>
      <c r="C10" s="146"/>
      <c r="D10" s="162">
        <v>3</v>
      </c>
      <c r="E10" s="153">
        <v>1874.542</v>
      </c>
      <c r="F10" s="153">
        <v>1817.1502250585306</v>
      </c>
      <c r="G10" s="153">
        <v>1807.82868</v>
      </c>
      <c r="H10" s="153">
        <f t="shared" si="0"/>
        <v>99.48702397138189</v>
      </c>
      <c r="I10" s="148"/>
      <c r="J10" s="163"/>
      <c r="K10" s="149">
        <v>5647.301</v>
      </c>
      <c r="L10" s="149">
        <v>5426.503875563994</v>
      </c>
      <c r="M10" s="149"/>
      <c r="N10" s="148">
        <f t="shared" si="1"/>
      </c>
      <c r="O10" s="144" t="s">
        <v>195</v>
      </c>
      <c r="P10" s="146"/>
      <c r="Q10" s="146"/>
      <c r="R10" s="162">
        <v>3</v>
      </c>
      <c r="S10" s="153">
        <v>6.001</v>
      </c>
      <c r="T10" s="153">
        <v>5.604</v>
      </c>
      <c r="U10" s="153">
        <v>6.105</v>
      </c>
      <c r="V10" s="153">
        <f t="shared" si="2"/>
        <v>108.94004282655246</v>
      </c>
      <c r="W10" s="148"/>
      <c r="X10" s="163">
        <v>3</v>
      </c>
      <c r="Y10" s="149">
        <v>51.081</v>
      </c>
      <c r="Z10" s="149">
        <v>48.808705</v>
      </c>
      <c r="AA10" s="149">
        <v>52.45225000000001</v>
      </c>
      <c r="AB10" s="149">
        <f t="shared" si="3"/>
        <v>107.4649491315125</v>
      </c>
    </row>
    <row r="11" spans="1:28" s="150" customFormat="1" ht="11.25" customHeight="1">
      <c r="A11" s="144" t="s">
        <v>134</v>
      </c>
      <c r="B11" s="146"/>
      <c r="C11" s="146"/>
      <c r="D11" s="162">
        <v>3</v>
      </c>
      <c r="E11" s="153">
        <v>297.138</v>
      </c>
      <c r="F11" s="153">
        <v>349.281</v>
      </c>
      <c r="G11" s="153">
        <v>375.508</v>
      </c>
      <c r="H11" s="153">
        <f t="shared" si="0"/>
        <v>107.5088539027316</v>
      </c>
      <c r="I11" s="148"/>
      <c r="J11" s="163"/>
      <c r="K11" s="149">
        <v>825.453</v>
      </c>
      <c r="L11" s="149">
        <v>905.0375000000001</v>
      </c>
      <c r="M11" s="149"/>
      <c r="N11" s="148">
        <f t="shared" si="1"/>
      </c>
      <c r="O11" s="144" t="s">
        <v>307</v>
      </c>
      <c r="P11" s="146"/>
      <c r="Q11" s="146"/>
      <c r="R11" s="162">
        <v>8</v>
      </c>
      <c r="S11" s="153">
        <v>25.7</v>
      </c>
      <c r="T11" s="153">
        <v>30.8</v>
      </c>
      <c r="U11" s="153">
        <v>0</v>
      </c>
      <c r="V11" s="153">
        <f t="shared" si="2"/>
      </c>
      <c r="W11" s="148"/>
      <c r="X11" s="163">
        <v>12</v>
      </c>
      <c r="Y11" s="149">
        <v>6.42</v>
      </c>
      <c r="Z11" s="149">
        <v>7.379000000000001</v>
      </c>
      <c r="AA11" s="149">
        <v>0</v>
      </c>
      <c r="AB11" s="149">
        <f t="shared" si="3"/>
      </c>
    </row>
    <row r="12" spans="1:28" ht="11.25">
      <c r="A12" s="144" t="s">
        <v>135</v>
      </c>
      <c r="B12" s="146"/>
      <c r="C12" s="146"/>
      <c r="D12" s="162">
        <v>3</v>
      </c>
      <c r="E12" s="153">
        <v>2171.68</v>
      </c>
      <c r="F12" s="153">
        <v>2166.4312250585303</v>
      </c>
      <c r="G12" s="153">
        <v>2183.3366800000003</v>
      </c>
      <c r="H12" s="153">
        <f t="shared" si="0"/>
        <v>100.78033656208095</v>
      </c>
      <c r="I12" s="148"/>
      <c r="J12" s="163"/>
      <c r="K12" s="149">
        <v>6472.754000000001</v>
      </c>
      <c r="L12" s="149">
        <v>6331.541375563997</v>
      </c>
      <c r="M12" s="149"/>
      <c r="N12" s="148">
        <f t="shared" si="1"/>
      </c>
      <c r="O12" s="144" t="s">
        <v>196</v>
      </c>
      <c r="P12" s="146"/>
      <c r="Q12" s="146"/>
      <c r="R12" s="162">
        <v>10</v>
      </c>
      <c r="S12" s="153">
        <v>2.465</v>
      </c>
      <c r="T12" s="153">
        <v>2.403</v>
      </c>
      <c r="U12" s="153">
        <v>1.986</v>
      </c>
      <c r="V12" s="153">
        <f t="shared" si="2"/>
        <v>82.64669163545568</v>
      </c>
      <c r="W12" s="148"/>
      <c r="X12" s="163">
        <v>3</v>
      </c>
      <c r="Y12" s="149">
        <v>69.619</v>
      </c>
      <c r="Z12" s="149">
        <v>68.52602</v>
      </c>
      <c r="AA12" s="149">
        <v>60.063</v>
      </c>
      <c r="AB12" s="149">
        <f t="shared" si="3"/>
        <v>87.64991750578831</v>
      </c>
    </row>
    <row r="13" spans="1:28" s="129" customFormat="1" ht="11.25">
      <c r="A13" s="144" t="s">
        <v>136</v>
      </c>
      <c r="B13" s="146"/>
      <c r="C13" s="146"/>
      <c r="D13" s="162">
        <v>3</v>
      </c>
      <c r="E13" s="153">
        <v>384.533</v>
      </c>
      <c r="F13" s="153">
        <v>334.21583000000004</v>
      </c>
      <c r="G13" s="153">
        <v>333.58638</v>
      </c>
      <c r="H13" s="153">
        <f t="shared" si="0"/>
        <v>99.81166361868615</v>
      </c>
      <c r="I13" s="148"/>
      <c r="J13" s="163"/>
      <c r="K13" s="149">
        <v>704.3220000000001</v>
      </c>
      <c r="L13" s="149">
        <v>706.257327</v>
      </c>
      <c r="M13" s="149"/>
      <c r="N13" s="148">
        <f t="shared" si="1"/>
      </c>
      <c r="O13" s="144" t="s">
        <v>197</v>
      </c>
      <c r="P13" s="146"/>
      <c r="Q13" s="146"/>
      <c r="R13" s="162"/>
      <c r="S13" s="153">
        <v>3.335</v>
      </c>
      <c r="T13" s="153">
        <v>3.712</v>
      </c>
      <c r="U13" s="153"/>
      <c r="V13" s="153">
        <f t="shared" si="2"/>
      </c>
      <c r="W13" s="148"/>
      <c r="X13" s="163"/>
      <c r="Y13" s="149">
        <v>63.364</v>
      </c>
      <c r="Z13" s="149">
        <v>70.7212</v>
      </c>
      <c r="AA13" s="149">
        <v>0</v>
      </c>
      <c r="AB13" s="149">
        <f t="shared" si="3"/>
      </c>
    </row>
    <row r="14" spans="1:28" s="129" customFormat="1" ht="12" customHeight="1">
      <c r="A14" s="144" t="s">
        <v>137</v>
      </c>
      <c r="B14" s="146"/>
      <c r="C14" s="146"/>
      <c r="D14" s="162">
        <v>3</v>
      </c>
      <c r="E14" s="153">
        <v>2407.693</v>
      </c>
      <c r="F14" s="153">
        <v>2266.7069670252813</v>
      </c>
      <c r="G14" s="153">
        <v>2329.59923</v>
      </c>
      <c r="H14" s="153">
        <f t="shared" si="0"/>
        <v>102.77460932928862</v>
      </c>
      <c r="I14" s="148"/>
      <c r="J14" s="163"/>
      <c r="K14" s="149">
        <v>6278.967</v>
      </c>
      <c r="L14" s="149">
        <v>5696.502275000001</v>
      </c>
      <c r="M14" s="149"/>
      <c r="N14" s="148">
        <f t="shared" si="1"/>
      </c>
      <c r="O14" s="144" t="s">
        <v>308</v>
      </c>
      <c r="P14" s="146"/>
      <c r="Q14" s="146"/>
      <c r="R14" s="162">
        <v>2</v>
      </c>
      <c r="S14" s="153">
        <v>48.171</v>
      </c>
      <c r="T14" s="153">
        <v>45.291</v>
      </c>
      <c r="U14" s="153">
        <v>46.338</v>
      </c>
      <c r="V14" s="153">
        <f t="shared" si="2"/>
        <v>102.3117175597801</v>
      </c>
      <c r="W14" s="148"/>
      <c r="X14" s="163">
        <v>12</v>
      </c>
      <c r="Y14" s="149">
        <v>134.317</v>
      </c>
      <c r="Z14" s="149">
        <v>121.815</v>
      </c>
      <c r="AA14" s="149">
        <v>127.50999999999999</v>
      </c>
      <c r="AB14" s="149">
        <f t="shared" si="3"/>
        <v>104.67512211139844</v>
      </c>
    </row>
    <row r="15" spans="1:28" s="129" customFormat="1" ht="11.25">
      <c r="A15" s="144" t="s">
        <v>138</v>
      </c>
      <c r="B15" s="146"/>
      <c r="C15" s="146"/>
      <c r="D15" s="162">
        <v>3</v>
      </c>
      <c r="E15" s="153">
        <v>2792.226</v>
      </c>
      <c r="F15" s="153">
        <v>2600.9227970252814</v>
      </c>
      <c r="G15" s="153">
        <v>2663.18561</v>
      </c>
      <c r="H15" s="153">
        <f t="shared" si="0"/>
        <v>102.39387393758591</v>
      </c>
      <c r="I15" s="148"/>
      <c r="J15" s="163"/>
      <c r="K15" s="149">
        <v>6983.289</v>
      </c>
      <c r="L15" s="149">
        <v>6402.759602000002</v>
      </c>
      <c r="M15" s="149"/>
      <c r="N15" s="148">
        <f t="shared" si="1"/>
      </c>
      <c r="O15" s="144" t="s">
        <v>309</v>
      </c>
      <c r="P15" s="146"/>
      <c r="Q15" s="146"/>
      <c r="R15" s="162">
        <v>3</v>
      </c>
      <c r="S15" s="153">
        <v>10.321</v>
      </c>
      <c r="T15" s="153">
        <v>9.65</v>
      </c>
      <c r="U15" s="153">
        <v>9.51</v>
      </c>
      <c r="V15" s="153">
        <f t="shared" si="2"/>
        <v>98.54922279792746</v>
      </c>
      <c r="W15" s="148"/>
      <c r="X15" s="163">
        <v>2</v>
      </c>
      <c r="Y15" s="149">
        <v>15.542000000000003</v>
      </c>
      <c r="Z15" s="149">
        <v>15.63</v>
      </c>
      <c r="AA15" s="149">
        <v>14.995000000000001</v>
      </c>
      <c r="AB15" s="149">
        <f t="shared" si="3"/>
        <v>95.93730006397952</v>
      </c>
    </row>
    <row r="16" spans="1:28" s="129" customFormat="1" ht="11.25">
      <c r="A16" s="144" t="s">
        <v>139</v>
      </c>
      <c r="B16" s="146"/>
      <c r="C16" s="146"/>
      <c r="D16" s="162">
        <v>3</v>
      </c>
      <c r="E16" s="153">
        <v>430.419</v>
      </c>
      <c r="F16" s="153">
        <v>492.37207064693825</v>
      </c>
      <c r="G16" s="153">
        <v>471</v>
      </c>
      <c r="H16" s="153">
        <f t="shared" si="0"/>
        <v>95.65936576807513</v>
      </c>
      <c r="I16" s="148"/>
      <c r="J16" s="163"/>
      <c r="K16" s="149">
        <v>649.1940000000001</v>
      </c>
      <c r="L16" s="149">
        <v>779.4589702640434</v>
      </c>
      <c r="M16" s="149"/>
      <c r="N16" s="148">
        <f t="shared" si="1"/>
      </c>
      <c r="O16" s="144" t="s">
        <v>198</v>
      </c>
      <c r="P16" s="146"/>
      <c r="Q16" s="146"/>
      <c r="R16" s="162"/>
      <c r="S16" s="153">
        <v>26.612</v>
      </c>
      <c r="T16" s="153">
        <v>26.163</v>
      </c>
      <c r="U16" s="153">
        <v>0</v>
      </c>
      <c r="V16" s="153">
        <f t="shared" si="2"/>
      </c>
      <c r="W16" s="148"/>
      <c r="X16" s="163"/>
      <c r="Y16" s="149">
        <v>445.884</v>
      </c>
      <c r="Z16" s="149">
        <v>423.8982499999999</v>
      </c>
      <c r="AA16" s="149">
        <v>0</v>
      </c>
      <c r="AB16" s="149">
        <f t="shared" si="3"/>
      </c>
    </row>
    <row r="17" spans="1:28" s="129" customFormat="1" ht="12" customHeight="1">
      <c r="A17" s="144" t="s">
        <v>140</v>
      </c>
      <c r="B17" s="146"/>
      <c r="C17" s="146"/>
      <c r="D17" s="162">
        <v>3</v>
      </c>
      <c r="E17" s="153">
        <v>134.563</v>
      </c>
      <c r="F17" s="153">
        <v>146.62108900464438</v>
      </c>
      <c r="G17" s="153">
        <v>154.775</v>
      </c>
      <c r="H17" s="153">
        <f t="shared" si="0"/>
        <v>105.56121295422744</v>
      </c>
      <c r="I17" s="148"/>
      <c r="J17" s="163"/>
      <c r="K17" s="149">
        <v>233.54199999999997</v>
      </c>
      <c r="L17" s="149">
        <v>279.42402611157655</v>
      </c>
      <c r="M17" s="149"/>
      <c r="N17" s="148">
        <f t="shared" si="1"/>
      </c>
      <c r="O17" s="144" t="s">
        <v>199</v>
      </c>
      <c r="P17" s="146"/>
      <c r="Q17" s="146"/>
      <c r="R17" s="162">
        <v>3</v>
      </c>
      <c r="S17" s="153">
        <v>1.73</v>
      </c>
      <c r="T17" s="153">
        <v>1.61</v>
      </c>
      <c r="U17" s="153">
        <v>1.68</v>
      </c>
      <c r="V17" s="153">
        <f t="shared" si="2"/>
        <v>104.34782608695652</v>
      </c>
      <c r="W17" s="148"/>
      <c r="X17" s="163">
        <v>3</v>
      </c>
      <c r="Y17" s="149">
        <v>91.656</v>
      </c>
      <c r="Z17" s="149">
        <v>83.46000000000001</v>
      </c>
      <c r="AA17" s="149">
        <v>98.80700000000002</v>
      </c>
      <c r="AB17" s="149">
        <f t="shared" si="3"/>
        <v>118.38844955667385</v>
      </c>
    </row>
    <row r="18" spans="1:28" s="150" customFormat="1" ht="11.25" customHeight="1">
      <c r="A18" s="144" t="s">
        <v>141</v>
      </c>
      <c r="B18" s="146"/>
      <c r="C18" s="146"/>
      <c r="D18" s="162">
        <v>3</v>
      </c>
      <c r="E18" s="153">
        <v>195.684</v>
      </c>
      <c r="F18" s="153">
        <v>211.198</v>
      </c>
      <c r="G18" s="153">
        <v>212.314</v>
      </c>
      <c r="H18" s="153">
        <f t="shared" si="0"/>
        <v>100.52841409483042</v>
      </c>
      <c r="I18" s="148"/>
      <c r="J18" s="163"/>
      <c r="K18" s="149">
        <v>449.67519999999996</v>
      </c>
      <c r="L18" s="149">
        <v>439.808936</v>
      </c>
      <c r="M18" s="149"/>
      <c r="N18" s="148">
        <f t="shared" si="1"/>
      </c>
      <c r="O18" s="144" t="s">
        <v>200</v>
      </c>
      <c r="P18" s="146"/>
      <c r="Q18" s="146"/>
      <c r="R18" s="162">
        <v>3</v>
      </c>
      <c r="S18" s="153">
        <v>8.921</v>
      </c>
      <c r="T18" s="153">
        <v>9.043</v>
      </c>
      <c r="U18" s="153">
        <v>8.124</v>
      </c>
      <c r="V18" s="153">
        <f t="shared" si="2"/>
        <v>89.83744332632978</v>
      </c>
      <c r="W18" s="148"/>
      <c r="X18" s="163">
        <v>3</v>
      </c>
      <c r="Y18" s="149">
        <v>778.571</v>
      </c>
      <c r="Z18" s="149">
        <v>764.3603099999998</v>
      </c>
      <c r="AA18" s="149">
        <v>702.1466448055717</v>
      </c>
      <c r="AB18" s="149">
        <f t="shared" si="3"/>
        <v>91.86068868562418</v>
      </c>
    </row>
    <row r="19" spans="1:28" s="150" customFormat="1" ht="11.25" customHeight="1">
      <c r="A19" s="144" t="s">
        <v>303</v>
      </c>
      <c r="B19" s="146"/>
      <c r="C19" s="146"/>
      <c r="D19" s="162"/>
      <c r="E19" s="153">
        <f>E12+E15+E16+E17+E18</f>
        <v>5724.572</v>
      </c>
      <c r="F19" s="153">
        <f>F12+F15+F16+F17+F18</f>
        <v>5617.545181735394</v>
      </c>
      <c r="G19" s="153">
        <f>G12+G15+G16+G17+G18</f>
        <v>5684.611290000001</v>
      </c>
      <c r="H19" s="153">
        <f t="shared" si="0"/>
        <v>101.19386860443352</v>
      </c>
      <c r="I19" s="148"/>
      <c r="J19" s="163"/>
      <c r="K19" s="153">
        <f>K12+K15+K16+K17+K18</f>
        <v>14788.4542</v>
      </c>
      <c r="L19" s="153">
        <f>L12+L15+L16+L17+L18</f>
        <v>14232.99290993962</v>
      </c>
      <c r="M19" s="149"/>
      <c r="N19" s="148"/>
      <c r="O19" s="144" t="s">
        <v>310</v>
      </c>
      <c r="P19" s="146"/>
      <c r="Q19" s="146"/>
      <c r="R19" s="162">
        <v>3</v>
      </c>
      <c r="S19" s="153">
        <v>4.6</v>
      </c>
      <c r="T19" s="153">
        <v>5.4</v>
      </c>
      <c r="U19" s="153">
        <v>5.1</v>
      </c>
      <c r="V19" s="153">
        <f aca="true" t="shared" si="4" ref="V19:V26">IF(AND(T19&gt;0,U19&gt;0),U19*100/T19,"")</f>
        <v>94.44444444444443</v>
      </c>
      <c r="W19" s="148"/>
      <c r="X19" s="163">
        <v>11</v>
      </c>
      <c r="Y19" s="149">
        <v>0.507</v>
      </c>
      <c r="Z19" s="149">
        <v>0.611</v>
      </c>
      <c r="AA19" s="149">
        <v>0</v>
      </c>
      <c r="AB19" s="149">
        <f aca="true" t="shared" si="5" ref="AB19:AB26">IF(AND(Z19&gt;0,AA19&gt;0),AA19*100/Z19,"")</f>
      </c>
    </row>
    <row r="20" spans="1:28" s="150" customFormat="1" ht="11.25" customHeight="1">
      <c r="A20" s="144" t="s">
        <v>142</v>
      </c>
      <c r="B20" s="146"/>
      <c r="C20" s="146"/>
      <c r="D20" s="162"/>
      <c r="E20" s="153">
        <v>421.605</v>
      </c>
      <c r="F20" s="153">
        <v>392.003</v>
      </c>
      <c r="G20" s="153"/>
      <c r="H20" s="153">
        <f t="shared" si="0"/>
      </c>
      <c r="I20" s="148"/>
      <c r="J20" s="163"/>
      <c r="K20" s="149">
        <v>4811.496000000001</v>
      </c>
      <c r="L20" s="149">
        <v>5113.167669999999</v>
      </c>
      <c r="M20" s="149">
        <v>0</v>
      </c>
      <c r="N20" s="148">
        <f t="shared" si="1"/>
      </c>
      <c r="O20" s="144" t="s">
        <v>201</v>
      </c>
      <c r="P20" s="146"/>
      <c r="Q20" s="146"/>
      <c r="R20" s="162">
        <v>1</v>
      </c>
      <c r="S20" s="153">
        <v>3.423</v>
      </c>
      <c r="T20" s="153">
        <v>3.352</v>
      </c>
      <c r="U20" s="153">
        <v>3.864</v>
      </c>
      <c r="V20" s="153">
        <f t="shared" si="4"/>
        <v>115.27446300715991</v>
      </c>
      <c r="W20" s="148"/>
      <c r="X20" s="163"/>
      <c r="Y20" s="149">
        <v>208.821</v>
      </c>
      <c r="Z20" s="149">
        <v>246.476019</v>
      </c>
      <c r="AA20" s="149"/>
      <c r="AB20" s="149">
        <f t="shared" si="5"/>
      </c>
    </row>
    <row r="21" spans="1:28" s="150" customFormat="1" ht="11.25" customHeight="1">
      <c r="A21" s="144" t="s">
        <v>143</v>
      </c>
      <c r="B21" s="146"/>
      <c r="C21" s="146"/>
      <c r="D21" s="162">
        <v>12</v>
      </c>
      <c r="E21" s="153">
        <v>7.298</v>
      </c>
      <c r="F21" s="153">
        <v>8.429</v>
      </c>
      <c r="G21" s="153">
        <v>0</v>
      </c>
      <c r="H21" s="153">
        <f t="shared" si="0"/>
      </c>
      <c r="I21" s="148"/>
      <c r="J21" s="163">
        <v>12</v>
      </c>
      <c r="K21" s="149">
        <v>45.76299999999999</v>
      </c>
      <c r="L21" s="149">
        <v>54.353547000000006</v>
      </c>
      <c r="M21" s="149">
        <v>0</v>
      </c>
      <c r="N21" s="148">
        <f t="shared" si="1"/>
      </c>
      <c r="O21" s="144" t="s">
        <v>202</v>
      </c>
      <c r="P21" s="146"/>
      <c r="Q21" s="146"/>
      <c r="R21" s="162">
        <v>5</v>
      </c>
      <c r="S21" s="153">
        <v>2.402</v>
      </c>
      <c r="T21" s="153">
        <v>2.474</v>
      </c>
      <c r="U21" s="153">
        <v>0</v>
      </c>
      <c r="V21" s="153">
        <f t="shared" si="4"/>
      </c>
      <c r="W21" s="148"/>
      <c r="X21" s="163">
        <v>11</v>
      </c>
      <c r="Y21" s="149">
        <v>65.668</v>
      </c>
      <c r="Z21" s="149">
        <v>71.152</v>
      </c>
      <c r="AA21" s="149">
        <v>0</v>
      </c>
      <c r="AB21" s="149">
        <f t="shared" si="5"/>
      </c>
    </row>
    <row r="22" spans="1:28" s="150" customFormat="1" ht="11.25" customHeight="1">
      <c r="A22" s="144" t="s">
        <v>144</v>
      </c>
      <c r="B22" s="146"/>
      <c r="C22" s="146"/>
      <c r="D22" s="162"/>
      <c r="E22" s="153">
        <v>110.419</v>
      </c>
      <c r="F22" s="153">
        <v>109.484</v>
      </c>
      <c r="G22" s="153"/>
      <c r="H22" s="153">
        <f t="shared" si="0"/>
      </c>
      <c r="I22" s="148"/>
      <c r="J22" s="163">
        <v>11</v>
      </c>
      <c r="K22" s="149">
        <v>861.103</v>
      </c>
      <c r="L22" s="149">
        <v>842.5070000000001</v>
      </c>
      <c r="M22" s="149">
        <v>0</v>
      </c>
      <c r="N22" s="148">
        <f t="shared" si="1"/>
      </c>
      <c r="O22" s="144" t="s">
        <v>203</v>
      </c>
      <c r="P22" s="146"/>
      <c r="Q22" s="146"/>
      <c r="R22" s="162">
        <v>3</v>
      </c>
      <c r="S22" s="153">
        <v>10.102</v>
      </c>
      <c r="T22" s="153">
        <v>10.331</v>
      </c>
      <c r="U22" s="153">
        <v>11.02</v>
      </c>
      <c r="V22" s="153">
        <f t="shared" si="4"/>
        <v>106.6692478946859</v>
      </c>
      <c r="W22" s="148"/>
      <c r="X22" s="163"/>
      <c r="Y22" s="149">
        <v>464.4960000000001</v>
      </c>
      <c r="Z22" s="149">
        <v>539.022953</v>
      </c>
      <c r="AA22" s="149"/>
      <c r="AB22" s="149">
        <f t="shared" si="5"/>
      </c>
    </row>
    <row r="23" spans="1:28" s="150" customFormat="1" ht="11.25" customHeight="1">
      <c r="A23" s="144"/>
      <c r="B23" s="146"/>
      <c r="C23" s="146"/>
      <c r="D23" s="162"/>
      <c r="E23" s="153"/>
      <c r="F23" s="153"/>
      <c r="G23" s="153"/>
      <c r="H23" s="153"/>
      <c r="I23" s="148"/>
      <c r="J23" s="163"/>
      <c r="K23" s="149"/>
      <c r="L23" s="149"/>
      <c r="M23" s="149"/>
      <c r="N23" s="148"/>
      <c r="O23" s="144" t="s">
        <v>204</v>
      </c>
      <c r="P23" s="146"/>
      <c r="Q23" s="146"/>
      <c r="R23" s="162">
        <v>3</v>
      </c>
      <c r="S23" s="153">
        <v>6.926</v>
      </c>
      <c r="T23" s="153">
        <v>6.693</v>
      </c>
      <c r="U23" s="153">
        <v>6.613</v>
      </c>
      <c r="V23" s="153">
        <f t="shared" si="4"/>
        <v>98.80472135066489</v>
      </c>
      <c r="W23" s="148"/>
      <c r="X23" s="163">
        <v>1</v>
      </c>
      <c r="Y23" s="149">
        <v>376.952</v>
      </c>
      <c r="Z23" s="149">
        <v>403.519</v>
      </c>
      <c r="AA23" s="149">
        <v>408.375</v>
      </c>
      <c r="AB23" s="149">
        <f t="shared" si="5"/>
        <v>101.20341297435809</v>
      </c>
    </row>
    <row r="24" spans="1:28" s="150" customFormat="1" ht="11.25" customHeight="1">
      <c r="A24" s="144" t="s">
        <v>145</v>
      </c>
      <c r="B24" s="146"/>
      <c r="C24" s="146"/>
      <c r="D24" s="162"/>
      <c r="E24" s="153"/>
      <c r="F24" s="153"/>
      <c r="G24" s="153"/>
      <c r="H24" s="153"/>
      <c r="I24" s="148"/>
      <c r="J24" s="163"/>
      <c r="K24" s="149"/>
      <c r="L24" s="149"/>
      <c r="M24" s="149"/>
      <c r="N24" s="148"/>
      <c r="O24" s="144" t="s">
        <v>205</v>
      </c>
      <c r="P24" s="146"/>
      <c r="Q24" s="146"/>
      <c r="R24" s="162">
        <v>3</v>
      </c>
      <c r="S24" s="153">
        <v>6.965</v>
      </c>
      <c r="T24" s="153">
        <v>6.943195177867483</v>
      </c>
      <c r="U24" s="153">
        <v>6.9468544830827685</v>
      </c>
      <c r="V24" s="153">
        <f t="shared" si="4"/>
        <v>100.05270347615965</v>
      </c>
      <c r="W24" s="148"/>
      <c r="X24" s="163">
        <v>12</v>
      </c>
      <c r="Y24" s="149">
        <v>85.67900000000003</v>
      </c>
      <c r="Z24" s="149">
        <v>80.90800000000002</v>
      </c>
      <c r="AA24" s="149">
        <v>80.68305263157897</v>
      </c>
      <c r="AB24" s="149">
        <f t="shared" si="5"/>
        <v>99.72197141392564</v>
      </c>
    </row>
    <row r="25" spans="1:28" s="150" customFormat="1" ht="11.25" customHeight="1">
      <c r="A25" s="144" t="s">
        <v>146</v>
      </c>
      <c r="B25" s="146"/>
      <c r="C25" s="146"/>
      <c r="D25" s="162">
        <v>11</v>
      </c>
      <c r="E25" s="153">
        <v>7.737</v>
      </c>
      <c r="F25" s="153">
        <v>8.934</v>
      </c>
      <c r="G25" s="153">
        <v>0</v>
      </c>
      <c r="H25" s="153">
        <f aca="true" t="shared" si="6" ref="H25:H32">IF(AND(F25&gt;0,G25&gt;0),G25*100/F25,"")</f>
      </c>
      <c r="I25" s="148"/>
      <c r="J25" s="163">
        <v>11</v>
      </c>
      <c r="K25" s="149">
        <v>12.629</v>
      </c>
      <c r="L25" s="149">
        <v>18.178664999999995</v>
      </c>
      <c r="M25" s="149">
        <v>0</v>
      </c>
      <c r="N25" s="148">
        <f aca="true" t="shared" si="7" ref="N25:N32">IF(AND(L25&gt;0,M25&gt;0),M25*100/L25,"")</f>
      </c>
      <c r="O25" s="144" t="s">
        <v>311</v>
      </c>
      <c r="P25" s="146"/>
      <c r="Q25" s="146"/>
      <c r="R25" s="162">
        <v>3</v>
      </c>
      <c r="S25" s="153">
        <v>25.6</v>
      </c>
      <c r="T25" s="153">
        <v>24.5</v>
      </c>
      <c r="U25" s="153">
        <v>25.4</v>
      </c>
      <c r="V25" s="153">
        <f t="shared" si="4"/>
        <v>103.6734693877551</v>
      </c>
      <c r="W25" s="148"/>
      <c r="X25" s="163">
        <v>12</v>
      </c>
      <c r="Y25" s="149">
        <v>4.558999999999999</v>
      </c>
      <c r="Z25" s="149">
        <v>4.702999999999999</v>
      </c>
      <c r="AA25" s="149">
        <v>4.133</v>
      </c>
      <c r="AB25" s="149">
        <f t="shared" si="5"/>
        <v>87.88007654688498</v>
      </c>
    </row>
    <row r="26" spans="1:28" s="150" customFormat="1" ht="11.25" customHeight="1">
      <c r="A26" s="144" t="s">
        <v>147</v>
      </c>
      <c r="B26" s="146"/>
      <c r="C26" s="146"/>
      <c r="D26" s="162">
        <v>2</v>
      </c>
      <c r="E26" s="153">
        <v>23.22</v>
      </c>
      <c r="F26" s="153">
        <v>50.312</v>
      </c>
      <c r="G26" s="153">
        <v>53.787</v>
      </c>
      <c r="H26" s="153">
        <f t="shared" si="6"/>
        <v>106.90690093814597</v>
      </c>
      <c r="I26" s="148"/>
      <c r="J26" s="163">
        <v>8</v>
      </c>
      <c r="K26" s="149">
        <v>39.03999999999999</v>
      </c>
      <c r="L26" s="149">
        <v>62.403000000000006</v>
      </c>
      <c r="M26" s="149">
        <v>0</v>
      </c>
      <c r="N26" s="148">
        <f t="shared" si="7"/>
      </c>
      <c r="O26" s="144" t="s">
        <v>206</v>
      </c>
      <c r="P26" s="146"/>
      <c r="Q26" s="146"/>
      <c r="R26" s="162">
        <v>11</v>
      </c>
      <c r="S26" s="153">
        <v>2.912</v>
      </c>
      <c r="T26" s="153">
        <v>2.842</v>
      </c>
      <c r="U26" s="153">
        <v>2.593</v>
      </c>
      <c r="V26" s="153">
        <f t="shared" si="4"/>
        <v>91.23856439127375</v>
      </c>
      <c r="W26" s="148"/>
      <c r="X26" s="163">
        <v>3</v>
      </c>
      <c r="Y26" s="149">
        <v>91.40100000000001</v>
      </c>
      <c r="Z26" s="149">
        <v>86.08199999999998</v>
      </c>
      <c r="AA26" s="149">
        <v>80.2705</v>
      </c>
      <c r="AB26" s="149">
        <f t="shared" si="5"/>
        <v>93.24887897586025</v>
      </c>
    </row>
    <row r="27" spans="1:14" s="150" customFormat="1" ht="11.25" customHeight="1">
      <c r="A27" s="144" t="s">
        <v>148</v>
      </c>
      <c r="B27" s="146"/>
      <c r="C27" s="146"/>
      <c r="D27" s="162">
        <v>2</v>
      </c>
      <c r="E27" s="153">
        <v>31.35</v>
      </c>
      <c r="F27" s="153">
        <v>30.713</v>
      </c>
      <c r="G27" s="153">
        <v>32.969</v>
      </c>
      <c r="H27" s="153">
        <f t="shared" si="6"/>
        <v>107.34542376192492</v>
      </c>
      <c r="I27" s="148"/>
      <c r="J27" s="163">
        <v>8</v>
      </c>
      <c r="K27" s="149">
        <v>23.905749999999998</v>
      </c>
      <c r="L27" s="149">
        <v>20.055000000000003</v>
      </c>
      <c r="M27" s="149">
        <v>0</v>
      </c>
      <c r="N27" s="148">
        <f t="shared" si="7"/>
      </c>
    </row>
    <row r="28" spans="1:28" s="150" customFormat="1" ht="11.25" customHeight="1">
      <c r="A28" s="144" t="s">
        <v>149</v>
      </c>
      <c r="B28" s="146"/>
      <c r="C28" s="146"/>
      <c r="D28" s="162">
        <v>2</v>
      </c>
      <c r="E28" s="153">
        <v>38.61</v>
      </c>
      <c r="F28" s="153">
        <v>38.130379999999995</v>
      </c>
      <c r="G28" s="153">
        <v>40.423379999999995</v>
      </c>
      <c r="H28" s="153">
        <f t="shared" si="6"/>
        <v>106.01357762498039</v>
      </c>
      <c r="I28" s="148"/>
      <c r="J28" s="163">
        <v>8</v>
      </c>
      <c r="K28" s="149">
        <v>33.954</v>
      </c>
      <c r="L28" s="149">
        <v>27.6537116</v>
      </c>
      <c r="M28" s="149">
        <v>0</v>
      </c>
      <c r="N28" s="148">
        <f t="shared" si="7"/>
      </c>
      <c r="O28" s="144" t="s">
        <v>207</v>
      </c>
      <c r="P28" s="146"/>
      <c r="Q28" s="146"/>
      <c r="R28" s="162"/>
      <c r="S28" s="153"/>
      <c r="T28" s="153"/>
      <c r="U28" s="153"/>
      <c r="V28" s="153"/>
      <c r="W28" s="148"/>
      <c r="X28" s="163"/>
      <c r="Y28" s="149"/>
      <c r="Z28" s="149"/>
      <c r="AA28" s="149"/>
      <c r="AB28" s="149"/>
    </row>
    <row r="29" spans="1:28" s="150" customFormat="1" ht="12" customHeight="1">
      <c r="A29" s="144" t="s">
        <v>150</v>
      </c>
      <c r="B29" s="146"/>
      <c r="C29" s="146"/>
      <c r="D29" s="162"/>
      <c r="E29" s="153">
        <v>139.386</v>
      </c>
      <c r="F29" s="153">
        <v>164.11247</v>
      </c>
      <c r="G29" s="153"/>
      <c r="H29" s="153">
        <f t="shared" si="6"/>
      </c>
      <c r="I29" s="148"/>
      <c r="J29" s="163">
        <v>8</v>
      </c>
      <c r="K29" s="149">
        <v>141.85500000000002</v>
      </c>
      <c r="L29" s="149">
        <v>192.642</v>
      </c>
      <c r="M29" s="149">
        <v>0</v>
      </c>
      <c r="N29" s="148">
        <f t="shared" si="7"/>
      </c>
      <c r="O29" s="144" t="s">
        <v>208</v>
      </c>
      <c r="P29" s="146"/>
      <c r="Q29" s="146"/>
      <c r="R29" s="162">
        <v>0</v>
      </c>
      <c r="S29" s="153">
        <v>0</v>
      </c>
      <c r="T29" s="153">
        <v>0</v>
      </c>
      <c r="U29" s="153">
        <v>0</v>
      </c>
      <c r="V29" s="153">
        <f aca="true" t="shared" si="8" ref="V29:V34">IF(AND(T29&gt;0,U29&gt;0),U29*100/T29,"")</f>
      </c>
      <c r="W29" s="148"/>
      <c r="X29" s="163">
        <v>2</v>
      </c>
      <c r="Y29" s="149">
        <v>3483.5869999999995</v>
      </c>
      <c r="Z29" s="149">
        <v>2980.79</v>
      </c>
      <c r="AA29" s="149">
        <v>0</v>
      </c>
      <c r="AB29" s="149">
        <f aca="true" t="shared" si="9" ref="AB29:AB34">IF(AND(Z29&gt;0,AA29&gt;0),AA29*100/Z29,"")</f>
      </c>
    </row>
    <row r="30" spans="1:28" s="150" customFormat="1" ht="11.25" customHeight="1">
      <c r="A30" s="144" t="s">
        <v>151</v>
      </c>
      <c r="B30" s="146"/>
      <c r="C30" s="146"/>
      <c r="D30" s="162">
        <v>2</v>
      </c>
      <c r="E30" s="153">
        <v>94.69</v>
      </c>
      <c r="F30" s="153">
        <v>100.489</v>
      </c>
      <c r="G30" s="153">
        <v>102.57935</v>
      </c>
      <c r="H30" s="153">
        <f t="shared" si="6"/>
        <v>102.08017792992268</v>
      </c>
      <c r="I30" s="148"/>
      <c r="J30" s="163">
        <v>8</v>
      </c>
      <c r="K30" s="149">
        <v>79.04299999999998</v>
      </c>
      <c r="L30" s="149">
        <v>87.764</v>
      </c>
      <c r="M30" s="149">
        <v>0</v>
      </c>
      <c r="N30" s="148">
        <f t="shared" si="7"/>
      </c>
      <c r="O30" s="144" t="s">
        <v>312</v>
      </c>
      <c r="P30" s="146"/>
      <c r="Q30" s="146"/>
      <c r="R30" s="162">
        <v>0</v>
      </c>
      <c r="S30" s="153">
        <v>0</v>
      </c>
      <c r="T30" s="153">
        <v>0</v>
      </c>
      <c r="U30" s="153">
        <v>0</v>
      </c>
      <c r="V30" s="153">
        <f t="shared" si="8"/>
      </c>
      <c r="W30" s="148"/>
      <c r="X30" s="163">
        <v>2</v>
      </c>
      <c r="Y30" s="149">
        <v>1088.982</v>
      </c>
      <c r="Z30" s="149">
        <v>748.2409999999999</v>
      </c>
      <c r="AA30" s="149">
        <v>0</v>
      </c>
      <c r="AB30" s="149">
        <f t="shared" si="9"/>
      </c>
    </row>
    <row r="31" spans="1:28" s="150" customFormat="1" ht="11.25" customHeight="1">
      <c r="A31" s="144" t="s">
        <v>152</v>
      </c>
      <c r="B31" s="146"/>
      <c r="C31" s="146"/>
      <c r="D31" s="162"/>
      <c r="E31" s="153">
        <v>4.706</v>
      </c>
      <c r="F31" s="153">
        <v>3.38</v>
      </c>
      <c r="G31" s="153"/>
      <c r="H31" s="153">
        <f t="shared" si="6"/>
      </c>
      <c r="I31" s="148"/>
      <c r="J31" s="163">
        <v>8</v>
      </c>
      <c r="K31" s="149">
        <v>2.9629999999999996</v>
      </c>
      <c r="L31" s="149">
        <v>2.379</v>
      </c>
      <c r="M31" s="149">
        <v>0</v>
      </c>
      <c r="N31" s="148">
        <f t="shared" si="7"/>
      </c>
      <c r="O31" s="144" t="s">
        <v>313</v>
      </c>
      <c r="P31" s="146"/>
      <c r="Q31" s="146"/>
      <c r="R31" s="162">
        <v>0</v>
      </c>
      <c r="S31" s="153">
        <v>0</v>
      </c>
      <c r="T31" s="153">
        <v>0</v>
      </c>
      <c r="U31" s="153">
        <v>0</v>
      </c>
      <c r="V31" s="153">
        <f t="shared" si="8"/>
      </c>
      <c r="W31" s="148"/>
      <c r="X31" s="163">
        <v>2</v>
      </c>
      <c r="Y31" s="149">
        <v>77.931</v>
      </c>
      <c r="Z31" s="149">
        <v>68.567</v>
      </c>
      <c r="AA31" s="149">
        <v>0</v>
      </c>
      <c r="AB31" s="149">
        <f t="shared" si="9"/>
      </c>
    </row>
    <row r="32" spans="1:28" s="150" customFormat="1" ht="11.25" customHeight="1">
      <c r="A32" s="144" t="s">
        <v>153</v>
      </c>
      <c r="B32" s="146"/>
      <c r="C32" s="146"/>
      <c r="D32" s="162">
        <v>2</v>
      </c>
      <c r="E32" s="153">
        <v>105.185</v>
      </c>
      <c r="F32" s="153">
        <v>75.163</v>
      </c>
      <c r="G32" s="153">
        <v>64.3605</v>
      </c>
      <c r="H32" s="153">
        <f t="shared" si="6"/>
        <v>85.62790202626293</v>
      </c>
      <c r="I32" s="148"/>
      <c r="J32" s="163">
        <v>8</v>
      </c>
      <c r="K32" s="149">
        <v>103.242</v>
      </c>
      <c r="L32" s="149">
        <v>56.34499999999999</v>
      </c>
      <c r="M32" s="149">
        <v>0</v>
      </c>
      <c r="N32" s="148">
        <f t="shared" si="7"/>
      </c>
      <c r="O32" s="144" t="s">
        <v>209</v>
      </c>
      <c r="P32" s="146"/>
      <c r="Q32" s="146"/>
      <c r="R32" s="162">
        <v>0</v>
      </c>
      <c r="S32" s="153">
        <v>0</v>
      </c>
      <c r="T32" s="153">
        <v>0</v>
      </c>
      <c r="U32" s="153">
        <v>0</v>
      </c>
      <c r="V32" s="153">
        <f t="shared" si="8"/>
      </c>
      <c r="W32" s="148"/>
      <c r="X32" s="163">
        <v>12</v>
      </c>
      <c r="Y32" s="149">
        <v>135.754</v>
      </c>
      <c r="Z32" s="149">
        <v>113.038</v>
      </c>
      <c r="AA32" s="149">
        <v>0</v>
      </c>
      <c r="AB32" s="149">
        <f t="shared" si="9"/>
      </c>
    </row>
    <row r="33" spans="1:28" s="150" customFormat="1" ht="11.25" customHeight="1">
      <c r="A33" s="144"/>
      <c r="B33" s="146"/>
      <c r="C33" s="146"/>
      <c r="D33" s="162"/>
      <c r="E33" s="153"/>
      <c r="F33" s="153"/>
      <c r="G33" s="153"/>
      <c r="H33" s="153"/>
      <c r="I33" s="148"/>
      <c r="J33" s="163"/>
      <c r="K33" s="149"/>
      <c r="L33" s="149"/>
      <c r="M33" s="149"/>
      <c r="N33" s="148"/>
      <c r="O33" s="144" t="s">
        <v>210</v>
      </c>
      <c r="P33" s="146"/>
      <c r="Q33" s="146"/>
      <c r="R33" s="162">
        <v>0</v>
      </c>
      <c r="S33" s="153">
        <v>0</v>
      </c>
      <c r="T33" s="153">
        <v>0</v>
      </c>
      <c r="U33" s="153">
        <v>0</v>
      </c>
      <c r="V33" s="153">
        <f t="shared" si="8"/>
      </c>
      <c r="W33" s="148"/>
      <c r="X33" s="163">
        <v>1</v>
      </c>
      <c r="Y33" s="149">
        <v>1694.536</v>
      </c>
      <c r="Z33" s="149">
        <v>1353.1070000000002</v>
      </c>
      <c r="AA33" s="149">
        <v>0</v>
      </c>
      <c r="AB33" s="149">
        <f t="shared" si="9"/>
      </c>
    </row>
    <row r="34" spans="1:28" s="150" customFormat="1" ht="11.25" customHeight="1">
      <c r="A34" s="144" t="s">
        <v>154</v>
      </c>
      <c r="B34" s="146"/>
      <c r="C34" s="146"/>
      <c r="D34" s="162"/>
      <c r="E34" s="153"/>
      <c r="F34" s="153"/>
      <c r="G34" s="153"/>
      <c r="H34" s="153"/>
      <c r="I34" s="148"/>
      <c r="J34" s="163"/>
      <c r="K34" s="153"/>
      <c r="L34" s="153"/>
      <c r="M34" s="149"/>
      <c r="N34" s="148"/>
      <c r="O34" s="144" t="s">
        <v>211</v>
      </c>
      <c r="P34" s="146"/>
      <c r="Q34" s="146"/>
      <c r="R34" s="162">
        <v>0</v>
      </c>
      <c r="S34" s="153">
        <v>0</v>
      </c>
      <c r="T34" s="153">
        <v>0</v>
      </c>
      <c r="U34" s="153">
        <v>0</v>
      </c>
      <c r="V34" s="153">
        <f t="shared" si="8"/>
      </c>
      <c r="W34" s="148"/>
      <c r="X34" s="163">
        <v>3</v>
      </c>
      <c r="Y34" s="149">
        <v>559.584</v>
      </c>
      <c r="Z34" s="149">
        <v>510.0258999999999</v>
      </c>
      <c r="AA34" s="149">
        <v>0</v>
      </c>
      <c r="AB34" s="149">
        <f t="shared" si="9"/>
      </c>
    </row>
    <row r="35" spans="1:26" s="150" customFormat="1" ht="11.25" customHeight="1">
      <c r="A35" s="144" t="s">
        <v>155</v>
      </c>
      <c r="B35" s="146"/>
      <c r="C35" s="146"/>
      <c r="D35" s="162">
        <v>3</v>
      </c>
      <c r="E35" s="153">
        <v>4.468</v>
      </c>
      <c r="F35" s="153">
        <v>4.269</v>
      </c>
      <c r="G35" s="153">
        <v>4.287</v>
      </c>
      <c r="H35" s="153">
        <f>IF(AND(F35&gt;0,G35&gt;0),G35*100/F35,"")</f>
        <v>100.42164441321152</v>
      </c>
      <c r="I35" s="148"/>
      <c r="J35" s="163">
        <v>3</v>
      </c>
      <c r="K35" s="149">
        <v>109.86099999999999</v>
      </c>
      <c r="L35" s="149">
        <v>104.03899999999999</v>
      </c>
      <c r="M35" s="149">
        <v>105.0665</v>
      </c>
      <c r="N35" s="148">
        <f>IF(AND(L35&gt;0,M35&gt;0),M35*100/L35,"")</f>
        <v>100.98761041532504</v>
      </c>
      <c r="O35" s="150" t="s">
        <v>305</v>
      </c>
      <c r="Y35" s="149">
        <f>SUM(Y32:Y34)</f>
        <v>2389.874</v>
      </c>
      <c r="Z35" s="149">
        <f>SUM(Z32:Z34)</f>
        <v>1976.1709</v>
      </c>
    </row>
    <row r="36" spans="1:14" s="150" customFormat="1" ht="11.25" customHeight="1">
      <c r="A36" s="144" t="s">
        <v>156</v>
      </c>
      <c r="B36" s="146"/>
      <c r="C36" s="146"/>
      <c r="D36" s="162">
        <v>3</v>
      </c>
      <c r="E36" s="153">
        <v>14.725</v>
      </c>
      <c r="F36" s="153">
        <v>13.902</v>
      </c>
      <c r="G36" s="153">
        <v>13.735</v>
      </c>
      <c r="H36" s="153">
        <f>IF(AND(F36&gt;0,G36&gt;0),G36*100/F36,"")</f>
        <v>98.79873399510862</v>
      </c>
      <c r="I36" s="148"/>
      <c r="J36" s="163"/>
      <c r="K36" s="149">
        <v>448.841</v>
      </c>
      <c r="L36" s="149">
        <v>419.692</v>
      </c>
      <c r="M36" s="149"/>
      <c r="N36" s="148">
        <f>IF(AND(L36&gt;0,M36&gt;0),M36*100/L36,"")</f>
      </c>
    </row>
    <row r="37" spans="1:28" s="150" customFormat="1" ht="11.25" customHeight="1">
      <c r="A37" s="144" t="s">
        <v>157</v>
      </c>
      <c r="B37" s="146"/>
      <c r="C37" s="146"/>
      <c r="D37" s="162"/>
      <c r="E37" s="153">
        <v>33.547</v>
      </c>
      <c r="F37" s="153">
        <v>33.829</v>
      </c>
      <c r="G37" s="153"/>
      <c r="H37" s="153">
        <f>IF(AND(F37&gt;0,G37&gt;0),G37*100/F37,"")</f>
      </c>
      <c r="I37" s="148"/>
      <c r="J37" s="163">
        <v>9</v>
      </c>
      <c r="K37" s="149">
        <v>1035.787</v>
      </c>
      <c r="L37" s="149">
        <v>977.823399</v>
      </c>
      <c r="M37" s="149">
        <v>0</v>
      </c>
      <c r="N37" s="148">
        <f>IF(AND(L37&gt;0,M37&gt;0),M37*100/L37,"")</f>
      </c>
      <c r="O37" s="144" t="s">
        <v>212</v>
      </c>
      <c r="P37" s="146"/>
      <c r="Q37" s="146"/>
      <c r="R37" s="162"/>
      <c r="S37" s="153"/>
      <c r="T37" s="153"/>
      <c r="U37" s="153"/>
      <c r="V37" s="153"/>
      <c r="W37" s="148"/>
      <c r="X37" s="163"/>
      <c r="Y37" s="149"/>
      <c r="Z37" s="149"/>
      <c r="AA37" s="149"/>
      <c r="AB37" s="149"/>
    </row>
    <row r="38" spans="1:28" s="150" customFormat="1" ht="11.25" customHeight="1">
      <c r="A38" s="144" t="s">
        <v>158</v>
      </c>
      <c r="B38" s="146"/>
      <c r="C38" s="146"/>
      <c r="D38" s="162">
        <v>12</v>
      </c>
      <c r="E38" s="153">
        <v>23.388</v>
      </c>
      <c r="F38" s="153">
        <v>20.126</v>
      </c>
      <c r="G38" s="153">
        <v>0</v>
      </c>
      <c r="H38" s="153">
        <f>IF(AND(F38&gt;0,G38&gt;0),G38*100/F38,"")</f>
      </c>
      <c r="I38" s="148"/>
      <c r="J38" s="163">
        <v>12</v>
      </c>
      <c r="K38" s="149">
        <v>949.5199999999999</v>
      </c>
      <c r="L38" s="149">
        <v>744.064</v>
      </c>
      <c r="M38" s="149">
        <v>0</v>
      </c>
      <c r="N38" s="148">
        <f>IF(AND(L38&gt;0,M38&gt;0),M38*100/L38,"")</f>
      </c>
      <c r="O38" s="144" t="s">
        <v>213</v>
      </c>
      <c r="P38" s="146"/>
      <c r="Q38" s="146"/>
      <c r="R38" s="162">
        <v>0</v>
      </c>
      <c r="S38" s="153">
        <v>0</v>
      </c>
      <c r="T38" s="153">
        <v>0</v>
      </c>
      <c r="U38" s="153">
        <v>0</v>
      </c>
      <c r="V38" s="153">
        <f>IF(AND(T38&gt;0,U38&gt;0),U38*100/T38,"")</f>
      </c>
      <c r="W38" s="148"/>
      <c r="X38" s="163">
        <v>11</v>
      </c>
      <c r="Y38" s="149">
        <v>76.98700000000001</v>
      </c>
      <c r="Z38" s="149">
        <v>93.15799999999999</v>
      </c>
      <c r="AA38" s="149">
        <v>0</v>
      </c>
      <c r="AB38" s="149">
        <f>IF(AND(Z38&gt;0,AA38&gt;0),AA38*100/Z38,"")</f>
      </c>
    </row>
    <row r="39" spans="1:28" s="150" customFormat="1" ht="11.25" customHeight="1">
      <c r="A39" s="144" t="s">
        <v>159</v>
      </c>
      <c r="B39" s="146"/>
      <c r="C39" s="146"/>
      <c r="D39" s="162">
        <v>12</v>
      </c>
      <c r="E39" s="153">
        <v>76.128</v>
      </c>
      <c r="F39" s="153">
        <v>72.126</v>
      </c>
      <c r="G39" s="153">
        <v>0</v>
      </c>
      <c r="H39" s="153">
        <f>IF(AND(F39&gt;0,G39&gt;0),G39*100/F39,"")</f>
      </c>
      <c r="I39" s="148"/>
      <c r="J39" s="163">
        <v>12</v>
      </c>
      <c r="K39" s="149">
        <v>2544.0090000000005</v>
      </c>
      <c r="L39" s="149">
        <v>2245.618399</v>
      </c>
      <c r="M39" s="149">
        <v>0</v>
      </c>
      <c r="N39" s="148">
        <f>IF(AND(L39&gt;0,M39&gt;0),M39*100/L39,"")</f>
      </c>
      <c r="O39" s="144" t="s">
        <v>214</v>
      </c>
      <c r="P39" s="146"/>
      <c r="Q39" s="146"/>
      <c r="R39" s="162">
        <v>0</v>
      </c>
      <c r="S39" s="153">
        <v>0</v>
      </c>
      <c r="T39" s="153">
        <v>0</v>
      </c>
      <c r="U39" s="153">
        <v>0</v>
      </c>
      <c r="V39" s="153">
        <f>IF(AND(T39&gt;0,U39&gt;0),U39*100/T39,"")</f>
      </c>
      <c r="W39" s="148"/>
      <c r="X39" s="163">
        <v>11</v>
      </c>
      <c r="Y39" s="149">
        <v>544.102</v>
      </c>
      <c r="Z39" s="149">
        <v>535.803545</v>
      </c>
      <c r="AA39" s="149">
        <v>0</v>
      </c>
      <c r="AB39" s="149">
        <f>IF(AND(Z39&gt;0,AA39&gt;0),AA39*100/Z39,"")</f>
      </c>
    </row>
    <row r="40" spans="1:26" s="150" customFormat="1" ht="11.25" customHeight="1">
      <c r="A40" s="144"/>
      <c r="B40" s="146"/>
      <c r="C40" s="146"/>
      <c r="D40" s="162"/>
      <c r="E40" s="153"/>
      <c r="F40" s="153"/>
      <c r="G40" s="153"/>
      <c r="H40" s="153"/>
      <c r="I40" s="148"/>
      <c r="J40" s="163"/>
      <c r="K40" s="149"/>
      <c r="L40" s="149"/>
      <c r="M40" s="149"/>
      <c r="N40" s="148"/>
      <c r="O40" s="150" t="s">
        <v>306</v>
      </c>
      <c r="Y40" s="149">
        <f>SUM(Y38:Y39)</f>
        <v>621.0889999999999</v>
      </c>
      <c r="Z40" s="149">
        <f>SUM(Z38:Z39)</f>
        <v>628.961545</v>
      </c>
    </row>
    <row r="41" spans="1:28" s="150" customFormat="1" ht="11.25" customHeight="1">
      <c r="A41" s="144" t="s">
        <v>160</v>
      </c>
      <c r="B41" s="146"/>
      <c r="C41" s="146"/>
      <c r="D41" s="162"/>
      <c r="E41" s="153"/>
      <c r="F41" s="153"/>
      <c r="G41" s="153"/>
      <c r="H41" s="153"/>
      <c r="I41" s="148"/>
      <c r="J41" s="163"/>
      <c r="K41" s="149"/>
      <c r="L41" s="149"/>
      <c r="M41" s="149"/>
      <c r="N41" s="148"/>
      <c r="O41" s="144" t="s">
        <v>215</v>
      </c>
      <c r="P41" s="146"/>
      <c r="Q41" s="146"/>
      <c r="R41" s="162">
        <v>0</v>
      </c>
      <c r="S41" s="153">
        <v>0</v>
      </c>
      <c r="T41" s="153">
        <v>0</v>
      </c>
      <c r="U41" s="153">
        <v>0</v>
      </c>
      <c r="V41" s="153">
        <f aca="true" t="shared" si="10" ref="V41:V55">IF(AND(T41&gt;0,U41&gt;0),U41*100/T41,"")</f>
      </c>
      <c r="W41" s="148"/>
      <c r="X41" s="163">
        <v>11</v>
      </c>
      <c r="Y41" s="149">
        <v>427.56</v>
      </c>
      <c r="Z41" s="149">
        <v>381.52267199999994</v>
      </c>
      <c r="AA41" s="149">
        <v>0</v>
      </c>
      <c r="AB41" s="149">
        <f aca="true" t="shared" si="11" ref="AB41:AB55">IF(AND(Z41&gt;0,AA41&gt;0),AA41*100/Z41,"")</f>
      </c>
    </row>
    <row r="42" spans="1:28" s="150" customFormat="1" ht="11.25" customHeight="1">
      <c r="A42" s="144" t="s">
        <v>161</v>
      </c>
      <c r="B42" s="146"/>
      <c r="C42" s="146"/>
      <c r="D42" s="162">
        <v>3</v>
      </c>
      <c r="E42" s="153">
        <v>8.636</v>
      </c>
      <c r="F42" s="153">
        <v>8.745</v>
      </c>
      <c r="G42" s="153">
        <v>7.824</v>
      </c>
      <c r="H42" s="153">
        <f aca="true" t="shared" si="12" ref="H42:H49">IF(AND(F42&gt;0,G42&gt;0),G42*100/F42,"")</f>
        <v>89.46826758147513</v>
      </c>
      <c r="I42" s="148"/>
      <c r="J42" s="163"/>
      <c r="K42" s="149">
        <v>752.556</v>
      </c>
      <c r="L42" s="149">
        <v>683.0060000000001</v>
      </c>
      <c r="M42" s="149"/>
      <c r="N42" s="148">
        <f aca="true" t="shared" si="13" ref="N42:N49">IF(AND(L42&gt;0,M42&gt;0),M42*100/L42,"")</f>
      </c>
      <c r="O42" s="144" t="s">
        <v>216</v>
      </c>
      <c r="P42" s="146"/>
      <c r="Q42" s="146"/>
      <c r="R42" s="162">
        <v>0</v>
      </c>
      <c r="S42" s="153">
        <v>0</v>
      </c>
      <c r="T42" s="153">
        <v>0</v>
      </c>
      <c r="U42" s="153">
        <v>0</v>
      </c>
      <c r="V42" s="153">
        <f t="shared" si="10"/>
      </c>
      <c r="W42" s="148"/>
      <c r="X42" s="163"/>
      <c r="Y42" s="149">
        <v>136.446</v>
      </c>
      <c r="Z42" s="149">
        <v>154.547504</v>
      </c>
      <c r="AA42" s="149"/>
      <c r="AB42" s="149">
        <f t="shared" si="11"/>
      </c>
    </row>
    <row r="43" spans="1:28" s="150" customFormat="1" ht="11.25" customHeight="1">
      <c r="A43" s="144" t="s">
        <v>162</v>
      </c>
      <c r="B43" s="146"/>
      <c r="C43" s="146"/>
      <c r="D43" s="162">
        <v>12</v>
      </c>
      <c r="E43" s="153">
        <v>29.778</v>
      </c>
      <c r="F43" s="153">
        <v>28.801</v>
      </c>
      <c r="G43" s="153">
        <v>0</v>
      </c>
      <c r="H43" s="153">
        <f t="shared" si="12"/>
      </c>
      <c r="I43" s="148"/>
      <c r="J43" s="163"/>
      <c r="K43" s="149">
        <v>2970.5260000000003</v>
      </c>
      <c r="L43" s="149">
        <v>2835.189</v>
      </c>
      <c r="M43" s="149">
        <v>0</v>
      </c>
      <c r="N43" s="148">
        <f t="shared" si="13"/>
      </c>
      <c r="O43" s="144" t="s">
        <v>217</v>
      </c>
      <c r="P43" s="146"/>
      <c r="Q43" s="146"/>
      <c r="R43" s="162">
        <v>0</v>
      </c>
      <c r="S43" s="153">
        <v>0</v>
      </c>
      <c r="T43" s="153">
        <v>0</v>
      </c>
      <c r="U43" s="153">
        <v>0</v>
      </c>
      <c r="V43" s="153">
        <f t="shared" si="10"/>
      </c>
      <c r="W43" s="148"/>
      <c r="X43" s="163"/>
      <c r="Y43" s="149">
        <v>111.821</v>
      </c>
      <c r="Z43" s="149">
        <v>86.05672399999999</v>
      </c>
      <c r="AA43" s="149"/>
      <c r="AB43" s="149">
        <f t="shared" si="11"/>
      </c>
    </row>
    <row r="44" spans="1:28" s="150" customFormat="1" ht="11.25" customHeight="1">
      <c r="A44" s="144" t="s">
        <v>304</v>
      </c>
      <c r="B44" s="146"/>
      <c r="C44" s="146"/>
      <c r="D44" s="162"/>
      <c r="E44" s="153">
        <f>SUM(E42:E43)</f>
        <v>38.414</v>
      </c>
      <c r="F44" s="153">
        <f>SUM(F42:F43)</f>
        <v>37.546</v>
      </c>
      <c r="G44" s="153"/>
      <c r="H44" s="153"/>
      <c r="I44" s="148"/>
      <c r="J44" s="163"/>
      <c r="K44" s="153">
        <f>SUM(K42:K43)</f>
        <v>3723.0820000000003</v>
      </c>
      <c r="L44" s="153">
        <f>SUM(L42:L43)</f>
        <v>3518.1949999999997</v>
      </c>
      <c r="M44" s="149"/>
      <c r="N44" s="148"/>
      <c r="O44" s="144" t="s">
        <v>218</v>
      </c>
      <c r="P44" s="146"/>
      <c r="Q44" s="146"/>
      <c r="R44" s="162">
        <v>0</v>
      </c>
      <c r="S44" s="153">
        <v>0</v>
      </c>
      <c r="T44" s="153">
        <v>0</v>
      </c>
      <c r="U44" s="153">
        <v>0</v>
      </c>
      <c r="V44" s="153">
        <f t="shared" si="10"/>
      </c>
      <c r="W44" s="148"/>
      <c r="X44" s="163"/>
      <c r="Y44" s="149">
        <v>930.8619999999999</v>
      </c>
      <c r="Z44" s="149">
        <v>894.8212819999999</v>
      </c>
      <c r="AA44" s="149"/>
      <c r="AB44" s="149">
        <f t="shared" si="11"/>
      </c>
    </row>
    <row r="45" spans="1:28" s="150" customFormat="1" ht="11.25" customHeight="1">
      <c r="A45" s="144" t="s">
        <v>163</v>
      </c>
      <c r="B45" s="146"/>
      <c r="C45" s="146"/>
      <c r="D45" s="162"/>
      <c r="E45" s="153">
        <v>74.265</v>
      </c>
      <c r="F45" s="153">
        <v>63.326</v>
      </c>
      <c r="G45" s="153">
        <v>0</v>
      </c>
      <c r="H45" s="153">
        <f t="shared" si="12"/>
      </c>
      <c r="I45" s="148"/>
      <c r="J45" s="163"/>
      <c r="K45" s="149">
        <v>224.734</v>
      </c>
      <c r="L45" s="149">
        <v>172.315</v>
      </c>
      <c r="M45" s="149">
        <v>0</v>
      </c>
      <c r="N45" s="148">
        <f t="shared" si="13"/>
      </c>
      <c r="O45" s="144" t="s">
        <v>219</v>
      </c>
      <c r="P45" s="146"/>
      <c r="Q45" s="146"/>
      <c r="R45" s="162">
        <v>0</v>
      </c>
      <c r="S45" s="153">
        <v>0</v>
      </c>
      <c r="T45" s="153">
        <v>0</v>
      </c>
      <c r="U45" s="153">
        <v>0</v>
      </c>
      <c r="V45" s="153">
        <f t="shared" si="10"/>
      </c>
      <c r="W45" s="148"/>
      <c r="X45" s="163"/>
      <c r="Y45" s="149">
        <v>232.83100000000002</v>
      </c>
      <c r="Z45" s="149">
        <v>211.61488500000002</v>
      </c>
      <c r="AA45" s="149"/>
      <c r="AB45" s="149">
        <f t="shared" si="11"/>
      </c>
    </row>
    <row r="46" spans="1:28" s="150" customFormat="1" ht="11.25" customHeight="1">
      <c r="A46" s="144" t="s">
        <v>164</v>
      </c>
      <c r="B46" s="146"/>
      <c r="C46" s="146"/>
      <c r="D46" s="162">
        <v>3</v>
      </c>
      <c r="E46" s="153">
        <v>783.425</v>
      </c>
      <c r="F46" s="153">
        <v>739.375</v>
      </c>
      <c r="G46" s="153">
        <v>747.236</v>
      </c>
      <c r="H46" s="153">
        <f t="shared" si="12"/>
        <v>101.0631952662722</v>
      </c>
      <c r="I46" s="148"/>
      <c r="J46" s="163">
        <v>11</v>
      </c>
      <c r="K46" s="149">
        <v>952.986</v>
      </c>
      <c r="L46" s="149">
        <v>691.6084999999999</v>
      </c>
      <c r="M46" s="149">
        <v>0</v>
      </c>
      <c r="N46" s="148">
        <f t="shared" si="13"/>
      </c>
      <c r="O46" s="144" t="s">
        <v>220</v>
      </c>
      <c r="P46" s="146"/>
      <c r="Q46" s="146"/>
      <c r="R46" s="162">
        <v>0</v>
      </c>
      <c r="S46" s="153">
        <v>0</v>
      </c>
      <c r="T46" s="153">
        <v>0</v>
      </c>
      <c r="U46" s="153">
        <v>0</v>
      </c>
      <c r="V46" s="153">
        <f t="shared" si="10"/>
      </c>
      <c r="W46" s="148"/>
      <c r="X46" s="163">
        <v>2</v>
      </c>
      <c r="Y46" s="149">
        <v>363.602</v>
      </c>
      <c r="Z46" s="149">
        <v>373.266</v>
      </c>
      <c r="AA46" s="149">
        <v>393.016</v>
      </c>
      <c r="AB46" s="149">
        <f t="shared" si="11"/>
        <v>105.29113286503458</v>
      </c>
    </row>
    <row r="47" spans="1:28" s="150" customFormat="1" ht="11.25" customHeight="1">
      <c r="A47" s="144" t="s">
        <v>165</v>
      </c>
      <c r="B47" s="146"/>
      <c r="C47" s="146"/>
      <c r="D47" s="162">
        <v>11</v>
      </c>
      <c r="E47" s="153">
        <v>0.805</v>
      </c>
      <c r="F47" s="153">
        <v>1.429</v>
      </c>
      <c r="G47" s="153">
        <v>0</v>
      </c>
      <c r="H47" s="153">
        <f t="shared" si="12"/>
      </c>
      <c r="I47" s="148"/>
      <c r="J47" s="163">
        <v>11</v>
      </c>
      <c r="K47" s="149">
        <v>2.65</v>
      </c>
      <c r="L47" s="149">
        <v>4.165</v>
      </c>
      <c r="M47" s="149">
        <v>0</v>
      </c>
      <c r="N47" s="148">
        <f t="shared" si="13"/>
      </c>
      <c r="O47" s="144" t="s">
        <v>221</v>
      </c>
      <c r="P47" s="146"/>
      <c r="Q47" s="146"/>
      <c r="R47" s="162">
        <v>0</v>
      </c>
      <c r="S47" s="153">
        <v>0</v>
      </c>
      <c r="T47" s="153">
        <v>0</v>
      </c>
      <c r="U47" s="153">
        <v>0</v>
      </c>
      <c r="V47" s="153">
        <f t="shared" si="10"/>
      </c>
      <c r="W47" s="148"/>
      <c r="X47" s="163">
        <v>10</v>
      </c>
      <c r="Y47" s="149">
        <v>28.893</v>
      </c>
      <c r="Z47" s="149">
        <v>22.986448000000003</v>
      </c>
      <c r="AA47" s="149">
        <v>0</v>
      </c>
      <c r="AB47" s="149">
        <f t="shared" si="11"/>
      </c>
    </row>
    <row r="48" spans="1:28" s="150" customFormat="1" ht="11.25" customHeight="1">
      <c r="A48" s="144" t="s">
        <v>166</v>
      </c>
      <c r="B48" s="146"/>
      <c r="C48" s="146"/>
      <c r="D48" s="162">
        <v>2</v>
      </c>
      <c r="E48" s="153">
        <v>43.244</v>
      </c>
      <c r="F48" s="153">
        <v>68.442</v>
      </c>
      <c r="G48" s="153">
        <v>68.039</v>
      </c>
      <c r="H48" s="153">
        <f t="shared" si="12"/>
        <v>99.41118026942523</v>
      </c>
      <c r="I48" s="148"/>
      <c r="J48" s="163">
        <v>7</v>
      </c>
      <c r="K48" s="149">
        <v>104.36099999999999</v>
      </c>
      <c r="L48" s="149">
        <v>143.97500000000002</v>
      </c>
      <c r="M48" s="149">
        <v>0</v>
      </c>
      <c r="N48" s="148">
        <f t="shared" si="13"/>
      </c>
      <c r="O48" s="144" t="s">
        <v>222</v>
      </c>
      <c r="P48" s="146"/>
      <c r="Q48" s="146"/>
      <c r="R48" s="162">
        <v>0</v>
      </c>
      <c r="S48" s="153">
        <v>0</v>
      </c>
      <c r="T48" s="153">
        <v>0</v>
      </c>
      <c r="U48" s="153">
        <v>0</v>
      </c>
      <c r="V48" s="153">
        <f t="shared" si="10"/>
      </c>
      <c r="W48" s="148"/>
      <c r="X48" s="163">
        <v>12</v>
      </c>
      <c r="Y48" s="149">
        <v>20.884</v>
      </c>
      <c r="Z48" s="149">
        <v>20.937</v>
      </c>
      <c r="AA48" s="149">
        <v>0</v>
      </c>
      <c r="AB48" s="149">
        <f t="shared" si="11"/>
      </c>
    </row>
    <row r="49" spans="1:28" s="150" customFormat="1" ht="11.25" customHeight="1">
      <c r="A49" s="144" t="s">
        <v>167</v>
      </c>
      <c r="B49" s="146"/>
      <c r="C49" s="146"/>
      <c r="D49" s="162">
        <v>10</v>
      </c>
      <c r="E49" s="153">
        <v>10.21504</v>
      </c>
      <c r="F49" s="153">
        <v>9</v>
      </c>
      <c r="G49" s="153">
        <v>0</v>
      </c>
      <c r="H49" s="153">
        <f t="shared" si="12"/>
      </c>
      <c r="I49" s="148"/>
      <c r="J49" s="163">
        <v>11</v>
      </c>
      <c r="K49" s="149">
        <v>33.556999999999995</v>
      </c>
      <c r="L49" s="149">
        <v>28.709256</v>
      </c>
      <c r="M49" s="149">
        <v>0</v>
      </c>
      <c r="N49" s="148">
        <f t="shared" si="13"/>
      </c>
      <c r="O49" s="144" t="s">
        <v>223</v>
      </c>
      <c r="P49" s="146"/>
      <c r="Q49" s="146"/>
      <c r="R49" s="162">
        <v>0</v>
      </c>
      <c r="S49" s="153">
        <v>0</v>
      </c>
      <c r="T49" s="153">
        <v>0</v>
      </c>
      <c r="U49" s="153">
        <v>0</v>
      </c>
      <c r="V49" s="153">
        <f t="shared" si="10"/>
      </c>
      <c r="W49" s="148"/>
      <c r="X49" s="163">
        <v>3</v>
      </c>
      <c r="Y49" s="149">
        <v>79.886</v>
      </c>
      <c r="Z49" s="149">
        <v>80.72349999999999</v>
      </c>
      <c r="AA49" s="149">
        <v>0</v>
      </c>
      <c r="AB49" s="149">
        <f t="shared" si="11"/>
      </c>
    </row>
    <row r="50" spans="1:28" s="150" customFormat="1" ht="11.25" customHeight="1">
      <c r="A50" s="144"/>
      <c r="B50" s="146"/>
      <c r="C50" s="146"/>
      <c r="D50" s="162"/>
      <c r="E50" s="153"/>
      <c r="F50" s="153"/>
      <c r="G50" s="153"/>
      <c r="H50" s="153"/>
      <c r="I50" s="148"/>
      <c r="J50" s="163"/>
      <c r="K50" s="149"/>
      <c r="L50" s="149"/>
      <c r="M50" s="149"/>
      <c r="N50" s="148"/>
      <c r="O50" s="144" t="s">
        <v>224</v>
      </c>
      <c r="P50" s="146"/>
      <c r="Q50" s="146"/>
      <c r="R50" s="162">
        <v>0</v>
      </c>
      <c r="S50" s="153">
        <v>0</v>
      </c>
      <c r="T50" s="153">
        <v>0</v>
      </c>
      <c r="U50" s="153">
        <v>0</v>
      </c>
      <c r="V50" s="153">
        <f t="shared" si="10"/>
      </c>
      <c r="W50" s="148"/>
      <c r="X50" s="163">
        <v>10</v>
      </c>
      <c r="Y50" s="149">
        <v>642.5730000000001</v>
      </c>
      <c r="Z50" s="149">
        <v>615.326798</v>
      </c>
      <c r="AA50" s="149">
        <v>0</v>
      </c>
      <c r="AB50" s="149">
        <f t="shared" si="11"/>
      </c>
    </row>
    <row r="51" spans="1:28" s="150" customFormat="1" ht="11.25" customHeight="1">
      <c r="A51" s="144" t="s">
        <v>168</v>
      </c>
      <c r="B51" s="146"/>
      <c r="C51" s="146"/>
      <c r="D51" s="162"/>
      <c r="E51" s="153"/>
      <c r="F51" s="153"/>
      <c r="G51" s="153"/>
      <c r="H51" s="153"/>
      <c r="I51" s="148"/>
      <c r="J51" s="163"/>
      <c r="K51" s="149"/>
      <c r="L51" s="149"/>
      <c r="M51" s="149"/>
      <c r="N51" s="148"/>
      <c r="O51" s="144" t="s">
        <v>225</v>
      </c>
      <c r="P51" s="146"/>
      <c r="Q51" s="146"/>
      <c r="R51" s="162">
        <v>0</v>
      </c>
      <c r="S51" s="153">
        <v>0</v>
      </c>
      <c r="T51" s="153">
        <v>0</v>
      </c>
      <c r="U51" s="153">
        <v>0</v>
      </c>
      <c r="V51" s="153">
        <f t="shared" si="10"/>
      </c>
      <c r="W51" s="148"/>
      <c r="X51" s="163">
        <v>11</v>
      </c>
      <c r="Y51" s="149">
        <v>15.45</v>
      </c>
      <c r="Z51" s="149">
        <v>15.380643000000003</v>
      </c>
      <c r="AA51" s="149">
        <v>0</v>
      </c>
      <c r="AB51" s="149">
        <f t="shared" si="11"/>
      </c>
    </row>
    <row r="52" spans="1:28" s="150" customFormat="1" ht="11.25" customHeight="1">
      <c r="A52" s="144" t="s">
        <v>169</v>
      </c>
      <c r="B52" s="146"/>
      <c r="C52" s="146"/>
      <c r="D52" s="162">
        <v>11</v>
      </c>
      <c r="E52" s="153">
        <v>110.196</v>
      </c>
      <c r="F52" s="153">
        <v>108.117</v>
      </c>
      <c r="G52" s="153">
        <v>0</v>
      </c>
      <c r="H52" s="153">
        <f>IF(AND(F52&gt;0,G52&gt;0),G52*100/F52,"")</f>
      </c>
      <c r="I52" s="148"/>
      <c r="J52" s="163">
        <v>11</v>
      </c>
      <c r="K52" s="149">
        <v>5000.7</v>
      </c>
      <c r="L52" s="149">
        <v>4747.812</v>
      </c>
      <c r="M52" s="149">
        <v>0</v>
      </c>
      <c r="N52" s="148">
        <f>IF(AND(L52&gt;0,M52&gt;0),M52*100/L52,"")</f>
      </c>
      <c r="O52" s="144" t="s">
        <v>226</v>
      </c>
      <c r="P52" s="146"/>
      <c r="Q52" s="146"/>
      <c r="R52" s="162">
        <v>0</v>
      </c>
      <c r="S52" s="153">
        <v>0</v>
      </c>
      <c r="T52" s="153">
        <v>0</v>
      </c>
      <c r="U52" s="153">
        <v>0</v>
      </c>
      <c r="V52" s="153">
        <f t="shared" si="10"/>
      </c>
      <c r="W52" s="148"/>
      <c r="X52" s="163">
        <v>12</v>
      </c>
      <c r="Y52" s="149">
        <v>161.359</v>
      </c>
      <c r="Z52" s="149">
        <v>163.276</v>
      </c>
      <c r="AA52" s="149">
        <v>0</v>
      </c>
      <c r="AB52" s="149">
        <f t="shared" si="11"/>
      </c>
    </row>
    <row r="53" spans="1:28" s="150" customFormat="1" ht="11.25" customHeight="1">
      <c r="A53" s="144" t="s">
        <v>170</v>
      </c>
      <c r="B53" s="146"/>
      <c r="C53" s="146"/>
      <c r="D53" s="162">
        <v>3</v>
      </c>
      <c r="E53" s="153">
        <v>247.639</v>
      </c>
      <c r="F53" s="153">
        <v>256.944</v>
      </c>
      <c r="G53" s="153">
        <v>255.665</v>
      </c>
      <c r="H53" s="153">
        <f>IF(AND(F53&gt;0,G53&gt;0),G53*100/F53,"")</f>
        <v>99.50222616601282</v>
      </c>
      <c r="I53" s="148"/>
      <c r="J53" s="163">
        <v>11</v>
      </c>
      <c r="K53" s="149">
        <v>10126.971000000003</v>
      </c>
      <c r="L53" s="149">
        <v>9862.246764909247</v>
      </c>
      <c r="M53" s="149">
        <v>0</v>
      </c>
      <c r="N53" s="148">
        <f>IF(AND(L53&gt;0,M53&gt;0),M53*100/L53,"")</f>
      </c>
      <c r="O53" s="144" t="s">
        <v>227</v>
      </c>
      <c r="P53" s="146"/>
      <c r="Q53" s="146"/>
      <c r="R53" s="162">
        <v>0</v>
      </c>
      <c r="S53" s="153">
        <v>0</v>
      </c>
      <c r="T53" s="153">
        <v>0</v>
      </c>
      <c r="U53" s="153">
        <v>0</v>
      </c>
      <c r="V53" s="153">
        <f t="shared" si="10"/>
      </c>
      <c r="W53" s="148"/>
      <c r="X53" s="163">
        <v>2</v>
      </c>
      <c r="Y53" s="149">
        <v>14.307000000000002</v>
      </c>
      <c r="Z53" s="149">
        <v>16.76</v>
      </c>
      <c r="AA53" s="149">
        <v>17.878</v>
      </c>
      <c r="AB53" s="149">
        <f t="shared" si="11"/>
        <v>106.6706443914081</v>
      </c>
    </row>
    <row r="54" spans="1:28" s="150" customFormat="1" ht="11.25" customHeight="1">
      <c r="A54" s="144" t="s">
        <v>171</v>
      </c>
      <c r="B54" s="146"/>
      <c r="C54" s="146"/>
      <c r="D54" s="162">
        <v>2</v>
      </c>
      <c r="E54" s="153">
        <v>113.725</v>
      </c>
      <c r="F54" s="153">
        <v>131.481</v>
      </c>
      <c r="G54" s="153">
        <v>121.6451</v>
      </c>
      <c r="H54" s="153">
        <f>IF(AND(F54&gt;0,G54&gt;0),G54*100/F54,"")</f>
        <v>92.5191472532153</v>
      </c>
      <c r="I54" s="148"/>
      <c r="J54" s="163">
        <v>11</v>
      </c>
      <c r="K54" s="149">
        <v>1290.5649999999998</v>
      </c>
      <c r="L54" s="149">
        <v>1475.1272050000002</v>
      </c>
      <c r="M54" s="149">
        <v>0</v>
      </c>
      <c r="N54" s="148">
        <f>IF(AND(L54&gt;0,M54&gt;0),M54*100/L54,"")</f>
      </c>
      <c r="O54" s="144" t="s">
        <v>228</v>
      </c>
      <c r="P54" s="146"/>
      <c r="Q54" s="146"/>
      <c r="R54" s="162">
        <v>0</v>
      </c>
      <c r="S54" s="153">
        <v>0</v>
      </c>
      <c r="T54" s="153">
        <v>0</v>
      </c>
      <c r="U54" s="153">
        <v>0</v>
      </c>
      <c r="V54" s="153">
        <f t="shared" si="10"/>
      </c>
      <c r="W54" s="148"/>
      <c r="X54" s="163"/>
      <c r="Y54" s="149">
        <v>195.699</v>
      </c>
      <c r="Z54" s="149">
        <v>219.02946500000002</v>
      </c>
      <c r="AA54" s="149"/>
      <c r="AB54" s="149">
        <f t="shared" si="11"/>
      </c>
    </row>
    <row r="55" spans="1:28" s="150" customFormat="1" ht="11.25" customHeight="1">
      <c r="A55" s="144"/>
      <c r="B55" s="146"/>
      <c r="C55" s="146"/>
      <c r="D55" s="162"/>
      <c r="E55" s="153"/>
      <c r="F55" s="153"/>
      <c r="G55" s="153"/>
      <c r="H55" s="153"/>
      <c r="I55" s="148"/>
      <c r="J55" s="163"/>
      <c r="K55" s="149"/>
      <c r="L55" s="149"/>
      <c r="M55" s="149"/>
      <c r="N55" s="148"/>
      <c r="O55" s="144" t="s">
        <v>229</v>
      </c>
      <c r="P55" s="146"/>
      <c r="Q55" s="146"/>
      <c r="R55" s="162">
        <v>0</v>
      </c>
      <c r="S55" s="153">
        <v>0</v>
      </c>
      <c r="T55" s="153">
        <v>0</v>
      </c>
      <c r="U55" s="153">
        <v>0</v>
      </c>
      <c r="V55" s="153">
        <f t="shared" si="10"/>
      </c>
      <c r="W55" s="148"/>
      <c r="X55" s="163">
        <v>11</v>
      </c>
      <c r="Y55" s="149">
        <v>13.544</v>
      </c>
      <c r="Z55" s="149">
        <v>13.594999999999999</v>
      </c>
      <c r="AA55" s="149">
        <v>0</v>
      </c>
      <c r="AB55" s="149">
        <f t="shared" si="11"/>
      </c>
    </row>
    <row r="56" spans="1:28" s="150" customFormat="1" ht="11.25" customHeight="1">
      <c r="A56" s="144" t="s">
        <v>172</v>
      </c>
      <c r="B56" s="146"/>
      <c r="C56" s="146"/>
      <c r="D56" s="162"/>
      <c r="E56" s="201"/>
      <c r="F56" s="201"/>
      <c r="G56" s="153"/>
      <c r="H56" s="153"/>
      <c r="I56" s="148"/>
      <c r="J56" s="163"/>
      <c r="K56" s="201"/>
      <c r="L56" s="201"/>
      <c r="M56" s="149"/>
      <c r="N56" s="148"/>
      <c r="O56" s="144"/>
      <c r="P56" s="146"/>
      <c r="Q56" s="146"/>
      <c r="R56" s="162"/>
      <c r="S56" s="153"/>
      <c r="T56" s="153"/>
      <c r="U56" s="153"/>
      <c r="V56" s="153"/>
      <c r="W56" s="148"/>
      <c r="X56" s="163"/>
      <c r="Y56" s="149"/>
      <c r="Z56" s="149"/>
      <c r="AA56" s="149"/>
      <c r="AB56" s="149"/>
    </row>
    <row r="57" spans="1:28" s="150" customFormat="1" ht="11.25" customHeight="1">
      <c r="A57" s="144" t="s">
        <v>173</v>
      </c>
      <c r="B57" s="146"/>
      <c r="C57" s="146"/>
      <c r="D57" s="162">
        <v>11</v>
      </c>
      <c r="E57" s="153">
        <v>3.675</v>
      </c>
      <c r="F57" s="153">
        <v>5.197</v>
      </c>
      <c r="G57" s="153">
        <v>0</v>
      </c>
      <c r="H57" s="153">
        <f aca="true" t="shared" si="14" ref="H57:H78">IF(AND(F57&gt;0,G57&gt;0),G57*100/F57,"")</f>
      </c>
      <c r="I57" s="148"/>
      <c r="J57" s="163">
        <v>11</v>
      </c>
      <c r="K57" s="149">
        <v>124.60899999999998</v>
      </c>
      <c r="L57" s="149">
        <v>162.35078000000004</v>
      </c>
      <c r="M57" s="149">
        <v>0</v>
      </c>
      <c r="N57" s="148">
        <f aca="true" t="shared" si="15" ref="N57:N78">IF(AND(L57&gt;0,M57&gt;0),M57*100/L57,"")</f>
      </c>
      <c r="O57" s="144" t="s">
        <v>230</v>
      </c>
      <c r="P57" s="146"/>
      <c r="Q57" s="146"/>
      <c r="R57" s="162"/>
      <c r="S57" s="153"/>
      <c r="T57" s="153"/>
      <c r="U57" s="153"/>
      <c r="V57" s="153"/>
      <c r="W57" s="148"/>
      <c r="X57" s="163"/>
      <c r="Y57" s="149"/>
      <c r="Z57" s="149"/>
      <c r="AA57" s="149"/>
      <c r="AB57" s="149"/>
    </row>
    <row r="58" spans="1:28" s="150" customFormat="1" ht="11.25" customHeight="1">
      <c r="A58" s="144" t="s">
        <v>174</v>
      </c>
      <c r="B58" s="146"/>
      <c r="C58" s="146"/>
      <c r="D58" s="162">
        <v>7</v>
      </c>
      <c r="E58" s="153">
        <v>10.112</v>
      </c>
      <c r="F58" s="153">
        <v>10.587</v>
      </c>
      <c r="G58" s="153">
        <v>0</v>
      </c>
      <c r="H58" s="153">
        <f t="shared" si="14"/>
      </c>
      <c r="I58" s="148"/>
      <c r="J58" s="163">
        <v>3</v>
      </c>
      <c r="K58" s="149">
        <v>48.814</v>
      </c>
      <c r="L58" s="149">
        <v>52.918609000000004</v>
      </c>
      <c r="M58" s="149">
        <v>57.950649999999996</v>
      </c>
      <c r="N58" s="148">
        <f t="shared" si="15"/>
        <v>109.50901978545957</v>
      </c>
      <c r="O58" s="144" t="s">
        <v>231</v>
      </c>
      <c r="P58" s="146"/>
      <c r="Q58" s="146"/>
      <c r="R58" s="162">
        <v>0</v>
      </c>
      <c r="S58" s="153">
        <v>0</v>
      </c>
      <c r="T58" s="153">
        <v>0</v>
      </c>
      <c r="U58" s="153">
        <v>0</v>
      </c>
      <c r="V58" s="153">
        <f>IF(AND(T58&gt;0,U58&gt;0),U58*100/T58,"")</f>
      </c>
      <c r="W58" s="148"/>
      <c r="X58" s="163">
        <v>11</v>
      </c>
      <c r="Y58" s="149">
        <v>232.9652</v>
      </c>
      <c r="Z58" s="149">
        <v>280.67021</v>
      </c>
      <c r="AA58" s="149">
        <v>0</v>
      </c>
      <c r="AB58" s="149">
        <f>IF(AND(Z58&gt;0,AA58&gt;0),AA58*100/Z58,"")</f>
      </c>
    </row>
    <row r="59" spans="1:28" s="150" customFormat="1" ht="11.25" customHeight="1">
      <c r="A59" s="144" t="s">
        <v>175</v>
      </c>
      <c r="B59" s="146"/>
      <c r="C59" s="146"/>
      <c r="D59" s="162">
        <v>2</v>
      </c>
      <c r="E59" s="153">
        <v>33.924</v>
      </c>
      <c r="F59" s="153">
        <v>34.534</v>
      </c>
      <c r="G59" s="153">
        <v>33.478</v>
      </c>
      <c r="H59" s="153">
        <f t="shared" si="14"/>
        <v>96.94214397405456</v>
      </c>
      <c r="I59" s="148"/>
      <c r="J59" s="163"/>
      <c r="K59" s="149">
        <v>904.889</v>
      </c>
      <c r="L59" s="149">
        <v>929.1879660000001</v>
      </c>
      <c r="M59" s="149">
        <v>0</v>
      </c>
      <c r="N59" s="148">
        <f t="shared" si="15"/>
      </c>
      <c r="O59" s="144" t="s">
        <v>232</v>
      </c>
      <c r="P59" s="146"/>
      <c r="Q59" s="146"/>
      <c r="R59" s="162">
        <v>0</v>
      </c>
      <c r="S59" s="153">
        <v>0</v>
      </c>
      <c r="T59" s="153">
        <v>0</v>
      </c>
      <c r="U59" s="153">
        <v>0</v>
      </c>
      <c r="V59" s="153">
        <f>IF(AND(T59&gt;0,U59&gt;0),U59*100/T59,"")</f>
      </c>
      <c r="W59" s="148"/>
      <c r="X59" s="163">
        <v>3</v>
      </c>
      <c r="Y59" s="149">
        <v>5911.603640537239</v>
      </c>
      <c r="Z59" s="149">
        <v>5728.785956948712</v>
      </c>
      <c r="AA59" s="149">
        <v>0</v>
      </c>
      <c r="AB59" s="149">
        <f>IF(AND(Z59&gt;0,AA59&gt;0),AA59*100/Z59,"")</f>
      </c>
    </row>
    <row r="60" spans="1:28" s="150" customFormat="1" ht="11.25" customHeight="1">
      <c r="A60" s="144" t="s">
        <v>176</v>
      </c>
      <c r="B60" s="146"/>
      <c r="C60" s="146"/>
      <c r="D60" s="162">
        <v>11</v>
      </c>
      <c r="E60" s="153">
        <v>18.059</v>
      </c>
      <c r="F60" s="153">
        <v>19.809</v>
      </c>
      <c r="G60" s="153">
        <v>0</v>
      </c>
      <c r="H60" s="153">
        <f t="shared" si="14"/>
      </c>
      <c r="I60" s="148"/>
      <c r="J60" s="163">
        <v>11</v>
      </c>
      <c r="K60" s="149">
        <v>923.32</v>
      </c>
      <c r="L60" s="149">
        <v>1034.419003</v>
      </c>
      <c r="M60" s="149">
        <v>0</v>
      </c>
      <c r="N60" s="148">
        <f t="shared" si="15"/>
      </c>
      <c r="O60" s="144" t="s">
        <v>314</v>
      </c>
      <c r="P60" s="146"/>
      <c r="Q60" s="146"/>
      <c r="R60" s="162">
        <v>0</v>
      </c>
      <c r="S60" s="153">
        <v>0</v>
      </c>
      <c r="T60" s="153">
        <v>0</v>
      </c>
      <c r="U60" s="153">
        <v>0</v>
      </c>
      <c r="V60" s="153">
        <f>IF(AND(T60&gt;0,U60&gt;0),U60*100/T60,"")</f>
      </c>
      <c r="W60" s="148"/>
      <c r="X60" s="163">
        <v>3</v>
      </c>
      <c r="Y60" s="149">
        <v>44415.16185122008</v>
      </c>
      <c r="Z60" s="149">
        <v>43281.24444890138</v>
      </c>
      <c r="AA60" s="149">
        <v>0</v>
      </c>
      <c r="AB60" s="149">
        <f>IF(AND(Z60&gt;0,AA60&gt;0),AA60*100/Z60,"")</f>
      </c>
    </row>
    <row r="61" spans="1:28" s="150" customFormat="1" ht="11.25" customHeight="1">
      <c r="A61" s="144" t="s">
        <v>177</v>
      </c>
      <c r="B61" s="146"/>
      <c r="C61" s="146"/>
      <c r="D61" s="162">
        <v>11</v>
      </c>
      <c r="E61" s="153">
        <v>23.8</v>
      </c>
      <c r="F61" s="153">
        <v>23.27</v>
      </c>
      <c r="G61" s="153">
        <v>0</v>
      </c>
      <c r="H61" s="153">
        <f t="shared" si="14"/>
      </c>
      <c r="I61" s="148"/>
      <c r="J61" s="163">
        <v>11</v>
      </c>
      <c r="K61" s="149">
        <v>750.592</v>
      </c>
      <c r="L61" s="149">
        <v>736.2390160000001</v>
      </c>
      <c r="M61" s="149">
        <v>0</v>
      </c>
      <c r="N61" s="148">
        <f t="shared" si="15"/>
      </c>
      <c r="O61" s="144" t="s">
        <v>233</v>
      </c>
      <c r="P61" s="146"/>
      <c r="Q61" s="146"/>
      <c r="R61" s="162">
        <v>0</v>
      </c>
      <c r="S61" s="153">
        <v>0</v>
      </c>
      <c r="T61" s="153">
        <v>0</v>
      </c>
      <c r="U61" s="153">
        <v>0</v>
      </c>
      <c r="V61" s="153">
        <f>IF(AND(T61&gt;0,U61&gt;0),U61*100/T61,"")</f>
      </c>
      <c r="W61" s="148"/>
      <c r="X61" s="163">
        <v>11</v>
      </c>
      <c r="Y61" s="149">
        <v>1.021</v>
      </c>
      <c r="Z61" s="149">
        <v>1.2530000000000001</v>
      </c>
      <c r="AA61" s="149">
        <v>0</v>
      </c>
      <c r="AB61" s="149">
        <f>IF(AND(Z61&gt;0,AA61&gt;0),AA61*100/Z61,"")</f>
      </c>
    </row>
    <row r="62" spans="1:28" s="150" customFormat="1" ht="11.25" customHeight="1">
      <c r="A62" s="144" t="s">
        <v>178</v>
      </c>
      <c r="B62" s="146"/>
      <c r="C62" s="146"/>
      <c r="D62" s="162">
        <v>2</v>
      </c>
      <c r="E62" s="153">
        <v>11.609</v>
      </c>
      <c r="F62" s="153">
        <v>11.219</v>
      </c>
      <c r="G62" s="153">
        <v>11.009</v>
      </c>
      <c r="H62" s="153">
        <f t="shared" si="14"/>
        <v>98.12817541670383</v>
      </c>
      <c r="I62" s="148"/>
      <c r="J62" s="163">
        <v>3</v>
      </c>
      <c r="K62" s="149">
        <v>1060.4530000000002</v>
      </c>
      <c r="L62" s="149">
        <v>1044.393</v>
      </c>
      <c r="M62" s="149">
        <v>1031.656958</v>
      </c>
      <c r="N62" s="148">
        <f t="shared" si="15"/>
        <v>98.78053165810188</v>
      </c>
      <c r="O62" s="144"/>
      <c r="P62" s="146"/>
      <c r="Q62" s="146"/>
      <c r="R62" s="162"/>
      <c r="S62" s="153"/>
      <c r="T62" s="153"/>
      <c r="U62" s="153"/>
      <c r="V62" s="153"/>
      <c r="W62" s="148"/>
      <c r="X62" s="163"/>
      <c r="Y62" s="149"/>
      <c r="Z62" s="149"/>
      <c r="AA62" s="149"/>
      <c r="AB62" s="149"/>
    </row>
    <row r="63" spans="1:28" s="150" customFormat="1" ht="11.25" customHeight="1">
      <c r="A63" s="144" t="s">
        <v>179</v>
      </c>
      <c r="B63" s="146"/>
      <c r="C63" s="146"/>
      <c r="D63" s="162">
        <v>9</v>
      </c>
      <c r="E63" s="153">
        <v>38.138</v>
      </c>
      <c r="F63" s="153">
        <v>43.02</v>
      </c>
      <c r="G63" s="153">
        <v>0</v>
      </c>
      <c r="H63" s="153">
        <f t="shared" si="14"/>
      </c>
      <c r="I63" s="148"/>
      <c r="J63" s="163">
        <v>9</v>
      </c>
      <c r="K63" s="149">
        <v>3300.096</v>
      </c>
      <c r="L63" s="149">
        <v>3462.843</v>
      </c>
      <c r="M63" s="149">
        <v>0</v>
      </c>
      <c r="N63" s="148">
        <f t="shared" si="15"/>
      </c>
      <c r="O63" s="144" t="s">
        <v>234</v>
      </c>
      <c r="P63" s="146"/>
      <c r="Q63" s="146"/>
      <c r="R63" s="162"/>
      <c r="S63" s="153"/>
      <c r="T63" s="153"/>
      <c r="U63" s="153"/>
      <c r="V63" s="153"/>
      <c r="W63" s="148"/>
      <c r="X63" s="163"/>
      <c r="Y63" s="149"/>
      <c r="Z63" s="149"/>
      <c r="AA63" s="149"/>
      <c r="AB63" s="149"/>
    </row>
    <row r="64" spans="1:28" s="150" customFormat="1" ht="11.25" customHeight="1">
      <c r="A64" s="144" t="s">
        <v>180</v>
      </c>
      <c r="B64" s="146"/>
      <c r="C64" s="146"/>
      <c r="D64" s="162">
        <v>12</v>
      </c>
      <c r="E64" s="153">
        <v>4.929</v>
      </c>
      <c r="F64" s="153">
        <v>4.851</v>
      </c>
      <c r="G64" s="153">
        <v>0</v>
      </c>
      <c r="H64" s="153">
        <f t="shared" si="14"/>
      </c>
      <c r="I64" s="148"/>
      <c r="J64" s="163">
        <v>12</v>
      </c>
      <c r="K64" s="149">
        <v>504.058</v>
      </c>
      <c r="L64" s="149">
        <v>503.31100000000004</v>
      </c>
      <c r="M64" s="149">
        <v>0</v>
      </c>
      <c r="N64" s="148">
        <f t="shared" si="15"/>
      </c>
      <c r="O64" s="144" t="s">
        <v>235</v>
      </c>
      <c r="P64" s="146"/>
      <c r="Q64" s="146"/>
      <c r="R64" s="162">
        <v>0</v>
      </c>
      <c r="S64" s="153">
        <v>0</v>
      </c>
      <c r="T64" s="153">
        <v>0</v>
      </c>
      <c r="U64" s="153">
        <v>0</v>
      </c>
      <c r="V64" s="153">
        <f>IF(AND(T64&gt;0,U64&gt;0),U64*100/T64,"")</f>
      </c>
      <c r="W64" s="148"/>
      <c r="X64" s="163">
        <v>11</v>
      </c>
      <c r="Y64" s="149">
        <v>555.5679</v>
      </c>
      <c r="Z64" s="149">
        <v>603.3954000000001</v>
      </c>
      <c r="AA64" s="149">
        <v>0</v>
      </c>
      <c r="AB64" s="149">
        <f>IF(AND(Z64&gt;0,AA64&gt;0),AA64*100/Z64,"")</f>
      </c>
    </row>
    <row r="65" spans="1:28" s="150" customFormat="1" ht="11.25" customHeight="1">
      <c r="A65" s="144" t="s">
        <v>181</v>
      </c>
      <c r="B65" s="146"/>
      <c r="C65" s="146"/>
      <c r="D65" s="162">
        <v>12</v>
      </c>
      <c r="E65" s="153">
        <v>54.676</v>
      </c>
      <c r="F65" s="153">
        <v>59.09</v>
      </c>
      <c r="G65" s="153">
        <v>0</v>
      </c>
      <c r="H65" s="153">
        <f t="shared" si="14"/>
      </c>
      <c r="I65" s="148"/>
      <c r="J65" s="163">
        <v>12</v>
      </c>
      <c r="K65" s="149">
        <v>4864.607</v>
      </c>
      <c r="L65" s="149">
        <v>5010.5470000000005</v>
      </c>
      <c r="M65" s="149">
        <v>0</v>
      </c>
      <c r="N65" s="148">
        <f t="shared" si="15"/>
      </c>
      <c r="O65" s="144" t="s">
        <v>236</v>
      </c>
      <c r="P65" s="146"/>
      <c r="Q65" s="146"/>
      <c r="R65" s="162">
        <v>0</v>
      </c>
      <c r="S65" s="153">
        <v>0</v>
      </c>
      <c r="T65" s="153">
        <v>0</v>
      </c>
      <c r="U65" s="153">
        <v>0</v>
      </c>
      <c r="V65" s="153">
        <f>IF(AND(T65&gt;0,U65&gt;0),U65*100/T65,"")</f>
      </c>
      <c r="W65" s="148"/>
      <c r="X65" s="163">
        <v>3</v>
      </c>
      <c r="Y65" s="149">
        <v>4060.0530000000003</v>
      </c>
      <c r="Z65" s="149">
        <v>6704.832398073837</v>
      </c>
      <c r="AA65" s="149">
        <v>0</v>
      </c>
      <c r="AB65" s="149">
        <f>IF(AND(Z65&gt;0,AA65&gt;0),AA65*100/Z65,"")</f>
      </c>
    </row>
    <row r="66" spans="1:28" s="150" customFormat="1" ht="11.25" customHeight="1">
      <c r="A66" s="144" t="s">
        <v>182</v>
      </c>
      <c r="B66" s="146"/>
      <c r="C66" s="146"/>
      <c r="D66" s="162"/>
      <c r="E66" s="153">
        <v>27.121</v>
      </c>
      <c r="F66" s="153">
        <v>32.488</v>
      </c>
      <c r="G66" s="153"/>
      <c r="H66" s="153">
        <f t="shared" si="14"/>
      </c>
      <c r="I66" s="148"/>
      <c r="J66" s="163">
        <v>11</v>
      </c>
      <c r="K66" s="149">
        <v>2503.756</v>
      </c>
      <c r="L66" s="149">
        <v>2707.8140000000003</v>
      </c>
      <c r="M66" s="149">
        <v>0</v>
      </c>
      <c r="N66" s="148">
        <f t="shared" si="15"/>
      </c>
      <c r="O66" s="144" t="s">
        <v>237</v>
      </c>
      <c r="P66" s="146"/>
      <c r="Q66" s="146"/>
      <c r="R66" s="162">
        <v>0</v>
      </c>
      <c r="S66" s="153">
        <v>0</v>
      </c>
      <c r="T66" s="153">
        <v>0</v>
      </c>
      <c r="U66" s="153">
        <v>0</v>
      </c>
      <c r="V66" s="153">
        <f>IF(AND(T66&gt;0,U66&gt;0),U66*100/T66,"")</f>
      </c>
      <c r="W66" s="148"/>
      <c r="X66" s="163">
        <v>3</v>
      </c>
      <c r="Y66" s="149">
        <v>836.26794867</v>
      </c>
      <c r="Z66" s="149">
        <v>1389.4845034349917</v>
      </c>
      <c r="AA66" s="149">
        <v>0</v>
      </c>
      <c r="AB66" s="149">
        <f>IF(AND(Z66&gt;0,AA66&gt;0),AA66*100/Z66,"")</f>
      </c>
    </row>
    <row r="67" spans="1:28" s="150" customFormat="1" ht="11.25" customHeight="1">
      <c r="A67" s="144" t="s">
        <v>183</v>
      </c>
      <c r="B67" s="146"/>
      <c r="C67" s="146"/>
      <c r="D67" s="162">
        <v>11</v>
      </c>
      <c r="E67" s="153">
        <v>18.513</v>
      </c>
      <c r="F67" s="153">
        <v>18.598</v>
      </c>
      <c r="G67" s="153">
        <v>0</v>
      </c>
      <c r="H67" s="153">
        <f t="shared" si="14"/>
      </c>
      <c r="I67" s="148"/>
      <c r="J67" s="163">
        <v>11</v>
      </c>
      <c r="K67" s="149">
        <v>1130.863</v>
      </c>
      <c r="L67" s="149">
        <v>1094.603393</v>
      </c>
      <c r="M67" s="149">
        <v>0</v>
      </c>
      <c r="N67" s="148">
        <f t="shared" si="15"/>
      </c>
      <c r="O67" s="144"/>
      <c r="P67" s="146"/>
      <c r="Q67" s="146"/>
      <c r="R67" s="162"/>
      <c r="S67" s="153"/>
      <c r="T67" s="153"/>
      <c r="U67" s="153"/>
      <c r="V67" s="153"/>
      <c r="W67" s="148"/>
      <c r="X67" s="163"/>
      <c r="Y67" s="149"/>
      <c r="Z67" s="149"/>
      <c r="AA67" s="149"/>
      <c r="AB67" s="149"/>
    </row>
    <row r="68" spans="1:28" s="150" customFormat="1" ht="11.25" customHeight="1">
      <c r="A68" s="144" t="s">
        <v>184</v>
      </c>
      <c r="B68" s="146"/>
      <c r="C68" s="146"/>
      <c r="D68" s="162"/>
      <c r="E68" s="153">
        <v>1.846</v>
      </c>
      <c r="F68" s="153">
        <v>1.784</v>
      </c>
      <c r="G68" s="153"/>
      <c r="H68" s="153">
        <f t="shared" si="14"/>
      </c>
      <c r="I68" s="148"/>
      <c r="J68" s="163">
        <v>11</v>
      </c>
      <c r="K68" s="149">
        <v>61.677</v>
      </c>
      <c r="L68" s="149">
        <v>61.644000000000005</v>
      </c>
      <c r="M68" s="149">
        <v>0</v>
      </c>
      <c r="N68" s="148">
        <f t="shared" si="15"/>
      </c>
      <c r="O68" s="127" t="s">
        <v>123</v>
      </c>
      <c r="P68" s="128"/>
      <c r="Q68" s="128"/>
      <c r="R68" s="128"/>
      <c r="S68" s="128"/>
      <c r="T68" s="128"/>
      <c r="U68" s="128"/>
      <c r="V68" s="128"/>
      <c r="W68" s="129"/>
      <c r="X68" s="129" t="s">
        <v>124</v>
      </c>
      <c r="Y68" s="129"/>
      <c r="Z68" s="129"/>
      <c r="AA68" s="129" t="s">
        <v>131</v>
      </c>
      <c r="AB68" s="129"/>
    </row>
    <row r="69" spans="1:28" s="150" customFormat="1" ht="11.25" customHeight="1" thickBot="1">
      <c r="A69" s="144" t="s">
        <v>185</v>
      </c>
      <c r="B69" s="146"/>
      <c r="C69" s="146"/>
      <c r="D69" s="162">
        <v>11</v>
      </c>
      <c r="E69" s="153">
        <v>7.791</v>
      </c>
      <c r="F69" s="153">
        <v>7.279229999999999</v>
      </c>
      <c r="G69" s="153">
        <v>6.689229999999999</v>
      </c>
      <c r="H69" s="153">
        <f t="shared" si="14"/>
        <v>91.89474710924094</v>
      </c>
      <c r="I69" s="148"/>
      <c r="J69" s="163">
        <v>2</v>
      </c>
      <c r="K69" s="149">
        <v>292.1009999999999</v>
      </c>
      <c r="L69" s="149">
        <v>317.68805399999997</v>
      </c>
      <c r="M69" s="149">
        <v>333.00305399999996</v>
      </c>
      <c r="N69" s="148">
        <f t="shared" si="15"/>
        <v>104.82076672609163</v>
      </c>
      <c r="O69" s="128"/>
      <c r="P69" s="128"/>
      <c r="Q69" s="128"/>
      <c r="R69" s="128"/>
      <c r="S69" s="128"/>
      <c r="T69" s="128"/>
      <c r="U69" s="128"/>
      <c r="V69" s="128"/>
      <c r="W69" s="129"/>
      <c r="X69" s="129"/>
      <c r="Y69" s="129"/>
      <c r="Z69" s="129"/>
      <c r="AA69" s="129"/>
      <c r="AB69" s="129"/>
    </row>
    <row r="70" spans="1:28" s="150" customFormat="1" ht="11.25" customHeight="1" thickBot="1">
      <c r="A70" s="144" t="s">
        <v>186</v>
      </c>
      <c r="B70" s="146"/>
      <c r="C70" s="146"/>
      <c r="D70" s="162"/>
      <c r="E70" s="153">
        <v>16.778</v>
      </c>
      <c r="F70" s="153">
        <v>15.822</v>
      </c>
      <c r="G70" s="153">
        <v>0</v>
      </c>
      <c r="H70" s="153">
        <f t="shared" si="14"/>
      </c>
      <c r="I70" s="148"/>
      <c r="J70" s="163"/>
      <c r="K70" s="149">
        <v>222.25385</v>
      </c>
      <c r="L70" s="149">
        <v>222.87099999999998</v>
      </c>
      <c r="M70" s="149">
        <v>0</v>
      </c>
      <c r="N70" s="148">
        <f t="shared" si="15"/>
      </c>
      <c r="O70" s="130"/>
      <c r="P70" s="131"/>
      <c r="Q70" s="132"/>
      <c r="R70" s="254" t="s">
        <v>125</v>
      </c>
      <c r="S70" s="255"/>
      <c r="T70" s="255"/>
      <c r="U70" s="255"/>
      <c r="V70" s="256"/>
      <c r="W70" s="129"/>
      <c r="X70" s="254" t="s">
        <v>126</v>
      </c>
      <c r="Y70" s="255"/>
      <c r="Z70" s="255"/>
      <c r="AA70" s="255"/>
      <c r="AB70" s="256"/>
    </row>
    <row r="71" spans="1:28" s="150" customFormat="1" ht="11.25" customHeight="1">
      <c r="A71" s="144" t="s">
        <v>187</v>
      </c>
      <c r="B71" s="146"/>
      <c r="C71" s="146"/>
      <c r="D71" s="162"/>
      <c r="E71" s="153">
        <v>6.61</v>
      </c>
      <c r="F71" s="153">
        <v>6.166</v>
      </c>
      <c r="G71" s="153">
        <v>0</v>
      </c>
      <c r="H71" s="153">
        <f t="shared" si="14"/>
      </c>
      <c r="I71" s="148"/>
      <c r="J71" s="163"/>
      <c r="K71" s="149">
        <v>151.651</v>
      </c>
      <c r="L71" s="149">
        <v>140.54223199999998</v>
      </c>
      <c r="M71" s="149">
        <v>0</v>
      </c>
      <c r="N71" s="148">
        <f t="shared" si="15"/>
      </c>
      <c r="O71" s="133" t="s">
        <v>127</v>
      </c>
      <c r="P71" s="134"/>
      <c r="Q71" s="132"/>
      <c r="R71" s="130"/>
      <c r="S71" s="135" t="s">
        <v>301</v>
      </c>
      <c r="T71" s="135" t="s">
        <v>301</v>
      </c>
      <c r="U71" s="135" t="s">
        <v>129</v>
      </c>
      <c r="V71" s="136">
        <f>U72</f>
        <v>2015</v>
      </c>
      <c r="W71" s="129"/>
      <c r="X71" s="130"/>
      <c r="Y71" s="135" t="s">
        <v>301</v>
      </c>
      <c r="Z71" s="135" t="s">
        <v>301</v>
      </c>
      <c r="AA71" s="135" t="s">
        <v>129</v>
      </c>
      <c r="AB71" s="136">
        <f>AA72</f>
        <v>2015</v>
      </c>
    </row>
    <row r="72" spans="1:28" s="150" customFormat="1" ht="11.25" customHeight="1" thickBot="1">
      <c r="A72" s="144" t="s">
        <v>188</v>
      </c>
      <c r="B72" s="146"/>
      <c r="C72" s="146"/>
      <c r="D72" s="162">
        <v>1</v>
      </c>
      <c r="E72" s="153">
        <v>20.965</v>
      </c>
      <c r="F72" s="153">
        <v>20.052</v>
      </c>
      <c r="G72" s="153">
        <v>22.101</v>
      </c>
      <c r="H72" s="153">
        <f t="shared" si="14"/>
        <v>110.21843207660083</v>
      </c>
      <c r="I72" s="148"/>
      <c r="J72" s="163">
        <v>8</v>
      </c>
      <c r="K72" s="149">
        <v>177.427</v>
      </c>
      <c r="L72" s="149">
        <v>177.63984597777778</v>
      </c>
      <c r="M72" s="149">
        <v>0</v>
      </c>
      <c r="N72" s="148">
        <f t="shared" si="15"/>
      </c>
      <c r="O72" s="137"/>
      <c r="P72" s="138"/>
      <c r="Q72" s="139"/>
      <c r="R72" s="140" t="s">
        <v>130</v>
      </c>
      <c r="S72" s="141">
        <f>U72-2</f>
        <v>2013</v>
      </c>
      <c r="T72" s="141">
        <f>U72-1</f>
        <v>2014</v>
      </c>
      <c r="U72" s="141">
        <v>2015</v>
      </c>
      <c r="V72" s="142" t="str">
        <f>CONCATENATE(T72,"=100")</f>
        <v>2014=100</v>
      </c>
      <c r="W72" s="143"/>
      <c r="X72" s="140" t="s">
        <v>130</v>
      </c>
      <c r="Y72" s="141">
        <f>AA72-2</f>
        <v>2013</v>
      </c>
      <c r="Z72" s="141">
        <f>AA72-1</f>
        <v>2014</v>
      </c>
      <c r="AA72" s="141">
        <v>2015</v>
      </c>
      <c r="AB72" s="142" t="str">
        <f>CONCATENATE(Z72,"=100")</f>
        <v>2014=100</v>
      </c>
    </row>
    <row r="73" spans="1:28" s="150" customFormat="1" ht="11.25" customHeight="1">
      <c r="A73" s="144" t="s">
        <v>189</v>
      </c>
      <c r="B73" s="146"/>
      <c r="C73" s="146"/>
      <c r="D73" s="162">
        <v>3</v>
      </c>
      <c r="E73" s="153">
        <v>4.014</v>
      </c>
      <c r="F73" s="153">
        <v>3.796</v>
      </c>
      <c r="G73" s="153">
        <v>3.86</v>
      </c>
      <c r="H73" s="153">
        <f t="shared" si="14"/>
        <v>101.68598524762909</v>
      </c>
      <c r="I73" s="148"/>
      <c r="J73" s="163"/>
      <c r="K73" s="149">
        <v>193.155</v>
      </c>
      <c r="L73" s="149">
        <v>184.99822500000002</v>
      </c>
      <c r="M73" s="149"/>
      <c r="N73" s="148">
        <f t="shared" si="15"/>
      </c>
      <c r="O73" s="144"/>
      <c r="P73" s="144"/>
      <c r="Q73" s="144"/>
      <c r="R73" s="145"/>
      <c r="S73" s="146"/>
      <c r="T73" s="146"/>
      <c r="U73" s="146"/>
      <c r="V73" s="146">
        <f>IF(AND(T73&gt;0,U73&gt;0),U73*100/T73,"")</f>
      </c>
      <c r="W73" s="147"/>
      <c r="X73" s="147"/>
      <c r="Y73" s="148"/>
      <c r="Z73" s="148"/>
      <c r="AA73" s="148"/>
      <c r="AB73" s="149">
        <f>IF(AND(Z73&gt;0,AA73&gt;0),AA73*100/Z73,"")</f>
      </c>
    </row>
    <row r="74" spans="1:28" s="150" customFormat="1" ht="11.25" customHeight="1">
      <c r="A74" s="144" t="s">
        <v>190</v>
      </c>
      <c r="B74" s="146"/>
      <c r="C74" s="146"/>
      <c r="D74" s="162"/>
      <c r="E74" s="153">
        <v>12.528</v>
      </c>
      <c r="F74" s="153">
        <v>12.395</v>
      </c>
      <c r="G74" s="153"/>
      <c r="H74" s="153">
        <f t="shared" si="14"/>
      </c>
      <c r="I74" s="148"/>
      <c r="J74" s="163">
        <v>10</v>
      </c>
      <c r="K74" s="149">
        <v>789.9180000000001</v>
      </c>
      <c r="L74" s="149">
        <v>742.76381</v>
      </c>
      <c r="M74" s="149">
        <v>0</v>
      </c>
      <c r="N74" s="148">
        <f t="shared" si="15"/>
      </c>
      <c r="O74" s="144" t="s">
        <v>160</v>
      </c>
      <c r="P74" s="144"/>
      <c r="Q74" s="144"/>
      <c r="R74" s="162"/>
      <c r="S74" s="146"/>
      <c r="T74" s="146"/>
      <c r="U74" s="146"/>
      <c r="V74" s="146">
        <f>IF(AND(T74&gt;0,U74&gt;0),U74*100/T74,"")</f>
      </c>
      <c r="W74" s="147"/>
      <c r="X74" s="163"/>
      <c r="Y74" s="148"/>
      <c r="Z74" s="148"/>
      <c r="AA74" s="148"/>
      <c r="AB74" s="149">
        <f>IF(AND(Z74&gt;0,AA74&gt;0),AA74*100/Z74,"")</f>
      </c>
    </row>
    <row r="75" spans="1:28" s="150" customFormat="1" ht="11.25" customHeight="1">
      <c r="A75" s="144" t="s">
        <v>191</v>
      </c>
      <c r="B75" s="146"/>
      <c r="C75" s="146"/>
      <c r="D75" s="162">
        <v>11</v>
      </c>
      <c r="E75" s="153">
        <v>8.199</v>
      </c>
      <c r="F75" s="153">
        <v>7.332</v>
      </c>
      <c r="G75" s="153">
        <v>0</v>
      </c>
      <c r="H75" s="153">
        <f t="shared" si="14"/>
      </c>
      <c r="I75" s="148"/>
      <c r="J75" s="163">
        <v>11</v>
      </c>
      <c r="K75" s="149">
        <v>364.382</v>
      </c>
      <c r="L75" s="149">
        <v>318.76300000000003</v>
      </c>
      <c r="M75" s="149">
        <v>0</v>
      </c>
      <c r="N75" s="148">
        <f t="shared" si="15"/>
      </c>
      <c r="O75" s="144" t="s">
        <v>162</v>
      </c>
      <c r="P75" s="146"/>
      <c r="Q75" s="146"/>
      <c r="R75" s="162">
        <v>12</v>
      </c>
      <c r="S75" s="153">
        <v>26.605</v>
      </c>
      <c r="T75" s="153">
        <v>29.778</v>
      </c>
      <c r="U75" s="153">
        <v>28.801</v>
      </c>
      <c r="V75" s="153">
        <f>IF(AND(T75&gt;0,U75&gt;0),U75*100/T75,"")</f>
        <v>96.71905433541541</v>
      </c>
      <c r="W75" s="148"/>
      <c r="X75" s="163">
        <v>3</v>
      </c>
      <c r="Y75" s="149">
        <v>2135.648</v>
      </c>
      <c r="Z75" s="149">
        <v>2970.5260000000003</v>
      </c>
      <c r="AA75" s="149">
        <v>2835.189</v>
      </c>
      <c r="AB75" s="149">
        <f>IF(AND(Z75&gt;0,AA75&gt;0),AA75*100/Z75,"")</f>
        <v>95.4440055397596</v>
      </c>
    </row>
    <row r="76" spans="1:28" s="150" customFormat="1" ht="11.25" customHeight="1">
      <c r="A76" s="144" t="s">
        <v>192</v>
      </c>
      <c r="B76" s="146"/>
      <c r="C76" s="146"/>
      <c r="D76" s="162">
        <v>11</v>
      </c>
      <c r="E76" s="153">
        <v>24.741</v>
      </c>
      <c r="F76" s="153">
        <v>23.523</v>
      </c>
      <c r="G76" s="153">
        <v>0</v>
      </c>
      <c r="H76" s="153">
        <f t="shared" si="14"/>
      </c>
      <c r="I76" s="148"/>
      <c r="J76" s="163">
        <v>11</v>
      </c>
      <c r="K76" s="149">
        <v>1347.4550000000004</v>
      </c>
      <c r="L76" s="149">
        <v>1246.5250350000001</v>
      </c>
      <c r="M76" s="149">
        <v>0</v>
      </c>
      <c r="N76" s="148">
        <f t="shared" si="15"/>
      </c>
      <c r="O76" s="144"/>
      <c r="P76" s="146"/>
      <c r="Q76" s="146"/>
      <c r="R76" s="162"/>
      <c r="S76" s="153"/>
      <c r="T76" s="153"/>
      <c r="U76" s="153"/>
      <c r="V76" s="153"/>
      <c r="W76" s="148"/>
      <c r="X76" s="163"/>
      <c r="Y76" s="149"/>
      <c r="Z76" s="149"/>
      <c r="AA76" s="149"/>
      <c r="AB76" s="149"/>
    </row>
    <row r="77" spans="1:28" s="150" customFormat="1" ht="11.25" customHeight="1">
      <c r="A77" s="144" t="s">
        <v>193</v>
      </c>
      <c r="B77" s="146"/>
      <c r="C77" s="146"/>
      <c r="D77" s="162">
        <v>11</v>
      </c>
      <c r="E77" s="153">
        <v>10.056</v>
      </c>
      <c r="F77" s="153">
        <v>9.337</v>
      </c>
      <c r="G77" s="153">
        <v>0</v>
      </c>
      <c r="H77" s="153">
        <f t="shared" si="14"/>
      </c>
      <c r="I77" s="148"/>
      <c r="J77" s="163">
        <v>11</v>
      </c>
      <c r="K77" s="149">
        <v>187.388</v>
      </c>
      <c r="L77" s="149">
        <v>180.36521459999997</v>
      </c>
      <c r="M77" s="149">
        <v>0</v>
      </c>
      <c r="N77" s="148">
        <f t="shared" si="15"/>
      </c>
      <c r="O77" s="144" t="s">
        <v>172</v>
      </c>
      <c r="P77" s="146"/>
      <c r="Q77" s="146"/>
      <c r="R77" s="162"/>
      <c r="S77" s="153"/>
      <c r="T77" s="153"/>
      <c r="U77" s="153"/>
      <c r="V77" s="153"/>
      <c r="W77" s="148"/>
      <c r="X77" s="163"/>
      <c r="Y77" s="149"/>
      <c r="Z77" s="149"/>
      <c r="AA77" s="149"/>
      <c r="AB77" s="149"/>
    </row>
    <row r="78" spans="1:28" s="150" customFormat="1" ht="11.25" customHeight="1">
      <c r="A78" s="144" t="s">
        <v>194</v>
      </c>
      <c r="B78" s="146"/>
      <c r="C78" s="146"/>
      <c r="D78" s="162">
        <v>3</v>
      </c>
      <c r="E78" s="153">
        <v>13.624</v>
      </c>
      <c r="F78" s="153">
        <v>11.923</v>
      </c>
      <c r="G78" s="153">
        <v>11.998</v>
      </c>
      <c r="H78" s="153">
        <f t="shared" si="14"/>
        <v>100.62903631636333</v>
      </c>
      <c r="I78" s="148"/>
      <c r="J78" s="163">
        <v>3</v>
      </c>
      <c r="K78" s="149">
        <v>98.87799999999999</v>
      </c>
      <c r="L78" s="149">
        <v>77.997098</v>
      </c>
      <c r="M78" s="149">
        <v>83.01009999999998</v>
      </c>
      <c r="N78" s="148">
        <f t="shared" si="15"/>
        <v>106.42716476451469</v>
      </c>
      <c r="O78" s="144" t="s">
        <v>186</v>
      </c>
      <c r="P78" s="146"/>
      <c r="Q78" s="146"/>
      <c r="R78" s="162">
        <v>1</v>
      </c>
      <c r="S78" s="153">
        <v>15.481</v>
      </c>
      <c r="T78" s="153">
        <v>16.778</v>
      </c>
      <c r="U78" s="153">
        <v>15.822</v>
      </c>
      <c r="V78" s="153">
        <f>IF(AND(T78&gt;0,U78&gt;0),U78*100/T78,"")</f>
        <v>94.3020622243414</v>
      </c>
      <c r="W78" s="148"/>
      <c r="X78" s="163">
        <v>3</v>
      </c>
      <c r="Y78" s="149">
        <v>199.73450000000003</v>
      </c>
      <c r="Z78" s="149">
        <v>222.25385</v>
      </c>
      <c r="AA78" s="149">
        <v>222.87099999999998</v>
      </c>
      <c r="AB78" s="149">
        <f>IF(AND(Z78&gt;0,AA78&gt;0),AA78*100/Z78,"")</f>
        <v>100.27767797948157</v>
      </c>
    </row>
    <row r="79" spans="1:28" s="150" customFormat="1" ht="11.25" customHeight="1">
      <c r="A79" s="144"/>
      <c r="B79" s="146"/>
      <c r="C79" s="146"/>
      <c r="D79" s="162"/>
      <c r="E79" s="153"/>
      <c r="F79" s="153"/>
      <c r="G79" s="153"/>
      <c r="H79" s="153"/>
      <c r="I79" s="148"/>
      <c r="J79" s="163"/>
      <c r="K79" s="149"/>
      <c r="L79" s="149"/>
      <c r="M79" s="149"/>
      <c r="N79" s="148"/>
      <c r="O79" s="144" t="s">
        <v>198</v>
      </c>
      <c r="P79" s="146"/>
      <c r="Q79" s="146"/>
      <c r="R79" s="162">
        <v>2</v>
      </c>
      <c r="S79" s="153">
        <v>24.057</v>
      </c>
      <c r="T79" s="153">
        <v>26.612</v>
      </c>
      <c r="U79" s="153">
        <v>26.163</v>
      </c>
      <c r="V79" s="153">
        <f>IF(AND(T79&gt;0,U79&gt;0),U79*100/T79,"")</f>
        <v>98.31279122200512</v>
      </c>
      <c r="W79" s="148"/>
      <c r="X79" s="163">
        <v>3</v>
      </c>
      <c r="Y79" s="149">
        <v>400.94800000000004</v>
      </c>
      <c r="Z79" s="149">
        <v>445.884</v>
      </c>
      <c r="AA79" s="149">
        <v>423.8982499999999</v>
      </c>
      <c r="AB79" s="149">
        <f>IF(AND(Z79&gt;0,AA79&gt;0),AA79*100/Z79,"")</f>
        <v>95.06917718509744</v>
      </c>
    </row>
    <row r="80" spans="1:28" s="150" customFormat="1" ht="11.25" customHeight="1">
      <c r="A80" s="154"/>
      <c r="B80" s="146"/>
      <c r="C80" s="146"/>
      <c r="D80" s="160"/>
      <c r="E80" s="153"/>
      <c r="F80" s="153"/>
      <c r="G80" s="153"/>
      <c r="H80" s="153"/>
      <c r="I80" s="148"/>
      <c r="J80" s="161"/>
      <c r="K80" s="153"/>
      <c r="L80" s="153"/>
      <c r="M80" s="149"/>
      <c r="N80" s="149"/>
      <c r="O80" s="144"/>
      <c r="P80" s="146"/>
      <c r="Q80" s="146"/>
      <c r="R80" s="162"/>
      <c r="S80" s="153"/>
      <c r="T80" s="153"/>
      <c r="U80" s="153"/>
      <c r="V80" s="153"/>
      <c r="W80" s="148"/>
      <c r="X80" s="163"/>
      <c r="Y80" s="149"/>
      <c r="Z80" s="149"/>
      <c r="AA80" s="149"/>
      <c r="AB80" s="149"/>
    </row>
    <row r="81" spans="1:28" s="150" customFormat="1" ht="11.25" customHeight="1">
      <c r="A81" s="144"/>
      <c r="B81" s="144"/>
      <c r="C81" s="144"/>
      <c r="D81" s="151"/>
      <c r="E81" s="153"/>
      <c r="F81" s="153"/>
      <c r="G81" s="153"/>
      <c r="H81" s="153"/>
      <c r="I81" s="147"/>
      <c r="J81" s="152"/>
      <c r="K81" s="149"/>
      <c r="L81" s="149"/>
      <c r="M81" s="149"/>
      <c r="N81" s="149"/>
      <c r="O81" s="144" t="s">
        <v>207</v>
      </c>
      <c r="P81" s="146"/>
      <c r="Q81" s="146"/>
      <c r="R81" s="162"/>
      <c r="S81" s="153"/>
      <c r="T81" s="153"/>
      <c r="U81" s="153"/>
      <c r="V81" s="153"/>
      <c r="W81" s="148"/>
      <c r="X81" s="163"/>
      <c r="Y81" s="149"/>
      <c r="Z81" s="149"/>
      <c r="AA81" s="149"/>
      <c r="AB81" s="149"/>
    </row>
    <row r="82" spans="4:28" s="150" customFormat="1" ht="11.25" customHeight="1">
      <c r="D82" s="152"/>
      <c r="E82" s="149"/>
      <c r="F82" s="149"/>
      <c r="G82" s="149"/>
      <c r="H82" s="149"/>
      <c r="I82" s="147"/>
      <c r="J82" s="152"/>
      <c r="K82" s="149"/>
      <c r="L82" s="149"/>
      <c r="M82" s="149"/>
      <c r="N82" s="149"/>
      <c r="O82" s="144" t="s">
        <v>211</v>
      </c>
      <c r="P82" s="146"/>
      <c r="Q82" s="146"/>
      <c r="R82" s="162">
        <v>0</v>
      </c>
      <c r="S82" s="153">
        <v>0</v>
      </c>
      <c r="T82" s="153">
        <v>0</v>
      </c>
      <c r="U82" s="153">
        <v>0</v>
      </c>
      <c r="V82" s="153">
        <f>IF(AND(T82&gt;0,U82&gt;0),U82*100/T82,"")</f>
      </c>
      <c r="W82" s="148"/>
      <c r="X82" s="163">
        <v>3</v>
      </c>
      <c r="Y82" s="149">
        <v>534.011262</v>
      </c>
      <c r="Z82" s="149">
        <v>559.584</v>
      </c>
      <c r="AA82" s="149">
        <v>510.0258999999999</v>
      </c>
      <c r="AB82" s="149">
        <f>IF(AND(Z82&gt;0,AA82&gt;0),AA82*100/Z82,"")</f>
        <v>91.14376036484245</v>
      </c>
    </row>
    <row r="83" spans="4:28" s="150" customFormat="1" ht="11.25" customHeight="1">
      <c r="D83" s="152"/>
      <c r="E83" s="149"/>
      <c r="F83" s="149"/>
      <c r="G83" s="149"/>
      <c r="H83" s="149"/>
      <c r="I83" s="147"/>
      <c r="J83" s="152"/>
      <c r="K83" s="149"/>
      <c r="L83" s="149"/>
      <c r="M83" s="149"/>
      <c r="N83" s="149"/>
      <c r="O83" s="144"/>
      <c r="P83" s="146"/>
      <c r="Q83" s="146"/>
      <c r="R83" s="162"/>
      <c r="S83" s="153"/>
      <c r="T83" s="153"/>
      <c r="U83" s="153"/>
      <c r="V83" s="153"/>
      <c r="W83" s="148"/>
      <c r="X83" s="163"/>
      <c r="Y83" s="149"/>
      <c r="Z83" s="149"/>
      <c r="AA83" s="149"/>
      <c r="AB83" s="149"/>
    </row>
    <row r="84" spans="4:28" s="150" customFormat="1" ht="11.25" customHeight="1">
      <c r="D84" s="152"/>
      <c r="E84" s="149"/>
      <c r="F84" s="149"/>
      <c r="G84" s="149"/>
      <c r="H84" s="149"/>
      <c r="I84" s="147"/>
      <c r="J84" s="152"/>
      <c r="K84" s="149"/>
      <c r="L84" s="149"/>
      <c r="M84" s="149"/>
      <c r="N84" s="149"/>
      <c r="O84" s="144" t="s">
        <v>212</v>
      </c>
      <c r="P84" s="146"/>
      <c r="Q84" s="146"/>
      <c r="R84" s="162"/>
      <c r="S84" s="153"/>
      <c r="T84" s="153"/>
      <c r="U84" s="153"/>
      <c r="V84" s="153"/>
      <c r="W84" s="148"/>
      <c r="X84" s="163"/>
      <c r="Y84" s="149"/>
      <c r="Z84" s="149"/>
      <c r="AA84" s="149"/>
      <c r="AB84" s="149"/>
    </row>
    <row r="85" spans="4:28" s="150" customFormat="1" ht="11.25" customHeight="1">
      <c r="D85" s="152"/>
      <c r="E85" s="149"/>
      <c r="F85" s="149"/>
      <c r="G85" s="149"/>
      <c r="H85" s="149"/>
      <c r="I85" s="147"/>
      <c r="J85" s="152"/>
      <c r="K85" s="149"/>
      <c r="L85" s="149"/>
      <c r="M85" s="149"/>
      <c r="N85" s="149"/>
      <c r="O85" s="144" t="s">
        <v>223</v>
      </c>
      <c r="P85" s="146"/>
      <c r="Q85" s="146"/>
      <c r="R85" s="162">
        <v>0</v>
      </c>
      <c r="S85" s="153">
        <v>0</v>
      </c>
      <c r="T85" s="153">
        <v>0</v>
      </c>
      <c r="U85" s="153">
        <v>0</v>
      </c>
      <c r="V85" s="153">
        <f>IF(AND(T85&gt;0,U85&gt;0),U85*100/T85,"")</f>
      </c>
      <c r="W85" s="148"/>
      <c r="X85" s="163">
        <v>3</v>
      </c>
      <c r="Y85" s="149">
        <v>67.62400000000001</v>
      </c>
      <c r="Z85" s="149">
        <v>79.886</v>
      </c>
      <c r="AA85" s="149">
        <v>80.72349999999999</v>
      </c>
      <c r="AB85" s="149">
        <f>IF(AND(Z85&gt;0,AA85&gt;0),AA85*100/Z85,"")</f>
        <v>101.04836892571913</v>
      </c>
    </row>
    <row r="86" spans="4:28" s="150" customFormat="1" ht="11.25" customHeight="1">
      <c r="D86" s="152"/>
      <c r="E86" s="149"/>
      <c r="F86" s="149"/>
      <c r="G86" s="149"/>
      <c r="H86" s="149"/>
      <c r="I86" s="147"/>
      <c r="J86" s="152"/>
      <c r="K86" s="149"/>
      <c r="L86" s="149"/>
      <c r="M86" s="149"/>
      <c r="N86" s="149"/>
      <c r="O86" s="144"/>
      <c r="P86" s="146"/>
      <c r="Q86" s="146"/>
      <c r="R86" s="162"/>
      <c r="S86" s="153"/>
      <c r="T86" s="153"/>
      <c r="U86" s="153"/>
      <c r="V86" s="153"/>
      <c r="W86" s="148"/>
      <c r="X86" s="163"/>
      <c r="Y86" s="149"/>
      <c r="Z86" s="149"/>
      <c r="AA86" s="149"/>
      <c r="AB86" s="149"/>
    </row>
    <row r="87" spans="4:28" s="150" customFormat="1" ht="11.25" customHeight="1">
      <c r="D87" s="152"/>
      <c r="E87" s="149"/>
      <c r="F87" s="149"/>
      <c r="G87" s="149"/>
      <c r="H87" s="149"/>
      <c r="I87" s="147"/>
      <c r="J87" s="152"/>
      <c r="K87" s="149"/>
      <c r="L87" s="149"/>
      <c r="M87" s="149"/>
      <c r="N87" s="149"/>
      <c r="O87" s="144" t="s">
        <v>230</v>
      </c>
      <c r="P87" s="146"/>
      <c r="Q87" s="146"/>
      <c r="R87" s="162"/>
      <c r="S87" s="153"/>
      <c r="T87" s="153"/>
      <c r="U87" s="153"/>
      <c r="V87" s="153"/>
      <c r="W87" s="148"/>
      <c r="X87" s="163"/>
      <c r="Y87" s="149"/>
      <c r="Z87" s="149"/>
      <c r="AA87" s="149"/>
      <c r="AB87" s="149"/>
    </row>
    <row r="88" spans="4:28" s="150" customFormat="1" ht="11.25" customHeight="1">
      <c r="D88" s="152"/>
      <c r="E88" s="149"/>
      <c r="F88" s="149"/>
      <c r="G88" s="149"/>
      <c r="H88" s="149">
        <f aca="true" t="shared" si="16" ref="H88:H96">IF(AND(F88&gt;0,G88&gt;0),G88*100/F88,"")</f>
      </c>
      <c r="I88" s="147"/>
      <c r="J88" s="152"/>
      <c r="K88" s="149"/>
      <c r="L88" s="149"/>
      <c r="M88" s="149"/>
      <c r="N88" s="149">
        <f aca="true" t="shared" si="17" ref="N88:N96">IF(AND(L88&gt;0,M88&gt;0),M88*100/L88,"")</f>
      </c>
      <c r="O88" s="144" t="s">
        <v>232</v>
      </c>
      <c r="P88" s="146"/>
      <c r="Q88" s="146"/>
      <c r="R88" s="162">
        <v>0</v>
      </c>
      <c r="S88" s="153">
        <v>0</v>
      </c>
      <c r="T88" s="153">
        <v>0</v>
      </c>
      <c r="U88" s="153">
        <v>0</v>
      </c>
      <c r="V88" s="153">
        <f>IF(AND(T88&gt;0,U88&gt;0),U88*100/T88,"")</f>
      </c>
      <c r="W88" s="148"/>
      <c r="X88" s="163">
        <v>3</v>
      </c>
      <c r="Y88" s="149">
        <v>7382.400300539007</v>
      </c>
      <c r="Z88" s="149">
        <v>5911.603640537239</v>
      </c>
      <c r="AA88" s="149">
        <v>5728.785956948712</v>
      </c>
      <c r="AB88" s="149">
        <f>IF(AND(Z88&gt;0,AA88&gt;0),AA88*100/Z88,"")</f>
        <v>96.90747731571678</v>
      </c>
    </row>
    <row r="89" spans="4:28" s="150" customFormat="1" ht="11.25" customHeight="1">
      <c r="D89" s="152"/>
      <c r="E89" s="149"/>
      <c r="F89" s="149"/>
      <c r="G89" s="149"/>
      <c r="H89" s="149">
        <f t="shared" si="16"/>
      </c>
      <c r="I89" s="147"/>
      <c r="J89" s="152"/>
      <c r="K89" s="149"/>
      <c r="L89" s="149"/>
      <c r="M89" s="149"/>
      <c r="N89" s="149">
        <f t="shared" si="17"/>
      </c>
      <c r="O89" s="144" t="s">
        <v>314</v>
      </c>
      <c r="P89" s="146"/>
      <c r="Q89" s="146"/>
      <c r="R89" s="162">
        <v>0</v>
      </c>
      <c r="S89" s="153">
        <v>0</v>
      </c>
      <c r="T89" s="153">
        <v>0</v>
      </c>
      <c r="U89" s="153">
        <v>0</v>
      </c>
      <c r="V89" s="153">
        <f>IF(AND(T89&gt;0,U89&gt;0),U89*100/T89,"")</f>
      </c>
      <c r="W89" s="148"/>
      <c r="X89" s="163">
        <v>3</v>
      </c>
      <c r="Y89" s="149">
        <v>53549.84050418823</v>
      </c>
      <c r="Z89" s="149">
        <v>44415.16185122008</v>
      </c>
      <c r="AA89" s="149">
        <v>43281.24444890138</v>
      </c>
      <c r="AB89" s="149">
        <f>IF(AND(Z89&gt;0,AA89&gt;0),AA89*100/Z89,"")</f>
        <v>97.44700378191338</v>
      </c>
    </row>
    <row r="90" spans="4:28" s="150" customFormat="1" ht="11.25" customHeight="1">
      <c r="D90" s="152"/>
      <c r="E90" s="149"/>
      <c r="F90" s="149"/>
      <c r="G90" s="149"/>
      <c r="H90" s="149">
        <f t="shared" si="16"/>
      </c>
      <c r="I90" s="147"/>
      <c r="J90" s="152"/>
      <c r="K90" s="149"/>
      <c r="L90" s="149"/>
      <c r="M90" s="149"/>
      <c r="N90" s="149">
        <f t="shared" si="17"/>
      </c>
      <c r="O90" s="144"/>
      <c r="P90" s="146"/>
      <c r="Q90" s="146"/>
      <c r="R90" s="162"/>
      <c r="S90" s="153"/>
      <c r="T90" s="153"/>
      <c r="U90" s="153"/>
      <c r="V90" s="153"/>
      <c r="W90" s="148"/>
      <c r="X90" s="163"/>
      <c r="Y90" s="149"/>
      <c r="Z90" s="149"/>
      <c r="AA90" s="149"/>
      <c r="AB90" s="149"/>
    </row>
    <row r="91" spans="4:28" s="150" customFormat="1" ht="11.25" customHeight="1">
      <c r="D91" s="152"/>
      <c r="E91" s="149"/>
      <c r="F91" s="149"/>
      <c r="G91" s="149"/>
      <c r="H91" s="149">
        <f t="shared" si="16"/>
      </c>
      <c r="I91" s="147"/>
      <c r="J91" s="152"/>
      <c r="K91" s="149"/>
      <c r="L91" s="149"/>
      <c r="M91" s="149"/>
      <c r="N91" s="149">
        <f t="shared" si="17"/>
      </c>
      <c r="O91" s="144" t="s">
        <v>234</v>
      </c>
      <c r="P91" s="146"/>
      <c r="Q91" s="146"/>
      <c r="R91" s="162"/>
      <c r="S91" s="153"/>
      <c r="T91" s="153"/>
      <c r="U91" s="153"/>
      <c r="V91" s="153"/>
      <c r="W91" s="148"/>
      <c r="X91" s="163"/>
      <c r="Y91" s="149"/>
      <c r="Z91" s="149"/>
      <c r="AA91" s="149"/>
      <c r="AB91" s="149"/>
    </row>
    <row r="92" spans="4:28" s="150" customFormat="1" ht="12" customHeight="1">
      <c r="D92" s="152"/>
      <c r="E92" s="149"/>
      <c r="F92" s="149"/>
      <c r="G92" s="149"/>
      <c r="H92" s="149">
        <f t="shared" si="16"/>
      </c>
      <c r="I92" s="147"/>
      <c r="J92" s="152"/>
      <c r="K92" s="149"/>
      <c r="L92" s="149"/>
      <c r="M92" s="149"/>
      <c r="N92" s="149">
        <f t="shared" si="17"/>
      </c>
      <c r="O92" s="144" t="s">
        <v>236</v>
      </c>
      <c r="P92" s="146"/>
      <c r="Q92" s="146"/>
      <c r="R92" s="162">
        <v>0</v>
      </c>
      <c r="S92" s="153">
        <v>0</v>
      </c>
      <c r="T92" s="153">
        <v>0</v>
      </c>
      <c r="U92" s="153">
        <v>0</v>
      </c>
      <c r="V92" s="153">
        <f>IF(AND(T92&gt;0,U92&gt;0),U92*100/T92,"")</f>
      </c>
      <c r="W92" s="148"/>
      <c r="X92" s="163">
        <v>3</v>
      </c>
      <c r="Y92" s="149">
        <v>8726.212989999998</v>
      </c>
      <c r="Z92" s="149">
        <v>4060.0530000000003</v>
      </c>
      <c r="AA92" s="149">
        <v>6704.832398073837</v>
      </c>
      <c r="AB92" s="149">
        <f>IF(AND(Z92&gt;0,AA92&gt;0),AA92*100/Z92,"")</f>
        <v>165.14149933692582</v>
      </c>
    </row>
    <row r="93" spans="1:28" s="129" customFormat="1" ht="11.25">
      <c r="A93" s="150"/>
      <c r="B93" s="150"/>
      <c r="C93" s="150"/>
      <c r="D93" s="152"/>
      <c r="E93" s="149"/>
      <c r="F93" s="149"/>
      <c r="G93" s="149"/>
      <c r="H93" s="149">
        <f t="shared" si="16"/>
      </c>
      <c r="I93" s="147"/>
      <c r="J93" s="152"/>
      <c r="K93" s="149"/>
      <c r="L93" s="149"/>
      <c r="M93" s="149"/>
      <c r="N93" s="149">
        <f t="shared" si="17"/>
      </c>
      <c r="O93" s="144" t="s">
        <v>237</v>
      </c>
      <c r="P93" s="146"/>
      <c r="Q93" s="146"/>
      <c r="R93" s="162">
        <v>0</v>
      </c>
      <c r="S93" s="153">
        <v>0</v>
      </c>
      <c r="T93" s="153">
        <v>0</v>
      </c>
      <c r="U93" s="153">
        <v>0</v>
      </c>
      <c r="V93" s="153">
        <f>IF(AND(T93&gt;0,U93&gt;0),U93*100/T93,"")</f>
      </c>
      <c r="W93" s="148"/>
      <c r="X93" s="163">
        <v>3</v>
      </c>
      <c r="Y93" s="149">
        <v>1771.0181879999998</v>
      </c>
      <c r="Z93" s="149">
        <v>836.26794867</v>
      </c>
      <c r="AA93" s="149">
        <v>1389.4845034349917</v>
      </c>
      <c r="AB93" s="149">
        <f>IF(AND(Z93&gt;0,AA93&gt;0),AA93*100/Z93,"")</f>
        <v>166.15302614967212</v>
      </c>
    </row>
    <row r="94" spans="1:14" s="159" customFormat="1" ht="11.25" customHeight="1">
      <c r="A94" s="150"/>
      <c r="B94" s="150"/>
      <c r="C94" s="150"/>
      <c r="D94" s="152"/>
      <c r="E94" s="149"/>
      <c r="F94" s="149"/>
      <c r="G94" s="149"/>
      <c r="H94" s="149">
        <f t="shared" si="16"/>
      </c>
      <c r="I94" s="147"/>
      <c r="J94" s="152"/>
      <c r="K94" s="149"/>
      <c r="L94" s="149"/>
      <c r="M94" s="149"/>
      <c r="N94" s="149">
        <f t="shared" si="17"/>
      </c>
    </row>
    <row r="95" spans="1:15" s="159" customFormat="1" ht="11.25">
      <c r="A95" s="150"/>
      <c r="B95" s="150"/>
      <c r="C95" s="150"/>
      <c r="D95" s="152"/>
      <c r="E95" s="149"/>
      <c r="F95" s="149"/>
      <c r="G95" s="149"/>
      <c r="H95" s="149">
        <f t="shared" si="16"/>
      </c>
      <c r="I95" s="147"/>
      <c r="J95" s="152"/>
      <c r="K95" s="149"/>
      <c r="L95" s="149"/>
      <c r="M95" s="149"/>
      <c r="N95" s="149">
        <f t="shared" si="17"/>
      </c>
      <c r="O95" s="202" t="s">
        <v>315</v>
      </c>
    </row>
    <row r="96" spans="1:28" s="159" customFormat="1" ht="11.25">
      <c r="A96" s="150"/>
      <c r="B96" s="150"/>
      <c r="C96" s="150"/>
      <c r="D96" s="152"/>
      <c r="E96" s="149"/>
      <c r="F96" s="149"/>
      <c r="G96" s="149"/>
      <c r="H96" s="149">
        <f t="shared" si="16"/>
      </c>
      <c r="I96" s="147"/>
      <c r="J96" s="152"/>
      <c r="K96" s="149"/>
      <c r="L96" s="149"/>
      <c r="M96" s="149"/>
      <c r="N96" s="149">
        <f t="shared" si="17"/>
      </c>
      <c r="O96" s="252" t="s">
        <v>316</v>
      </c>
      <c r="P96" s="252"/>
      <c r="Q96" s="252"/>
      <c r="R96" s="252"/>
      <c r="S96" s="252"/>
      <c r="T96" s="252"/>
      <c r="U96" s="150"/>
      <c r="V96" s="150"/>
      <c r="W96" s="150"/>
      <c r="X96" s="150"/>
      <c r="Y96" s="150"/>
      <c r="Z96" s="150"/>
      <c r="AA96" s="150"/>
      <c r="AB96" s="150"/>
    </row>
    <row r="97" spans="13:28" s="159" customFormat="1" ht="12" customHeight="1">
      <c r="M97" s="149"/>
      <c r="N97" s="149"/>
      <c r="O97" s="252" t="s">
        <v>317</v>
      </c>
      <c r="P97" s="253"/>
      <c r="Q97" s="253"/>
      <c r="R97" s="253"/>
      <c r="S97" s="253"/>
      <c r="T97" s="253"/>
      <c r="U97" s="253"/>
      <c r="V97" s="253"/>
      <c r="W97" s="203"/>
      <c r="X97" s="203"/>
      <c r="Y97" s="204"/>
      <c r="Z97" s="204"/>
      <c r="AA97" s="150"/>
      <c r="AB97" s="150"/>
    </row>
    <row r="98" spans="13:28" s="159" customFormat="1" ht="11.25" customHeight="1">
      <c r="M98" s="148"/>
      <c r="N98" s="148"/>
      <c r="O98" s="252" t="s">
        <v>318</v>
      </c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04"/>
      <c r="AA98" s="150"/>
      <c r="AB98" s="150"/>
    </row>
    <row r="99" spans="1:28" s="159" customFormat="1" ht="13.5" customHeight="1">
      <c r="A99" s="261" t="s">
        <v>319</v>
      </c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149"/>
      <c r="N99" s="149"/>
      <c r="O99" s="257" t="s">
        <v>326</v>
      </c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9"/>
      <c r="AA99" s="259"/>
      <c r="AB99" s="259"/>
    </row>
    <row r="100" spans="1:26" s="159" customFormat="1" ht="11.25" customHeight="1">
      <c r="A100" s="150"/>
      <c r="B100" s="150"/>
      <c r="C100" s="150"/>
      <c r="D100" s="152"/>
      <c r="E100" s="149"/>
      <c r="F100" s="149"/>
      <c r="G100" s="149"/>
      <c r="H100" s="149">
        <f aca="true" t="shared" si="18" ref="H100:H137">IF(AND(F100&gt;0,G100&gt;0),G100*100/F100,"")</f>
      </c>
      <c r="I100" s="147"/>
      <c r="J100" s="152"/>
      <c r="K100" s="149"/>
      <c r="L100" s="149"/>
      <c r="M100" s="149"/>
      <c r="N100" s="149">
        <f aca="true" t="shared" si="19" ref="N100:N137">IF(AND(L100&gt;0,M100&gt;0),M100*100/L100,"")</f>
      </c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205"/>
    </row>
    <row r="101" spans="1:28" ht="11.25" customHeight="1">
      <c r="A101" s="150"/>
      <c r="B101" s="150"/>
      <c r="C101" s="150"/>
      <c r="D101" s="152"/>
      <c r="E101" s="149"/>
      <c r="F101" s="149"/>
      <c r="G101" s="149"/>
      <c r="H101" s="149">
        <f t="shared" si="18"/>
      </c>
      <c r="I101" s="147"/>
      <c r="J101" s="152"/>
      <c r="K101" s="149"/>
      <c r="L101" s="149"/>
      <c r="M101" s="149"/>
      <c r="N101" s="149">
        <f t="shared" si="19"/>
      </c>
      <c r="AA101" s="159"/>
      <c r="AB101" s="159"/>
    </row>
    <row r="102" spans="1:14" ht="11.25" customHeight="1">
      <c r="A102" s="150"/>
      <c r="B102" s="150"/>
      <c r="C102" s="150"/>
      <c r="D102" s="152"/>
      <c r="E102" s="149"/>
      <c r="F102" s="149"/>
      <c r="G102" s="149"/>
      <c r="H102" s="149">
        <f t="shared" si="18"/>
      </c>
      <c r="I102" s="147"/>
      <c r="J102" s="152"/>
      <c r="K102" s="149"/>
      <c r="L102" s="149"/>
      <c r="M102" s="149"/>
      <c r="N102" s="149">
        <f t="shared" si="19"/>
      </c>
    </row>
    <row r="103" spans="1:14" ht="11.25" customHeight="1">
      <c r="A103" s="150"/>
      <c r="B103" s="150"/>
      <c r="C103" s="150"/>
      <c r="D103" s="152"/>
      <c r="E103" s="149"/>
      <c r="F103" s="149"/>
      <c r="G103" s="149"/>
      <c r="H103" s="149">
        <f t="shared" si="18"/>
      </c>
      <c r="I103" s="147"/>
      <c r="J103" s="152"/>
      <c r="K103" s="149"/>
      <c r="L103" s="149"/>
      <c r="M103" s="149"/>
      <c r="N103" s="149">
        <f t="shared" si="19"/>
      </c>
    </row>
    <row r="104" spans="1:28" ht="11.25" customHeight="1">
      <c r="A104" s="150"/>
      <c r="B104" s="150"/>
      <c r="C104" s="150"/>
      <c r="D104" s="152"/>
      <c r="E104" s="149"/>
      <c r="F104" s="149"/>
      <c r="G104" s="149"/>
      <c r="H104" s="149">
        <f t="shared" si="18"/>
      </c>
      <c r="I104" s="147"/>
      <c r="J104" s="152"/>
      <c r="K104" s="149"/>
      <c r="L104" s="149"/>
      <c r="M104" s="149"/>
      <c r="N104" s="149">
        <f t="shared" si="19"/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 s="150"/>
      <c r="B105" s="150"/>
      <c r="C105" s="150"/>
      <c r="D105" s="152"/>
      <c r="E105" s="149"/>
      <c r="F105" s="149"/>
      <c r="G105" s="149"/>
      <c r="H105" s="149">
        <f t="shared" si="18"/>
      </c>
      <c r="I105" s="147"/>
      <c r="J105" s="152"/>
      <c r="K105" s="149"/>
      <c r="L105" s="149"/>
      <c r="M105" s="149"/>
      <c r="N105" s="149">
        <f t="shared" si="19"/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customHeight="1">
      <c r="A106" s="150"/>
      <c r="B106" s="150"/>
      <c r="C106" s="150"/>
      <c r="D106" s="152"/>
      <c r="E106" s="149"/>
      <c r="F106" s="149"/>
      <c r="G106" s="149"/>
      <c r="H106" s="149">
        <f t="shared" si="18"/>
      </c>
      <c r="I106" s="147"/>
      <c r="J106" s="152"/>
      <c r="K106" s="149"/>
      <c r="L106" s="149"/>
      <c r="M106" s="149"/>
      <c r="N106" s="149">
        <f t="shared" si="19"/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 customHeight="1">
      <c r="A107" s="150"/>
      <c r="B107" s="150"/>
      <c r="C107" s="150"/>
      <c r="D107" s="152"/>
      <c r="E107" s="149"/>
      <c r="F107" s="149"/>
      <c r="G107" s="149"/>
      <c r="H107" s="149">
        <f t="shared" si="18"/>
      </c>
      <c r="I107" s="147"/>
      <c r="J107" s="152"/>
      <c r="K107" s="149"/>
      <c r="L107" s="149"/>
      <c r="M107" s="149"/>
      <c r="N107" s="149">
        <f t="shared" si="19"/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customHeight="1">
      <c r="A108" s="150"/>
      <c r="B108" s="150"/>
      <c r="C108" s="150"/>
      <c r="D108" s="152"/>
      <c r="E108" s="149"/>
      <c r="F108" s="149"/>
      <c r="G108" s="149"/>
      <c r="H108" s="149">
        <f t="shared" si="18"/>
      </c>
      <c r="I108" s="147"/>
      <c r="J108" s="152"/>
      <c r="K108" s="149"/>
      <c r="L108" s="149"/>
      <c r="M108" s="149"/>
      <c r="N108" s="149">
        <f t="shared" si="19"/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 s="150"/>
      <c r="B109" s="150"/>
      <c r="C109" s="150"/>
      <c r="D109" s="152"/>
      <c r="E109" s="149"/>
      <c r="F109" s="149"/>
      <c r="G109" s="149"/>
      <c r="H109" s="149">
        <f t="shared" si="18"/>
      </c>
      <c r="I109" s="147"/>
      <c r="J109" s="152"/>
      <c r="K109" s="149"/>
      <c r="L109" s="149"/>
      <c r="M109" s="149"/>
      <c r="N109" s="149">
        <f t="shared" si="19"/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 s="150"/>
      <c r="B110" s="150"/>
      <c r="C110" s="150"/>
      <c r="D110" s="152"/>
      <c r="E110" s="149"/>
      <c r="F110" s="149"/>
      <c r="G110" s="149"/>
      <c r="H110" s="149">
        <f t="shared" si="18"/>
      </c>
      <c r="I110" s="147"/>
      <c r="J110" s="152"/>
      <c r="K110" s="149"/>
      <c r="L110" s="149"/>
      <c r="M110" s="149"/>
      <c r="N110" s="149">
        <f t="shared" si="19"/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customHeight="1">
      <c r="A111" s="150"/>
      <c r="B111" s="150"/>
      <c r="C111" s="150"/>
      <c r="D111" s="152"/>
      <c r="E111" s="149"/>
      <c r="F111" s="149"/>
      <c r="G111" s="149"/>
      <c r="H111" s="149">
        <f t="shared" si="18"/>
      </c>
      <c r="I111" s="147"/>
      <c r="J111" s="152"/>
      <c r="K111" s="149"/>
      <c r="L111" s="149"/>
      <c r="M111" s="149"/>
      <c r="N111" s="149">
        <f t="shared" si="19"/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 customHeight="1">
      <c r="A112" s="150"/>
      <c r="B112" s="150"/>
      <c r="C112" s="150"/>
      <c r="D112" s="152"/>
      <c r="E112" s="149"/>
      <c r="F112" s="149"/>
      <c r="G112" s="149"/>
      <c r="H112" s="149">
        <f t="shared" si="18"/>
      </c>
      <c r="I112" s="147"/>
      <c r="J112" s="152"/>
      <c r="K112" s="149"/>
      <c r="L112" s="149"/>
      <c r="M112" s="149"/>
      <c r="N112" s="149">
        <f t="shared" si="19"/>
      </c>
      <c r="O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</row>
    <row r="113" spans="1:28" ht="11.25" customHeight="1">
      <c r="A113" s="150"/>
      <c r="B113" s="150"/>
      <c r="C113" s="150"/>
      <c r="D113" s="152"/>
      <c r="E113" s="149"/>
      <c r="F113" s="149"/>
      <c r="G113" s="149"/>
      <c r="H113" s="149">
        <f t="shared" si="18"/>
      </c>
      <c r="I113" s="147"/>
      <c r="J113" s="152"/>
      <c r="K113" s="149"/>
      <c r="L113" s="149"/>
      <c r="M113" s="149"/>
      <c r="N113" s="149">
        <f t="shared" si="19"/>
      </c>
      <c r="O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</row>
    <row r="114" spans="1:28" ht="11.25" customHeight="1">
      <c r="A114" s="150"/>
      <c r="B114" s="150"/>
      <c r="C114" s="150"/>
      <c r="D114" s="152"/>
      <c r="E114" s="149"/>
      <c r="F114" s="149"/>
      <c r="G114" s="149"/>
      <c r="H114" s="149">
        <f t="shared" si="18"/>
      </c>
      <c r="I114" s="147"/>
      <c r="J114" s="152"/>
      <c r="K114" s="149"/>
      <c r="L114" s="149"/>
      <c r="M114" s="149"/>
      <c r="N114" s="149">
        <f t="shared" si="19"/>
      </c>
      <c r="O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</row>
    <row r="115" spans="1:28" ht="11.25" customHeight="1">
      <c r="A115" s="150"/>
      <c r="B115" s="150"/>
      <c r="C115" s="150"/>
      <c r="D115" s="152"/>
      <c r="E115" s="149"/>
      <c r="F115" s="149"/>
      <c r="G115" s="149"/>
      <c r="H115" s="149">
        <f t="shared" si="18"/>
      </c>
      <c r="I115" s="147"/>
      <c r="J115" s="152"/>
      <c r="K115" s="149"/>
      <c r="L115" s="149"/>
      <c r="M115" s="149"/>
      <c r="N115" s="149">
        <f t="shared" si="19"/>
      </c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</row>
    <row r="116" spans="1:28" ht="11.25" customHeight="1">
      <c r="A116" s="150"/>
      <c r="B116" s="150"/>
      <c r="C116" s="150"/>
      <c r="D116" s="152"/>
      <c r="E116" s="149"/>
      <c r="F116" s="149"/>
      <c r="G116" s="149"/>
      <c r="H116" s="149">
        <f t="shared" si="18"/>
      </c>
      <c r="I116" s="147"/>
      <c r="J116" s="152"/>
      <c r="K116" s="149"/>
      <c r="L116" s="149"/>
      <c r="M116" s="149"/>
      <c r="N116" s="149">
        <f t="shared" si="19"/>
      </c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</row>
    <row r="117" spans="1:28" ht="11.25" customHeight="1">
      <c r="A117" s="150"/>
      <c r="B117" s="150"/>
      <c r="C117" s="150"/>
      <c r="D117" s="152"/>
      <c r="E117" s="149"/>
      <c r="F117" s="149"/>
      <c r="G117" s="149"/>
      <c r="H117" s="149">
        <f t="shared" si="18"/>
      </c>
      <c r="I117" s="147"/>
      <c r="J117" s="152"/>
      <c r="K117" s="149"/>
      <c r="L117" s="149"/>
      <c r="M117" s="149"/>
      <c r="N117" s="149">
        <f t="shared" si="19"/>
      </c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</row>
    <row r="118" spans="1:28" ht="11.25" customHeight="1">
      <c r="A118" s="150"/>
      <c r="B118" s="150"/>
      <c r="C118" s="150"/>
      <c r="D118" s="152"/>
      <c r="E118" s="149"/>
      <c r="F118" s="149"/>
      <c r="G118" s="149"/>
      <c r="H118" s="149">
        <f t="shared" si="18"/>
      </c>
      <c r="I118" s="147"/>
      <c r="J118" s="152"/>
      <c r="K118" s="149"/>
      <c r="L118" s="149"/>
      <c r="M118" s="149"/>
      <c r="N118" s="149">
        <f t="shared" si="19"/>
      </c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</row>
    <row r="119" spans="1:28" ht="11.25" customHeight="1">
      <c r="A119" s="150"/>
      <c r="B119" s="150"/>
      <c r="C119" s="150"/>
      <c r="D119" s="152"/>
      <c r="E119" s="149"/>
      <c r="F119" s="149"/>
      <c r="G119" s="149"/>
      <c r="H119" s="149">
        <f t="shared" si="18"/>
      </c>
      <c r="I119" s="147"/>
      <c r="J119" s="152"/>
      <c r="K119" s="149"/>
      <c r="L119" s="149"/>
      <c r="M119" s="149"/>
      <c r="N119" s="149">
        <f t="shared" si="19"/>
      </c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</row>
    <row r="120" spans="1:28" ht="11.25" customHeight="1">
      <c r="A120" s="150"/>
      <c r="B120" s="150"/>
      <c r="C120" s="150"/>
      <c r="D120" s="152"/>
      <c r="E120" s="149"/>
      <c r="F120" s="149"/>
      <c r="G120" s="149"/>
      <c r="H120" s="149">
        <f t="shared" si="18"/>
      </c>
      <c r="I120" s="147"/>
      <c r="J120" s="152"/>
      <c r="K120" s="149"/>
      <c r="L120" s="149"/>
      <c r="M120" s="149"/>
      <c r="N120" s="149">
        <f t="shared" si="19"/>
      </c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</row>
    <row r="121" spans="1:28" ht="11.25" customHeight="1">
      <c r="A121" s="150"/>
      <c r="B121" s="150"/>
      <c r="C121" s="150"/>
      <c r="D121" s="152"/>
      <c r="E121" s="149"/>
      <c r="F121" s="149"/>
      <c r="G121" s="149"/>
      <c r="H121" s="149">
        <f t="shared" si="18"/>
      </c>
      <c r="I121" s="147"/>
      <c r="J121" s="152"/>
      <c r="K121" s="149"/>
      <c r="L121" s="149"/>
      <c r="M121" s="149"/>
      <c r="N121" s="149">
        <f t="shared" si="19"/>
      </c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</row>
    <row r="122" spans="1:28" ht="11.25" customHeight="1">
      <c r="A122" s="150"/>
      <c r="B122" s="150"/>
      <c r="C122" s="150"/>
      <c r="D122" s="152"/>
      <c r="E122" s="149"/>
      <c r="F122" s="149"/>
      <c r="G122" s="149"/>
      <c r="H122" s="149">
        <f t="shared" si="18"/>
      </c>
      <c r="I122" s="147"/>
      <c r="J122" s="152"/>
      <c r="K122" s="149"/>
      <c r="L122" s="149"/>
      <c r="M122" s="149"/>
      <c r="N122" s="149">
        <f t="shared" si="19"/>
      </c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</row>
    <row r="123" spans="1:28" ht="11.25" customHeight="1">
      <c r="A123" s="150"/>
      <c r="B123" s="150"/>
      <c r="C123" s="150"/>
      <c r="D123" s="152"/>
      <c r="E123" s="149"/>
      <c r="F123" s="149"/>
      <c r="G123" s="149"/>
      <c r="H123" s="149">
        <f t="shared" si="18"/>
      </c>
      <c r="I123" s="147"/>
      <c r="J123" s="152"/>
      <c r="K123" s="149"/>
      <c r="L123" s="149"/>
      <c r="M123" s="149"/>
      <c r="N123" s="149">
        <f t="shared" si="19"/>
      </c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</row>
    <row r="124" spans="1:28" ht="11.25" customHeight="1">
      <c r="A124" s="150"/>
      <c r="B124" s="150"/>
      <c r="C124" s="150"/>
      <c r="D124" s="152"/>
      <c r="E124" s="149"/>
      <c r="F124" s="149"/>
      <c r="G124" s="149"/>
      <c r="H124" s="149">
        <f t="shared" si="18"/>
      </c>
      <c r="I124" s="147"/>
      <c r="J124" s="152"/>
      <c r="K124" s="149"/>
      <c r="L124" s="149"/>
      <c r="M124" s="149"/>
      <c r="N124" s="149">
        <f t="shared" si="19"/>
      </c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</row>
    <row r="125" spans="1:28" ht="11.25" customHeight="1">
      <c r="A125" s="150"/>
      <c r="B125" s="150"/>
      <c r="C125" s="150"/>
      <c r="D125" s="152"/>
      <c r="E125" s="149"/>
      <c r="F125" s="149"/>
      <c r="G125" s="149"/>
      <c r="H125" s="149">
        <f t="shared" si="18"/>
      </c>
      <c r="I125" s="147"/>
      <c r="J125" s="152"/>
      <c r="K125" s="149"/>
      <c r="L125" s="149"/>
      <c r="M125" s="149"/>
      <c r="N125" s="149">
        <f t="shared" si="19"/>
      </c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</row>
    <row r="126" spans="1:28" ht="11.25" customHeight="1">
      <c r="A126" s="150"/>
      <c r="B126" s="150"/>
      <c r="C126" s="150"/>
      <c r="D126" s="152"/>
      <c r="E126" s="149"/>
      <c r="F126" s="149"/>
      <c r="G126" s="149"/>
      <c r="H126" s="149">
        <f t="shared" si="18"/>
      </c>
      <c r="I126" s="147"/>
      <c r="J126" s="152"/>
      <c r="K126" s="149"/>
      <c r="L126" s="149"/>
      <c r="M126" s="149"/>
      <c r="N126" s="149">
        <f t="shared" si="19"/>
      </c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</row>
    <row r="127" spans="1:28" ht="11.25" customHeight="1">
      <c r="A127" s="150"/>
      <c r="B127" s="150"/>
      <c r="C127" s="150"/>
      <c r="D127" s="152"/>
      <c r="E127" s="149"/>
      <c r="F127" s="149"/>
      <c r="G127" s="149"/>
      <c r="H127" s="149">
        <f t="shared" si="18"/>
      </c>
      <c r="I127" s="147"/>
      <c r="J127" s="152"/>
      <c r="K127" s="149"/>
      <c r="L127" s="149"/>
      <c r="M127" s="149"/>
      <c r="N127" s="149">
        <f t="shared" si="19"/>
      </c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</row>
    <row r="128" spans="1:28" ht="11.25" customHeight="1">
      <c r="A128" s="150"/>
      <c r="B128" s="150"/>
      <c r="C128" s="150"/>
      <c r="D128" s="152"/>
      <c r="E128" s="149"/>
      <c r="F128" s="149"/>
      <c r="G128" s="149"/>
      <c r="H128" s="149">
        <f t="shared" si="18"/>
      </c>
      <c r="I128" s="147"/>
      <c r="J128" s="152"/>
      <c r="K128" s="149"/>
      <c r="L128" s="149"/>
      <c r="M128" s="149"/>
      <c r="N128" s="149">
        <f t="shared" si="19"/>
      </c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</row>
    <row r="129" spans="1:28" ht="11.25" customHeight="1">
      <c r="A129" s="150"/>
      <c r="B129" s="150"/>
      <c r="C129" s="150"/>
      <c r="D129" s="152"/>
      <c r="E129" s="149"/>
      <c r="F129" s="149"/>
      <c r="G129" s="149"/>
      <c r="H129" s="149">
        <f t="shared" si="18"/>
      </c>
      <c r="I129" s="147"/>
      <c r="J129" s="152"/>
      <c r="K129" s="149"/>
      <c r="L129" s="149"/>
      <c r="M129" s="149"/>
      <c r="N129" s="149">
        <f t="shared" si="19"/>
      </c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</row>
    <row r="130" spans="1:28" ht="11.25" customHeight="1">
      <c r="A130" s="150"/>
      <c r="B130" s="150"/>
      <c r="C130" s="150"/>
      <c r="D130" s="152"/>
      <c r="E130" s="149"/>
      <c r="F130" s="149"/>
      <c r="G130" s="149"/>
      <c r="H130" s="149">
        <f t="shared" si="18"/>
      </c>
      <c r="I130" s="147"/>
      <c r="J130" s="152"/>
      <c r="K130" s="149"/>
      <c r="L130" s="149"/>
      <c r="M130" s="149"/>
      <c r="N130" s="149">
        <f t="shared" si="19"/>
      </c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</row>
    <row r="131" spans="1:28" ht="11.25" customHeight="1">
      <c r="A131" s="150"/>
      <c r="B131" s="150"/>
      <c r="C131" s="150"/>
      <c r="D131" s="152"/>
      <c r="E131" s="149"/>
      <c r="F131" s="149"/>
      <c r="G131" s="149"/>
      <c r="H131" s="149">
        <f t="shared" si="18"/>
      </c>
      <c r="I131" s="147"/>
      <c r="J131" s="152"/>
      <c r="K131" s="149"/>
      <c r="L131" s="149"/>
      <c r="M131" s="149"/>
      <c r="N131" s="149">
        <f t="shared" si="19"/>
      </c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</row>
    <row r="132" spans="1:28" ht="11.25" customHeight="1">
      <c r="A132" s="150"/>
      <c r="B132" s="150"/>
      <c r="C132" s="150"/>
      <c r="D132" s="152"/>
      <c r="E132" s="149"/>
      <c r="F132" s="149"/>
      <c r="G132" s="149"/>
      <c r="H132" s="149">
        <f t="shared" si="18"/>
      </c>
      <c r="I132" s="147"/>
      <c r="J132" s="152"/>
      <c r="K132" s="149"/>
      <c r="L132" s="149"/>
      <c r="M132" s="149"/>
      <c r="N132" s="149">
        <f t="shared" si="19"/>
      </c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</row>
    <row r="133" spans="1:28" ht="11.25">
      <c r="A133" s="150"/>
      <c r="B133" s="150"/>
      <c r="C133" s="150"/>
      <c r="D133" s="152"/>
      <c r="E133" s="149"/>
      <c r="F133" s="149"/>
      <c r="G133" s="149"/>
      <c r="H133" s="149">
        <f t="shared" si="18"/>
      </c>
      <c r="I133" s="147"/>
      <c r="J133" s="152"/>
      <c r="K133" s="149"/>
      <c r="L133" s="149"/>
      <c r="M133" s="149"/>
      <c r="N133" s="149">
        <f t="shared" si="19"/>
      </c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</row>
    <row r="134" spans="1:28" ht="11.25">
      <c r="A134" s="150"/>
      <c r="B134" s="150"/>
      <c r="C134" s="150"/>
      <c r="D134" s="152"/>
      <c r="E134" s="149"/>
      <c r="F134" s="149"/>
      <c r="G134" s="149"/>
      <c r="H134" s="149">
        <f t="shared" si="18"/>
      </c>
      <c r="I134" s="147"/>
      <c r="J134" s="152"/>
      <c r="K134" s="149"/>
      <c r="L134" s="149"/>
      <c r="M134" s="149"/>
      <c r="N134" s="149">
        <f t="shared" si="19"/>
      </c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</row>
    <row r="135" spans="1:28" ht="11.25">
      <c r="A135" s="150"/>
      <c r="B135" s="150"/>
      <c r="C135" s="150"/>
      <c r="D135" s="152"/>
      <c r="E135" s="149"/>
      <c r="F135" s="149"/>
      <c r="G135" s="149"/>
      <c r="H135" s="149">
        <f t="shared" si="18"/>
      </c>
      <c r="I135" s="147"/>
      <c r="J135" s="152"/>
      <c r="K135" s="149"/>
      <c r="L135" s="149"/>
      <c r="M135" s="149"/>
      <c r="N135" s="149">
        <f t="shared" si="19"/>
      </c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</row>
    <row r="136" spans="1:28" ht="11.25">
      <c r="A136" s="150"/>
      <c r="B136" s="150"/>
      <c r="C136" s="150"/>
      <c r="D136" s="152"/>
      <c r="E136" s="149"/>
      <c r="F136" s="149"/>
      <c r="G136" s="149"/>
      <c r="H136" s="149">
        <f t="shared" si="18"/>
      </c>
      <c r="I136" s="147"/>
      <c r="J136" s="152"/>
      <c r="K136" s="149"/>
      <c r="L136" s="149"/>
      <c r="M136" s="149"/>
      <c r="N136" s="149">
        <f t="shared" si="19"/>
      </c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</row>
    <row r="137" spans="1:28" ht="11.25">
      <c r="A137" s="150"/>
      <c r="B137" s="150"/>
      <c r="C137" s="150"/>
      <c r="D137" s="152"/>
      <c r="E137" s="149"/>
      <c r="F137" s="149"/>
      <c r="G137" s="149"/>
      <c r="H137" s="149">
        <f t="shared" si="18"/>
      </c>
      <c r="I137" s="147"/>
      <c r="J137" s="152"/>
      <c r="K137" s="149"/>
      <c r="L137" s="149"/>
      <c r="M137" s="149"/>
      <c r="N137" s="149">
        <f t="shared" si="19"/>
      </c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</row>
    <row r="138" spans="1:28" ht="11.25">
      <c r="A138" s="150"/>
      <c r="B138" s="156"/>
      <c r="C138" s="150"/>
      <c r="D138" s="147"/>
      <c r="E138" s="149"/>
      <c r="F138" s="149"/>
      <c r="G138" s="149"/>
      <c r="H138" s="148"/>
      <c r="I138" s="147"/>
      <c r="J138" s="147"/>
      <c r="K138" s="157"/>
      <c r="L138" s="157"/>
      <c r="M138" s="157"/>
      <c r="N138" s="147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</row>
    <row r="139" spans="1:28" ht="11.25">
      <c r="A139" s="150"/>
      <c r="B139" s="150"/>
      <c r="C139" s="150"/>
      <c r="D139" s="147"/>
      <c r="E139" s="148"/>
      <c r="F139" s="148"/>
      <c r="G139" s="148"/>
      <c r="H139" s="148"/>
      <c r="I139" s="147"/>
      <c r="J139" s="147"/>
      <c r="K139" s="147"/>
      <c r="L139" s="147"/>
      <c r="M139" s="147"/>
      <c r="N139" s="147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8" ht="11.25">
      <c r="A140" s="154"/>
      <c r="B140" s="150"/>
      <c r="C140" s="150"/>
      <c r="D140" s="147"/>
      <c r="E140" s="148"/>
      <c r="F140" s="148"/>
      <c r="G140" s="148"/>
      <c r="H140" s="148"/>
      <c r="I140" s="147"/>
      <c r="J140" s="147"/>
      <c r="K140" s="147"/>
      <c r="L140" s="147"/>
      <c r="M140" s="147"/>
      <c r="N140" s="147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8" ht="11.25">
      <c r="A141" s="154"/>
      <c r="B141" s="150"/>
      <c r="C141" s="150"/>
      <c r="D141" s="147"/>
      <c r="E141" s="148"/>
      <c r="F141" s="148"/>
      <c r="G141" s="148"/>
      <c r="H141" s="148"/>
      <c r="I141" s="147"/>
      <c r="J141" s="147"/>
      <c r="K141" s="147"/>
      <c r="L141" s="147"/>
      <c r="M141" s="147"/>
      <c r="N141" s="147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</row>
    <row r="142" spans="1:28" ht="11.25">
      <c r="A142" s="154"/>
      <c r="B142" s="150"/>
      <c r="C142" s="150"/>
      <c r="D142" s="147"/>
      <c r="E142" s="148"/>
      <c r="F142" s="148"/>
      <c r="G142" s="148"/>
      <c r="H142" s="148"/>
      <c r="I142" s="147"/>
      <c r="J142" s="147"/>
      <c r="K142" s="147"/>
      <c r="L142" s="147"/>
      <c r="M142" s="147"/>
      <c r="N142" s="147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</row>
    <row r="143" spans="1:28" ht="11.25">
      <c r="A143" s="154"/>
      <c r="B143" s="150"/>
      <c r="C143" s="150"/>
      <c r="D143" s="147"/>
      <c r="E143" s="148"/>
      <c r="F143" s="148"/>
      <c r="G143" s="148"/>
      <c r="H143" s="148"/>
      <c r="I143" s="147"/>
      <c r="J143" s="147"/>
      <c r="K143" s="147"/>
      <c r="L143" s="147"/>
      <c r="M143" s="147"/>
      <c r="N143" s="147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</row>
    <row r="144" spans="14:28" ht="11.25">
      <c r="N144" s="147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</row>
    <row r="145" spans="14:28" ht="9.75">
      <c r="N145" s="129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</row>
    <row r="146" spans="14:28" ht="11.25">
      <c r="N146" s="155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</row>
    <row r="147" spans="14:28" ht="11.25">
      <c r="N147" s="155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</row>
    <row r="148" spans="14:28" ht="11.25">
      <c r="N148" s="155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</row>
    <row r="149" spans="14:28" ht="11.25">
      <c r="N149" s="155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</row>
    <row r="150" spans="14:28" ht="11.25">
      <c r="N150" s="155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</row>
    <row r="151" spans="14:28" ht="11.25">
      <c r="N151" s="155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</row>
    <row r="152" spans="14:28" ht="11.25">
      <c r="N152" s="155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</row>
    <row r="153" spans="14:28" ht="11.25">
      <c r="N153" s="155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</row>
    <row r="154" spans="14:28" ht="11.25">
      <c r="N154" s="155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</row>
    <row r="155" spans="14:28" ht="11.25">
      <c r="N155" s="155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</row>
    <row r="156" spans="14:28" ht="11.25">
      <c r="N156" s="155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</row>
    <row r="157" spans="14:28" ht="11.25">
      <c r="N157" s="155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</row>
    <row r="158" spans="14:28" ht="11.25">
      <c r="N158" s="155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</row>
    <row r="159" spans="14:28" ht="11.25">
      <c r="N159" s="155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</row>
    <row r="160" spans="1:28" ht="14.25">
      <c r="A160"/>
      <c r="B160"/>
      <c r="C160"/>
      <c r="D160"/>
      <c r="N160" s="155"/>
      <c r="O160" s="158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</row>
    <row r="161" spans="1:28" ht="14.25">
      <c r="A161"/>
      <c r="B161"/>
      <c r="C161"/>
      <c r="D161"/>
      <c r="N161" s="155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</row>
    <row r="162" spans="1:28" ht="14.25">
      <c r="A162"/>
      <c r="B162"/>
      <c r="C162"/>
      <c r="D162"/>
      <c r="N162" s="155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</row>
    <row r="163" spans="1:28" ht="14.25">
      <c r="A163"/>
      <c r="B163"/>
      <c r="C163"/>
      <c r="D163"/>
      <c r="N163" s="155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</row>
    <row r="164" spans="1:28" ht="14.25">
      <c r="A164"/>
      <c r="B164"/>
      <c r="C164"/>
      <c r="D164"/>
      <c r="N164" s="155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</row>
    <row r="165" spans="1:28" ht="14.25">
      <c r="A165"/>
      <c r="B165"/>
      <c r="C165"/>
      <c r="D165"/>
      <c r="N165" s="155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</row>
    <row r="166" spans="1:28" ht="14.25">
      <c r="A166"/>
      <c r="B166"/>
      <c r="C166"/>
      <c r="D166"/>
      <c r="N166" s="155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</row>
    <row r="167" spans="1:28" ht="14.25">
      <c r="A167"/>
      <c r="B167"/>
      <c r="C167"/>
      <c r="D167"/>
      <c r="N167" s="155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</row>
    <row r="168" spans="1:14" ht="14.25">
      <c r="A168"/>
      <c r="B168"/>
      <c r="C168"/>
      <c r="D168"/>
      <c r="N168" s="155"/>
    </row>
    <row r="169" spans="1:14" ht="14.25">
      <c r="A169"/>
      <c r="B169"/>
      <c r="C169"/>
      <c r="D169"/>
      <c r="N169" s="155"/>
    </row>
    <row r="170" spans="1:14" ht="14.25">
      <c r="A170"/>
      <c r="B170"/>
      <c r="C170"/>
      <c r="D170"/>
      <c r="N170" s="155"/>
    </row>
    <row r="171" spans="1:14" ht="14.25">
      <c r="A171"/>
      <c r="B171"/>
      <c r="C171"/>
      <c r="D171"/>
      <c r="N171" s="155"/>
    </row>
    <row r="172" spans="1:14" ht="14.25">
      <c r="A172"/>
      <c r="B172"/>
      <c r="C172"/>
      <c r="D172"/>
      <c r="N172" s="155"/>
    </row>
    <row r="173" spans="1:14" ht="14.25">
      <c r="A173"/>
      <c r="B173"/>
      <c r="C173"/>
      <c r="D173"/>
      <c r="N173" s="155"/>
    </row>
    <row r="174" spans="1:14" ht="14.25">
      <c r="A174"/>
      <c r="B174"/>
      <c r="C174"/>
      <c r="D174"/>
      <c r="N174" s="155"/>
    </row>
    <row r="175" spans="1:14" ht="14.25">
      <c r="A175"/>
      <c r="B175"/>
      <c r="C175"/>
      <c r="D175"/>
      <c r="N175" s="155"/>
    </row>
    <row r="176" spans="1:14" ht="14.25">
      <c r="A176"/>
      <c r="B176"/>
      <c r="C176"/>
      <c r="D176"/>
      <c r="N176" s="155"/>
    </row>
    <row r="177" spans="1:14" ht="14.25">
      <c r="A177"/>
      <c r="B177"/>
      <c r="C177"/>
      <c r="D177"/>
      <c r="N177" s="155"/>
    </row>
    <row r="178" ht="11.25">
      <c r="N178" s="155"/>
    </row>
    <row r="179" ht="11.25">
      <c r="N179" s="155"/>
    </row>
    <row r="180" ht="11.25">
      <c r="N180" s="155"/>
    </row>
    <row r="181" ht="11.25">
      <c r="N181" s="155"/>
    </row>
    <row r="182" ht="11.25">
      <c r="N182" s="155"/>
    </row>
    <row r="183" ht="11.25">
      <c r="N183" s="155"/>
    </row>
  </sheetData>
  <sheetProtection/>
  <mergeCells count="11">
    <mergeCell ref="O99:AB99"/>
    <mergeCell ref="O98:Y98"/>
    <mergeCell ref="X70:AB70"/>
    <mergeCell ref="A99:L99"/>
    <mergeCell ref="O96:T96"/>
    <mergeCell ref="O97:V97"/>
    <mergeCell ref="D4:H4"/>
    <mergeCell ref="J4:N4"/>
    <mergeCell ref="R4:V4"/>
    <mergeCell ref="X4:AB4"/>
    <mergeCell ref="R70:V70"/>
  </mergeCells>
  <printOptions horizontalCentered="1"/>
  <pageMargins left="0.5118110236220472" right="0.3937007874015748" top="0.1968503937007874" bottom="0.2755905511811024" header="0.1968503937007874" footer="0.1968503937007874"/>
  <pageSetup firstPageNumber="7" useFirstPageNumber="1" horizontalDpi="600" verticalDpi="600" orientation="portrait" pageOrder="overThenDown" paperSize="9" scale="70" r:id="rId1"/>
  <headerFooter alignWithMargins="0">
    <oddFooter>&amp;C&amp;P</oddFooter>
  </headerFooter>
  <rowBreaks count="1" manualBreakCount="1">
    <brk id="101" max="255" man="1"/>
  </rowBreaks>
  <colBreaks count="1" manualBreakCount="1">
    <brk id="14" max="98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V625"/>
  <sheetViews>
    <sheetView view="pageBreakPreview" zoomScale="60" zoomScalePageLayoutView="0" workbookViewId="0" topLeftCell="A55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96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>
        <v>5</v>
      </c>
      <c r="E17" s="101">
        <v>5</v>
      </c>
      <c r="F17" s="102">
        <f>IF(D17&gt;0,100*E17/D17,0)</f>
        <v>100</v>
      </c>
      <c r="G17" s="103"/>
      <c r="H17" s="193"/>
      <c r="I17" s="194">
        <v>0.1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20</v>
      </c>
      <c r="D20" s="93">
        <v>20</v>
      </c>
      <c r="E20" s="93">
        <v>20</v>
      </c>
      <c r="F20" s="94"/>
      <c r="G20" s="94"/>
      <c r="H20" s="192">
        <v>0.35</v>
      </c>
      <c r="I20" s="192">
        <v>0.377</v>
      </c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20</v>
      </c>
      <c r="D22" s="101">
        <v>20</v>
      </c>
      <c r="E22" s="101">
        <v>20</v>
      </c>
      <c r="F22" s="102">
        <f>IF(D22&gt;0,100*E22/D22,0)</f>
        <v>100</v>
      </c>
      <c r="G22" s="103"/>
      <c r="H22" s="193">
        <v>0.35</v>
      </c>
      <c r="I22" s="194">
        <v>0.377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314</v>
      </c>
      <c r="D24" s="101">
        <v>287</v>
      </c>
      <c r="E24" s="101"/>
      <c r="F24" s="102"/>
      <c r="G24" s="103"/>
      <c r="H24" s="193">
        <v>18.458</v>
      </c>
      <c r="I24" s="194">
        <v>17.365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27</v>
      </c>
      <c r="D26" s="101">
        <v>27</v>
      </c>
      <c r="E26" s="101">
        <v>26</v>
      </c>
      <c r="F26" s="102">
        <f>IF(D26&gt;0,100*E26/D26,0)</f>
        <v>96.29629629629629</v>
      </c>
      <c r="G26" s="103"/>
      <c r="H26" s="193">
        <v>1.45</v>
      </c>
      <c r="I26" s="194">
        <v>1.45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>
        <v>574</v>
      </c>
      <c r="E30" s="93">
        <v>559</v>
      </c>
      <c r="F30" s="94"/>
      <c r="G30" s="94"/>
      <c r="H30" s="192"/>
      <c r="I30" s="192">
        <v>22.72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>
        <v>574</v>
      </c>
      <c r="E31" s="101">
        <v>559</v>
      </c>
      <c r="F31" s="102">
        <f>IF(D31&gt;0,100*E31/D31,0)</f>
        <v>97.38675958188153</v>
      </c>
      <c r="G31" s="103"/>
      <c r="H31" s="193">
        <v>0</v>
      </c>
      <c r="I31" s="194">
        <v>22.72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31</v>
      </c>
      <c r="D33" s="93">
        <v>30</v>
      </c>
      <c r="E33" s="93">
        <v>30</v>
      </c>
      <c r="F33" s="94"/>
      <c r="G33" s="94"/>
      <c r="H33" s="192">
        <v>0.965</v>
      </c>
      <c r="I33" s="192">
        <v>0.9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140</v>
      </c>
      <c r="D34" s="93">
        <v>140</v>
      </c>
      <c r="E34" s="93">
        <v>140</v>
      </c>
      <c r="F34" s="94"/>
      <c r="G34" s="94"/>
      <c r="H34" s="192">
        <v>3.976</v>
      </c>
      <c r="I34" s="192">
        <v>3.95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42</v>
      </c>
      <c r="D35" s="93">
        <v>35</v>
      </c>
      <c r="E35" s="93">
        <v>40</v>
      </c>
      <c r="F35" s="94"/>
      <c r="G35" s="94"/>
      <c r="H35" s="192">
        <v>1.959</v>
      </c>
      <c r="I35" s="192">
        <v>1.65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213</v>
      </c>
      <c r="D37" s="101">
        <v>205</v>
      </c>
      <c r="E37" s="101">
        <v>210</v>
      </c>
      <c r="F37" s="102">
        <f>IF(D37&gt;0,100*E37/D37,0)</f>
        <v>102.4390243902439</v>
      </c>
      <c r="G37" s="103"/>
      <c r="H37" s="193">
        <v>6.9</v>
      </c>
      <c r="I37" s="194">
        <v>6.5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169</v>
      </c>
      <c r="D39" s="101">
        <v>170</v>
      </c>
      <c r="E39" s="101">
        <v>63</v>
      </c>
      <c r="F39" s="102">
        <f>IF(D39&gt;0,100*E39/D39,0)</f>
        <v>37.05882352941177</v>
      </c>
      <c r="G39" s="103"/>
      <c r="H39" s="193">
        <v>3.993</v>
      </c>
      <c r="I39" s="194">
        <v>3.99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180</v>
      </c>
      <c r="D41" s="93">
        <v>100</v>
      </c>
      <c r="E41" s="93"/>
      <c r="F41" s="94"/>
      <c r="G41" s="94"/>
      <c r="H41" s="192">
        <v>13.5</v>
      </c>
      <c r="I41" s="192">
        <v>6.5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6</v>
      </c>
      <c r="D43" s="93">
        <v>7</v>
      </c>
      <c r="E43" s="93"/>
      <c r="F43" s="94"/>
      <c r="G43" s="94"/>
      <c r="H43" s="192">
        <v>0.132</v>
      </c>
      <c r="I43" s="192">
        <v>0.154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13</v>
      </c>
      <c r="D45" s="93">
        <v>12</v>
      </c>
      <c r="E45" s="93"/>
      <c r="F45" s="94"/>
      <c r="G45" s="94"/>
      <c r="H45" s="192">
        <v>0.364</v>
      </c>
      <c r="I45" s="192">
        <v>0.312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715</v>
      </c>
      <c r="D48" s="93">
        <v>674</v>
      </c>
      <c r="E48" s="93"/>
      <c r="F48" s="94"/>
      <c r="G48" s="94"/>
      <c r="H48" s="192">
        <v>32.175</v>
      </c>
      <c r="I48" s="192">
        <v>23.59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15</v>
      </c>
      <c r="D49" s="93">
        <v>12</v>
      </c>
      <c r="E49" s="93"/>
      <c r="F49" s="94"/>
      <c r="G49" s="94"/>
      <c r="H49" s="192">
        <v>0.585</v>
      </c>
      <c r="I49" s="192">
        <v>0.468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929</v>
      </c>
      <c r="D50" s="101">
        <v>805</v>
      </c>
      <c r="E50" s="101"/>
      <c r="F50" s="102"/>
      <c r="G50" s="103"/>
      <c r="H50" s="193">
        <v>46.756</v>
      </c>
      <c r="I50" s="194">
        <v>31.024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503</v>
      </c>
      <c r="D52" s="101">
        <v>503</v>
      </c>
      <c r="E52" s="101">
        <v>503</v>
      </c>
      <c r="F52" s="102">
        <f>IF(D52&gt;0,100*E52/D52,0)</f>
        <v>100</v>
      </c>
      <c r="G52" s="103"/>
      <c r="H52" s="193">
        <v>19.4</v>
      </c>
      <c r="I52" s="194">
        <v>19.4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5300</v>
      </c>
      <c r="D54" s="93">
        <v>4180</v>
      </c>
      <c r="E54" s="93">
        <v>5000</v>
      </c>
      <c r="F54" s="94"/>
      <c r="G54" s="94"/>
      <c r="H54" s="192">
        <v>408.1</v>
      </c>
      <c r="I54" s="192">
        <v>313.5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1515</v>
      </c>
      <c r="D55" s="93">
        <v>1515</v>
      </c>
      <c r="E55" s="93">
        <v>1515</v>
      </c>
      <c r="F55" s="94"/>
      <c r="G55" s="94"/>
      <c r="H55" s="192">
        <v>90.9</v>
      </c>
      <c r="I55" s="192">
        <v>90.9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780</v>
      </c>
      <c r="D56" s="93">
        <v>1151</v>
      </c>
      <c r="E56" s="93">
        <v>990</v>
      </c>
      <c r="F56" s="94"/>
      <c r="G56" s="94"/>
      <c r="H56" s="192">
        <v>48.8</v>
      </c>
      <c r="I56" s="192">
        <v>78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>
        <v>12</v>
      </c>
      <c r="E57" s="93"/>
      <c r="F57" s="94"/>
      <c r="G57" s="94"/>
      <c r="H57" s="192"/>
      <c r="I57" s="192">
        <v>0.48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894</v>
      </c>
      <c r="D58" s="93">
        <v>925</v>
      </c>
      <c r="E58" s="93">
        <v>910</v>
      </c>
      <c r="F58" s="94"/>
      <c r="G58" s="94"/>
      <c r="H58" s="192">
        <v>66.378</v>
      </c>
      <c r="I58" s="192">
        <v>69.93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8489</v>
      </c>
      <c r="D59" s="101">
        <v>7783</v>
      </c>
      <c r="E59" s="101"/>
      <c r="F59" s="102"/>
      <c r="G59" s="103"/>
      <c r="H59" s="193">
        <v>614.178</v>
      </c>
      <c r="I59" s="194">
        <v>552.81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110</v>
      </c>
      <c r="D61" s="93">
        <v>150</v>
      </c>
      <c r="E61" s="93">
        <v>150</v>
      </c>
      <c r="F61" s="94"/>
      <c r="G61" s="94"/>
      <c r="H61" s="192">
        <v>3.85</v>
      </c>
      <c r="I61" s="192">
        <v>5.25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78</v>
      </c>
      <c r="D62" s="93">
        <v>70</v>
      </c>
      <c r="E62" s="93"/>
      <c r="F62" s="94"/>
      <c r="G62" s="94"/>
      <c r="H62" s="192">
        <v>1.736</v>
      </c>
      <c r="I62" s="192">
        <v>1.75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57</v>
      </c>
      <c r="D63" s="93">
        <v>57</v>
      </c>
      <c r="E63" s="93">
        <v>57</v>
      </c>
      <c r="F63" s="94"/>
      <c r="G63" s="94"/>
      <c r="H63" s="192">
        <v>1.672</v>
      </c>
      <c r="I63" s="192">
        <v>3.4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245</v>
      </c>
      <c r="D64" s="101">
        <v>277</v>
      </c>
      <c r="E64" s="101"/>
      <c r="F64" s="102"/>
      <c r="G64" s="103"/>
      <c r="H64" s="193">
        <v>7.258</v>
      </c>
      <c r="I64" s="194">
        <v>10.4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54</v>
      </c>
      <c r="D66" s="101">
        <v>115</v>
      </c>
      <c r="E66" s="101">
        <v>115</v>
      </c>
      <c r="F66" s="102">
        <f>IF(D66&gt;0,100*E66/D66,0)</f>
        <v>100</v>
      </c>
      <c r="G66" s="103"/>
      <c r="H66" s="193">
        <v>3.331</v>
      </c>
      <c r="I66" s="194">
        <v>5.82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70</v>
      </c>
      <c r="D72" s="93">
        <v>69</v>
      </c>
      <c r="E72" s="93">
        <v>33</v>
      </c>
      <c r="F72" s="94"/>
      <c r="G72" s="94"/>
      <c r="H72" s="192">
        <v>1.652</v>
      </c>
      <c r="I72" s="192">
        <v>1.613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80</v>
      </c>
      <c r="D73" s="93">
        <v>80</v>
      </c>
      <c r="E73" s="93">
        <v>80</v>
      </c>
      <c r="F73" s="94"/>
      <c r="G73" s="94"/>
      <c r="H73" s="192">
        <v>2.24</v>
      </c>
      <c r="I73" s="192">
        <v>3.665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305</v>
      </c>
      <c r="D74" s="93">
        <v>375</v>
      </c>
      <c r="E74" s="93"/>
      <c r="F74" s="94"/>
      <c r="G74" s="94"/>
      <c r="H74" s="192">
        <v>13.607</v>
      </c>
      <c r="I74" s="192">
        <v>17.08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131</v>
      </c>
      <c r="D75" s="93">
        <v>131</v>
      </c>
      <c r="E75" s="93">
        <v>134</v>
      </c>
      <c r="F75" s="94"/>
      <c r="G75" s="94"/>
      <c r="H75" s="192">
        <v>5.342</v>
      </c>
      <c r="I75" s="192">
        <v>5.7698100000000005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40</v>
      </c>
      <c r="D76" s="93">
        <v>50</v>
      </c>
      <c r="E76" s="93">
        <v>55</v>
      </c>
      <c r="F76" s="94"/>
      <c r="G76" s="94"/>
      <c r="H76" s="192">
        <v>1.08</v>
      </c>
      <c r="I76" s="192">
        <v>2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84</v>
      </c>
      <c r="D77" s="93">
        <v>122</v>
      </c>
      <c r="E77" s="93">
        <v>15</v>
      </c>
      <c r="F77" s="94"/>
      <c r="G77" s="94"/>
      <c r="H77" s="192">
        <v>3.23</v>
      </c>
      <c r="I77" s="192">
        <v>4.6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397</v>
      </c>
      <c r="D78" s="93">
        <v>397</v>
      </c>
      <c r="E78" s="93">
        <v>375</v>
      </c>
      <c r="F78" s="94"/>
      <c r="G78" s="94"/>
      <c r="H78" s="192">
        <v>16.665</v>
      </c>
      <c r="I78" s="192">
        <v>17.28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458</v>
      </c>
      <c r="D79" s="93">
        <v>400</v>
      </c>
      <c r="E79" s="93"/>
      <c r="F79" s="94"/>
      <c r="G79" s="94"/>
      <c r="H79" s="192">
        <v>24.028</v>
      </c>
      <c r="I79" s="192">
        <v>18.8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1565</v>
      </c>
      <c r="D80" s="101">
        <v>1624</v>
      </c>
      <c r="E80" s="101"/>
      <c r="F80" s="102"/>
      <c r="G80" s="103"/>
      <c r="H80" s="193">
        <v>67.844</v>
      </c>
      <c r="I80" s="194">
        <v>70.80781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12528</v>
      </c>
      <c r="D87" s="116">
        <v>12395</v>
      </c>
      <c r="E87" s="116"/>
      <c r="F87" s="117"/>
      <c r="G87" s="103"/>
      <c r="H87" s="197">
        <v>789.9180000000001</v>
      </c>
      <c r="I87" s="198">
        <v>742.76381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V625"/>
  <sheetViews>
    <sheetView view="pageBreakPreview" zoomScale="60" zoomScalePageLayoutView="0" workbookViewId="0" topLeftCell="A49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97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56</v>
      </c>
      <c r="D9" s="93">
        <v>56</v>
      </c>
      <c r="E9" s="93">
        <v>56</v>
      </c>
      <c r="F9" s="94"/>
      <c r="G9" s="94"/>
      <c r="H9" s="192">
        <v>0.362</v>
      </c>
      <c r="I9" s="192">
        <v>0.359</v>
      </c>
      <c r="J9" s="192">
        <v>0.359</v>
      </c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20</v>
      </c>
      <c r="D10" s="93">
        <v>20</v>
      </c>
      <c r="E10" s="93">
        <v>20</v>
      </c>
      <c r="F10" s="94"/>
      <c r="G10" s="94"/>
      <c r="H10" s="192">
        <v>0.119</v>
      </c>
      <c r="I10" s="192">
        <v>0.121</v>
      </c>
      <c r="J10" s="192">
        <v>0.121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30</v>
      </c>
      <c r="D11" s="93">
        <v>30</v>
      </c>
      <c r="E11" s="93">
        <v>30</v>
      </c>
      <c r="F11" s="94"/>
      <c r="G11" s="94"/>
      <c r="H11" s="192">
        <v>0.173</v>
      </c>
      <c r="I11" s="192">
        <v>0.173</v>
      </c>
      <c r="J11" s="192">
        <v>0.173</v>
      </c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44</v>
      </c>
      <c r="D12" s="93">
        <v>44</v>
      </c>
      <c r="E12" s="93">
        <v>44</v>
      </c>
      <c r="F12" s="94"/>
      <c r="G12" s="94"/>
      <c r="H12" s="192">
        <v>0.278</v>
      </c>
      <c r="I12" s="192">
        <v>0.277</v>
      </c>
      <c r="J12" s="192">
        <v>0.277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150</v>
      </c>
      <c r="D13" s="101">
        <v>150</v>
      </c>
      <c r="E13" s="101">
        <v>150</v>
      </c>
      <c r="F13" s="102">
        <f>IF(D13&gt;0,100*E13/D13,0)</f>
        <v>100</v>
      </c>
      <c r="G13" s="103"/>
      <c r="H13" s="193">
        <v>0.9319999999999999</v>
      </c>
      <c r="I13" s="194">
        <v>0.93</v>
      </c>
      <c r="J13" s="194">
        <v>0.93</v>
      </c>
      <c r="K13" s="104">
        <f>IF(I13&gt;0,100*J13/I13,0)</f>
        <v>100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15</v>
      </c>
      <c r="D15" s="101">
        <v>15</v>
      </c>
      <c r="E15" s="101">
        <v>16</v>
      </c>
      <c r="F15" s="102">
        <f>IF(D15&gt;0,100*E15/D15,0)</f>
        <v>106.66666666666667</v>
      </c>
      <c r="G15" s="103"/>
      <c r="H15" s="193">
        <v>0.075</v>
      </c>
      <c r="I15" s="194">
        <v>0.075</v>
      </c>
      <c r="J15" s="194">
        <v>0.08</v>
      </c>
      <c r="K15" s="104">
        <f>IF(I15&gt;0,100*J15/I15,0)</f>
        <v>106.66666666666667</v>
      </c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1</v>
      </c>
      <c r="D17" s="101">
        <v>1</v>
      </c>
      <c r="E17" s="101">
        <v>1</v>
      </c>
      <c r="F17" s="102">
        <f>IF(D17&gt;0,100*E17/D17,0)</f>
        <v>100</v>
      </c>
      <c r="G17" s="103"/>
      <c r="H17" s="193">
        <v>0.006</v>
      </c>
      <c r="I17" s="194">
        <v>0.006</v>
      </c>
      <c r="J17" s="194">
        <v>0.006</v>
      </c>
      <c r="K17" s="104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44</v>
      </c>
      <c r="D19" s="93">
        <v>44</v>
      </c>
      <c r="E19" s="93">
        <v>44</v>
      </c>
      <c r="F19" s="94"/>
      <c r="G19" s="94"/>
      <c r="H19" s="192">
        <v>0.308</v>
      </c>
      <c r="I19" s="192">
        <v>0.31</v>
      </c>
      <c r="J19" s="192">
        <v>0.31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30</v>
      </c>
      <c r="D20" s="93">
        <v>30</v>
      </c>
      <c r="E20" s="93">
        <v>20</v>
      </c>
      <c r="F20" s="94"/>
      <c r="G20" s="94"/>
      <c r="H20" s="192">
        <v>0.156</v>
      </c>
      <c r="I20" s="192">
        <v>0.18</v>
      </c>
      <c r="J20" s="192">
        <v>0.11</v>
      </c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24</v>
      </c>
      <c r="D21" s="93">
        <v>24</v>
      </c>
      <c r="E21" s="93">
        <v>24</v>
      </c>
      <c r="F21" s="94"/>
      <c r="G21" s="94"/>
      <c r="H21" s="192">
        <v>0.138</v>
      </c>
      <c r="I21" s="192">
        <v>0.142</v>
      </c>
      <c r="J21" s="192">
        <v>0.142</v>
      </c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98</v>
      </c>
      <c r="D22" s="101">
        <v>98</v>
      </c>
      <c r="E22" s="101">
        <v>88</v>
      </c>
      <c r="F22" s="102">
        <f>IF(D22&gt;0,100*E22/D22,0)</f>
        <v>89.79591836734694</v>
      </c>
      <c r="G22" s="103"/>
      <c r="H22" s="193">
        <v>0.602</v>
      </c>
      <c r="I22" s="194">
        <v>0.632</v>
      </c>
      <c r="J22" s="194">
        <v>0.5619999999999999</v>
      </c>
      <c r="K22" s="104">
        <f>IF(I22&gt;0,100*J22/I22,0)</f>
        <v>88.92405063291139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2076</v>
      </c>
      <c r="D24" s="101">
        <v>2127</v>
      </c>
      <c r="E24" s="101">
        <v>2300</v>
      </c>
      <c r="F24" s="102">
        <f>IF(D24&gt;0,100*E24/D24,0)</f>
        <v>108.1335213916314</v>
      </c>
      <c r="G24" s="103"/>
      <c r="H24" s="193">
        <v>13.469</v>
      </c>
      <c r="I24" s="194">
        <v>13.89</v>
      </c>
      <c r="J24" s="194">
        <v>14</v>
      </c>
      <c r="K24" s="104">
        <f>IF(I24&gt;0,100*J24/I24,0)</f>
        <v>100.79193664506839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1363</v>
      </c>
      <c r="D26" s="101">
        <v>1300</v>
      </c>
      <c r="E26" s="101">
        <v>1400</v>
      </c>
      <c r="F26" s="102">
        <f>IF(D26&gt;0,100*E26/D26,0)</f>
        <v>107.6923076923077</v>
      </c>
      <c r="G26" s="103"/>
      <c r="H26" s="193">
        <v>11.936</v>
      </c>
      <c r="I26" s="194">
        <v>10.5</v>
      </c>
      <c r="J26" s="194">
        <v>10</v>
      </c>
      <c r="K26" s="104">
        <f>IF(I26&gt;0,100*J26/I26,0)</f>
        <v>95.23809523809524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2525</v>
      </c>
      <c r="D28" s="93">
        <v>2300</v>
      </c>
      <c r="E28" s="93">
        <v>2300</v>
      </c>
      <c r="F28" s="94"/>
      <c r="G28" s="94"/>
      <c r="H28" s="192">
        <v>20.2</v>
      </c>
      <c r="I28" s="192">
        <v>10.35</v>
      </c>
      <c r="J28" s="192">
        <v>14.95</v>
      </c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1355</v>
      </c>
      <c r="D30" s="93">
        <v>484</v>
      </c>
      <c r="E30" s="93">
        <v>787</v>
      </c>
      <c r="F30" s="94"/>
      <c r="G30" s="94"/>
      <c r="H30" s="192">
        <v>8.13</v>
      </c>
      <c r="I30" s="192">
        <v>2.901</v>
      </c>
      <c r="J30" s="192">
        <v>4.722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3880</v>
      </c>
      <c r="D31" s="101">
        <v>2784</v>
      </c>
      <c r="E31" s="101">
        <v>3087</v>
      </c>
      <c r="F31" s="102">
        <f>IF(D31&gt;0,100*E31/D31,0)</f>
        <v>110.88362068965517</v>
      </c>
      <c r="G31" s="103"/>
      <c r="H31" s="193">
        <v>28.33</v>
      </c>
      <c r="I31" s="194">
        <v>13.251</v>
      </c>
      <c r="J31" s="194">
        <v>19.672</v>
      </c>
      <c r="K31" s="104">
        <f>IF(I31&gt;0,100*J31/I31,0)</f>
        <v>148.4567202475285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59</v>
      </c>
      <c r="D33" s="93">
        <v>50</v>
      </c>
      <c r="E33" s="93">
        <v>50</v>
      </c>
      <c r="F33" s="94"/>
      <c r="G33" s="94"/>
      <c r="H33" s="192">
        <v>0.47</v>
      </c>
      <c r="I33" s="192">
        <v>0.4</v>
      </c>
      <c r="J33" s="192">
        <v>0.45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34</v>
      </c>
      <c r="D34" s="93">
        <v>34</v>
      </c>
      <c r="E34" s="93">
        <v>34</v>
      </c>
      <c r="F34" s="94"/>
      <c r="G34" s="94"/>
      <c r="H34" s="192">
        <v>0.287</v>
      </c>
      <c r="I34" s="192">
        <v>0.28</v>
      </c>
      <c r="J34" s="192">
        <v>0.28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158</v>
      </c>
      <c r="D35" s="93">
        <v>120</v>
      </c>
      <c r="E35" s="93">
        <v>100</v>
      </c>
      <c r="F35" s="94"/>
      <c r="G35" s="94"/>
      <c r="H35" s="192">
        <v>1.193</v>
      </c>
      <c r="I35" s="192">
        <v>0.9</v>
      </c>
      <c r="J35" s="192">
        <v>0.75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19</v>
      </c>
      <c r="D36" s="93">
        <v>19</v>
      </c>
      <c r="E36" s="93">
        <v>10</v>
      </c>
      <c r="F36" s="94"/>
      <c r="G36" s="94"/>
      <c r="H36" s="192">
        <v>0.114</v>
      </c>
      <c r="I36" s="192">
        <v>0.114</v>
      </c>
      <c r="J36" s="192">
        <v>0.06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270</v>
      </c>
      <c r="D37" s="101">
        <v>223</v>
      </c>
      <c r="E37" s="101">
        <v>194</v>
      </c>
      <c r="F37" s="102">
        <f>IF(D37&gt;0,100*E37/D37,0)</f>
        <v>86.99551569506727</v>
      </c>
      <c r="G37" s="103"/>
      <c r="H37" s="193">
        <v>2.064</v>
      </c>
      <c r="I37" s="194">
        <v>1.6940000000000002</v>
      </c>
      <c r="J37" s="194">
        <v>1.54</v>
      </c>
      <c r="K37" s="104">
        <f>IF(I37&gt;0,100*J37/I37,0)</f>
        <v>90.9090909090909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6</v>
      </c>
      <c r="D39" s="101">
        <v>6</v>
      </c>
      <c r="E39" s="101">
        <v>1</v>
      </c>
      <c r="F39" s="102">
        <f>IF(D39&gt;0,100*E39/D39,0)</f>
        <v>16.666666666666668</v>
      </c>
      <c r="G39" s="103"/>
      <c r="H39" s="193">
        <v>0.015</v>
      </c>
      <c r="I39" s="194">
        <v>0.015</v>
      </c>
      <c r="J39" s="194">
        <v>0.008</v>
      </c>
      <c r="K39" s="104">
        <f>IF(I39&gt;0,100*J39/I39,0)</f>
        <v>53.333333333333336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65</v>
      </c>
      <c r="D41" s="93">
        <v>70</v>
      </c>
      <c r="E41" s="93">
        <v>70</v>
      </c>
      <c r="F41" s="94"/>
      <c r="G41" s="94"/>
      <c r="H41" s="192">
        <v>0.312</v>
      </c>
      <c r="I41" s="192">
        <v>0.476</v>
      </c>
      <c r="J41" s="192">
        <v>0.83</v>
      </c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115</v>
      </c>
      <c r="D42" s="93">
        <v>115</v>
      </c>
      <c r="E42" s="93">
        <v>105</v>
      </c>
      <c r="F42" s="94"/>
      <c r="G42" s="94"/>
      <c r="H42" s="192">
        <v>0.92</v>
      </c>
      <c r="I42" s="192">
        <v>0.92</v>
      </c>
      <c r="J42" s="192">
        <v>0.84</v>
      </c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138</v>
      </c>
      <c r="D44" s="93">
        <v>100</v>
      </c>
      <c r="E44" s="93">
        <v>80</v>
      </c>
      <c r="F44" s="94"/>
      <c r="G44" s="94"/>
      <c r="H44" s="192">
        <v>0.621</v>
      </c>
      <c r="I44" s="192">
        <v>0.45</v>
      </c>
      <c r="J44" s="192">
        <v>0.36</v>
      </c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2</v>
      </c>
      <c r="D45" s="93">
        <v>2</v>
      </c>
      <c r="E45" s="93">
        <v>2</v>
      </c>
      <c r="F45" s="94"/>
      <c r="G45" s="94"/>
      <c r="H45" s="192">
        <v>0.012</v>
      </c>
      <c r="I45" s="192">
        <v>0.014</v>
      </c>
      <c r="J45" s="192">
        <v>0.016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52</v>
      </c>
      <c r="D46" s="93">
        <v>50</v>
      </c>
      <c r="E46" s="93">
        <v>50</v>
      </c>
      <c r="F46" s="94"/>
      <c r="G46" s="94"/>
      <c r="H46" s="192">
        <v>0.624</v>
      </c>
      <c r="I46" s="192">
        <v>0.6</v>
      </c>
      <c r="J46" s="192">
        <v>0.6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1938</v>
      </c>
      <c r="D48" s="93">
        <v>1513</v>
      </c>
      <c r="E48" s="93">
        <v>1300</v>
      </c>
      <c r="F48" s="94"/>
      <c r="G48" s="94"/>
      <c r="H48" s="192">
        <v>13.944</v>
      </c>
      <c r="I48" s="192">
        <v>9.078</v>
      </c>
      <c r="J48" s="192">
        <v>9.1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174</v>
      </c>
      <c r="D49" s="93">
        <v>189</v>
      </c>
      <c r="E49" s="93">
        <v>190</v>
      </c>
      <c r="F49" s="94"/>
      <c r="G49" s="94"/>
      <c r="H49" s="192">
        <v>1.54</v>
      </c>
      <c r="I49" s="192">
        <v>1.673</v>
      </c>
      <c r="J49" s="192">
        <v>1.672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2484</v>
      </c>
      <c r="D50" s="101">
        <v>2039</v>
      </c>
      <c r="E50" s="101">
        <v>1797</v>
      </c>
      <c r="F50" s="102">
        <f>IF(D50&gt;0,100*E50/D50,0)</f>
        <v>88.13143697891122</v>
      </c>
      <c r="G50" s="103"/>
      <c r="H50" s="193">
        <v>17.973</v>
      </c>
      <c r="I50" s="194">
        <v>13.211</v>
      </c>
      <c r="J50" s="194">
        <v>13.418</v>
      </c>
      <c r="K50" s="104">
        <f>IF(I50&gt;0,100*J50/I50,0)</f>
        <v>101.56687608810839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1580</v>
      </c>
      <c r="D54" s="93">
        <v>1500</v>
      </c>
      <c r="E54" s="93">
        <v>1600</v>
      </c>
      <c r="F54" s="94"/>
      <c r="G54" s="94"/>
      <c r="H54" s="192">
        <v>10.744</v>
      </c>
      <c r="I54" s="192">
        <v>10.5</v>
      </c>
      <c r="J54" s="192">
        <v>11.2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165</v>
      </c>
      <c r="D55" s="93">
        <v>160</v>
      </c>
      <c r="E55" s="93">
        <v>90</v>
      </c>
      <c r="F55" s="94"/>
      <c r="G55" s="94"/>
      <c r="H55" s="192">
        <v>1.155</v>
      </c>
      <c r="I55" s="192">
        <v>1.12</v>
      </c>
      <c r="J55" s="192">
        <v>0.63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34</v>
      </c>
      <c r="D56" s="93"/>
      <c r="E56" s="93"/>
      <c r="F56" s="94"/>
      <c r="G56" s="94"/>
      <c r="H56" s="192">
        <v>0.255</v>
      </c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235</v>
      </c>
      <c r="D58" s="93">
        <v>405</v>
      </c>
      <c r="E58" s="93">
        <v>343</v>
      </c>
      <c r="F58" s="94"/>
      <c r="G58" s="94"/>
      <c r="H58" s="192">
        <v>0.987</v>
      </c>
      <c r="I58" s="192">
        <v>2.525</v>
      </c>
      <c r="J58" s="192">
        <v>2.23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2014</v>
      </c>
      <c r="D59" s="101">
        <v>2065</v>
      </c>
      <c r="E59" s="101">
        <v>2033</v>
      </c>
      <c r="F59" s="102">
        <f>IF(D59&gt;0,100*E59/D59,0)</f>
        <v>98.4503631961259</v>
      </c>
      <c r="G59" s="103"/>
      <c r="H59" s="193">
        <v>13.141</v>
      </c>
      <c r="I59" s="194">
        <v>14.145000000000001</v>
      </c>
      <c r="J59" s="194">
        <v>14.06</v>
      </c>
      <c r="K59" s="104">
        <f>IF(I59&gt;0,100*J59/I59,0)</f>
        <v>99.3990809473312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30</v>
      </c>
      <c r="D61" s="93">
        <v>20</v>
      </c>
      <c r="E61" s="93">
        <v>110</v>
      </c>
      <c r="F61" s="94"/>
      <c r="G61" s="94"/>
      <c r="H61" s="192">
        <v>0.252</v>
      </c>
      <c r="I61" s="192">
        <v>0.16</v>
      </c>
      <c r="J61" s="192">
        <v>0.8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52</v>
      </c>
      <c r="D62" s="93">
        <v>50</v>
      </c>
      <c r="E62" s="93">
        <v>60</v>
      </c>
      <c r="F62" s="94"/>
      <c r="G62" s="94"/>
      <c r="H62" s="192">
        <v>0.416</v>
      </c>
      <c r="I62" s="192">
        <v>0.425</v>
      </c>
      <c r="J62" s="192">
        <v>0.475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44</v>
      </c>
      <c r="D63" s="93">
        <v>44</v>
      </c>
      <c r="E63" s="93">
        <v>49</v>
      </c>
      <c r="F63" s="94"/>
      <c r="G63" s="94"/>
      <c r="H63" s="192">
        <v>0.28</v>
      </c>
      <c r="I63" s="192">
        <v>0.308</v>
      </c>
      <c r="J63" s="192">
        <v>0.343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126</v>
      </c>
      <c r="D64" s="101">
        <v>114</v>
      </c>
      <c r="E64" s="101">
        <v>219</v>
      </c>
      <c r="F64" s="102">
        <f>IF(D64&gt;0,100*E64/D64,0)</f>
        <v>192.10526315789474</v>
      </c>
      <c r="G64" s="103"/>
      <c r="H64" s="193">
        <v>0.948</v>
      </c>
      <c r="I64" s="194">
        <v>0.893</v>
      </c>
      <c r="J64" s="194">
        <v>1.6179999999999999</v>
      </c>
      <c r="K64" s="104">
        <f>IF(I64&gt;0,100*J64/I64,0)</f>
        <v>181.18701007838743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56</v>
      </c>
      <c r="D66" s="101">
        <v>56</v>
      </c>
      <c r="E66" s="101">
        <v>50</v>
      </c>
      <c r="F66" s="102">
        <f>IF(D66&gt;0,100*E66/D66,0)</f>
        <v>89.28571428571429</v>
      </c>
      <c r="G66" s="103"/>
      <c r="H66" s="193">
        <v>0.71</v>
      </c>
      <c r="I66" s="194">
        <v>0.71</v>
      </c>
      <c r="J66" s="194">
        <v>0.71</v>
      </c>
      <c r="K66" s="104">
        <f>IF(I66&gt;0,100*J66/I66,0)</f>
        <v>100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238</v>
      </c>
      <c r="D68" s="93">
        <v>200</v>
      </c>
      <c r="E68" s="93">
        <v>100</v>
      </c>
      <c r="F68" s="94"/>
      <c r="G68" s="94"/>
      <c r="H68" s="192">
        <v>1.483</v>
      </c>
      <c r="I68" s="192">
        <v>1.1</v>
      </c>
      <c r="J68" s="192">
        <v>0.65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196</v>
      </c>
      <c r="D69" s="93">
        <v>150</v>
      </c>
      <c r="E69" s="93"/>
      <c r="F69" s="94"/>
      <c r="G69" s="94"/>
      <c r="H69" s="192">
        <v>0.612</v>
      </c>
      <c r="I69" s="192">
        <v>0.9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434</v>
      </c>
      <c r="D70" s="101">
        <v>350</v>
      </c>
      <c r="E70" s="101">
        <v>100</v>
      </c>
      <c r="F70" s="102">
        <f>IF(D70&gt;0,100*E70/D70,0)</f>
        <v>28.571428571428573</v>
      </c>
      <c r="G70" s="103"/>
      <c r="H70" s="193">
        <v>2.095</v>
      </c>
      <c r="I70" s="194">
        <v>2</v>
      </c>
      <c r="J70" s="194">
        <v>0.65</v>
      </c>
      <c r="K70" s="104">
        <f>IF(I70&gt;0,100*J70/I70,0)</f>
        <v>32.5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113</v>
      </c>
      <c r="D72" s="93">
        <v>60</v>
      </c>
      <c r="E72" s="93">
        <v>67</v>
      </c>
      <c r="F72" s="94"/>
      <c r="G72" s="94"/>
      <c r="H72" s="192">
        <v>0.676</v>
      </c>
      <c r="I72" s="192">
        <v>0.48</v>
      </c>
      <c r="J72" s="192">
        <v>0.571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63</v>
      </c>
      <c r="D73" s="93">
        <v>52</v>
      </c>
      <c r="E73" s="93">
        <v>52</v>
      </c>
      <c r="F73" s="94"/>
      <c r="G73" s="94"/>
      <c r="H73" s="192">
        <v>0.761</v>
      </c>
      <c r="I73" s="192">
        <v>0.628</v>
      </c>
      <c r="J73" s="192">
        <v>0.625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21</v>
      </c>
      <c r="D74" s="93">
        <v>20</v>
      </c>
      <c r="E74" s="93">
        <v>25</v>
      </c>
      <c r="F74" s="94"/>
      <c r="G74" s="94"/>
      <c r="H74" s="192">
        <v>0.16</v>
      </c>
      <c r="I74" s="192">
        <v>0.16</v>
      </c>
      <c r="J74" s="192">
        <v>0.2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198</v>
      </c>
      <c r="D75" s="93">
        <v>198</v>
      </c>
      <c r="E75" s="93">
        <v>117</v>
      </c>
      <c r="F75" s="94"/>
      <c r="G75" s="94"/>
      <c r="H75" s="192">
        <v>3.361</v>
      </c>
      <c r="I75" s="192">
        <v>3.361098</v>
      </c>
      <c r="J75" s="192">
        <v>1.8320999999999998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5</v>
      </c>
      <c r="D76" s="93">
        <v>5</v>
      </c>
      <c r="E76" s="93"/>
      <c r="F76" s="94"/>
      <c r="G76" s="94"/>
      <c r="H76" s="192">
        <v>0.045</v>
      </c>
      <c r="I76" s="192">
        <v>0.043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20</v>
      </c>
      <c r="D77" s="93">
        <v>20</v>
      </c>
      <c r="E77" s="93">
        <v>68</v>
      </c>
      <c r="F77" s="94"/>
      <c r="G77" s="94"/>
      <c r="H77" s="192">
        <v>0.128</v>
      </c>
      <c r="I77" s="192">
        <v>0.15</v>
      </c>
      <c r="J77" s="192">
        <v>0.476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123</v>
      </c>
      <c r="D78" s="93">
        <v>123</v>
      </c>
      <c r="E78" s="93">
        <v>120</v>
      </c>
      <c r="F78" s="94"/>
      <c r="G78" s="94"/>
      <c r="H78" s="192">
        <v>0.483</v>
      </c>
      <c r="I78" s="192">
        <v>0.483</v>
      </c>
      <c r="J78" s="192">
        <v>1.068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44</v>
      </c>
      <c r="D79" s="93">
        <v>50</v>
      </c>
      <c r="E79" s="93">
        <v>50</v>
      </c>
      <c r="F79" s="94"/>
      <c r="G79" s="94"/>
      <c r="H79" s="192">
        <v>0.33</v>
      </c>
      <c r="I79" s="192">
        <v>0.375</v>
      </c>
      <c r="J79" s="192">
        <v>0.375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587</v>
      </c>
      <c r="D80" s="101">
        <v>528</v>
      </c>
      <c r="E80" s="101">
        <v>499</v>
      </c>
      <c r="F80" s="102">
        <f>IF(D80&gt;0,100*E80/D80,0)</f>
        <v>94.50757575757575</v>
      </c>
      <c r="G80" s="103"/>
      <c r="H80" s="193">
        <v>5.944</v>
      </c>
      <c r="I80" s="194">
        <v>5.680098</v>
      </c>
      <c r="J80" s="194">
        <v>5.1471</v>
      </c>
      <c r="K80" s="104">
        <f>IF(I80&gt;0,100*J80/I80,0)</f>
        <v>90.61639429460548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54</v>
      </c>
      <c r="D82" s="93">
        <v>57</v>
      </c>
      <c r="E82" s="93">
        <v>53</v>
      </c>
      <c r="F82" s="94"/>
      <c r="G82" s="94"/>
      <c r="H82" s="192">
        <v>0.593</v>
      </c>
      <c r="I82" s="192">
        <v>0.32</v>
      </c>
      <c r="J82" s="192">
        <v>0.564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10</v>
      </c>
      <c r="D83" s="93">
        <v>10</v>
      </c>
      <c r="E83" s="93">
        <v>10</v>
      </c>
      <c r="F83" s="94"/>
      <c r="G83" s="94"/>
      <c r="H83" s="192">
        <v>0.045</v>
      </c>
      <c r="I83" s="192">
        <v>0.045</v>
      </c>
      <c r="J83" s="192">
        <v>0.045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64</v>
      </c>
      <c r="D84" s="101">
        <v>67</v>
      </c>
      <c r="E84" s="101">
        <v>63</v>
      </c>
      <c r="F84" s="102">
        <f>IF(D84&gt;0,100*E84/D84,0)</f>
        <v>94.02985074626865</v>
      </c>
      <c r="G84" s="103"/>
      <c r="H84" s="193">
        <v>0.638</v>
      </c>
      <c r="I84" s="194">
        <v>0.365</v>
      </c>
      <c r="J84" s="194">
        <v>0.609</v>
      </c>
      <c r="K84" s="104">
        <f>IF(I84&gt;0,100*J84/I84,0)</f>
        <v>166.84931506849315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13624</v>
      </c>
      <c r="D87" s="116">
        <v>11923</v>
      </c>
      <c r="E87" s="116">
        <v>11998</v>
      </c>
      <c r="F87" s="117">
        <f>IF(D87&gt;0,100*E87/D87,0)</f>
        <v>100.62903631636333</v>
      </c>
      <c r="G87" s="103"/>
      <c r="H87" s="197">
        <v>98.87799999999999</v>
      </c>
      <c r="I87" s="198">
        <v>77.997098</v>
      </c>
      <c r="J87" s="198">
        <v>83.01009999999998</v>
      </c>
      <c r="K87" s="117">
        <f>IF(I87&gt;0,100*J87/I87,0)</f>
        <v>106.42716476451469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98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5</v>
      </c>
      <c r="D15" s="101">
        <v>5</v>
      </c>
      <c r="E15" s="101">
        <v>13</v>
      </c>
      <c r="F15" s="102">
        <f>IF(D15&gt;0,100*E15/D15,0)</f>
        <v>260</v>
      </c>
      <c r="G15" s="103"/>
      <c r="H15" s="193">
        <v>0.035</v>
      </c>
      <c r="I15" s="194">
        <v>0.033</v>
      </c>
      <c r="J15" s="194">
        <v>0.091</v>
      </c>
      <c r="K15" s="104">
        <f>IF(I15&gt;0,100*J15/I15,0)</f>
        <v>275.75757575757575</v>
      </c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1</v>
      </c>
      <c r="D17" s="101">
        <v>1</v>
      </c>
      <c r="E17" s="101">
        <v>1</v>
      </c>
      <c r="F17" s="102">
        <f>IF(D17&gt;0,100*E17/D17,0)</f>
        <v>100</v>
      </c>
      <c r="G17" s="103"/>
      <c r="H17" s="193">
        <v>0.009</v>
      </c>
      <c r="I17" s="194">
        <v>0.002</v>
      </c>
      <c r="J17" s="194">
        <v>0.002</v>
      </c>
      <c r="K17" s="104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13</v>
      </c>
      <c r="D19" s="93">
        <v>25</v>
      </c>
      <c r="E19" s="93">
        <v>13</v>
      </c>
      <c r="F19" s="94"/>
      <c r="G19" s="94"/>
      <c r="H19" s="192">
        <v>0.092</v>
      </c>
      <c r="I19" s="192">
        <v>0.15</v>
      </c>
      <c r="J19" s="192">
        <v>0.088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12</v>
      </c>
      <c r="D20" s="93">
        <v>12</v>
      </c>
      <c r="E20" s="93">
        <v>12</v>
      </c>
      <c r="F20" s="94"/>
      <c r="G20" s="94"/>
      <c r="H20" s="192">
        <v>0.065</v>
      </c>
      <c r="I20" s="192">
        <v>0.063</v>
      </c>
      <c r="J20" s="192">
        <v>0.065</v>
      </c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20</v>
      </c>
      <c r="D21" s="93">
        <v>20</v>
      </c>
      <c r="E21" s="93">
        <v>20</v>
      </c>
      <c r="F21" s="94"/>
      <c r="G21" s="94"/>
      <c r="H21" s="192">
        <v>0.104</v>
      </c>
      <c r="I21" s="192">
        <v>0.108</v>
      </c>
      <c r="J21" s="192">
        <v>0.1</v>
      </c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45</v>
      </c>
      <c r="D22" s="101">
        <v>57</v>
      </c>
      <c r="E22" s="101">
        <v>45</v>
      </c>
      <c r="F22" s="102">
        <f>IF(D22&gt;0,100*E22/D22,0)</f>
        <v>78.94736842105263</v>
      </c>
      <c r="G22" s="103"/>
      <c r="H22" s="193">
        <v>0.261</v>
      </c>
      <c r="I22" s="194">
        <v>0.321</v>
      </c>
      <c r="J22" s="194">
        <v>0.253</v>
      </c>
      <c r="K22" s="104">
        <f>IF(I22&gt;0,100*J22/I22,0)</f>
        <v>78.81619937694704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1466</v>
      </c>
      <c r="D24" s="101">
        <v>1083</v>
      </c>
      <c r="E24" s="101">
        <v>1100</v>
      </c>
      <c r="F24" s="102">
        <f>IF(D24&gt;0,100*E24/D24,0)</f>
        <v>101.5697137580794</v>
      </c>
      <c r="G24" s="103"/>
      <c r="H24" s="193">
        <v>4.019</v>
      </c>
      <c r="I24" s="194">
        <v>2.751</v>
      </c>
      <c r="J24" s="194">
        <v>3</v>
      </c>
      <c r="K24" s="104">
        <f>IF(I24&gt;0,100*J24/I24,0)</f>
        <v>109.05125408942203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39</v>
      </c>
      <c r="D26" s="101">
        <v>40</v>
      </c>
      <c r="E26" s="101">
        <v>35</v>
      </c>
      <c r="F26" s="102">
        <f>IF(D26&gt;0,100*E26/D26,0)</f>
        <v>87.5</v>
      </c>
      <c r="G26" s="103"/>
      <c r="H26" s="193">
        <v>0.117</v>
      </c>
      <c r="I26" s="194">
        <v>0.12</v>
      </c>
      <c r="J26" s="194">
        <v>0.105</v>
      </c>
      <c r="K26" s="104">
        <f>IF(I26&gt;0,100*J26/I26,0)</f>
        <v>87.5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315</v>
      </c>
      <c r="D30" s="93">
        <v>315</v>
      </c>
      <c r="E30" s="93">
        <v>315</v>
      </c>
      <c r="F30" s="94"/>
      <c r="G30" s="94"/>
      <c r="H30" s="192">
        <v>2.205</v>
      </c>
      <c r="I30" s="192">
        <v>2.205</v>
      </c>
      <c r="J30" s="192">
        <v>1.89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315</v>
      </c>
      <c r="D31" s="101">
        <v>315</v>
      </c>
      <c r="E31" s="101">
        <v>315</v>
      </c>
      <c r="F31" s="102">
        <f>IF(D31&gt;0,100*E31/D31,0)</f>
        <v>100</v>
      </c>
      <c r="G31" s="103"/>
      <c r="H31" s="193">
        <v>2.205</v>
      </c>
      <c r="I31" s="194">
        <v>2.205</v>
      </c>
      <c r="J31" s="194">
        <v>1.89</v>
      </c>
      <c r="K31" s="104">
        <f>IF(I31&gt;0,100*J31/I31,0)</f>
        <v>85.71428571428571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173</v>
      </c>
      <c r="D33" s="93">
        <v>200</v>
      </c>
      <c r="E33" s="93">
        <v>200</v>
      </c>
      <c r="F33" s="94"/>
      <c r="G33" s="94"/>
      <c r="H33" s="192">
        <v>1.878</v>
      </c>
      <c r="I33" s="192">
        <v>1.8</v>
      </c>
      <c r="J33" s="192">
        <v>2.3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47</v>
      </c>
      <c r="D34" s="93">
        <v>47</v>
      </c>
      <c r="E34" s="93">
        <v>150</v>
      </c>
      <c r="F34" s="94"/>
      <c r="G34" s="94"/>
      <c r="H34" s="192">
        <v>0.504</v>
      </c>
      <c r="I34" s="192">
        <v>0.504</v>
      </c>
      <c r="J34" s="192">
        <v>1.23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8</v>
      </c>
      <c r="D35" s="93">
        <v>10</v>
      </c>
      <c r="E35" s="93">
        <v>9</v>
      </c>
      <c r="F35" s="94"/>
      <c r="G35" s="94"/>
      <c r="H35" s="192">
        <v>0.079</v>
      </c>
      <c r="I35" s="192">
        <v>0.1</v>
      </c>
      <c r="J35" s="192">
        <v>0.09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65</v>
      </c>
      <c r="D36" s="93">
        <v>65</v>
      </c>
      <c r="E36" s="93">
        <v>52</v>
      </c>
      <c r="F36" s="94"/>
      <c r="G36" s="94"/>
      <c r="H36" s="192">
        <v>0.65</v>
      </c>
      <c r="I36" s="192">
        <v>0.65</v>
      </c>
      <c r="J36" s="192">
        <v>0.52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293</v>
      </c>
      <c r="D37" s="101">
        <v>322</v>
      </c>
      <c r="E37" s="101">
        <v>411</v>
      </c>
      <c r="F37" s="102">
        <f>IF(D37&gt;0,100*E37/D37,0)</f>
        <v>127.63975155279503</v>
      </c>
      <c r="G37" s="103"/>
      <c r="H37" s="193">
        <v>3.1109999999999998</v>
      </c>
      <c r="I37" s="194">
        <v>3.0540000000000003</v>
      </c>
      <c r="J37" s="194">
        <v>4.14</v>
      </c>
      <c r="K37" s="104">
        <f>IF(I37&gt;0,100*J37/I37,0)</f>
        <v>135.55992141453828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2</v>
      </c>
      <c r="D39" s="101">
        <v>2</v>
      </c>
      <c r="E39" s="101">
        <v>5</v>
      </c>
      <c r="F39" s="102">
        <f>IF(D39&gt;0,100*E39/D39,0)</f>
        <v>250</v>
      </c>
      <c r="G39" s="103"/>
      <c r="H39" s="193">
        <v>0.036</v>
      </c>
      <c r="I39" s="194">
        <v>0.036</v>
      </c>
      <c r="J39" s="194">
        <v>0.035</v>
      </c>
      <c r="K39" s="104">
        <f>IF(I39&gt;0,100*J39/I39,0)</f>
        <v>97.22222222222224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2</v>
      </c>
      <c r="D45" s="93">
        <v>2</v>
      </c>
      <c r="E45" s="93">
        <v>2</v>
      </c>
      <c r="F45" s="94"/>
      <c r="G45" s="94"/>
      <c r="H45" s="192">
        <v>0.014</v>
      </c>
      <c r="I45" s="192">
        <v>0.018</v>
      </c>
      <c r="J45" s="192">
        <v>0.018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15</v>
      </c>
      <c r="D48" s="93">
        <v>15</v>
      </c>
      <c r="E48" s="93"/>
      <c r="F48" s="94"/>
      <c r="G48" s="94"/>
      <c r="H48" s="192">
        <v>0.075</v>
      </c>
      <c r="I48" s="192">
        <v>0.075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17</v>
      </c>
      <c r="D50" s="101">
        <v>17</v>
      </c>
      <c r="E50" s="101">
        <v>2</v>
      </c>
      <c r="F50" s="102">
        <f>IF(D50&gt;0,100*E50/D50,0)</f>
        <v>11.764705882352942</v>
      </c>
      <c r="G50" s="103"/>
      <c r="H50" s="193">
        <v>0.089</v>
      </c>
      <c r="I50" s="194">
        <v>0.093</v>
      </c>
      <c r="J50" s="194">
        <v>0.018</v>
      </c>
      <c r="K50" s="104">
        <f>IF(I50&gt;0,100*J50/I50,0)</f>
        <v>19.354838709677416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2</v>
      </c>
      <c r="D52" s="101">
        <v>2</v>
      </c>
      <c r="E52" s="101">
        <v>2</v>
      </c>
      <c r="F52" s="102">
        <f>IF(D52&gt;0,100*E52/D52,0)</f>
        <v>100</v>
      </c>
      <c r="G52" s="103"/>
      <c r="H52" s="193">
        <v>0.018</v>
      </c>
      <c r="I52" s="194">
        <v>0.018</v>
      </c>
      <c r="J52" s="194">
        <v>0.018</v>
      </c>
      <c r="K52" s="104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55</v>
      </c>
      <c r="D54" s="93">
        <v>45</v>
      </c>
      <c r="E54" s="93">
        <v>55</v>
      </c>
      <c r="F54" s="94"/>
      <c r="G54" s="94"/>
      <c r="H54" s="192">
        <v>0.373</v>
      </c>
      <c r="I54" s="192">
        <v>0.301</v>
      </c>
      <c r="J54" s="192">
        <v>0.382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6</v>
      </c>
      <c r="D55" s="93">
        <v>6</v>
      </c>
      <c r="E55" s="93">
        <v>5</v>
      </c>
      <c r="F55" s="94"/>
      <c r="G55" s="94"/>
      <c r="H55" s="192">
        <v>0.084</v>
      </c>
      <c r="I55" s="192">
        <v>0.084</v>
      </c>
      <c r="J55" s="192">
        <v>0.07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>
        <v>15</v>
      </c>
      <c r="E56" s="93">
        <v>25</v>
      </c>
      <c r="F56" s="94"/>
      <c r="G56" s="94"/>
      <c r="H56" s="192"/>
      <c r="I56" s="192">
        <v>0.1125</v>
      </c>
      <c r="J56" s="192">
        <v>0.126</v>
      </c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75</v>
      </c>
      <c r="D58" s="93">
        <v>65</v>
      </c>
      <c r="E58" s="93">
        <v>35</v>
      </c>
      <c r="F58" s="94"/>
      <c r="G58" s="94"/>
      <c r="H58" s="192">
        <v>0.225</v>
      </c>
      <c r="I58" s="192">
        <v>0.26</v>
      </c>
      <c r="J58" s="192">
        <v>0.158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136</v>
      </c>
      <c r="D59" s="101">
        <v>131</v>
      </c>
      <c r="E59" s="101">
        <v>120</v>
      </c>
      <c r="F59" s="102">
        <f>IF(D59&gt;0,100*E59/D59,0)</f>
        <v>91.6030534351145</v>
      </c>
      <c r="G59" s="103"/>
      <c r="H59" s="193">
        <v>0.682</v>
      </c>
      <c r="I59" s="194">
        <v>0.7575000000000001</v>
      </c>
      <c r="J59" s="194">
        <v>0.7360000000000001</v>
      </c>
      <c r="K59" s="104">
        <f>IF(I59&gt;0,100*J59/I59,0)</f>
        <v>97.16171617161716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499</v>
      </c>
      <c r="D61" s="93">
        <v>420</v>
      </c>
      <c r="E61" s="93">
        <v>450</v>
      </c>
      <c r="F61" s="94"/>
      <c r="G61" s="94"/>
      <c r="H61" s="192">
        <v>5.988</v>
      </c>
      <c r="I61" s="192">
        <v>4</v>
      </c>
      <c r="J61" s="192">
        <v>5.2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66</v>
      </c>
      <c r="D62" s="93">
        <v>75</v>
      </c>
      <c r="E62" s="93">
        <v>75</v>
      </c>
      <c r="F62" s="94"/>
      <c r="G62" s="94"/>
      <c r="H62" s="192">
        <v>0.594</v>
      </c>
      <c r="I62" s="192">
        <v>0.725</v>
      </c>
      <c r="J62" s="192">
        <v>0.675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86</v>
      </c>
      <c r="D63" s="93">
        <v>93</v>
      </c>
      <c r="E63" s="93">
        <v>93</v>
      </c>
      <c r="F63" s="94"/>
      <c r="G63" s="94"/>
      <c r="H63" s="192">
        <v>0.43</v>
      </c>
      <c r="I63" s="192">
        <v>0.465</v>
      </c>
      <c r="J63" s="192">
        <v>0.465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651</v>
      </c>
      <c r="D64" s="101">
        <v>588</v>
      </c>
      <c r="E64" s="101">
        <v>618</v>
      </c>
      <c r="F64" s="102">
        <f>IF(D64&gt;0,100*E64/D64,0)</f>
        <v>105.10204081632654</v>
      </c>
      <c r="G64" s="103"/>
      <c r="H64" s="193">
        <v>7.0120000000000005</v>
      </c>
      <c r="I64" s="194">
        <v>5.1899999999999995</v>
      </c>
      <c r="J64" s="194">
        <v>6.34</v>
      </c>
      <c r="K64" s="104">
        <f>IF(I64&gt;0,100*J64/I64,0)</f>
        <v>122.15799614643547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618</v>
      </c>
      <c r="D66" s="101">
        <v>618</v>
      </c>
      <c r="E66" s="101">
        <v>618</v>
      </c>
      <c r="F66" s="102">
        <f>IF(D66&gt;0,100*E66/D66,0)</f>
        <v>100</v>
      </c>
      <c r="G66" s="103"/>
      <c r="H66" s="193">
        <v>9.425</v>
      </c>
      <c r="I66" s="194">
        <v>9.425</v>
      </c>
      <c r="J66" s="194">
        <v>9.425</v>
      </c>
      <c r="K66" s="104">
        <f>IF(I66&gt;0,100*J66/I66,0)</f>
        <v>100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24</v>
      </c>
      <c r="D68" s="93">
        <v>20</v>
      </c>
      <c r="E68" s="93">
        <v>160</v>
      </c>
      <c r="F68" s="94"/>
      <c r="G68" s="94"/>
      <c r="H68" s="192">
        <v>0.191</v>
      </c>
      <c r="I68" s="192">
        <v>0.15</v>
      </c>
      <c r="J68" s="192">
        <v>1.2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14</v>
      </c>
      <c r="D69" s="93">
        <v>10</v>
      </c>
      <c r="E69" s="93"/>
      <c r="F69" s="94"/>
      <c r="G69" s="94"/>
      <c r="H69" s="192">
        <v>0.108</v>
      </c>
      <c r="I69" s="192">
        <v>0.08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38</v>
      </c>
      <c r="D70" s="101">
        <v>30</v>
      </c>
      <c r="E70" s="101">
        <v>160</v>
      </c>
      <c r="F70" s="102">
        <f>IF(D70&gt;0,100*E70/D70,0)</f>
        <v>533.3333333333334</v>
      </c>
      <c r="G70" s="103"/>
      <c r="H70" s="193">
        <v>0.299</v>
      </c>
      <c r="I70" s="194">
        <v>0.22999999999999998</v>
      </c>
      <c r="J70" s="194">
        <v>1.2</v>
      </c>
      <c r="K70" s="104">
        <f>IF(I70&gt;0,100*J70/I70,0)</f>
        <v>521.7391304347826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322</v>
      </c>
      <c r="D72" s="93">
        <v>363</v>
      </c>
      <c r="E72" s="93">
        <v>342</v>
      </c>
      <c r="F72" s="94"/>
      <c r="G72" s="94"/>
      <c r="H72" s="192">
        <v>3.736</v>
      </c>
      <c r="I72" s="192">
        <v>4.575</v>
      </c>
      <c r="J72" s="192">
        <v>3.898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105</v>
      </c>
      <c r="D73" s="93">
        <v>82</v>
      </c>
      <c r="E73" s="93">
        <v>80</v>
      </c>
      <c r="F73" s="94"/>
      <c r="G73" s="94"/>
      <c r="H73" s="192">
        <v>1.382</v>
      </c>
      <c r="I73" s="192">
        <v>0.625</v>
      </c>
      <c r="J73" s="192">
        <v>0.6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360</v>
      </c>
      <c r="D74" s="93">
        <v>360</v>
      </c>
      <c r="E74" s="93">
        <v>355</v>
      </c>
      <c r="F74" s="94"/>
      <c r="G74" s="94"/>
      <c r="H74" s="192">
        <v>3.231</v>
      </c>
      <c r="I74" s="192">
        <v>3.24</v>
      </c>
      <c r="J74" s="192">
        <v>3.195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344</v>
      </c>
      <c r="D75" s="93">
        <v>344</v>
      </c>
      <c r="E75" s="93">
        <v>422</v>
      </c>
      <c r="F75" s="94"/>
      <c r="G75" s="94"/>
      <c r="H75" s="192">
        <v>4.063</v>
      </c>
      <c r="I75" s="192">
        <v>4.063205</v>
      </c>
      <c r="J75" s="192">
        <v>4.74925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100</v>
      </c>
      <c r="D76" s="93">
        <v>110</v>
      </c>
      <c r="E76" s="93">
        <v>110</v>
      </c>
      <c r="F76" s="94"/>
      <c r="G76" s="94"/>
      <c r="H76" s="192">
        <v>0.7</v>
      </c>
      <c r="I76" s="192">
        <v>0.825</v>
      </c>
      <c r="J76" s="192">
        <v>0.88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204</v>
      </c>
      <c r="D77" s="93">
        <v>200</v>
      </c>
      <c r="E77" s="93">
        <v>401</v>
      </c>
      <c r="F77" s="94"/>
      <c r="G77" s="94"/>
      <c r="H77" s="192">
        <v>1.524</v>
      </c>
      <c r="I77" s="192">
        <v>1.5</v>
      </c>
      <c r="J77" s="192">
        <v>2.005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539</v>
      </c>
      <c r="D78" s="93">
        <v>529</v>
      </c>
      <c r="E78" s="93">
        <v>540</v>
      </c>
      <c r="F78" s="94"/>
      <c r="G78" s="94"/>
      <c r="H78" s="192">
        <v>5.701</v>
      </c>
      <c r="I78" s="192">
        <v>5.701</v>
      </c>
      <c r="J78" s="192">
        <v>5.71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341</v>
      </c>
      <c r="D79" s="93">
        <v>350</v>
      </c>
      <c r="E79" s="93">
        <v>350</v>
      </c>
      <c r="F79" s="94"/>
      <c r="G79" s="94"/>
      <c r="H79" s="192">
        <v>3.004</v>
      </c>
      <c r="I79" s="192">
        <v>3.7</v>
      </c>
      <c r="J79" s="192">
        <v>3.7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2315</v>
      </c>
      <c r="D80" s="101">
        <v>2338</v>
      </c>
      <c r="E80" s="101">
        <v>2600</v>
      </c>
      <c r="F80" s="102">
        <f>IF(D80&gt;0,100*E80/D80,0)</f>
        <v>111.20615911035073</v>
      </c>
      <c r="G80" s="103"/>
      <c r="H80" s="193">
        <v>23.341</v>
      </c>
      <c r="I80" s="194">
        <v>24.229205</v>
      </c>
      <c r="J80" s="194">
        <v>24.73725</v>
      </c>
      <c r="K80" s="104">
        <f>IF(I80&gt;0,100*J80/I80,0)</f>
        <v>102.09682901275546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13</v>
      </c>
      <c r="D82" s="93">
        <v>10</v>
      </c>
      <c r="E82" s="93">
        <v>15</v>
      </c>
      <c r="F82" s="94"/>
      <c r="G82" s="94"/>
      <c r="H82" s="192">
        <v>0.212</v>
      </c>
      <c r="I82" s="192">
        <v>0.134</v>
      </c>
      <c r="J82" s="192">
        <v>0.252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45</v>
      </c>
      <c r="D83" s="93">
        <v>45</v>
      </c>
      <c r="E83" s="93">
        <v>45</v>
      </c>
      <c r="F83" s="94"/>
      <c r="G83" s="94"/>
      <c r="H83" s="192">
        <v>0.21</v>
      </c>
      <c r="I83" s="192">
        <v>0.21</v>
      </c>
      <c r="J83" s="192">
        <v>0.21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58</v>
      </c>
      <c r="D84" s="101">
        <v>55</v>
      </c>
      <c r="E84" s="101">
        <v>60</v>
      </c>
      <c r="F84" s="102">
        <f>IF(D84&gt;0,100*E84/D84,0)</f>
        <v>109.0909090909091</v>
      </c>
      <c r="G84" s="103"/>
      <c r="H84" s="193">
        <v>0.422</v>
      </c>
      <c r="I84" s="194">
        <v>0.344</v>
      </c>
      <c r="J84" s="194">
        <v>0.46199999999999997</v>
      </c>
      <c r="K84" s="104">
        <f>IF(I84&gt;0,100*J84/I84,0)</f>
        <v>134.30232558139534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6001</v>
      </c>
      <c r="D87" s="116">
        <v>5604</v>
      </c>
      <c r="E87" s="116">
        <v>6105</v>
      </c>
      <c r="F87" s="117">
        <f>IF(D87&gt;0,100*E87/D87,0)</f>
        <v>108.94004282655246</v>
      </c>
      <c r="G87" s="103"/>
      <c r="H87" s="197">
        <v>51.081</v>
      </c>
      <c r="I87" s="198">
        <v>48.808705</v>
      </c>
      <c r="J87" s="198">
        <v>52.45225000000001</v>
      </c>
      <c r="K87" s="117">
        <f>IF(I87&gt;0,100*J87/I87,0)</f>
        <v>107.4649491315125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99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10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1</v>
      </c>
      <c r="D17" s="101">
        <v>1</v>
      </c>
      <c r="E17" s="101">
        <v>1</v>
      </c>
      <c r="F17" s="102">
        <f>IF(D17&gt;0,100*E17/D17,0)</f>
        <v>100</v>
      </c>
      <c r="G17" s="103"/>
      <c r="H17" s="193">
        <v>0.015</v>
      </c>
      <c r="I17" s="194">
        <v>0.005</v>
      </c>
      <c r="J17" s="194">
        <v>0.005</v>
      </c>
      <c r="K17" s="104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4</v>
      </c>
      <c r="D19" s="93">
        <v>4</v>
      </c>
      <c r="E19" s="93">
        <v>3</v>
      </c>
      <c r="F19" s="94"/>
      <c r="G19" s="94"/>
      <c r="H19" s="192">
        <v>0.091</v>
      </c>
      <c r="I19" s="192">
        <v>0.091</v>
      </c>
      <c r="J19" s="192">
        <v>0.094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11</v>
      </c>
      <c r="D20" s="93">
        <v>11</v>
      </c>
      <c r="E20" s="93">
        <v>11</v>
      </c>
      <c r="F20" s="94"/>
      <c r="G20" s="94"/>
      <c r="H20" s="192">
        <v>0.264</v>
      </c>
      <c r="I20" s="192">
        <v>0.264</v>
      </c>
      <c r="J20" s="192">
        <v>0.266</v>
      </c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15</v>
      </c>
      <c r="D21" s="93">
        <v>15</v>
      </c>
      <c r="E21" s="93">
        <v>10</v>
      </c>
      <c r="F21" s="94"/>
      <c r="G21" s="94"/>
      <c r="H21" s="192">
        <v>0.383</v>
      </c>
      <c r="I21" s="192">
        <v>0.383</v>
      </c>
      <c r="J21" s="192">
        <v>0.256</v>
      </c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30</v>
      </c>
      <c r="D22" s="101">
        <v>30</v>
      </c>
      <c r="E22" s="101">
        <v>24</v>
      </c>
      <c r="F22" s="102">
        <f>IF(D22&gt;0,100*E22/D22,0)</f>
        <v>80</v>
      </c>
      <c r="G22" s="103"/>
      <c r="H22" s="193">
        <v>0.738</v>
      </c>
      <c r="I22" s="194">
        <v>0.738</v>
      </c>
      <c r="J22" s="194">
        <v>0.616</v>
      </c>
      <c r="K22" s="104">
        <f>IF(I22&gt;0,100*J22/I22,0)</f>
        <v>83.46883468834689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249</v>
      </c>
      <c r="D24" s="101">
        <v>249</v>
      </c>
      <c r="E24" s="101">
        <v>152</v>
      </c>
      <c r="F24" s="102">
        <f>IF(D24&gt;0,100*E24/D24,0)</f>
        <v>61.04417670682731</v>
      </c>
      <c r="G24" s="103"/>
      <c r="H24" s="193">
        <v>7.352</v>
      </c>
      <c r="I24" s="194">
        <v>7.352</v>
      </c>
      <c r="J24" s="194">
        <v>4.766</v>
      </c>
      <c r="K24" s="104">
        <f>IF(I24&gt;0,100*J24/I24,0)</f>
        <v>64.82589771490751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14</v>
      </c>
      <c r="D26" s="101">
        <v>17</v>
      </c>
      <c r="E26" s="101">
        <v>13</v>
      </c>
      <c r="F26" s="102">
        <f>IF(D26&gt;0,100*E26/D26,0)</f>
        <v>76.47058823529412</v>
      </c>
      <c r="G26" s="103"/>
      <c r="H26" s="193">
        <v>0.383</v>
      </c>
      <c r="I26" s="194">
        <v>0.4</v>
      </c>
      <c r="J26" s="194">
        <v>0.33</v>
      </c>
      <c r="K26" s="104">
        <f>IF(I26&gt;0,100*J26/I26,0)</f>
        <v>82.5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3</v>
      </c>
      <c r="D30" s="93">
        <v>8</v>
      </c>
      <c r="E30" s="93">
        <v>36</v>
      </c>
      <c r="F30" s="94"/>
      <c r="G30" s="94"/>
      <c r="H30" s="192">
        <v>0.09</v>
      </c>
      <c r="I30" s="192">
        <v>0.29</v>
      </c>
      <c r="J30" s="192">
        <v>1.29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3</v>
      </c>
      <c r="D31" s="101">
        <v>8</v>
      </c>
      <c r="E31" s="101">
        <v>36</v>
      </c>
      <c r="F31" s="102">
        <f>IF(D31&gt;0,100*E31/D31,0)</f>
        <v>450</v>
      </c>
      <c r="G31" s="103"/>
      <c r="H31" s="193">
        <v>0.09</v>
      </c>
      <c r="I31" s="194">
        <v>0.29</v>
      </c>
      <c r="J31" s="194">
        <v>1.29</v>
      </c>
      <c r="K31" s="104">
        <f>IF(I31&gt;0,100*J31/I31,0)</f>
        <v>444.82758620689657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147</v>
      </c>
      <c r="D33" s="93">
        <v>100</v>
      </c>
      <c r="E33" s="93">
        <v>100</v>
      </c>
      <c r="F33" s="94"/>
      <c r="G33" s="94"/>
      <c r="H33" s="192">
        <v>3.276</v>
      </c>
      <c r="I33" s="192">
        <v>3.1</v>
      </c>
      <c r="J33" s="192">
        <v>2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55</v>
      </c>
      <c r="D34" s="93">
        <v>76</v>
      </c>
      <c r="E34" s="93">
        <v>55</v>
      </c>
      <c r="F34" s="94"/>
      <c r="G34" s="94"/>
      <c r="H34" s="192">
        <v>1.364</v>
      </c>
      <c r="I34" s="192">
        <v>1.364</v>
      </c>
      <c r="J34" s="192">
        <v>1.05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29</v>
      </c>
      <c r="D35" s="93">
        <v>36</v>
      </c>
      <c r="E35" s="93">
        <v>30</v>
      </c>
      <c r="F35" s="94"/>
      <c r="G35" s="94"/>
      <c r="H35" s="192">
        <v>0.601</v>
      </c>
      <c r="I35" s="192">
        <v>0.75</v>
      </c>
      <c r="J35" s="192">
        <v>0.63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283</v>
      </c>
      <c r="D36" s="93">
        <v>283</v>
      </c>
      <c r="E36" s="93">
        <v>184</v>
      </c>
      <c r="F36" s="94"/>
      <c r="G36" s="94"/>
      <c r="H36" s="192">
        <v>7.075</v>
      </c>
      <c r="I36" s="192">
        <v>7.075</v>
      </c>
      <c r="J36" s="192">
        <v>4.6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514</v>
      </c>
      <c r="D37" s="101">
        <v>495</v>
      </c>
      <c r="E37" s="101">
        <v>369</v>
      </c>
      <c r="F37" s="102">
        <f>IF(D37&gt;0,100*E37/D37,0)</f>
        <v>74.54545454545455</v>
      </c>
      <c r="G37" s="103"/>
      <c r="H37" s="193">
        <v>12.315999999999999</v>
      </c>
      <c r="I37" s="194">
        <v>12.289000000000001</v>
      </c>
      <c r="J37" s="194">
        <v>8.28</v>
      </c>
      <c r="K37" s="104">
        <f>IF(I37&gt;0,100*J37/I37,0)</f>
        <v>67.37732931890307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17</v>
      </c>
      <c r="D39" s="101">
        <v>19</v>
      </c>
      <c r="E39" s="101">
        <v>15</v>
      </c>
      <c r="F39" s="102">
        <f>IF(D39&gt;0,100*E39/D39,0)</f>
        <v>78.94736842105263</v>
      </c>
      <c r="G39" s="103"/>
      <c r="H39" s="193">
        <v>0.348</v>
      </c>
      <c r="I39" s="194">
        <v>0.348</v>
      </c>
      <c r="J39" s="194">
        <v>0.3</v>
      </c>
      <c r="K39" s="104">
        <f>IF(I39&gt;0,100*J39/I39,0)</f>
        <v>86.20689655172414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7</v>
      </c>
      <c r="D42" s="93">
        <v>7</v>
      </c>
      <c r="E42" s="93">
        <v>3</v>
      </c>
      <c r="F42" s="94"/>
      <c r="G42" s="94"/>
      <c r="H42" s="192">
        <v>0.175</v>
      </c>
      <c r="I42" s="192">
        <v>0.175</v>
      </c>
      <c r="J42" s="192">
        <v>0.075</v>
      </c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>
        <v>12</v>
      </c>
      <c r="E43" s="93">
        <v>12</v>
      </c>
      <c r="F43" s="94"/>
      <c r="G43" s="94"/>
      <c r="H43" s="192"/>
      <c r="I43" s="192">
        <v>0.456</v>
      </c>
      <c r="J43" s="192">
        <v>0.456</v>
      </c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3</v>
      </c>
      <c r="D45" s="93">
        <v>3</v>
      </c>
      <c r="E45" s="93">
        <v>3</v>
      </c>
      <c r="F45" s="94"/>
      <c r="G45" s="94"/>
      <c r="H45" s="192">
        <v>0.06</v>
      </c>
      <c r="I45" s="192">
        <v>0.069</v>
      </c>
      <c r="J45" s="192">
        <v>0.06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7</v>
      </c>
      <c r="D46" s="93">
        <v>7</v>
      </c>
      <c r="E46" s="93">
        <v>9</v>
      </c>
      <c r="F46" s="94"/>
      <c r="G46" s="94"/>
      <c r="H46" s="192">
        <v>0.105</v>
      </c>
      <c r="I46" s="192">
        <v>0.105</v>
      </c>
      <c r="J46" s="192">
        <v>0.135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129</v>
      </c>
      <c r="D47" s="93">
        <v>130</v>
      </c>
      <c r="E47" s="93">
        <v>117</v>
      </c>
      <c r="F47" s="94"/>
      <c r="G47" s="94"/>
      <c r="H47" s="192">
        <v>3.999</v>
      </c>
      <c r="I47" s="192">
        <v>3.77</v>
      </c>
      <c r="J47" s="192">
        <v>4.095</v>
      </c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>
        <v>1</v>
      </c>
      <c r="E48" s="93"/>
      <c r="F48" s="94"/>
      <c r="G48" s="94"/>
      <c r="H48" s="192"/>
      <c r="I48" s="192">
        <v>0.018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5</v>
      </c>
      <c r="D49" s="93">
        <v>5</v>
      </c>
      <c r="E49" s="93">
        <v>5</v>
      </c>
      <c r="F49" s="94"/>
      <c r="G49" s="94"/>
      <c r="H49" s="192">
        <v>0.125</v>
      </c>
      <c r="I49" s="192">
        <v>0.125</v>
      </c>
      <c r="J49" s="192">
        <v>0.125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151</v>
      </c>
      <c r="D50" s="101">
        <v>165</v>
      </c>
      <c r="E50" s="101">
        <v>149</v>
      </c>
      <c r="F50" s="102">
        <f>IF(D50&gt;0,100*E50/D50,0)</f>
        <v>90.3030303030303</v>
      </c>
      <c r="G50" s="103"/>
      <c r="H50" s="193">
        <v>4.464</v>
      </c>
      <c r="I50" s="194">
        <v>4.718</v>
      </c>
      <c r="J50" s="194">
        <v>4.946</v>
      </c>
      <c r="K50" s="104">
        <f>IF(I50&gt;0,100*J50/I50,0)</f>
        <v>104.83255616786774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25</v>
      </c>
      <c r="D58" s="93">
        <v>25</v>
      </c>
      <c r="E58" s="93">
        <v>25</v>
      </c>
      <c r="F58" s="94"/>
      <c r="G58" s="94"/>
      <c r="H58" s="192">
        <v>0.6</v>
      </c>
      <c r="I58" s="192">
        <v>0.575</v>
      </c>
      <c r="J58" s="192">
        <v>0.575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25</v>
      </c>
      <c r="D59" s="101">
        <v>25</v>
      </c>
      <c r="E59" s="101">
        <v>25</v>
      </c>
      <c r="F59" s="102">
        <f>IF(D59&gt;0,100*E59/D59,0)</f>
        <v>100</v>
      </c>
      <c r="G59" s="103"/>
      <c r="H59" s="193">
        <v>0.6</v>
      </c>
      <c r="I59" s="194">
        <v>0.575</v>
      </c>
      <c r="J59" s="194">
        <v>0.575</v>
      </c>
      <c r="K59" s="104">
        <f>IF(I59&gt;0,100*J59/I59,0)</f>
        <v>100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191</v>
      </c>
      <c r="D61" s="93">
        <v>160</v>
      </c>
      <c r="E61" s="93">
        <v>160</v>
      </c>
      <c r="F61" s="94"/>
      <c r="G61" s="94"/>
      <c r="H61" s="192">
        <v>6.303</v>
      </c>
      <c r="I61" s="192">
        <v>4.8</v>
      </c>
      <c r="J61" s="192">
        <v>5.985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60</v>
      </c>
      <c r="D62" s="93">
        <v>60</v>
      </c>
      <c r="E62" s="93">
        <v>75</v>
      </c>
      <c r="F62" s="94"/>
      <c r="G62" s="94"/>
      <c r="H62" s="192">
        <v>1.14</v>
      </c>
      <c r="I62" s="192">
        <v>1.6</v>
      </c>
      <c r="J62" s="192">
        <v>1.875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106</v>
      </c>
      <c r="D63" s="93">
        <v>106</v>
      </c>
      <c r="E63" s="93">
        <v>106</v>
      </c>
      <c r="F63" s="94"/>
      <c r="G63" s="94"/>
      <c r="H63" s="192">
        <v>3.4</v>
      </c>
      <c r="I63" s="192">
        <v>3.18</v>
      </c>
      <c r="J63" s="192">
        <v>3.18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357</v>
      </c>
      <c r="D64" s="101">
        <v>326</v>
      </c>
      <c r="E64" s="101">
        <v>341</v>
      </c>
      <c r="F64" s="102">
        <f>IF(D64&gt;0,100*E64/D64,0)</f>
        <v>104.60122699386503</v>
      </c>
      <c r="G64" s="103"/>
      <c r="H64" s="193">
        <v>10.843</v>
      </c>
      <c r="I64" s="194">
        <v>9.58</v>
      </c>
      <c r="J64" s="194">
        <v>11.040000000000001</v>
      </c>
      <c r="K64" s="104">
        <f>IF(I64&gt;0,100*J64/I64,0)</f>
        <v>115.24008350730689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524</v>
      </c>
      <c r="D66" s="101">
        <v>492</v>
      </c>
      <c r="E66" s="101">
        <v>279</v>
      </c>
      <c r="F66" s="102">
        <f>IF(D66&gt;0,100*E66/D66,0)</f>
        <v>56.707317073170735</v>
      </c>
      <c r="G66" s="103"/>
      <c r="H66" s="193">
        <v>12.969</v>
      </c>
      <c r="I66" s="194">
        <v>12.969</v>
      </c>
      <c r="J66" s="194">
        <v>6.894</v>
      </c>
      <c r="K66" s="104">
        <f>IF(I66&gt;0,100*J66/I66,0)</f>
        <v>53.15752949340736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186</v>
      </c>
      <c r="D72" s="93">
        <v>186</v>
      </c>
      <c r="E72" s="93">
        <v>186</v>
      </c>
      <c r="F72" s="94"/>
      <c r="G72" s="94"/>
      <c r="H72" s="192">
        <v>6.662</v>
      </c>
      <c r="I72" s="192">
        <v>6.662</v>
      </c>
      <c r="J72" s="192">
        <v>6.662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5</v>
      </c>
      <c r="D73" s="93">
        <v>6</v>
      </c>
      <c r="E73" s="93">
        <v>5</v>
      </c>
      <c r="F73" s="94"/>
      <c r="G73" s="94"/>
      <c r="H73" s="192">
        <v>0.14</v>
      </c>
      <c r="I73" s="192">
        <v>0.108</v>
      </c>
      <c r="J73" s="192">
        <v>0.09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24</v>
      </c>
      <c r="D74" s="93">
        <v>25</v>
      </c>
      <c r="E74" s="93">
        <v>25</v>
      </c>
      <c r="F74" s="94"/>
      <c r="G74" s="94"/>
      <c r="H74" s="192">
        <v>0.48</v>
      </c>
      <c r="I74" s="192">
        <v>0.5</v>
      </c>
      <c r="J74" s="192">
        <v>0.5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284</v>
      </c>
      <c r="D75" s="93">
        <v>284</v>
      </c>
      <c r="E75" s="93">
        <v>284</v>
      </c>
      <c r="F75" s="94"/>
      <c r="G75" s="94"/>
      <c r="H75" s="192">
        <v>10.541</v>
      </c>
      <c r="I75" s="192">
        <v>10.54102</v>
      </c>
      <c r="J75" s="192">
        <v>11.914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/>
      <c r="I76" s="192"/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5</v>
      </c>
      <c r="D77" s="93">
        <v>5</v>
      </c>
      <c r="E77" s="93">
        <v>5</v>
      </c>
      <c r="F77" s="94"/>
      <c r="G77" s="94"/>
      <c r="H77" s="192">
        <v>0.105</v>
      </c>
      <c r="I77" s="192">
        <v>0.1</v>
      </c>
      <c r="J77" s="192">
        <v>0.09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9</v>
      </c>
      <c r="D78" s="93">
        <v>9</v>
      </c>
      <c r="E78" s="93">
        <v>10</v>
      </c>
      <c r="F78" s="94"/>
      <c r="G78" s="94"/>
      <c r="H78" s="192">
        <v>0.216</v>
      </c>
      <c r="I78" s="192">
        <v>0.216</v>
      </c>
      <c r="J78" s="192">
        <v>0.25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10</v>
      </c>
      <c r="D79" s="93">
        <v>10</v>
      </c>
      <c r="E79" s="93">
        <v>10</v>
      </c>
      <c r="F79" s="94"/>
      <c r="G79" s="94"/>
      <c r="H79" s="192">
        <v>0.2</v>
      </c>
      <c r="I79" s="192">
        <v>0.105</v>
      </c>
      <c r="J79" s="192">
        <v>0.2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523</v>
      </c>
      <c r="D80" s="101">
        <v>525</v>
      </c>
      <c r="E80" s="101">
        <v>525</v>
      </c>
      <c r="F80" s="102">
        <f>IF(D80&gt;0,100*E80/D80,0)</f>
        <v>100</v>
      </c>
      <c r="G80" s="103"/>
      <c r="H80" s="193">
        <v>18.344</v>
      </c>
      <c r="I80" s="194">
        <v>18.232020000000002</v>
      </c>
      <c r="J80" s="194">
        <v>19.706</v>
      </c>
      <c r="K80" s="104">
        <f>IF(I80&gt;0,100*J80/I80,0)</f>
        <v>108.08456770012317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57</v>
      </c>
      <c r="D82" s="93">
        <v>51</v>
      </c>
      <c r="E82" s="93">
        <v>57</v>
      </c>
      <c r="F82" s="94"/>
      <c r="G82" s="94"/>
      <c r="H82" s="192">
        <v>1.157</v>
      </c>
      <c r="I82" s="192">
        <v>1.03</v>
      </c>
      <c r="J82" s="192">
        <v>1.315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57</v>
      </c>
      <c r="D84" s="101">
        <v>51</v>
      </c>
      <c r="E84" s="101">
        <v>57</v>
      </c>
      <c r="F84" s="102">
        <f>IF(D84&gt;0,100*E84/D84,0)</f>
        <v>111.76470588235294</v>
      </c>
      <c r="G84" s="103"/>
      <c r="H84" s="193">
        <v>1.157</v>
      </c>
      <c r="I84" s="194">
        <v>1.03</v>
      </c>
      <c r="J84" s="194">
        <v>1.315</v>
      </c>
      <c r="K84" s="104">
        <f>IF(I84&gt;0,100*J84/I84,0)</f>
        <v>127.66990291262135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2465</v>
      </c>
      <c r="D87" s="116">
        <v>2403</v>
      </c>
      <c r="E87" s="116">
        <v>1986</v>
      </c>
      <c r="F87" s="117">
        <f>IF(D87&gt;0,100*E87/D87,0)</f>
        <v>82.64669163545568</v>
      </c>
      <c r="G87" s="103"/>
      <c r="H87" s="197">
        <v>69.619</v>
      </c>
      <c r="I87" s="198">
        <v>68.52602</v>
      </c>
      <c r="J87" s="198">
        <v>60.063</v>
      </c>
      <c r="K87" s="117">
        <f>IF(I87&gt;0,100*J87/I87,0)</f>
        <v>87.64991750578831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V625"/>
  <sheetViews>
    <sheetView view="pageBreakPreview" zoomScale="60" zoomScalePageLayoutView="0" workbookViewId="0" topLeftCell="A52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100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1</v>
      </c>
      <c r="D9" s="93">
        <v>1</v>
      </c>
      <c r="E9" s="93"/>
      <c r="F9" s="94"/>
      <c r="G9" s="94"/>
      <c r="H9" s="192">
        <v>0.021</v>
      </c>
      <c r="I9" s="192">
        <v>0.021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3</v>
      </c>
      <c r="D12" s="93">
        <v>3</v>
      </c>
      <c r="E12" s="93"/>
      <c r="F12" s="94"/>
      <c r="G12" s="94"/>
      <c r="H12" s="192">
        <v>0.064</v>
      </c>
      <c r="I12" s="192">
        <v>0.043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4</v>
      </c>
      <c r="D13" s="101">
        <v>4</v>
      </c>
      <c r="E13" s="101"/>
      <c r="F13" s="102"/>
      <c r="G13" s="103"/>
      <c r="H13" s="193">
        <v>0.085</v>
      </c>
      <c r="I13" s="194">
        <v>0.064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1</v>
      </c>
      <c r="D15" s="101">
        <v>1</v>
      </c>
      <c r="E15" s="101"/>
      <c r="F15" s="102"/>
      <c r="G15" s="103"/>
      <c r="H15" s="193">
        <v>0.01</v>
      </c>
      <c r="I15" s="194">
        <v>0.01</v>
      </c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3</v>
      </c>
      <c r="D17" s="101">
        <v>3</v>
      </c>
      <c r="E17" s="101"/>
      <c r="F17" s="102"/>
      <c r="G17" s="103"/>
      <c r="H17" s="193">
        <v>0.036</v>
      </c>
      <c r="I17" s="194">
        <v>0.016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25</v>
      </c>
      <c r="D19" s="93">
        <v>29</v>
      </c>
      <c r="E19" s="93"/>
      <c r="F19" s="94"/>
      <c r="G19" s="94"/>
      <c r="H19" s="192">
        <v>0.343</v>
      </c>
      <c r="I19" s="192">
        <v>0.316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2</v>
      </c>
      <c r="D20" s="93">
        <v>2</v>
      </c>
      <c r="E20" s="93"/>
      <c r="F20" s="94"/>
      <c r="G20" s="94"/>
      <c r="H20" s="192">
        <v>0.033</v>
      </c>
      <c r="I20" s="192">
        <v>0.032</v>
      </c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2</v>
      </c>
      <c r="D21" s="93">
        <v>2</v>
      </c>
      <c r="E21" s="93"/>
      <c r="F21" s="94"/>
      <c r="G21" s="94"/>
      <c r="H21" s="192">
        <v>0.033</v>
      </c>
      <c r="I21" s="192">
        <v>0.031</v>
      </c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29</v>
      </c>
      <c r="D22" s="101">
        <v>33</v>
      </c>
      <c r="E22" s="101"/>
      <c r="F22" s="102"/>
      <c r="G22" s="103"/>
      <c r="H22" s="193">
        <v>0.40900000000000003</v>
      </c>
      <c r="I22" s="194">
        <v>0.379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759</v>
      </c>
      <c r="D24" s="101">
        <v>735</v>
      </c>
      <c r="E24" s="101"/>
      <c r="F24" s="102"/>
      <c r="G24" s="103"/>
      <c r="H24" s="193">
        <v>16.17</v>
      </c>
      <c r="I24" s="194">
        <v>15.768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9</v>
      </c>
      <c r="D26" s="101">
        <v>9</v>
      </c>
      <c r="E26" s="101"/>
      <c r="F26" s="102"/>
      <c r="G26" s="103"/>
      <c r="H26" s="193">
        <v>0.189</v>
      </c>
      <c r="I26" s="194">
        <v>0.18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110</v>
      </c>
      <c r="D28" s="93">
        <v>16</v>
      </c>
      <c r="E28" s="93"/>
      <c r="F28" s="94"/>
      <c r="G28" s="94"/>
      <c r="H28" s="192">
        <v>1.87</v>
      </c>
      <c r="I28" s="192">
        <v>0.272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55</v>
      </c>
      <c r="D30" s="93">
        <v>89</v>
      </c>
      <c r="E30" s="93"/>
      <c r="F30" s="94"/>
      <c r="G30" s="94"/>
      <c r="H30" s="192">
        <v>1.1</v>
      </c>
      <c r="I30" s="192">
        <v>1.78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165</v>
      </c>
      <c r="D31" s="101">
        <v>105</v>
      </c>
      <c r="E31" s="101"/>
      <c r="F31" s="102"/>
      <c r="G31" s="103"/>
      <c r="H31" s="193">
        <v>2.97</v>
      </c>
      <c r="I31" s="194">
        <v>2.052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110</v>
      </c>
      <c r="D33" s="93">
        <v>100</v>
      </c>
      <c r="E33" s="93"/>
      <c r="F33" s="94"/>
      <c r="G33" s="94"/>
      <c r="H33" s="192">
        <v>0.92</v>
      </c>
      <c r="I33" s="192">
        <v>0.84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19</v>
      </c>
      <c r="D34" s="93">
        <v>19</v>
      </c>
      <c r="E34" s="93"/>
      <c r="F34" s="94"/>
      <c r="G34" s="94"/>
      <c r="H34" s="192">
        <v>0.291</v>
      </c>
      <c r="I34" s="192">
        <v>0.28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29</v>
      </c>
      <c r="D35" s="93">
        <v>30</v>
      </c>
      <c r="E35" s="93"/>
      <c r="F35" s="94"/>
      <c r="G35" s="94"/>
      <c r="H35" s="192">
        <v>0.428</v>
      </c>
      <c r="I35" s="192">
        <v>0.45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106</v>
      </c>
      <c r="D36" s="93">
        <v>106</v>
      </c>
      <c r="E36" s="93"/>
      <c r="F36" s="94"/>
      <c r="G36" s="94"/>
      <c r="H36" s="192">
        <v>1.59</v>
      </c>
      <c r="I36" s="192">
        <v>1.59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264</v>
      </c>
      <c r="D37" s="101">
        <v>255</v>
      </c>
      <c r="E37" s="101"/>
      <c r="F37" s="102"/>
      <c r="G37" s="103"/>
      <c r="H37" s="193">
        <v>3.229</v>
      </c>
      <c r="I37" s="194">
        <v>3.16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9</v>
      </c>
      <c r="D39" s="101">
        <v>15</v>
      </c>
      <c r="E39" s="101"/>
      <c r="F39" s="102"/>
      <c r="G39" s="103"/>
      <c r="H39" s="193">
        <v>0.195</v>
      </c>
      <c r="I39" s="194">
        <v>0.315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32</v>
      </c>
      <c r="D42" s="93"/>
      <c r="E42" s="93"/>
      <c r="F42" s="94"/>
      <c r="G42" s="94"/>
      <c r="H42" s="192">
        <v>0.8</v>
      </c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2</v>
      </c>
      <c r="D43" s="93">
        <v>88</v>
      </c>
      <c r="E43" s="93"/>
      <c r="F43" s="94"/>
      <c r="G43" s="94"/>
      <c r="H43" s="192">
        <v>0.03</v>
      </c>
      <c r="I43" s="192">
        <v>1.056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5</v>
      </c>
      <c r="D45" s="93">
        <v>5</v>
      </c>
      <c r="E45" s="93"/>
      <c r="F45" s="94"/>
      <c r="G45" s="94"/>
      <c r="H45" s="192">
        <v>0.12</v>
      </c>
      <c r="I45" s="192">
        <v>0.12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26</v>
      </c>
      <c r="D46" s="93">
        <v>11</v>
      </c>
      <c r="E46" s="93"/>
      <c r="F46" s="94"/>
      <c r="G46" s="94"/>
      <c r="H46" s="192">
        <v>0.39</v>
      </c>
      <c r="I46" s="192">
        <v>0.165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1</v>
      </c>
      <c r="D47" s="93">
        <v>1</v>
      </c>
      <c r="E47" s="93"/>
      <c r="F47" s="94"/>
      <c r="G47" s="94"/>
      <c r="H47" s="192">
        <v>0.003</v>
      </c>
      <c r="I47" s="192">
        <v>0.002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274</v>
      </c>
      <c r="D48" s="93">
        <v>350</v>
      </c>
      <c r="E48" s="93"/>
      <c r="F48" s="94"/>
      <c r="G48" s="94"/>
      <c r="H48" s="192">
        <v>6.014</v>
      </c>
      <c r="I48" s="192">
        <v>5.25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340</v>
      </c>
      <c r="D50" s="101">
        <v>455</v>
      </c>
      <c r="E50" s="101"/>
      <c r="F50" s="102"/>
      <c r="G50" s="103"/>
      <c r="H50" s="193">
        <v>7.357</v>
      </c>
      <c r="I50" s="194">
        <v>6.593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215</v>
      </c>
      <c r="D54" s="93">
        <v>250</v>
      </c>
      <c r="E54" s="93"/>
      <c r="F54" s="94"/>
      <c r="G54" s="94"/>
      <c r="H54" s="192">
        <v>5.375</v>
      </c>
      <c r="I54" s="192">
        <v>6.25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8</v>
      </c>
      <c r="D55" s="93">
        <v>6</v>
      </c>
      <c r="E55" s="93"/>
      <c r="F55" s="94"/>
      <c r="G55" s="94"/>
      <c r="H55" s="192">
        <v>0.128</v>
      </c>
      <c r="I55" s="192">
        <v>0.096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15</v>
      </c>
      <c r="D58" s="93">
        <v>15</v>
      </c>
      <c r="E58" s="93"/>
      <c r="F58" s="94"/>
      <c r="G58" s="94"/>
      <c r="H58" s="192">
        <v>0.27</v>
      </c>
      <c r="I58" s="192">
        <v>0.258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238</v>
      </c>
      <c r="D59" s="101">
        <v>271</v>
      </c>
      <c r="E59" s="101"/>
      <c r="F59" s="102"/>
      <c r="G59" s="103"/>
      <c r="H59" s="193">
        <v>5.773</v>
      </c>
      <c r="I59" s="194">
        <v>6.604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324</v>
      </c>
      <c r="D61" s="93">
        <v>320</v>
      </c>
      <c r="E61" s="93"/>
      <c r="F61" s="94"/>
      <c r="G61" s="94"/>
      <c r="H61" s="192">
        <v>8.1</v>
      </c>
      <c r="I61" s="192">
        <v>7.8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26</v>
      </c>
      <c r="D62" s="93">
        <v>21</v>
      </c>
      <c r="E62" s="93"/>
      <c r="F62" s="94"/>
      <c r="G62" s="94"/>
      <c r="H62" s="192">
        <v>0.442</v>
      </c>
      <c r="I62" s="192">
        <v>0.473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179</v>
      </c>
      <c r="D63" s="93">
        <v>179</v>
      </c>
      <c r="E63" s="93"/>
      <c r="F63" s="94"/>
      <c r="G63" s="94"/>
      <c r="H63" s="192">
        <v>3.27</v>
      </c>
      <c r="I63" s="192">
        <v>3.496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529</v>
      </c>
      <c r="D64" s="101">
        <v>520</v>
      </c>
      <c r="E64" s="101"/>
      <c r="F64" s="102"/>
      <c r="G64" s="103"/>
      <c r="H64" s="193">
        <v>11.812</v>
      </c>
      <c r="I64" s="194">
        <v>11.769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117</v>
      </c>
      <c r="D66" s="101">
        <v>360</v>
      </c>
      <c r="E66" s="101"/>
      <c r="F66" s="102"/>
      <c r="G66" s="103"/>
      <c r="H66" s="193">
        <v>2.165</v>
      </c>
      <c r="I66" s="194">
        <v>9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300</v>
      </c>
      <c r="D68" s="93">
        <v>300</v>
      </c>
      <c r="E68" s="93"/>
      <c r="F68" s="94"/>
      <c r="G68" s="94"/>
      <c r="H68" s="192">
        <v>5.083</v>
      </c>
      <c r="I68" s="192">
        <v>5.6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300</v>
      </c>
      <c r="D70" s="101">
        <v>300</v>
      </c>
      <c r="E70" s="101"/>
      <c r="F70" s="102"/>
      <c r="G70" s="103"/>
      <c r="H70" s="193">
        <v>5.083</v>
      </c>
      <c r="I70" s="194">
        <v>5.6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285</v>
      </c>
      <c r="D72" s="93">
        <v>305</v>
      </c>
      <c r="E72" s="93"/>
      <c r="F72" s="94"/>
      <c r="G72" s="94"/>
      <c r="H72" s="192">
        <v>2.855</v>
      </c>
      <c r="I72" s="192">
        <v>3.055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8</v>
      </c>
      <c r="D73" s="93">
        <v>65</v>
      </c>
      <c r="E73" s="93"/>
      <c r="F73" s="94"/>
      <c r="G73" s="94"/>
      <c r="H73" s="192">
        <v>0.184</v>
      </c>
      <c r="I73" s="192">
        <v>1.235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85</v>
      </c>
      <c r="D74" s="93">
        <v>85</v>
      </c>
      <c r="E74" s="93"/>
      <c r="F74" s="94"/>
      <c r="G74" s="94"/>
      <c r="H74" s="192">
        <v>1.688</v>
      </c>
      <c r="I74" s="192">
        <v>1.7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68</v>
      </c>
      <c r="D75" s="93">
        <v>68</v>
      </c>
      <c r="E75" s="93"/>
      <c r="F75" s="94"/>
      <c r="G75" s="94"/>
      <c r="H75" s="192">
        <v>1.001</v>
      </c>
      <c r="I75" s="192">
        <v>1.0012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/>
      <c r="I76" s="192"/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19</v>
      </c>
      <c r="D77" s="93">
        <v>19</v>
      </c>
      <c r="E77" s="93"/>
      <c r="F77" s="94"/>
      <c r="G77" s="94"/>
      <c r="H77" s="192">
        <v>0.217</v>
      </c>
      <c r="I77" s="192">
        <v>0.255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18</v>
      </c>
      <c r="D78" s="93">
        <v>20</v>
      </c>
      <c r="E78" s="93"/>
      <c r="F78" s="94"/>
      <c r="G78" s="94"/>
      <c r="H78" s="192">
        <v>0.36</v>
      </c>
      <c r="I78" s="192">
        <v>0.4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26</v>
      </c>
      <c r="D79" s="93">
        <v>25</v>
      </c>
      <c r="E79" s="93"/>
      <c r="F79" s="94"/>
      <c r="G79" s="94"/>
      <c r="H79" s="192">
        <v>0.455</v>
      </c>
      <c r="I79" s="192">
        <v>0.45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509</v>
      </c>
      <c r="D80" s="101">
        <v>587</v>
      </c>
      <c r="E80" s="101"/>
      <c r="F80" s="102"/>
      <c r="G80" s="103"/>
      <c r="H80" s="193">
        <v>6.76</v>
      </c>
      <c r="I80" s="194">
        <v>8.0962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25</v>
      </c>
      <c r="D82" s="93">
        <v>25</v>
      </c>
      <c r="E82" s="93"/>
      <c r="F82" s="94"/>
      <c r="G82" s="94"/>
      <c r="H82" s="192">
        <v>0.465</v>
      </c>
      <c r="I82" s="192">
        <v>0.465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34</v>
      </c>
      <c r="D83" s="93">
        <v>34</v>
      </c>
      <c r="E83" s="93"/>
      <c r="F83" s="94"/>
      <c r="G83" s="94"/>
      <c r="H83" s="192">
        <v>0.656</v>
      </c>
      <c r="I83" s="192">
        <v>0.65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59</v>
      </c>
      <c r="D84" s="101">
        <v>59</v>
      </c>
      <c r="E84" s="101"/>
      <c r="F84" s="102"/>
      <c r="G84" s="103"/>
      <c r="H84" s="193">
        <v>1.121</v>
      </c>
      <c r="I84" s="194">
        <v>1.115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3335</v>
      </c>
      <c r="D87" s="116">
        <v>3712</v>
      </c>
      <c r="E87" s="116"/>
      <c r="F87" s="117"/>
      <c r="G87" s="103"/>
      <c r="H87" s="197">
        <v>63.364</v>
      </c>
      <c r="I87" s="198">
        <v>70.7212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101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2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1</v>
      </c>
      <c r="D24" s="101">
        <v>1</v>
      </c>
      <c r="E24" s="101">
        <v>1</v>
      </c>
      <c r="F24" s="102">
        <f>IF(D24&gt;0,100*E24/D24,0)</f>
        <v>100</v>
      </c>
      <c r="G24" s="103"/>
      <c r="H24" s="193">
        <v>0.315</v>
      </c>
      <c r="I24" s="194">
        <v>0.315</v>
      </c>
      <c r="J24" s="194">
        <v>0.315</v>
      </c>
      <c r="K24" s="104">
        <f>IF(I24&gt;0,100*J24/I24,0)</f>
        <v>100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46</v>
      </c>
      <c r="D26" s="101">
        <v>47</v>
      </c>
      <c r="E26" s="101">
        <v>47</v>
      </c>
      <c r="F26" s="102">
        <f>IF(D26&gt;0,100*E26/D26,0)</f>
        <v>100</v>
      </c>
      <c r="G26" s="103"/>
      <c r="H26" s="193">
        <v>5.29</v>
      </c>
      <c r="I26" s="194">
        <v>5.3</v>
      </c>
      <c r="J26" s="194">
        <v>5.2</v>
      </c>
      <c r="K26" s="104">
        <f>IF(I26&gt;0,100*J26/I26,0)</f>
        <v>98.11320754716982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/>
      <c r="I30" s="192"/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/>
      <c r="I31" s="194"/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/>
      <c r="I33" s="192"/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/>
      <c r="I34" s="192"/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/>
      <c r="I37" s="194"/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0.5</v>
      </c>
      <c r="D39" s="101">
        <v>0.5</v>
      </c>
      <c r="E39" s="101">
        <v>1.1</v>
      </c>
      <c r="F39" s="102">
        <f>IF(D39&gt;0,100*E39/D39,0)</f>
        <v>220.00000000000003</v>
      </c>
      <c r="G39" s="103"/>
      <c r="H39" s="193">
        <v>0.075</v>
      </c>
      <c r="I39" s="194">
        <v>0.075</v>
      </c>
      <c r="J39" s="194">
        <v>0.16</v>
      </c>
      <c r="K39" s="104">
        <f>IF(I39&gt;0,100*J39/I39,0)</f>
        <v>213.33333333333334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0.71</v>
      </c>
      <c r="D47" s="93"/>
      <c r="E47" s="93"/>
      <c r="F47" s="94"/>
      <c r="G47" s="94"/>
      <c r="H47" s="192">
        <v>0.182</v>
      </c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>
        <v>3</v>
      </c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0.71</v>
      </c>
      <c r="D50" s="101"/>
      <c r="E50" s="101">
        <v>3</v>
      </c>
      <c r="F50" s="102"/>
      <c r="G50" s="103"/>
      <c r="H50" s="193">
        <v>0.182</v>
      </c>
      <c r="I50" s="194"/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12</v>
      </c>
      <c r="D54" s="93">
        <v>12</v>
      </c>
      <c r="E54" s="93">
        <v>12</v>
      </c>
      <c r="F54" s="94"/>
      <c r="G54" s="94"/>
      <c r="H54" s="192">
        <v>3</v>
      </c>
      <c r="I54" s="192">
        <v>3</v>
      </c>
      <c r="J54" s="192">
        <v>3.12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27</v>
      </c>
      <c r="D56" s="93">
        <v>20</v>
      </c>
      <c r="E56" s="93">
        <v>25</v>
      </c>
      <c r="F56" s="94"/>
      <c r="G56" s="94"/>
      <c r="H56" s="192">
        <v>5.94</v>
      </c>
      <c r="I56" s="192">
        <v>6.2</v>
      </c>
      <c r="J56" s="192">
        <v>5.9</v>
      </c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/>
      <c r="I58" s="192"/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39</v>
      </c>
      <c r="D59" s="101">
        <v>32</v>
      </c>
      <c r="E59" s="101">
        <v>37</v>
      </c>
      <c r="F59" s="102">
        <f>IF(D59&gt;0,100*E59/D59,0)</f>
        <v>115.625</v>
      </c>
      <c r="G59" s="103"/>
      <c r="H59" s="193">
        <v>8.940000000000001</v>
      </c>
      <c r="I59" s="194">
        <v>9.2</v>
      </c>
      <c r="J59" s="194">
        <v>9.02</v>
      </c>
      <c r="K59" s="104">
        <f>IF(I59&gt;0,100*J59/I59,0)</f>
        <v>98.04347826086958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/>
      <c r="I61" s="192"/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/>
      <c r="I63" s="192"/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/>
      <c r="I64" s="194"/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/>
      <c r="I66" s="194"/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1</v>
      </c>
      <c r="D72" s="93">
        <v>1</v>
      </c>
      <c r="E72" s="93">
        <v>1</v>
      </c>
      <c r="F72" s="94"/>
      <c r="G72" s="94"/>
      <c r="H72" s="192">
        <v>0.11</v>
      </c>
      <c r="I72" s="192">
        <v>0.11</v>
      </c>
      <c r="J72" s="192">
        <v>0.08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/>
      <c r="I73" s="192"/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/>
      <c r="I74" s="192"/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15</v>
      </c>
      <c r="D75" s="93">
        <v>15</v>
      </c>
      <c r="E75" s="93">
        <v>5</v>
      </c>
      <c r="F75" s="94"/>
      <c r="G75" s="94"/>
      <c r="H75" s="192">
        <v>0.63</v>
      </c>
      <c r="I75" s="192">
        <v>0.63</v>
      </c>
      <c r="J75" s="192">
        <v>0.22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/>
      <c r="I76" s="192"/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/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/>
      <c r="I78" s="192"/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/>
      <c r="I79" s="192"/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16</v>
      </c>
      <c r="D80" s="101">
        <v>16</v>
      </c>
      <c r="E80" s="101">
        <v>6</v>
      </c>
      <c r="F80" s="102">
        <f>IF(D80&gt;0,100*E80/D80,0)</f>
        <v>37.5</v>
      </c>
      <c r="G80" s="103"/>
      <c r="H80" s="193">
        <v>0.74</v>
      </c>
      <c r="I80" s="194">
        <v>0.74</v>
      </c>
      <c r="J80" s="194">
        <v>0.3</v>
      </c>
      <c r="K80" s="104">
        <f>IF(I80&gt;0,100*J80/I80,0)</f>
        <v>40.54054054054054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103.21000000000001</v>
      </c>
      <c r="D87" s="116">
        <v>96.5</v>
      </c>
      <c r="E87" s="116">
        <v>95.1</v>
      </c>
      <c r="F87" s="117">
        <f>IF(D87&gt;0,100*E87/D87,0)</f>
        <v>98.54922279792746</v>
      </c>
      <c r="G87" s="103"/>
      <c r="H87" s="197">
        <v>15.542000000000003</v>
      </c>
      <c r="I87" s="198">
        <v>15.63</v>
      </c>
      <c r="J87" s="198">
        <v>14.995000000000001</v>
      </c>
      <c r="K87" s="117">
        <f>IF(I87&gt;0,100*J87/I87,0)</f>
        <v>95.93730006397952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102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2013</v>
      </c>
      <c r="D6" s="79">
        <f>E6-1</f>
        <v>2014</v>
      </c>
      <c r="E6" s="79">
        <v>2015</v>
      </c>
      <c r="F6" s="80">
        <f>E6</f>
        <v>2015</v>
      </c>
      <c r="G6" s="81"/>
      <c r="H6" s="78">
        <f>J6-2</f>
        <v>2013</v>
      </c>
      <c r="I6" s="79">
        <f>J6-1</f>
        <v>2014</v>
      </c>
      <c r="J6" s="79">
        <v>2015</v>
      </c>
      <c r="K6" s="80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300</v>
      </c>
      <c r="E7" s="84"/>
      <c r="F7" s="85" t="str">
        <f>CONCATENATE(D6,"=100")</f>
        <v>2014=100</v>
      </c>
      <c r="G7" s="86"/>
      <c r="H7" s="83" t="s">
        <v>300</v>
      </c>
      <c r="I7" s="84" t="s">
        <v>300</v>
      </c>
      <c r="J7" s="84"/>
      <c r="K7" s="85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2</v>
      </c>
      <c r="D15" s="101">
        <v>1</v>
      </c>
      <c r="E15" s="101">
        <v>1</v>
      </c>
      <c r="F15" s="102">
        <f>IF(D15&gt;0,100*E15/D15,0)</f>
        <v>100</v>
      </c>
      <c r="G15" s="103"/>
      <c r="H15" s="193">
        <v>0.03</v>
      </c>
      <c r="I15" s="194">
        <v>0.015</v>
      </c>
      <c r="J15" s="194">
        <v>0.015</v>
      </c>
      <c r="K15" s="104">
        <f>IF(I15&gt;0,100*J15/I15,0)</f>
        <v>100</v>
      </c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1</v>
      </c>
      <c r="D17" s="101"/>
      <c r="E17" s="101"/>
      <c r="F17" s="102"/>
      <c r="G17" s="103"/>
      <c r="H17" s="193">
        <v>0.012</v>
      </c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>
        <v>63</v>
      </c>
      <c r="F19" s="94"/>
      <c r="G19" s="94"/>
      <c r="H19" s="192"/>
      <c r="I19" s="192"/>
      <c r="J19" s="192">
        <v>0.788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>
        <v>63</v>
      </c>
      <c r="F22" s="102"/>
      <c r="G22" s="103"/>
      <c r="H22" s="193"/>
      <c r="I22" s="194"/>
      <c r="J22" s="194">
        <v>0.788</v>
      </c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4451</v>
      </c>
      <c r="D24" s="101">
        <v>5077</v>
      </c>
      <c r="E24" s="101">
        <v>5147</v>
      </c>
      <c r="F24" s="102">
        <f>IF(D24&gt;0,100*E24/D24,0)</f>
        <v>101.37876698837897</v>
      </c>
      <c r="G24" s="103"/>
      <c r="H24" s="193">
        <v>53.591</v>
      </c>
      <c r="I24" s="194">
        <v>63.48</v>
      </c>
      <c r="J24" s="194">
        <v>71.615</v>
      </c>
      <c r="K24" s="104">
        <f>IF(I24&gt;0,100*J24/I24,0)</f>
        <v>112.81505986137365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190</v>
      </c>
      <c r="D26" s="101">
        <v>179</v>
      </c>
      <c r="E26" s="101">
        <v>200</v>
      </c>
      <c r="F26" s="102">
        <f>IF(D26&gt;0,100*E26/D26,0)</f>
        <v>111.73184357541899</v>
      </c>
      <c r="G26" s="103"/>
      <c r="H26" s="193">
        <v>2.5</v>
      </c>
      <c r="I26" s="194">
        <v>2.434</v>
      </c>
      <c r="J26" s="194">
        <v>2.4</v>
      </c>
      <c r="K26" s="104">
        <f>IF(I26&gt;0,100*J26/I26,0)</f>
        <v>98.60312243221034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100</v>
      </c>
      <c r="D30" s="93">
        <v>470</v>
      </c>
      <c r="E30" s="93">
        <v>600</v>
      </c>
      <c r="F30" s="94"/>
      <c r="G30" s="94"/>
      <c r="H30" s="192">
        <v>1.5</v>
      </c>
      <c r="I30" s="192">
        <v>11.75</v>
      </c>
      <c r="J30" s="192">
        <v>17.4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100</v>
      </c>
      <c r="D31" s="101">
        <v>470</v>
      </c>
      <c r="E31" s="101">
        <v>600</v>
      </c>
      <c r="F31" s="102">
        <f>IF(D31&gt;0,100*E31/D31,0)</f>
        <v>127.65957446808511</v>
      </c>
      <c r="G31" s="103"/>
      <c r="H31" s="193">
        <v>1.5</v>
      </c>
      <c r="I31" s="194">
        <v>11.75</v>
      </c>
      <c r="J31" s="194">
        <v>17.4</v>
      </c>
      <c r="K31" s="104">
        <f>IF(I31&gt;0,100*J31/I31,0)</f>
        <v>148.0851063829787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70</v>
      </c>
      <c r="D33" s="93">
        <v>50</v>
      </c>
      <c r="E33" s="93">
        <v>60</v>
      </c>
      <c r="F33" s="94"/>
      <c r="G33" s="94"/>
      <c r="H33" s="192">
        <v>1.381</v>
      </c>
      <c r="I33" s="192">
        <v>1.063</v>
      </c>
      <c r="J33" s="192">
        <v>1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9</v>
      </c>
      <c r="D34" s="93">
        <v>9</v>
      </c>
      <c r="E34" s="93">
        <v>9</v>
      </c>
      <c r="F34" s="94"/>
      <c r="G34" s="94"/>
      <c r="H34" s="192">
        <v>0.201</v>
      </c>
      <c r="I34" s="192">
        <v>0.209</v>
      </c>
      <c r="J34" s="192">
        <v>0.142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6</v>
      </c>
      <c r="D35" s="93">
        <v>5</v>
      </c>
      <c r="E35" s="93">
        <v>6</v>
      </c>
      <c r="F35" s="94"/>
      <c r="G35" s="94"/>
      <c r="H35" s="192">
        <v>0.14</v>
      </c>
      <c r="I35" s="192">
        <v>0.101</v>
      </c>
      <c r="J35" s="192">
        <v>0.14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29</v>
      </c>
      <c r="D36" s="93">
        <v>29</v>
      </c>
      <c r="E36" s="93">
        <v>27</v>
      </c>
      <c r="F36" s="94"/>
      <c r="G36" s="94"/>
      <c r="H36" s="192">
        <v>0.608</v>
      </c>
      <c r="I36" s="192">
        <v>0.58</v>
      </c>
      <c r="J36" s="192">
        <v>0.542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114</v>
      </c>
      <c r="D37" s="101">
        <v>93</v>
      </c>
      <c r="E37" s="101">
        <v>102</v>
      </c>
      <c r="F37" s="102">
        <f>IF(D37&gt;0,100*E37/D37,0)</f>
        <v>109.6774193548387</v>
      </c>
      <c r="G37" s="103"/>
      <c r="H37" s="193">
        <v>2.33</v>
      </c>
      <c r="I37" s="194">
        <v>1.9529999999999998</v>
      </c>
      <c r="J37" s="194">
        <v>1.824</v>
      </c>
      <c r="K37" s="104">
        <f>IF(I37&gt;0,100*J37/I37,0)</f>
        <v>93.39477726574502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46</v>
      </c>
      <c r="D39" s="101">
        <v>62</v>
      </c>
      <c r="E39" s="101">
        <v>55</v>
      </c>
      <c r="F39" s="102">
        <f>IF(D39&gt;0,100*E39/D39,0)</f>
        <v>88.70967741935483</v>
      </c>
      <c r="G39" s="103"/>
      <c r="H39" s="193">
        <v>0.775</v>
      </c>
      <c r="I39" s="194">
        <v>0.803</v>
      </c>
      <c r="J39" s="194">
        <v>0.75</v>
      </c>
      <c r="K39" s="104">
        <f>IF(I39&gt;0,100*J39/I39,0)</f>
        <v>93.39975093399751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10</v>
      </c>
      <c r="D42" s="93">
        <v>10</v>
      </c>
      <c r="E42" s="93">
        <v>10</v>
      </c>
      <c r="F42" s="94"/>
      <c r="G42" s="94"/>
      <c r="H42" s="192">
        <v>0.15</v>
      </c>
      <c r="I42" s="192">
        <v>0.15</v>
      </c>
      <c r="J42" s="192">
        <v>0.15</v>
      </c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30</v>
      </c>
      <c r="D43" s="93">
        <v>30</v>
      </c>
      <c r="E43" s="93">
        <v>32</v>
      </c>
      <c r="F43" s="94"/>
      <c r="G43" s="94"/>
      <c r="H43" s="192">
        <v>0.45</v>
      </c>
      <c r="I43" s="192">
        <v>0.45</v>
      </c>
      <c r="J43" s="192">
        <v>0.48</v>
      </c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20</v>
      </c>
      <c r="D46" s="93">
        <v>20</v>
      </c>
      <c r="E46" s="93">
        <v>20</v>
      </c>
      <c r="F46" s="94"/>
      <c r="G46" s="94"/>
      <c r="H46" s="192">
        <v>0.4</v>
      </c>
      <c r="I46" s="192">
        <v>0.36</v>
      </c>
      <c r="J46" s="192">
        <v>0.36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3</v>
      </c>
      <c r="D47" s="93">
        <v>4</v>
      </c>
      <c r="E47" s="93">
        <v>19</v>
      </c>
      <c r="F47" s="94"/>
      <c r="G47" s="94"/>
      <c r="H47" s="192">
        <v>0.048</v>
      </c>
      <c r="I47" s="192">
        <v>0.04</v>
      </c>
      <c r="J47" s="192">
        <v>0.19</v>
      </c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>
        <v>1</v>
      </c>
      <c r="F48" s="94"/>
      <c r="G48" s="94"/>
      <c r="H48" s="192"/>
      <c r="I48" s="192"/>
      <c r="J48" s="192">
        <v>0.02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63</v>
      </c>
      <c r="D50" s="101">
        <v>64</v>
      </c>
      <c r="E50" s="101">
        <v>82</v>
      </c>
      <c r="F50" s="102">
        <f>IF(D50&gt;0,100*E50/D50,0)</f>
        <v>128.125</v>
      </c>
      <c r="G50" s="103"/>
      <c r="H50" s="193">
        <v>1.048</v>
      </c>
      <c r="I50" s="194">
        <v>1</v>
      </c>
      <c r="J50" s="194">
        <v>1.2</v>
      </c>
      <c r="K50" s="104">
        <f>IF(I50&gt;0,100*J50/I50,0)</f>
        <v>120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1</v>
      </c>
      <c r="D52" s="101"/>
      <c r="E52" s="101"/>
      <c r="F52" s="102"/>
      <c r="G52" s="103"/>
      <c r="H52" s="193">
        <v>0.01</v>
      </c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2200</v>
      </c>
      <c r="D54" s="93">
        <v>2100</v>
      </c>
      <c r="E54" s="93">
        <v>1900</v>
      </c>
      <c r="F54" s="94"/>
      <c r="G54" s="94"/>
      <c r="H54" s="192">
        <v>30.45</v>
      </c>
      <c r="I54" s="192">
        <v>30.45</v>
      </c>
      <c r="J54" s="192">
        <v>26.6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3</v>
      </c>
      <c r="D55" s="93">
        <v>26</v>
      </c>
      <c r="E55" s="93">
        <v>57</v>
      </c>
      <c r="F55" s="94"/>
      <c r="G55" s="94"/>
      <c r="H55" s="192">
        <v>0.032</v>
      </c>
      <c r="I55" s="192">
        <v>0.276</v>
      </c>
      <c r="J55" s="192">
        <v>0.72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10</v>
      </c>
      <c r="D58" s="93">
        <v>10</v>
      </c>
      <c r="E58" s="93">
        <v>11</v>
      </c>
      <c r="F58" s="94"/>
      <c r="G58" s="94"/>
      <c r="H58" s="192">
        <v>0.14</v>
      </c>
      <c r="I58" s="192">
        <v>0.14</v>
      </c>
      <c r="J58" s="192">
        <v>0.132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2213</v>
      </c>
      <c r="D59" s="101">
        <v>2136</v>
      </c>
      <c r="E59" s="101">
        <v>1968</v>
      </c>
      <c r="F59" s="102">
        <f>IF(D59&gt;0,100*E59/D59,0)</f>
        <v>92.13483146067416</v>
      </c>
      <c r="G59" s="103"/>
      <c r="H59" s="193">
        <v>30.622</v>
      </c>
      <c r="I59" s="194">
        <v>30.866</v>
      </c>
      <c r="J59" s="194">
        <v>27.452</v>
      </c>
      <c r="K59" s="104">
        <f>IF(I59&gt;0,100*J59/I59,0)</f>
        <v>88.93928594570077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1900</v>
      </c>
      <c r="D61" s="93">
        <v>2095</v>
      </c>
      <c r="E61" s="93">
        <v>1950</v>
      </c>
      <c r="F61" s="94"/>
      <c r="G61" s="94"/>
      <c r="H61" s="192">
        <v>36</v>
      </c>
      <c r="I61" s="192">
        <v>42.948</v>
      </c>
      <c r="J61" s="192">
        <v>46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55</v>
      </c>
      <c r="D62" s="93">
        <v>51</v>
      </c>
      <c r="E62" s="93">
        <v>75</v>
      </c>
      <c r="F62" s="94"/>
      <c r="G62" s="94"/>
      <c r="H62" s="192">
        <v>1.41</v>
      </c>
      <c r="I62" s="192">
        <v>1.097</v>
      </c>
      <c r="J62" s="192">
        <v>1.85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/>
      <c r="I63" s="192"/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1955</v>
      </c>
      <c r="D64" s="101">
        <v>2146</v>
      </c>
      <c r="E64" s="101">
        <v>2025</v>
      </c>
      <c r="F64" s="102">
        <f>IF(D64&gt;0,100*E64/D64,0)</f>
        <v>94.36160298229264</v>
      </c>
      <c r="G64" s="103"/>
      <c r="H64" s="193">
        <v>37.41</v>
      </c>
      <c r="I64" s="194">
        <v>44.045</v>
      </c>
      <c r="J64" s="194">
        <v>47.85</v>
      </c>
      <c r="K64" s="104">
        <f>IF(I64&gt;0,100*J64/I64,0)</f>
        <v>108.63889204222953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11499</v>
      </c>
      <c r="D66" s="101">
        <v>12001</v>
      </c>
      <c r="E66" s="101">
        <v>11728</v>
      </c>
      <c r="F66" s="102">
        <f>IF(D66&gt;0,100*E66/D66,0)</f>
        <v>97.72518956753603</v>
      </c>
      <c r="G66" s="103"/>
      <c r="H66" s="193">
        <v>206.982</v>
      </c>
      <c r="I66" s="194">
        <v>213.366</v>
      </c>
      <c r="J66" s="194">
        <v>175.92</v>
      </c>
      <c r="K66" s="104">
        <f>IF(I66&gt;0,100*J66/I66,0)</f>
        <v>82.44987486291161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1747</v>
      </c>
      <c r="D68" s="93">
        <v>2586</v>
      </c>
      <c r="E68" s="93">
        <v>2330</v>
      </c>
      <c r="F68" s="94"/>
      <c r="G68" s="94"/>
      <c r="H68" s="192">
        <v>21.6</v>
      </c>
      <c r="I68" s="192">
        <v>29.946</v>
      </c>
      <c r="J68" s="192">
        <v>28.83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1747</v>
      </c>
      <c r="D70" s="101">
        <v>2586</v>
      </c>
      <c r="E70" s="101">
        <v>2330</v>
      </c>
      <c r="F70" s="102">
        <f>IF(D70&gt;0,100*E70/D70,0)</f>
        <v>90.10054137664346</v>
      </c>
      <c r="G70" s="103"/>
      <c r="H70" s="193">
        <v>21.6</v>
      </c>
      <c r="I70" s="194">
        <v>29.946</v>
      </c>
      <c r="J70" s="194">
        <v>28.83</v>
      </c>
      <c r="K70" s="104">
        <f>IF(I70&gt;0,100*J70/I70,0)</f>
        <v>96.27329192546583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383</v>
      </c>
      <c r="D72" s="93">
        <v>383</v>
      </c>
      <c r="E72" s="93">
        <v>583</v>
      </c>
      <c r="F72" s="94"/>
      <c r="G72" s="94"/>
      <c r="H72" s="192">
        <v>9.781</v>
      </c>
      <c r="I72" s="192">
        <v>9.781</v>
      </c>
      <c r="J72" s="192">
        <v>14.894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700</v>
      </c>
      <c r="D73" s="93">
        <v>475</v>
      </c>
      <c r="E73" s="93">
        <v>310</v>
      </c>
      <c r="F73" s="94"/>
      <c r="G73" s="94"/>
      <c r="H73" s="192">
        <v>24.05</v>
      </c>
      <c r="I73" s="192">
        <v>18.478</v>
      </c>
      <c r="J73" s="192">
        <v>7.2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/>
      <c r="I74" s="192"/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557</v>
      </c>
      <c r="D75" s="93">
        <v>914</v>
      </c>
      <c r="E75" s="93">
        <v>914</v>
      </c>
      <c r="F75" s="94"/>
      <c r="G75" s="94"/>
      <c r="H75" s="192">
        <v>8.355</v>
      </c>
      <c r="I75" s="192">
        <v>17.65</v>
      </c>
      <c r="J75" s="192">
        <v>25.06525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5</v>
      </c>
      <c r="D76" s="93">
        <v>5</v>
      </c>
      <c r="E76" s="93">
        <v>5</v>
      </c>
      <c r="F76" s="94"/>
      <c r="G76" s="94"/>
      <c r="H76" s="192">
        <v>0.082</v>
      </c>
      <c r="I76" s="192">
        <v>0.082</v>
      </c>
      <c r="J76" s="192">
        <v>0.095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/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/>
      <c r="I78" s="192"/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30</v>
      </c>
      <c r="D79" s="93">
        <v>20</v>
      </c>
      <c r="E79" s="93">
        <v>50</v>
      </c>
      <c r="F79" s="94"/>
      <c r="G79" s="94"/>
      <c r="H79" s="192">
        <v>0.27</v>
      </c>
      <c r="I79" s="192">
        <v>0.235</v>
      </c>
      <c r="J79" s="192">
        <v>0.6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1675</v>
      </c>
      <c r="D80" s="101">
        <v>1797</v>
      </c>
      <c r="E80" s="101">
        <v>1862</v>
      </c>
      <c r="F80" s="102">
        <f>IF(D80&gt;0,100*E80/D80,0)</f>
        <v>103.61713967723985</v>
      </c>
      <c r="G80" s="103"/>
      <c r="H80" s="193">
        <v>42.53800000000001</v>
      </c>
      <c r="I80" s="194">
        <v>46.226</v>
      </c>
      <c r="J80" s="194">
        <v>47.85425</v>
      </c>
      <c r="K80" s="104">
        <f>IF(I80&gt;0,100*J80/I80,0)</f>
        <v>103.52236836412409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24057</v>
      </c>
      <c r="D87" s="116">
        <v>26612</v>
      </c>
      <c r="E87" s="116">
        <v>26163</v>
      </c>
      <c r="F87" s="117">
        <f>IF(D87&gt;0,100*E87/D87,0)</f>
        <v>98.31279122200512</v>
      </c>
      <c r="G87" s="103"/>
      <c r="H87" s="197">
        <v>400.94800000000004</v>
      </c>
      <c r="I87" s="198">
        <v>445.884</v>
      </c>
      <c r="J87" s="198">
        <v>423.8982499999999</v>
      </c>
      <c r="K87" s="117">
        <f>IF(I87&gt;0,100*J87/I87,0)</f>
        <v>95.06917718509744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103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2</v>
      </c>
      <c r="D17" s="101"/>
      <c r="E17" s="101"/>
      <c r="F17" s="102"/>
      <c r="G17" s="103"/>
      <c r="H17" s="193">
        <v>0.008</v>
      </c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2</v>
      </c>
      <c r="D24" s="101">
        <v>2</v>
      </c>
      <c r="E24" s="101">
        <v>6</v>
      </c>
      <c r="F24" s="102">
        <f>IF(D24&gt;0,100*E24/D24,0)</f>
        <v>300</v>
      </c>
      <c r="G24" s="103"/>
      <c r="H24" s="193">
        <v>0.068</v>
      </c>
      <c r="I24" s="194">
        <v>0.068</v>
      </c>
      <c r="J24" s="194">
        <v>0.195</v>
      </c>
      <c r="K24" s="104">
        <f>IF(I24&gt;0,100*J24/I24,0)</f>
        <v>286.7647058823529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15</v>
      </c>
      <c r="D26" s="101">
        <v>15</v>
      </c>
      <c r="E26" s="101">
        <v>10</v>
      </c>
      <c r="F26" s="102">
        <f>IF(D26&gt;0,100*E26/D26,0)</f>
        <v>66.66666666666667</v>
      </c>
      <c r="G26" s="103"/>
      <c r="H26" s="193">
        <v>0.345</v>
      </c>
      <c r="I26" s="194">
        <v>0.35</v>
      </c>
      <c r="J26" s="194">
        <v>0.26</v>
      </c>
      <c r="K26" s="104">
        <f>IF(I26&gt;0,100*J26/I26,0)</f>
        <v>74.28571428571429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1</v>
      </c>
      <c r="D30" s="93">
        <v>1</v>
      </c>
      <c r="E30" s="93">
        <v>1</v>
      </c>
      <c r="F30" s="94"/>
      <c r="G30" s="94"/>
      <c r="H30" s="192">
        <v>0.03</v>
      </c>
      <c r="I30" s="192">
        <v>0.03</v>
      </c>
      <c r="J30" s="192">
        <v>0.03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1</v>
      </c>
      <c r="D31" s="101">
        <v>1</v>
      </c>
      <c r="E31" s="101">
        <v>1</v>
      </c>
      <c r="F31" s="102">
        <f>IF(D31&gt;0,100*E31/D31,0)</f>
        <v>100</v>
      </c>
      <c r="G31" s="103"/>
      <c r="H31" s="193">
        <v>0.03</v>
      </c>
      <c r="I31" s="194">
        <v>0.03</v>
      </c>
      <c r="J31" s="194">
        <v>0.03</v>
      </c>
      <c r="K31" s="104">
        <f>IF(I31&gt;0,100*J31/I31,0)</f>
        <v>100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121</v>
      </c>
      <c r="D33" s="93">
        <v>100</v>
      </c>
      <c r="E33" s="93">
        <v>100</v>
      </c>
      <c r="F33" s="94"/>
      <c r="G33" s="94"/>
      <c r="H33" s="192">
        <v>3.317</v>
      </c>
      <c r="I33" s="192">
        <v>2.74</v>
      </c>
      <c r="J33" s="192">
        <v>2.74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17</v>
      </c>
      <c r="D34" s="93">
        <v>17</v>
      </c>
      <c r="E34" s="93">
        <v>12</v>
      </c>
      <c r="F34" s="94"/>
      <c r="G34" s="94"/>
      <c r="H34" s="192">
        <v>0.419</v>
      </c>
      <c r="I34" s="192">
        <v>0.419</v>
      </c>
      <c r="J34" s="192">
        <v>0.167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2</v>
      </c>
      <c r="D35" s="93">
        <v>2</v>
      </c>
      <c r="E35" s="93">
        <v>2</v>
      </c>
      <c r="F35" s="94"/>
      <c r="G35" s="94"/>
      <c r="H35" s="192">
        <v>0.055</v>
      </c>
      <c r="I35" s="192">
        <v>0.05</v>
      </c>
      <c r="J35" s="192">
        <v>0.05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82</v>
      </c>
      <c r="D36" s="93">
        <v>82</v>
      </c>
      <c r="E36" s="93">
        <v>88</v>
      </c>
      <c r="F36" s="94"/>
      <c r="G36" s="94"/>
      <c r="H36" s="192">
        <v>1.968</v>
      </c>
      <c r="I36" s="192">
        <v>1.968</v>
      </c>
      <c r="J36" s="192">
        <v>2.112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222</v>
      </c>
      <c r="D37" s="101">
        <v>201</v>
      </c>
      <c r="E37" s="101">
        <v>202</v>
      </c>
      <c r="F37" s="102">
        <f>IF(D37&gt;0,100*E37/D37,0)</f>
        <v>100.49751243781094</v>
      </c>
      <c r="G37" s="103"/>
      <c r="H37" s="193">
        <v>5.759</v>
      </c>
      <c r="I37" s="194">
        <v>5.177</v>
      </c>
      <c r="J37" s="194">
        <v>5.069</v>
      </c>
      <c r="K37" s="104">
        <f>IF(I37&gt;0,100*J37/I37,0)</f>
        <v>97.913849719915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32</v>
      </c>
      <c r="D39" s="101">
        <v>30</v>
      </c>
      <c r="E39" s="101">
        <v>35</v>
      </c>
      <c r="F39" s="102">
        <f>IF(D39&gt;0,100*E39/D39,0)</f>
        <v>116.66666666666667</v>
      </c>
      <c r="G39" s="103"/>
      <c r="H39" s="193">
        <v>0.547</v>
      </c>
      <c r="I39" s="194">
        <v>0.545</v>
      </c>
      <c r="J39" s="194">
        <v>0.65</v>
      </c>
      <c r="K39" s="104">
        <f>IF(I39&gt;0,100*J39/I39,0)</f>
        <v>119.26605504587155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8</v>
      </c>
      <c r="D46" s="93">
        <v>4</v>
      </c>
      <c r="E46" s="93">
        <v>4</v>
      </c>
      <c r="F46" s="94"/>
      <c r="G46" s="94"/>
      <c r="H46" s="192">
        <v>0.12</v>
      </c>
      <c r="I46" s="192">
        <v>0.06</v>
      </c>
      <c r="J46" s="192">
        <v>0.06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8</v>
      </c>
      <c r="D50" s="101">
        <v>4</v>
      </c>
      <c r="E50" s="101">
        <v>4</v>
      </c>
      <c r="F50" s="102">
        <f>IF(D50&gt;0,100*E50/D50,0)</f>
        <v>100</v>
      </c>
      <c r="G50" s="103"/>
      <c r="H50" s="193">
        <v>0.12</v>
      </c>
      <c r="I50" s="194">
        <v>0.06</v>
      </c>
      <c r="J50" s="194">
        <v>0.06</v>
      </c>
      <c r="K50" s="104">
        <f>IF(I50&gt;0,100*J50/I50,0)</f>
        <v>100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1</v>
      </c>
      <c r="D52" s="101">
        <v>1</v>
      </c>
      <c r="E52" s="101">
        <v>1</v>
      </c>
      <c r="F52" s="102">
        <f>IF(D52&gt;0,100*E52/D52,0)</f>
        <v>100</v>
      </c>
      <c r="G52" s="103"/>
      <c r="H52" s="193">
        <v>0.02</v>
      </c>
      <c r="I52" s="194">
        <v>0.02</v>
      </c>
      <c r="J52" s="194">
        <v>0.02</v>
      </c>
      <c r="K52" s="104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2</v>
      </c>
      <c r="D58" s="93">
        <v>2</v>
      </c>
      <c r="E58" s="93">
        <v>2</v>
      </c>
      <c r="F58" s="94"/>
      <c r="G58" s="94"/>
      <c r="H58" s="192">
        <v>0.05</v>
      </c>
      <c r="I58" s="192">
        <v>0.046</v>
      </c>
      <c r="J58" s="192">
        <v>0.055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2</v>
      </c>
      <c r="D59" s="101">
        <v>2</v>
      </c>
      <c r="E59" s="101">
        <v>2</v>
      </c>
      <c r="F59" s="102">
        <f>IF(D59&gt;0,100*E59/D59,0)</f>
        <v>100</v>
      </c>
      <c r="G59" s="103"/>
      <c r="H59" s="193">
        <v>0.05</v>
      </c>
      <c r="I59" s="194">
        <v>0.046</v>
      </c>
      <c r="J59" s="194">
        <v>0.055</v>
      </c>
      <c r="K59" s="104">
        <f>IF(I59&gt;0,100*J59/I59,0)</f>
        <v>119.56521739130434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260</v>
      </c>
      <c r="D61" s="93">
        <v>220</v>
      </c>
      <c r="E61" s="93">
        <v>290</v>
      </c>
      <c r="F61" s="94"/>
      <c r="G61" s="94"/>
      <c r="H61" s="192">
        <v>19.5</v>
      </c>
      <c r="I61" s="192">
        <v>15</v>
      </c>
      <c r="J61" s="192">
        <v>20.88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5</v>
      </c>
      <c r="D62" s="93">
        <v>5</v>
      </c>
      <c r="E62" s="93">
        <v>5</v>
      </c>
      <c r="F62" s="94"/>
      <c r="G62" s="94"/>
      <c r="H62" s="192">
        <v>0.1</v>
      </c>
      <c r="I62" s="192">
        <v>0.11</v>
      </c>
      <c r="J62" s="192">
        <v>0.11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83</v>
      </c>
      <c r="D63" s="93">
        <v>83</v>
      </c>
      <c r="E63" s="93">
        <v>83</v>
      </c>
      <c r="F63" s="94"/>
      <c r="G63" s="94"/>
      <c r="H63" s="192">
        <v>2.16</v>
      </c>
      <c r="I63" s="192">
        <v>2.324</v>
      </c>
      <c r="J63" s="192">
        <v>2.1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348</v>
      </c>
      <c r="D64" s="101">
        <v>308</v>
      </c>
      <c r="E64" s="101">
        <v>378</v>
      </c>
      <c r="F64" s="102">
        <f>IF(D64&gt;0,100*E64/D64,0)</f>
        <v>122.72727272727273</v>
      </c>
      <c r="G64" s="103"/>
      <c r="H64" s="193">
        <v>21.76</v>
      </c>
      <c r="I64" s="194">
        <v>17.433999999999997</v>
      </c>
      <c r="J64" s="194">
        <v>23.09</v>
      </c>
      <c r="K64" s="104">
        <f>IF(I64&gt;0,100*J64/I64,0)</f>
        <v>132.44235402087875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933</v>
      </c>
      <c r="D66" s="101">
        <v>890</v>
      </c>
      <c r="E66" s="101">
        <v>822</v>
      </c>
      <c r="F66" s="102">
        <f>IF(D66&gt;0,100*E66/D66,0)</f>
        <v>92.35955056179775</v>
      </c>
      <c r="G66" s="103"/>
      <c r="H66" s="193">
        <v>58.401</v>
      </c>
      <c r="I66" s="194">
        <v>55.704</v>
      </c>
      <c r="J66" s="194">
        <v>62.834</v>
      </c>
      <c r="K66" s="104">
        <f>IF(I66&gt;0,100*J66/I66,0)</f>
        <v>112.7997989372397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55</v>
      </c>
      <c r="D72" s="93">
        <v>55</v>
      </c>
      <c r="E72" s="93">
        <v>64</v>
      </c>
      <c r="F72" s="94"/>
      <c r="G72" s="94"/>
      <c r="H72" s="192">
        <v>1.232</v>
      </c>
      <c r="I72" s="192">
        <v>1.232</v>
      </c>
      <c r="J72" s="192">
        <v>1.475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16</v>
      </c>
      <c r="D73" s="93">
        <v>7</v>
      </c>
      <c r="E73" s="93">
        <v>17</v>
      </c>
      <c r="F73" s="94"/>
      <c r="G73" s="94"/>
      <c r="H73" s="192">
        <v>0.485</v>
      </c>
      <c r="I73" s="192">
        <v>0.191</v>
      </c>
      <c r="J73" s="192">
        <v>0.475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/>
      <c r="I74" s="192"/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21</v>
      </c>
      <c r="D75" s="93">
        <v>21</v>
      </c>
      <c r="E75" s="93">
        <v>59</v>
      </c>
      <c r="F75" s="94"/>
      <c r="G75" s="94"/>
      <c r="H75" s="192">
        <v>0.824</v>
      </c>
      <c r="I75" s="192">
        <v>0.824</v>
      </c>
      <c r="J75" s="192">
        <v>2.587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3</v>
      </c>
      <c r="D76" s="93"/>
      <c r="E76" s="93">
        <v>5</v>
      </c>
      <c r="F76" s="94"/>
      <c r="G76" s="94"/>
      <c r="H76" s="192">
        <v>0.066</v>
      </c>
      <c r="I76" s="192"/>
      <c r="J76" s="192">
        <v>0.128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</v>
      </c>
      <c r="D77" s="93">
        <v>1</v>
      </c>
      <c r="E77" s="93">
        <v>1</v>
      </c>
      <c r="F77" s="94"/>
      <c r="G77" s="94"/>
      <c r="H77" s="192">
        <v>0.019</v>
      </c>
      <c r="I77" s="192">
        <v>0.019</v>
      </c>
      <c r="J77" s="192">
        <v>0.012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24</v>
      </c>
      <c r="D78" s="93">
        <v>24</v>
      </c>
      <c r="E78" s="93">
        <v>25</v>
      </c>
      <c r="F78" s="94"/>
      <c r="G78" s="94"/>
      <c r="H78" s="192">
        <v>0.528</v>
      </c>
      <c r="I78" s="192">
        <v>0.528</v>
      </c>
      <c r="J78" s="192">
        <v>0.625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36</v>
      </c>
      <c r="D79" s="93">
        <v>40</v>
      </c>
      <c r="E79" s="93">
        <v>40</v>
      </c>
      <c r="F79" s="94"/>
      <c r="G79" s="94"/>
      <c r="H79" s="192">
        <v>1.152</v>
      </c>
      <c r="I79" s="192">
        <v>0.99</v>
      </c>
      <c r="J79" s="192">
        <v>1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156</v>
      </c>
      <c r="D80" s="101">
        <v>148</v>
      </c>
      <c r="E80" s="101">
        <v>211</v>
      </c>
      <c r="F80" s="102">
        <f>IF(D80&gt;0,100*E80/D80,0)</f>
        <v>142.56756756756758</v>
      </c>
      <c r="G80" s="103"/>
      <c r="H80" s="193">
        <v>4.306</v>
      </c>
      <c r="I80" s="194">
        <v>3.784</v>
      </c>
      <c r="J80" s="194">
        <v>6.3020000000000005</v>
      </c>
      <c r="K80" s="104">
        <f>IF(I80&gt;0,100*J80/I80,0)</f>
        <v>166.5433403805497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4</v>
      </c>
      <c r="D82" s="93">
        <v>4</v>
      </c>
      <c r="E82" s="93">
        <v>4</v>
      </c>
      <c r="F82" s="94"/>
      <c r="G82" s="94"/>
      <c r="H82" s="192">
        <v>0.152</v>
      </c>
      <c r="I82" s="192">
        <v>0.152</v>
      </c>
      <c r="J82" s="192">
        <v>0.152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4</v>
      </c>
      <c r="D83" s="93">
        <v>4</v>
      </c>
      <c r="E83" s="93">
        <v>4</v>
      </c>
      <c r="F83" s="94"/>
      <c r="G83" s="94"/>
      <c r="H83" s="192">
        <v>0.09</v>
      </c>
      <c r="I83" s="192">
        <v>0.09</v>
      </c>
      <c r="J83" s="192">
        <v>0.09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8</v>
      </c>
      <c r="D84" s="101">
        <v>8</v>
      </c>
      <c r="E84" s="101">
        <v>8</v>
      </c>
      <c r="F84" s="102">
        <f>IF(D84&gt;0,100*E84/D84,0)</f>
        <v>100</v>
      </c>
      <c r="G84" s="103"/>
      <c r="H84" s="193">
        <v>0.242</v>
      </c>
      <c r="I84" s="194">
        <v>0.242</v>
      </c>
      <c r="J84" s="194">
        <v>0.242</v>
      </c>
      <c r="K84" s="104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1730</v>
      </c>
      <c r="D87" s="116">
        <v>1610</v>
      </c>
      <c r="E87" s="116">
        <v>1680</v>
      </c>
      <c r="F87" s="117">
        <f>IF(D87&gt;0,100*E87/D87,0)</f>
        <v>104.34782608695652</v>
      </c>
      <c r="G87" s="103"/>
      <c r="H87" s="197">
        <v>91.656</v>
      </c>
      <c r="I87" s="198">
        <v>83.46000000000001</v>
      </c>
      <c r="J87" s="198">
        <v>98.80700000000002</v>
      </c>
      <c r="K87" s="117">
        <f>IF(I87&gt;0,100*J87/I87,0)</f>
        <v>118.38844955667385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V625"/>
  <sheetViews>
    <sheetView view="pageBreakPreview" zoomScale="60" zoomScalePageLayoutView="0" workbookViewId="0" topLeftCell="A58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104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1</v>
      </c>
      <c r="D9" s="93">
        <v>1</v>
      </c>
      <c r="E9" s="93">
        <v>1</v>
      </c>
      <c r="F9" s="94"/>
      <c r="G9" s="94"/>
      <c r="H9" s="192">
        <v>0.061</v>
      </c>
      <c r="I9" s="192">
        <v>0.06</v>
      </c>
      <c r="J9" s="192">
        <v>0.06</v>
      </c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1</v>
      </c>
      <c r="D13" s="101">
        <v>1</v>
      </c>
      <c r="E13" s="101">
        <v>1</v>
      </c>
      <c r="F13" s="102">
        <f>IF(D13&gt;0,100*E13/D13,0)</f>
        <v>100</v>
      </c>
      <c r="G13" s="103"/>
      <c r="H13" s="193">
        <v>0.061</v>
      </c>
      <c r="I13" s="194">
        <v>0.06</v>
      </c>
      <c r="J13" s="194">
        <v>0.06</v>
      </c>
      <c r="K13" s="104">
        <f>IF(I13&gt;0,100*J13/I13,0)</f>
        <v>100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1</v>
      </c>
      <c r="D17" s="101">
        <v>1</v>
      </c>
      <c r="E17" s="101">
        <v>1</v>
      </c>
      <c r="F17" s="102">
        <f>IF(D17&gt;0,100*E17/D17,0)</f>
        <v>100</v>
      </c>
      <c r="G17" s="103"/>
      <c r="H17" s="193">
        <v>0.006</v>
      </c>
      <c r="I17" s="194">
        <v>0.006</v>
      </c>
      <c r="J17" s="194">
        <v>0.006</v>
      </c>
      <c r="K17" s="104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3</v>
      </c>
      <c r="D19" s="93">
        <v>3</v>
      </c>
      <c r="E19" s="93">
        <v>3</v>
      </c>
      <c r="F19" s="94"/>
      <c r="G19" s="94"/>
      <c r="H19" s="192">
        <v>0.063</v>
      </c>
      <c r="I19" s="192">
        <v>0.065</v>
      </c>
      <c r="J19" s="192">
        <v>0.065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3</v>
      </c>
      <c r="D20" s="93">
        <v>3</v>
      </c>
      <c r="E20" s="93">
        <v>3</v>
      </c>
      <c r="F20" s="94"/>
      <c r="G20" s="94"/>
      <c r="H20" s="192">
        <v>0.051</v>
      </c>
      <c r="I20" s="192">
        <v>0.051</v>
      </c>
      <c r="J20" s="192">
        <v>0.051</v>
      </c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6</v>
      </c>
      <c r="D21" s="93">
        <v>6</v>
      </c>
      <c r="E21" s="93">
        <v>6</v>
      </c>
      <c r="F21" s="94"/>
      <c r="G21" s="94"/>
      <c r="H21" s="192">
        <v>0.185</v>
      </c>
      <c r="I21" s="192">
        <v>0.185</v>
      </c>
      <c r="J21" s="192">
        <v>0.193</v>
      </c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12</v>
      </c>
      <c r="D22" s="101">
        <v>12</v>
      </c>
      <c r="E22" s="101">
        <v>12</v>
      </c>
      <c r="F22" s="102">
        <f>IF(D22&gt;0,100*E22/D22,0)</f>
        <v>100</v>
      </c>
      <c r="G22" s="103"/>
      <c r="H22" s="193">
        <v>0.299</v>
      </c>
      <c r="I22" s="194">
        <v>0.301</v>
      </c>
      <c r="J22" s="194">
        <v>0.309</v>
      </c>
      <c r="K22" s="104">
        <f>IF(I22&gt;0,100*J22/I22,0)</f>
        <v>102.65780730897009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17</v>
      </c>
      <c r="D24" s="101">
        <v>15</v>
      </c>
      <c r="E24" s="101">
        <v>16</v>
      </c>
      <c r="F24" s="102">
        <f>IF(D24&gt;0,100*E24/D24,0)</f>
        <v>106.66666666666667</v>
      </c>
      <c r="G24" s="103"/>
      <c r="H24" s="193">
        <v>1.666</v>
      </c>
      <c r="I24" s="194">
        <v>1.35</v>
      </c>
      <c r="J24" s="194">
        <v>1.576</v>
      </c>
      <c r="K24" s="104">
        <f>IF(I24&gt;0,100*J24/I24,0)</f>
        <v>116.74074074074073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17</v>
      </c>
      <c r="D26" s="101">
        <v>17</v>
      </c>
      <c r="E26" s="101">
        <v>16</v>
      </c>
      <c r="F26" s="102">
        <f>IF(D26&gt;0,100*E26/D26,0)</f>
        <v>94.11764705882354</v>
      </c>
      <c r="G26" s="103"/>
      <c r="H26" s="193">
        <v>0.559</v>
      </c>
      <c r="I26" s="194">
        <v>0.55</v>
      </c>
      <c r="J26" s="194">
        <v>0.55</v>
      </c>
      <c r="K26" s="104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1</v>
      </c>
      <c r="D30" s="93">
        <v>4</v>
      </c>
      <c r="E30" s="93">
        <v>1</v>
      </c>
      <c r="F30" s="94"/>
      <c r="G30" s="94"/>
      <c r="H30" s="192">
        <v>0.05</v>
      </c>
      <c r="I30" s="192">
        <v>0.212</v>
      </c>
      <c r="J30" s="192">
        <v>0.05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1</v>
      </c>
      <c r="D31" s="101">
        <v>4</v>
      </c>
      <c r="E31" s="101">
        <v>1</v>
      </c>
      <c r="F31" s="102">
        <f>IF(D31&gt;0,100*E31/D31,0)</f>
        <v>25</v>
      </c>
      <c r="G31" s="103"/>
      <c r="H31" s="193">
        <v>0.05</v>
      </c>
      <c r="I31" s="194">
        <v>0.212</v>
      </c>
      <c r="J31" s="194">
        <v>0.05</v>
      </c>
      <c r="K31" s="104">
        <f>IF(I31&gt;0,100*J31/I31,0)</f>
        <v>23.58490566037736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78</v>
      </c>
      <c r="D33" s="93">
        <v>75</v>
      </c>
      <c r="E33" s="93">
        <v>75</v>
      </c>
      <c r="F33" s="94"/>
      <c r="G33" s="94"/>
      <c r="H33" s="192">
        <v>7.517</v>
      </c>
      <c r="I33" s="192">
        <v>7.5</v>
      </c>
      <c r="J33" s="192">
        <v>7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22</v>
      </c>
      <c r="D34" s="93">
        <v>23</v>
      </c>
      <c r="E34" s="93">
        <v>15</v>
      </c>
      <c r="F34" s="94"/>
      <c r="G34" s="94"/>
      <c r="H34" s="192">
        <v>0.641</v>
      </c>
      <c r="I34" s="192">
        <v>0.64</v>
      </c>
      <c r="J34" s="192">
        <v>0.435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22</v>
      </c>
      <c r="D35" s="93">
        <v>20</v>
      </c>
      <c r="E35" s="93">
        <v>18</v>
      </c>
      <c r="F35" s="94"/>
      <c r="G35" s="94"/>
      <c r="H35" s="192">
        <v>0.623</v>
      </c>
      <c r="I35" s="192">
        <v>0.58</v>
      </c>
      <c r="J35" s="192">
        <v>0.52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56</v>
      </c>
      <c r="D36" s="93">
        <v>56</v>
      </c>
      <c r="E36" s="93">
        <v>62</v>
      </c>
      <c r="F36" s="94"/>
      <c r="G36" s="94"/>
      <c r="H36" s="192">
        <v>1.8</v>
      </c>
      <c r="I36" s="192">
        <v>1.8</v>
      </c>
      <c r="J36" s="192">
        <v>1.92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178</v>
      </c>
      <c r="D37" s="101">
        <v>174</v>
      </c>
      <c r="E37" s="101">
        <v>170</v>
      </c>
      <c r="F37" s="102">
        <f>IF(D37&gt;0,100*E37/D37,0)</f>
        <v>97.70114942528735</v>
      </c>
      <c r="G37" s="103"/>
      <c r="H37" s="193">
        <v>10.581000000000001</v>
      </c>
      <c r="I37" s="194">
        <v>10.520000000000001</v>
      </c>
      <c r="J37" s="194">
        <v>9.875</v>
      </c>
      <c r="K37" s="104">
        <f>IF(I37&gt;0,100*J37/I37,0)</f>
        <v>93.86882129277565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101</v>
      </c>
      <c r="D39" s="101">
        <v>100</v>
      </c>
      <c r="E39" s="101">
        <v>59</v>
      </c>
      <c r="F39" s="102">
        <f>IF(D39&gt;0,100*E39/D39,0)</f>
        <v>59</v>
      </c>
      <c r="G39" s="103"/>
      <c r="H39" s="193">
        <v>1.965</v>
      </c>
      <c r="I39" s="194">
        <v>1.965</v>
      </c>
      <c r="J39" s="194">
        <v>1.2</v>
      </c>
      <c r="K39" s="104">
        <f>IF(I39&gt;0,100*J39/I39,0)</f>
        <v>61.06870229007633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2</v>
      </c>
      <c r="D41" s="93">
        <v>1</v>
      </c>
      <c r="E41" s="93"/>
      <c r="F41" s="94"/>
      <c r="G41" s="94"/>
      <c r="H41" s="192">
        <v>0.034</v>
      </c>
      <c r="I41" s="192">
        <v>0.018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8</v>
      </c>
      <c r="D46" s="93">
        <v>8</v>
      </c>
      <c r="E46" s="93">
        <v>8</v>
      </c>
      <c r="F46" s="94"/>
      <c r="G46" s="94"/>
      <c r="H46" s="192">
        <v>0.12</v>
      </c>
      <c r="I46" s="192">
        <v>0.12</v>
      </c>
      <c r="J46" s="192">
        <v>0.12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6</v>
      </c>
      <c r="D48" s="93">
        <v>1</v>
      </c>
      <c r="E48" s="93">
        <v>1</v>
      </c>
      <c r="F48" s="94"/>
      <c r="G48" s="94"/>
      <c r="H48" s="192">
        <v>0.198</v>
      </c>
      <c r="I48" s="192">
        <v>0.033</v>
      </c>
      <c r="J48" s="192">
        <v>0.033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3</v>
      </c>
      <c r="D49" s="93">
        <v>3</v>
      </c>
      <c r="E49" s="93">
        <v>3</v>
      </c>
      <c r="F49" s="94"/>
      <c r="G49" s="94"/>
      <c r="H49" s="192">
        <v>0.105</v>
      </c>
      <c r="I49" s="192">
        <v>0.105</v>
      </c>
      <c r="J49" s="192">
        <v>0.105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19</v>
      </c>
      <c r="D50" s="101">
        <v>13</v>
      </c>
      <c r="E50" s="101">
        <v>12</v>
      </c>
      <c r="F50" s="102">
        <f>IF(D50&gt;0,100*E50/D50,0)</f>
        <v>92.3076923076923</v>
      </c>
      <c r="G50" s="103"/>
      <c r="H50" s="193">
        <v>0.45699999999999996</v>
      </c>
      <c r="I50" s="194">
        <v>0.27599999999999997</v>
      </c>
      <c r="J50" s="194">
        <v>0.258</v>
      </c>
      <c r="K50" s="104">
        <f>IF(I50&gt;0,100*J50/I50,0)</f>
        <v>93.47826086956523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60</v>
      </c>
      <c r="D52" s="101">
        <v>60</v>
      </c>
      <c r="E52" s="101">
        <v>60</v>
      </c>
      <c r="F52" s="102">
        <f>IF(D52&gt;0,100*E52/D52,0)</f>
        <v>100</v>
      </c>
      <c r="G52" s="103"/>
      <c r="H52" s="193">
        <v>12</v>
      </c>
      <c r="I52" s="194">
        <v>12</v>
      </c>
      <c r="J52" s="194">
        <v>12</v>
      </c>
      <c r="K52" s="104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10</v>
      </c>
      <c r="D54" s="93">
        <v>5</v>
      </c>
      <c r="E54" s="93">
        <v>5</v>
      </c>
      <c r="F54" s="94"/>
      <c r="G54" s="94"/>
      <c r="H54" s="192">
        <v>0.25</v>
      </c>
      <c r="I54" s="192">
        <v>0.133</v>
      </c>
      <c r="J54" s="192">
        <v>0.133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6</v>
      </c>
      <c r="D55" s="93">
        <v>6</v>
      </c>
      <c r="E55" s="93">
        <v>4</v>
      </c>
      <c r="F55" s="94"/>
      <c r="G55" s="94"/>
      <c r="H55" s="192">
        <v>0.12</v>
      </c>
      <c r="I55" s="192">
        <v>0.12</v>
      </c>
      <c r="J55" s="192">
        <v>0.08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>
        <v>35</v>
      </c>
      <c r="E56" s="93"/>
      <c r="F56" s="94"/>
      <c r="G56" s="94"/>
      <c r="H56" s="192"/>
      <c r="I56" s="192">
        <v>1.011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50</v>
      </c>
      <c r="D58" s="93">
        <v>10</v>
      </c>
      <c r="E58" s="93">
        <v>10</v>
      </c>
      <c r="F58" s="94"/>
      <c r="G58" s="94"/>
      <c r="H58" s="192">
        <v>1.1</v>
      </c>
      <c r="I58" s="192">
        <v>0.205</v>
      </c>
      <c r="J58" s="192">
        <v>0.205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66</v>
      </c>
      <c r="D59" s="101">
        <v>56</v>
      </c>
      <c r="E59" s="101">
        <v>19</v>
      </c>
      <c r="F59" s="102">
        <f>IF(D59&gt;0,100*E59/D59,0)</f>
        <v>33.92857142857143</v>
      </c>
      <c r="G59" s="103"/>
      <c r="H59" s="193">
        <v>1.4700000000000002</v>
      </c>
      <c r="I59" s="194">
        <v>1.4689999999999999</v>
      </c>
      <c r="J59" s="194">
        <v>0.41800000000000004</v>
      </c>
      <c r="K59" s="104">
        <f>IF(I59&gt;0,100*J59/I59,0)</f>
        <v>28.45473110959837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69</v>
      </c>
      <c r="D61" s="93">
        <v>50</v>
      </c>
      <c r="E61" s="93">
        <v>70</v>
      </c>
      <c r="F61" s="94"/>
      <c r="G61" s="94"/>
      <c r="H61" s="192">
        <v>3.01</v>
      </c>
      <c r="I61" s="192">
        <v>2.5</v>
      </c>
      <c r="J61" s="192">
        <v>3.57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70</v>
      </c>
      <c r="D62" s="93">
        <v>75</v>
      </c>
      <c r="E62" s="93">
        <v>75</v>
      </c>
      <c r="F62" s="94"/>
      <c r="G62" s="94"/>
      <c r="H62" s="192">
        <v>1.403</v>
      </c>
      <c r="I62" s="192">
        <v>1.4</v>
      </c>
      <c r="J62" s="192">
        <v>2.15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20</v>
      </c>
      <c r="D63" s="93">
        <v>20</v>
      </c>
      <c r="E63" s="93">
        <v>20</v>
      </c>
      <c r="F63" s="94"/>
      <c r="G63" s="94"/>
      <c r="H63" s="192">
        <v>1.2</v>
      </c>
      <c r="I63" s="192">
        <v>1.4</v>
      </c>
      <c r="J63" s="192">
        <v>1.315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159</v>
      </c>
      <c r="D64" s="101">
        <v>145</v>
      </c>
      <c r="E64" s="101">
        <v>165</v>
      </c>
      <c r="F64" s="102">
        <f>IF(D64&gt;0,100*E64/D64,0)</f>
        <v>113.79310344827586</v>
      </c>
      <c r="G64" s="103"/>
      <c r="H64" s="193">
        <v>5.613</v>
      </c>
      <c r="I64" s="194">
        <v>5.3</v>
      </c>
      <c r="J64" s="194">
        <v>7.035</v>
      </c>
      <c r="K64" s="104">
        <f>IF(I64&gt;0,100*J64/I64,0)</f>
        <v>132.73584905660377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165</v>
      </c>
      <c r="D66" s="101">
        <v>163</v>
      </c>
      <c r="E66" s="101">
        <v>159</v>
      </c>
      <c r="F66" s="102">
        <f>IF(D66&gt;0,100*E66/D66,0)</f>
        <v>97.54601226993866</v>
      </c>
      <c r="G66" s="103"/>
      <c r="H66" s="193">
        <v>8.82</v>
      </c>
      <c r="I66" s="194">
        <v>8.82</v>
      </c>
      <c r="J66" s="194">
        <v>9.048</v>
      </c>
      <c r="K66" s="104">
        <f>IF(I66&gt;0,100*J66/I66,0)</f>
        <v>102.58503401360544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20</v>
      </c>
      <c r="D68" s="93">
        <v>20</v>
      </c>
      <c r="E68" s="93">
        <v>20</v>
      </c>
      <c r="F68" s="94"/>
      <c r="G68" s="94"/>
      <c r="H68" s="192">
        <v>5.37</v>
      </c>
      <c r="I68" s="192">
        <v>5</v>
      </c>
      <c r="J68" s="192">
        <v>3.5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20</v>
      </c>
      <c r="D70" s="101">
        <v>20</v>
      </c>
      <c r="E70" s="101">
        <v>20</v>
      </c>
      <c r="F70" s="102">
        <f>IF(D70&gt;0,100*E70/D70,0)</f>
        <v>100</v>
      </c>
      <c r="G70" s="103"/>
      <c r="H70" s="193">
        <v>5.37</v>
      </c>
      <c r="I70" s="194">
        <v>5</v>
      </c>
      <c r="J70" s="194">
        <v>3.5</v>
      </c>
      <c r="K70" s="104">
        <f>IF(I70&gt;0,100*J70/I70,0)</f>
        <v>70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4839</v>
      </c>
      <c r="D72" s="93">
        <v>4979</v>
      </c>
      <c r="E72" s="93">
        <v>4979</v>
      </c>
      <c r="F72" s="94"/>
      <c r="G72" s="94"/>
      <c r="H72" s="192">
        <v>414.151</v>
      </c>
      <c r="I72" s="192">
        <v>401.135</v>
      </c>
      <c r="J72" s="192">
        <v>425.907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81</v>
      </c>
      <c r="D73" s="93">
        <v>90</v>
      </c>
      <c r="E73" s="93">
        <v>81</v>
      </c>
      <c r="F73" s="94"/>
      <c r="G73" s="94"/>
      <c r="H73" s="192">
        <v>3.306</v>
      </c>
      <c r="I73" s="192">
        <v>3.2</v>
      </c>
      <c r="J73" s="192">
        <v>2.86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61</v>
      </c>
      <c r="D74" s="93">
        <v>65</v>
      </c>
      <c r="E74" s="93">
        <v>65</v>
      </c>
      <c r="F74" s="94"/>
      <c r="G74" s="94"/>
      <c r="H74" s="192">
        <v>1.809</v>
      </c>
      <c r="I74" s="192">
        <v>1.95</v>
      </c>
      <c r="J74" s="192">
        <v>1.95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2633</v>
      </c>
      <c r="D75" s="93">
        <v>2633</v>
      </c>
      <c r="E75" s="93">
        <v>1781</v>
      </c>
      <c r="F75" s="94"/>
      <c r="G75" s="94"/>
      <c r="H75" s="192">
        <v>258.829</v>
      </c>
      <c r="I75" s="192">
        <v>258.82831</v>
      </c>
      <c r="J75" s="192">
        <v>185.8886448055717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>
        <v>4</v>
      </c>
      <c r="E76" s="93">
        <v>4</v>
      </c>
      <c r="F76" s="94"/>
      <c r="G76" s="94"/>
      <c r="H76" s="192"/>
      <c r="I76" s="192">
        <v>0.1</v>
      </c>
      <c r="J76" s="192">
        <v>0.112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77</v>
      </c>
      <c r="D77" s="93">
        <v>77</v>
      </c>
      <c r="E77" s="93">
        <v>70</v>
      </c>
      <c r="F77" s="94"/>
      <c r="G77" s="94"/>
      <c r="H77" s="192">
        <v>1.717</v>
      </c>
      <c r="I77" s="192">
        <v>1.8</v>
      </c>
      <c r="J77" s="192">
        <v>1.5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149</v>
      </c>
      <c r="D78" s="93">
        <v>150</v>
      </c>
      <c r="E78" s="93">
        <v>150</v>
      </c>
      <c r="F78" s="94"/>
      <c r="G78" s="94"/>
      <c r="H78" s="192">
        <v>11.014</v>
      </c>
      <c r="I78" s="192">
        <v>11.088</v>
      </c>
      <c r="J78" s="192">
        <v>11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15</v>
      </c>
      <c r="D79" s="93">
        <v>15</v>
      </c>
      <c r="E79" s="93">
        <v>15</v>
      </c>
      <c r="F79" s="94"/>
      <c r="G79" s="94"/>
      <c r="H79" s="192">
        <v>0.563</v>
      </c>
      <c r="I79" s="192">
        <v>0.65</v>
      </c>
      <c r="J79" s="192">
        <v>0.65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7855</v>
      </c>
      <c r="D80" s="101">
        <v>8013</v>
      </c>
      <c r="E80" s="101">
        <v>7145</v>
      </c>
      <c r="F80" s="102">
        <f>IF(D80&gt;0,100*E80/D80,0)</f>
        <v>89.16760264570074</v>
      </c>
      <c r="G80" s="103"/>
      <c r="H80" s="193">
        <v>691.389</v>
      </c>
      <c r="I80" s="194">
        <v>678.7513099999999</v>
      </c>
      <c r="J80" s="194">
        <v>629.8676448055717</v>
      </c>
      <c r="K80" s="104">
        <f>IF(I80&gt;0,100*J80/I80,0)</f>
        <v>92.7980006116779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197</v>
      </c>
      <c r="D82" s="93">
        <v>197</v>
      </c>
      <c r="E82" s="93">
        <v>208</v>
      </c>
      <c r="F82" s="94"/>
      <c r="G82" s="94"/>
      <c r="H82" s="192">
        <v>32.782</v>
      </c>
      <c r="I82" s="192">
        <v>32.297</v>
      </c>
      <c r="J82" s="192">
        <v>20.094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52</v>
      </c>
      <c r="D83" s="93">
        <v>52</v>
      </c>
      <c r="E83" s="93">
        <v>60</v>
      </c>
      <c r="F83" s="94"/>
      <c r="G83" s="94"/>
      <c r="H83" s="192">
        <v>5.483</v>
      </c>
      <c r="I83" s="192">
        <v>5.483</v>
      </c>
      <c r="J83" s="192">
        <v>6.3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249</v>
      </c>
      <c r="D84" s="101">
        <v>249</v>
      </c>
      <c r="E84" s="101">
        <v>268</v>
      </c>
      <c r="F84" s="102">
        <f>IF(D84&gt;0,100*E84/D84,0)</f>
        <v>107.63052208835342</v>
      </c>
      <c r="G84" s="103"/>
      <c r="H84" s="193">
        <v>38.26499999999999</v>
      </c>
      <c r="I84" s="194">
        <v>37.779999999999994</v>
      </c>
      <c r="J84" s="194">
        <v>26.394000000000002</v>
      </c>
      <c r="K84" s="104">
        <f>IF(I84&gt;0,100*J84/I84,0)</f>
        <v>69.86236103758604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8921</v>
      </c>
      <c r="D87" s="116">
        <v>9043</v>
      </c>
      <c r="E87" s="116">
        <v>8124</v>
      </c>
      <c r="F87" s="117">
        <f>IF(D87&gt;0,100*E87/D87,0)</f>
        <v>89.83744332632976</v>
      </c>
      <c r="G87" s="103"/>
      <c r="H87" s="197">
        <v>778.571</v>
      </c>
      <c r="I87" s="198">
        <v>764.3603099999998</v>
      </c>
      <c r="J87" s="198">
        <v>702.1466448055717</v>
      </c>
      <c r="K87" s="117">
        <f>IF(I87&gt;0,100*J87/I87,0)</f>
        <v>91.86068868562418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105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1</v>
      </c>
      <c r="D17" s="101">
        <v>1</v>
      </c>
      <c r="E17" s="101">
        <v>1</v>
      </c>
      <c r="F17" s="102">
        <f>IF(D17&gt;0,100*E17/D17,0)</f>
        <v>100</v>
      </c>
      <c r="G17" s="103"/>
      <c r="H17" s="193">
        <v>0.008</v>
      </c>
      <c r="I17" s="194">
        <v>0.006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>
        <v>4</v>
      </c>
      <c r="E30" s="93"/>
      <c r="F30" s="94"/>
      <c r="G30" s="94"/>
      <c r="H30" s="192"/>
      <c r="I30" s="192">
        <v>0.048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>
        <v>4</v>
      </c>
      <c r="E31" s="101"/>
      <c r="F31" s="102"/>
      <c r="G31" s="103"/>
      <c r="H31" s="193"/>
      <c r="I31" s="194">
        <v>0.048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/>
      <c r="I33" s="192"/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/>
      <c r="I34" s="192"/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/>
      <c r="I37" s="194"/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/>
      <c r="I39" s="194"/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/>
      <c r="I50" s="194"/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6</v>
      </c>
      <c r="D58" s="93"/>
      <c r="E58" s="93"/>
      <c r="F58" s="94"/>
      <c r="G58" s="94"/>
      <c r="H58" s="192">
        <v>0.069</v>
      </c>
      <c r="I58" s="192"/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6</v>
      </c>
      <c r="D59" s="101"/>
      <c r="E59" s="101"/>
      <c r="F59" s="102"/>
      <c r="G59" s="103"/>
      <c r="H59" s="193">
        <v>0.069</v>
      </c>
      <c r="I59" s="194"/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</v>
      </c>
      <c r="D61" s="93"/>
      <c r="E61" s="93"/>
      <c r="F61" s="94"/>
      <c r="G61" s="94"/>
      <c r="H61" s="192">
        <v>0.015</v>
      </c>
      <c r="I61" s="192"/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/>
      <c r="I63" s="192"/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</v>
      </c>
      <c r="D64" s="101"/>
      <c r="E64" s="101"/>
      <c r="F64" s="102"/>
      <c r="G64" s="103"/>
      <c r="H64" s="193">
        <v>0.015</v>
      </c>
      <c r="I64" s="194"/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3</v>
      </c>
      <c r="D66" s="101">
        <v>3</v>
      </c>
      <c r="E66" s="101">
        <v>3</v>
      </c>
      <c r="F66" s="102">
        <f>IF(D66&gt;0,100*E66/D66,0)</f>
        <v>100</v>
      </c>
      <c r="G66" s="103"/>
      <c r="H66" s="193">
        <v>0.027</v>
      </c>
      <c r="I66" s="194">
        <v>0.027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/>
      <c r="I72" s="192"/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/>
      <c r="I73" s="192"/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21</v>
      </c>
      <c r="D74" s="93">
        <v>25</v>
      </c>
      <c r="E74" s="93">
        <v>25</v>
      </c>
      <c r="F74" s="94"/>
      <c r="G74" s="94"/>
      <c r="H74" s="192">
        <v>0.252</v>
      </c>
      <c r="I74" s="192">
        <v>0.3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/>
      <c r="I75" s="192"/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/>
      <c r="I76" s="192"/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</v>
      </c>
      <c r="D77" s="93">
        <v>1</v>
      </c>
      <c r="E77" s="93"/>
      <c r="F77" s="94"/>
      <c r="G77" s="94"/>
      <c r="H77" s="192">
        <v>0.01</v>
      </c>
      <c r="I77" s="192">
        <v>0.01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12</v>
      </c>
      <c r="D78" s="93">
        <v>10</v>
      </c>
      <c r="E78" s="93">
        <v>12</v>
      </c>
      <c r="F78" s="94"/>
      <c r="G78" s="94"/>
      <c r="H78" s="192">
        <v>0.12</v>
      </c>
      <c r="I78" s="192">
        <v>0.12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</v>
      </c>
      <c r="D79" s="93">
        <v>10</v>
      </c>
      <c r="E79" s="93">
        <v>10</v>
      </c>
      <c r="F79" s="94"/>
      <c r="G79" s="94"/>
      <c r="H79" s="192">
        <v>0.006</v>
      </c>
      <c r="I79" s="192">
        <v>0.1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35</v>
      </c>
      <c r="D80" s="101">
        <v>46</v>
      </c>
      <c r="E80" s="101">
        <v>47</v>
      </c>
      <c r="F80" s="102">
        <f>IF(D80&gt;0,100*E80/D80,0)</f>
        <v>102.17391304347827</v>
      </c>
      <c r="G80" s="103"/>
      <c r="H80" s="193">
        <v>0.388</v>
      </c>
      <c r="I80" s="194">
        <v>0.53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46</v>
      </c>
      <c r="D87" s="116">
        <v>54</v>
      </c>
      <c r="E87" s="116">
        <v>51</v>
      </c>
      <c r="F87" s="117">
        <f>IF(D87&gt;0,100*E87/D87,0)</f>
        <v>94.44444444444444</v>
      </c>
      <c r="G87" s="103"/>
      <c r="H87" s="197">
        <v>0.507</v>
      </c>
      <c r="I87" s="198">
        <v>0.611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V625"/>
  <sheetViews>
    <sheetView tabSelected="1" view="pageBreakPreview" zoomScale="60" zoomScalePageLayoutView="0" workbookViewId="0" topLeftCell="A25">
      <selection activeCell="J7" sqref="J7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3" width="11.57421875" style="61" customWidth="1"/>
    <col min="4" max="4" width="11.28125" style="61" customWidth="1"/>
    <col min="5" max="5" width="11.421875" style="61" customWidth="1"/>
    <col min="6" max="6" width="11.57421875" style="61" customWidth="1"/>
    <col min="7" max="7" width="0.71875" style="61" customWidth="1"/>
    <col min="8" max="8" width="11.8515625" style="61" customWidth="1"/>
    <col min="9" max="9" width="12.421875" style="61" customWidth="1"/>
    <col min="10" max="10" width="11.8515625" style="61" customWidth="1"/>
    <col min="11" max="11" width="12.00390625" style="61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7" customWidth="1"/>
    <col min="27" max="16384" width="9.8515625" style="61" customWidth="1"/>
  </cols>
  <sheetData>
    <row r="1" spans="1:22" s="1" customFormat="1" ht="12.75" customHeight="1">
      <c r="A1" s="263" t="s">
        <v>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/>
      <c r="M1"/>
      <c r="N1"/>
      <c r="O1"/>
      <c r="P1"/>
      <c r="Q1"/>
      <c r="R1"/>
      <c r="S1"/>
      <c r="T1"/>
      <c r="U1"/>
      <c r="V1"/>
    </row>
    <row r="2" spans="1:22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264" t="s">
        <v>70</v>
      </c>
      <c r="K2" s="264"/>
      <c r="L2"/>
      <c r="M2"/>
      <c r="N2"/>
      <c r="O2"/>
      <c r="P2"/>
      <c r="Q2"/>
      <c r="R2"/>
      <c r="S2"/>
      <c r="T2"/>
      <c r="U2"/>
      <c r="V2"/>
    </row>
    <row r="3" spans="1:22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  <c r="U3"/>
      <c r="V3"/>
    </row>
    <row r="4" spans="1:22" s="11" customFormat="1" ht="11.25" customHeight="1">
      <c r="A4" s="8" t="s">
        <v>2</v>
      </c>
      <c r="B4" s="9"/>
      <c r="C4" s="265" t="s">
        <v>3</v>
      </c>
      <c r="D4" s="266"/>
      <c r="E4" s="266"/>
      <c r="F4" s="267"/>
      <c r="G4" s="10"/>
      <c r="H4" s="268" t="s">
        <v>4</v>
      </c>
      <c r="I4" s="269"/>
      <c r="J4" s="269"/>
      <c r="K4" s="270"/>
      <c r="L4"/>
      <c r="M4"/>
      <c r="N4"/>
      <c r="O4"/>
      <c r="P4"/>
      <c r="Q4"/>
      <c r="R4"/>
      <c r="S4"/>
      <c r="T4"/>
      <c r="U4"/>
      <c r="V4"/>
    </row>
    <row r="5" spans="1:22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  <c r="L5"/>
      <c r="M5"/>
      <c r="N5"/>
      <c r="O5"/>
      <c r="P5"/>
      <c r="Q5"/>
      <c r="R5"/>
      <c r="S5"/>
      <c r="T5"/>
      <c r="U5"/>
      <c r="V5"/>
    </row>
    <row r="6" spans="1:22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11" customFormat="1" ht="11.25" customHeight="1" thickBot="1">
      <c r="A7" s="20"/>
      <c r="B7" s="9"/>
      <c r="C7" s="21" t="s">
        <v>300</v>
      </c>
      <c r="D7" s="22" t="s">
        <v>7</v>
      </c>
      <c r="E7" s="22">
        <v>3</v>
      </c>
      <c r="F7" s="23" t="str">
        <f>CONCATENATE(D6,"=100")</f>
        <v>2015=100</v>
      </c>
      <c r="G7" s="24"/>
      <c r="H7" s="21" t="s">
        <v>300</v>
      </c>
      <c r="I7" s="22" t="s">
        <v>7</v>
      </c>
      <c r="J7" s="22"/>
      <c r="K7" s="23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  <c r="L8"/>
      <c r="M8"/>
      <c r="N8"/>
      <c r="O8"/>
      <c r="P8"/>
      <c r="Q8"/>
      <c r="R8"/>
      <c r="S8"/>
      <c r="T8"/>
      <c r="U8"/>
      <c r="V8"/>
    </row>
    <row r="9" spans="1:22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183">
        <v>5.368</v>
      </c>
      <c r="I9" s="183">
        <v>5.367</v>
      </c>
      <c r="J9" s="183"/>
      <c r="K9" s="33"/>
      <c r="L9"/>
      <c r="M9"/>
      <c r="N9"/>
      <c r="O9"/>
      <c r="P9"/>
      <c r="Q9"/>
      <c r="R9"/>
      <c r="S9"/>
      <c r="T9"/>
      <c r="U9"/>
      <c r="V9"/>
    </row>
    <row r="10" spans="1:22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183">
        <v>9.755</v>
      </c>
      <c r="I10" s="183">
        <v>9.755</v>
      </c>
      <c r="J10" s="183"/>
      <c r="K10" s="33"/>
      <c r="L10"/>
      <c r="M10"/>
      <c r="N10"/>
      <c r="O10"/>
      <c r="P10"/>
      <c r="Q10"/>
      <c r="R10"/>
      <c r="S10"/>
      <c r="T10"/>
      <c r="U10"/>
      <c r="V10"/>
    </row>
    <row r="11" spans="1:22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183">
        <v>26.813</v>
      </c>
      <c r="I11" s="183">
        <v>26.815</v>
      </c>
      <c r="J11" s="183"/>
      <c r="K11" s="33"/>
      <c r="L11"/>
      <c r="M11"/>
      <c r="N11"/>
      <c r="O11"/>
      <c r="P11"/>
      <c r="Q11"/>
      <c r="R11"/>
      <c r="S11"/>
      <c r="T11"/>
      <c r="U11"/>
      <c r="V11"/>
    </row>
    <row r="12" spans="1:22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183">
        <v>0.921</v>
      </c>
      <c r="I12" s="183">
        <v>0.9202755639952014</v>
      </c>
      <c r="J12" s="183"/>
      <c r="K12" s="33"/>
      <c r="L12"/>
      <c r="M12"/>
      <c r="N12"/>
      <c r="O12"/>
      <c r="P12"/>
      <c r="Q12"/>
      <c r="R12"/>
      <c r="S12"/>
      <c r="T12"/>
      <c r="U12"/>
      <c r="V12"/>
    </row>
    <row r="13" spans="1:22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184">
        <v>42.857</v>
      </c>
      <c r="I13" s="185">
        <v>42.8572755639952</v>
      </c>
      <c r="J13" s="185"/>
      <c r="K13" s="42"/>
      <c r="L13"/>
      <c r="M13"/>
      <c r="N13"/>
      <c r="O13"/>
      <c r="P13"/>
      <c r="Q13"/>
      <c r="R13"/>
      <c r="S13"/>
      <c r="T13"/>
      <c r="U13"/>
      <c r="V13"/>
    </row>
    <row r="14" spans="1:22" s="34" customFormat="1" ht="11.25" customHeight="1">
      <c r="A14" s="36"/>
      <c r="B14" s="30"/>
      <c r="C14" s="31"/>
      <c r="D14" s="31"/>
      <c r="E14" s="31"/>
      <c r="F14" s="32"/>
      <c r="G14" s="32"/>
      <c r="H14" s="183"/>
      <c r="I14" s="183"/>
      <c r="J14" s="183"/>
      <c r="K14" s="33"/>
      <c r="L14"/>
      <c r="M14"/>
      <c r="N14"/>
      <c r="O14"/>
      <c r="P14"/>
      <c r="Q14"/>
      <c r="R14"/>
      <c r="S14"/>
      <c r="T14"/>
      <c r="U14"/>
      <c r="V14"/>
    </row>
    <row r="15" spans="1:22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45</v>
      </c>
      <c r="F15" s="40">
        <f>IF(D15&gt;0,100*E15/D15,0)</f>
        <v>100</v>
      </c>
      <c r="G15" s="41"/>
      <c r="H15" s="184">
        <v>0.06</v>
      </c>
      <c r="I15" s="185">
        <v>0.06</v>
      </c>
      <c r="J15" s="185"/>
      <c r="K15" s="42"/>
      <c r="L15"/>
      <c r="M15"/>
      <c r="N15"/>
      <c r="O15"/>
      <c r="P15"/>
      <c r="Q15"/>
      <c r="R15"/>
      <c r="S15"/>
      <c r="T15"/>
      <c r="U15"/>
      <c r="V15"/>
    </row>
    <row r="16" spans="1:22" s="34" customFormat="1" ht="11.25" customHeight="1">
      <c r="A16" s="35"/>
      <c r="B16" s="30"/>
      <c r="C16" s="31"/>
      <c r="D16" s="31"/>
      <c r="E16" s="31"/>
      <c r="F16" s="32"/>
      <c r="G16" s="32"/>
      <c r="H16" s="183"/>
      <c r="I16" s="183"/>
      <c r="J16" s="183"/>
      <c r="K16" s="33"/>
      <c r="L16"/>
      <c r="M16"/>
      <c r="N16"/>
      <c r="O16"/>
      <c r="P16"/>
      <c r="Q16"/>
      <c r="R16"/>
      <c r="S16"/>
      <c r="T16"/>
      <c r="U16"/>
      <c r="V16"/>
    </row>
    <row r="17" spans="1:22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679</v>
      </c>
      <c r="F17" s="40">
        <f>IF(D17&gt;0,100*E17/D17,0)</f>
        <v>99.94112452163674</v>
      </c>
      <c r="G17" s="41"/>
      <c r="H17" s="184">
        <v>0.436</v>
      </c>
      <c r="I17" s="185">
        <v>1.698</v>
      </c>
      <c r="J17" s="185"/>
      <c r="K17" s="42"/>
      <c r="L17"/>
      <c r="M17"/>
      <c r="N17"/>
      <c r="O17"/>
      <c r="P17"/>
      <c r="Q17"/>
      <c r="R17"/>
      <c r="S17"/>
      <c r="T17"/>
      <c r="U17"/>
      <c r="V17"/>
    </row>
    <row r="18" spans="1:22" s="34" customFormat="1" ht="11.25" customHeight="1">
      <c r="A18" s="36"/>
      <c r="B18" s="30"/>
      <c r="C18" s="31"/>
      <c r="D18" s="31"/>
      <c r="E18" s="31"/>
      <c r="F18" s="32"/>
      <c r="G18" s="32"/>
      <c r="H18" s="183"/>
      <c r="I18" s="183"/>
      <c r="J18" s="183"/>
      <c r="K18" s="33"/>
      <c r="L18"/>
      <c r="M18"/>
      <c r="N18"/>
      <c r="O18"/>
      <c r="P18"/>
      <c r="Q18"/>
      <c r="R18"/>
      <c r="S18"/>
      <c r="T18"/>
      <c r="U18"/>
      <c r="V18"/>
    </row>
    <row r="19" spans="1:22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23368</v>
      </c>
      <c r="F19" s="32"/>
      <c r="G19" s="32"/>
      <c r="H19" s="183">
        <v>123.525</v>
      </c>
      <c r="I19" s="183">
        <v>121.514</v>
      </c>
      <c r="J19" s="183"/>
      <c r="K19" s="33"/>
      <c r="L19"/>
      <c r="M19"/>
      <c r="N19"/>
      <c r="O19"/>
      <c r="P19"/>
      <c r="Q19"/>
      <c r="R19"/>
      <c r="S19"/>
      <c r="T19"/>
      <c r="U19"/>
      <c r="V19"/>
    </row>
    <row r="20" spans="1:22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83"/>
      <c r="I20" s="183"/>
      <c r="J20" s="183"/>
      <c r="K20" s="33"/>
      <c r="L20"/>
      <c r="M20"/>
      <c r="N20"/>
      <c r="O20"/>
      <c r="P20"/>
      <c r="Q20"/>
      <c r="R20"/>
      <c r="S20"/>
      <c r="T20"/>
      <c r="U20"/>
      <c r="V20"/>
    </row>
    <row r="21" spans="1:22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83"/>
      <c r="I21" s="183"/>
      <c r="J21" s="183"/>
      <c r="K21" s="33"/>
      <c r="L21"/>
      <c r="M21"/>
      <c r="N21"/>
      <c r="O21"/>
      <c r="P21"/>
      <c r="Q21"/>
      <c r="R21"/>
      <c r="S21"/>
      <c r="T21"/>
      <c r="U21"/>
      <c r="V21"/>
    </row>
    <row r="22" spans="1:22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23368</v>
      </c>
      <c r="F22" s="40">
        <f>IF(D22&gt;0,100*E22/D22,0)</f>
        <v>99.99991441294556</v>
      </c>
      <c r="G22" s="41"/>
      <c r="H22" s="184">
        <v>123.525</v>
      </c>
      <c r="I22" s="185">
        <v>121.514</v>
      </c>
      <c r="J22" s="185"/>
      <c r="K22" s="42"/>
      <c r="L22"/>
      <c r="M22"/>
      <c r="N22"/>
      <c r="O22"/>
      <c r="P22"/>
      <c r="Q22"/>
      <c r="R22"/>
      <c r="S22"/>
      <c r="T22"/>
      <c r="U22"/>
      <c r="V22"/>
    </row>
    <row r="23" spans="1:22" s="34" customFormat="1" ht="11.25" customHeight="1">
      <c r="A23" s="36"/>
      <c r="B23" s="30"/>
      <c r="C23" s="31"/>
      <c r="D23" s="31"/>
      <c r="E23" s="31"/>
      <c r="F23" s="32"/>
      <c r="G23" s="32"/>
      <c r="H23" s="183"/>
      <c r="I23" s="183"/>
      <c r="J23" s="183"/>
      <c r="K23" s="33"/>
      <c r="L23"/>
      <c r="M23"/>
      <c r="N23"/>
      <c r="O23"/>
      <c r="P23"/>
      <c r="Q23"/>
      <c r="R23"/>
      <c r="S23"/>
      <c r="T23"/>
      <c r="U23"/>
      <c r="V23"/>
    </row>
    <row r="24" spans="1:22" s="43" customFormat="1" ht="11.25" customHeight="1">
      <c r="A24" s="37" t="s">
        <v>19</v>
      </c>
      <c r="B24" s="38"/>
      <c r="C24" s="39">
        <v>71600</v>
      </c>
      <c r="D24" s="39">
        <v>72924</v>
      </c>
      <c r="E24" s="39">
        <v>74200</v>
      </c>
      <c r="F24" s="40">
        <f>IF(D24&gt;0,100*E24/D24,0)</f>
        <v>101.74976688058801</v>
      </c>
      <c r="G24" s="41"/>
      <c r="H24" s="184">
        <v>339.648</v>
      </c>
      <c r="I24" s="185">
        <v>316.023</v>
      </c>
      <c r="J24" s="185"/>
      <c r="K24" s="42"/>
      <c r="L24"/>
      <c r="M24"/>
      <c r="N24"/>
      <c r="O24"/>
      <c r="P24"/>
      <c r="Q24"/>
      <c r="R24"/>
      <c r="S24"/>
      <c r="T24"/>
      <c r="U24"/>
      <c r="V24"/>
    </row>
    <row r="25" spans="1:22" s="34" customFormat="1" ht="11.25" customHeight="1">
      <c r="A25" s="36"/>
      <c r="B25" s="30"/>
      <c r="C25" s="31"/>
      <c r="D25" s="31"/>
      <c r="E25" s="31"/>
      <c r="F25" s="32"/>
      <c r="G25" s="32"/>
      <c r="H25" s="183"/>
      <c r="I25" s="183"/>
      <c r="J25" s="183"/>
      <c r="K25" s="33"/>
      <c r="L25"/>
      <c r="M25"/>
      <c r="N25"/>
      <c r="O25"/>
      <c r="P25"/>
      <c r="Q25"/>
      <c r="R25"/>
      <c r="S25"/>
      <c r="T25"/>
      <c r="U25"/>
      <c r="V25"/>
    </row>
    <row r="26" spans="1:22" s="43" customFormat="1" ht="11.25" customHeight="1">
      <c r="A26" s="37" t="s">
        <v>20</v>
      </c>
      <c r="B26" s="38"/>
      <c r="C26" s="39">
        <v>32719</v>
      </c>
      <c r="D26" s="39">
        <v>30000</v>
      </c>
      <c r="E26" s="39">
        <v>31000</v>
      </c>
      <c r="F26" s="40">
        <f>IF(D26&gt;0,100*E26/D26,0)</f>
        <v>103.33333333333333</v>
      </c>
      <c r="G26" s="41"/>
      <c r="H26" s="184">
        <v>147.585</v>
      </c>
      <c r="I26" s="185">
        <v>106</v>
      </c>
      <c r="J26" s="185"/>
      <c r="K26" s="42"/>
      <c r="L26"/>
      <c r="M26"/>
      <c r="N26"/>
      <c r="O26"/>
      <c r="P26"/>
      <c r="Q26"/>
      <c r="R26"/>
      <c r="S26"/>
      <c r="T26"/>
      <c r="U26"/>
      <c r="V26"/>
    </row>
    <row r="27" spans="1:22" s="34" customFormat="1" ht="11.25" customHeight="1">
      <c r="A27" s="36"/>
      <c r="B27" s="30"/>
      <c r="C27" s="31"/>
      <c r="D27" s="31"/>
      <c r="E27" s="31"/>
      <c r="F27" s="32"/>
      <c r="G27" s="32"/>
      <c r="H27" s="183"/>
      <c r="I27" s="183"/>
      <c r="J27" s="183"/>
      <c r="K27" s="33"/>
      <c r="L27"/>
      <c r="M27"/>
      <c r="N27"/>
      <c r="O27"/>
      <c r="P27"/>
      <c r="Q27"/>
      <c r="R27"/>
      <c r="S27"/>
      <c r="T27"/>
      <c r="U27"/>
      <c r="V27"/>
    </row>
    <row r="28" spans="1:22" s="34" customFormat="1" ht="11.25" customHeight="1">
      <c r="A28" s="36" t="s">
        <v>21</v>
      </c>
      <c r="B28" s="30"/>
      <c r="C28" s="31">
        <v>49753</v>
      </c>
      <c r="D28" s="31">
        <v>59962</v>
      </c>
      <c r="E28" s="31">
        <v>62000</v>
      </c>
      <c r="F28" s="32"/>
      <c r="G28" s="32"/>
      <c r="H28" s="183">
        <v>198.248</v>
      </c>
      <c r="I28" s="183">
        <v>193.997</v>
      </c>
      <c r="J28" s="183"/>
      <c r="K28" s="33"/>
      <c r="L28"/>
      <c r="M28"/>
      <c r="N28"/>
      <c r="O28"/>
      <c r="P28"/>
      <c r="Q28"/>
      <c r="R28"/>
      <c r="S28"/>
      <c r="T28"/>
      <c r="U28"/>
      <c r="V28"/>
    </row>
    <row r="29" spans="1:22" s="34" customFormat="1" ht="11.25" customHeight="1">
      <c r="A29" s="36" t="s">
        <v>22</v>
      </c>
      <c r="B29" s="30"/>
      <c r="C29" s="31">
        <v>41222</v>
      </c>
      <c r="D29" s="31">
        <v>40538</v>
      </c>
      <c r="E29" s="31">
        <v>40559</v>
      </c>
      <c r="F29" s="32"/>
      <c r="G29" s="32"/>
      <c r="H29" s="183">
        <v>69.765</v>
      </c>
      <c r="I29" s="183">
        <v>74.7</v>
      </c>
      <c r="J29" s="183"/>
      <c r="K29" s="33"/>
      <c r="L29"/>
      <c r="M29"/>
      <c r="N29"/>
      <c r="O29"/>
      <c r="P29"/>
      <c r="Q29"/>
      <c r="R29"/>
      <c r="S29"/>
      <c r="T29"/>
      <c r="U29"/>
      <c r="V29"/>
    </row>
    <row r="30" spans="1:22" s="34" customFormat="1" ht="11.25" customHeight="1">
      <c r="A30" s="36" t="s">
        <v>23</v>
      </c>
      <c r="B30" s="30"/>
      <c r="C30" s="31">
        <v>57890</v>
      </c>
      <c r="D30" s="31">
        <v>62106</v>
      </c>
      <c r="E30" s="31">
        <v>62106</v>
      </c>
      <c r="F30" s="32"/>
      <c r="G30" s="32"/>
      <c r="H30" s="183">
        <v>162.256</v>
      </c>
      <c r="I30" s="183">
        <v>188.016</v>
      </c>
      <c r="J30" s="183"/>
      <c r="K30" s="33"/>
      <c r="L30"/>
      <c r="M30"/>
      <c r="N30"/>
      <c r="O30"/>
      <c r="P30"/>
      <c r="Q30"/>
      <c r="R30"/>
      <c r="S30"/>
      <c r="T30"/>
      <c r="U30"/>
      <c r="V30"/>
    </row>
    <row r="31" spans="1:22" s="43" customFormat="1" ht="11.25" customHeight="1">
      <c r="A31" s="44" t="s">
        <v>24</v>
      </c>
      <c r="B31" s="38"/>
      <c r="C31" s="39">
        <v>148865</v>
      </c>
      <c r="D31" s="39">
        <v>162606</v>
      </c>
      <c r="E31" s="39">
        <v>164665</v>
      </c>
      <c r="F31" s="40">
        <f>IF(D31&gt;0,100*E31/D31,0)</f>
        <v>101.26625093784978</v>
      </c>
      <c r="G31" s="41"/>
      <c r="H31" s="184">
        <v>430.269</v>
      </c>
      <c r="I31" s="185">
        <v>456.71299999999997</v>
      </c>
      <c r="J31" s="185"/>
      <c r="K31" s="42"/>
      <c r="L31"/>
      <c r="M31"/>
      <c r="N31"/>
      <c r="O31"/>
      <c r="P31"/>
      <c r="Q31"/>
      <c r="R31"/>
      <c r="S31"/>
      <c r="T31"/>
      <c r="U31"/>
      <c r="V31"/>
    </row>
    <row r="32" spans="1:22" s="34" customFormat="1" ht="11.25" customHeight="1">
      <c r="A32" s="36"/>
      <c r="B32" s="30"/>
      <c r="C32" s="31"/>
      <c r="D32" s="31"/>
      <c r="E32" s="31"/>
      <c r="F32" s="32"/>
      <c r="G32" s="32"/>
      <c r="H32" s="183"/>
      <c r="I32" s="183"/>
      <c r="J32" s="183"/>
      <c r="K32" s="33"/>
      <c r="L32"/>
      <c r="M32"/>
      <c r="N32"/>
      <c r="O32"/>
      <c r="P32"/>
      <c r="Q32"/>
      <c r="R32"/>
      <c r="S32"/>
      <c r="T32"/>
      <c r="U32"/>
      <c r="V32"/>
    </row>
    <row r="33" spans="1:22" s="34" customFormat="1" ht="11.25" customHeight="1">
      <c r="A33" s="36" t="s">
        <v>25</v>
      </c>
      <c r="B33" s="30"/>
      <c r="C33" s="31">
        <v>23838</v>
      </c>
      <c r="D33" s="31">
        <v>23776</v>
      </c>
      <c r="E33" s="31">
        <v>23980</v>
      </c>
      <c r="F33" s="32"/>
      <c r="G33" s="32"/>
      <c r="H33" s="183">
        <v>86.057</v>
      </c>
      <c r="I33" s="183">
        <v>64.555</v>
      </c>
      <c r="J33" s="183"/>
      <c r="K33" s="33"/>
      <c r="L33"/>
      <c r="M33"/>
      <c r="N33"/>
      <c r="O33"/>
      <c r="P33"/>
      <c r="Q33"/>
      <c r="R33"/>
      <c r="S33"/>
      <c r="T33"/>
      <c r="U33"/>
      <c r="V33"/>
    </row>
    <row r="34" spans="1:22" s="34" customFormat="1" ht="11.25" customHeight="1">
      <c r="A34" s="36" t="s">
        <v>26</v>
      </c>
      <c r="B34" s="30"/>
      <c r="C34" s="31">
        <v>14610</v>
      </c>
      <c r="D34" s="31">
        <v>11203</v>
      </c>
      <c r="E34" s="31">
        <v>12407</v>
      </c>
      <c r="F34" s="32"/>
      <c r="G34" s="32"/>
      <c r="H34" s="183">
        <v>58.609</v>
      </c>
      <c r="I34" s="183">
        <v>40.3</v>
      </c>
      <c r="J34" s="183"/>
      <c r="K34" s="33"/>
      <c r="L34"/>
      <c r="M34"/>
      <c r="N34"/>
      <c r="O34"/>
      <c r="P34"/>
      <c r="Q34"/>
      <c r="R34"/>
      <c r="S34"/>
      <c r="T34"/>
      <c r="U34"/>
      <c r="V34"/>
    </row>
    <row r="35" spans="1:22" s="34" customFormat="1" ht="11.25" customHeight="1">
      <c r="A35" s="36" t="s">
        <v>27</v>
      </c>
      <c r="B35" s="30"/>
      <c r="C35" s="31">
        <v>48826</v>
      </c>
      <c r="D35" s="31">
        <v>50000</v>
      </c>
      <c r="E35" s="31">
        <v>49000</v>
      </c>
      <c r="F35" s="32"/>
      <c r="G35" s="32"/>
      <c r="H35" s="183">
        <v>183.864</v>
      </c>
      <c r="I35" s="183">
        <v>169.4</v>
      </c>
      <c r="J35" s="183"/>
      <c r="K35" s="33"/>
      <c r="L35"/>
      <c r="M35"/>
      <c r="N35"/>
      <c r="O35"/>
      <c r="P35"/>
      <c r="Q35"/>
      <c r="R35"/>
      <c r="S35"/>
      <c r="T35"/>
      <c r="U35"/>
      <c r="V35"/>
    </row>
    <row r="36" spans="1:22" s="34" customFormat="1" ht="11.25" customHeight="1">
      <c r="A36" s="36" t="s">
        <v>28</v>
      </c>
      <c r="B36" s="30"/>
      <c r="C36" s="31">
        <v>6284</v>
      </c>
      <c r="D36" s="31">
        <v>6056</v>
      </c>
      <c r="E36" s="31">
        <v>6170</v>
      </c>
      <c r="F36" s="32"/>
      <c r="G36" s="32"/>
      <c r="H36" s="183">
        <v>16.945</v>
      </c>
      <c r="I36" s="183">
        <v>16.534</v>
      </c>
      <c r="J36" s="183"/>
      <c r="K36" s="33"/>
      <c r="L36"/>
      <c r="M36"/>
      <c r="N36"/>
      <c r="O36"/>
      <c r="P36"/>
      <c r="Q36"/>
      <c r="R36"/>
      <c r="S36"/>
      <c r="T36"/>
      <c r="U36"/>
      <c r="V36"/>
    </row>
    <row r="37" spans="1:22" s="43" customFormat="1" ht="11.25" customHeight="1">
      <c r="A37" s="37" t="s">
        <v>29</v>
      </c>
      <c r="B37" s="38"/>
      <c r="C37" s="39">
        <v>93558</v>
      </c>
      <c r="D37" s="39">
        <v>91035</v>
      </c>
      <c r="E37" s="39">
        <v>91557</v>
      </c>
      <c r="F37" s="40">
        <f>IF(D37&gt;0,100*E37/D37,0)</f>
        <v>100.57340583292141</v>
      </c>
      <c r="G37" s="41"/>
      <c r="H37" s="184">
        <v>345.47499999999997</v>
      </c>
      <c r="I37" s="185">
        <v>290.789</v>
      </c>
      <c r="J37" s="185"/>
      <c r="K37" s="42"/>
      <c r="L37"/>
      <c r="M37"/>
      <c r="N37"/>
      <c r="O37"/>
      <c r="P37"/>
      <c r="Q37"/>
      <c r="R37"/>
      <c r="S37"/>
      <c r="T37"/>
      <c r="U37"/>
      <c r="V37"/>
    </row>
    <row r="38" spans="1:22" s="34" customFormat="1" ht="11.25" customHeight="1">
      <c r="A38" s="36"/>
      <c r="B38" s="30"/>
      <c r="C38" s="31"/>
      <c r="D38" s="31"/>
      <c r="E38" s="31"/>
      <c r="F38" s="32"/>
      <c r="G38" s="32"/>
      <c r="H38" s="183"/>
      <c r="I38" s="183"/>
      <c r="J38" s="183"/>
      <c r="K38" s="33"/>
      <c r="L38"/>
      <c r="M38"/>
      <c r="N38"/>
      <c r="O38"/>
      <c r="P38"/>
      <c r="Q38"/>
      <c r="R38"/>
      <c r="S38"/>
      <c r="T38"/>
      <c r="U38"/>
      <c r="V38"/>
    </row>
    <row r="39" spans="1:22" s="43" customFormat="1" ht="11.25" customHeight="1">
      <c r="A39" s="37" t="s">
        <v>30</v>
      </c>
      <c r="B39" s="38"/>
      <c r="C39" s="39">
        <v>4972</v>
      </c>
      <c r="D39" s="39">
        <v>4970</v>
      </c>
      <c r="E39" s="39">
        <v>4620</v>
      </c>
      <c r="F39" s="40">
        <f>IF(D39&gt;0,100*E39/D39,0)</f>
        <v>92.95774647887323</v>
      </c>
      <c r="G39" s="41"/>
      <c r="H39" s="184">
        <v>8.99</v>
      </c>
      <c r="I39" s="185">
        <v>8.09</v>
      </c>
      <c r="J39" s="185"/>
      <c r="K39" s="42"/>
      <c r="L39"/>
      <c r="M39"/>
      <c r="N39"/>
      <c r="O39"/>
      <c r="P39"/>
      <c r="Q39"/>
      <c r="R39"/>
      <c r="S39"/>
      <c r="T39"/>
      <c r="U39"/>
      <c r="V39"/>
    </row>
    <row r="40" spans="1:22" s="34" customFormat="1" ht="11.25" customHeight="1">
      <c r="A40" s="36"/>
      <c r="B40" s="30"/>
      <c r="C40" s="31"/>
      <c r="D40" s="31"/>
      <c r="E40" s="31"/>
      <c r="F40" s="32"/>
      <c r="G40" s="32"/>
      <c r="H40" s="183"/>
      <c r="I40" s="183"/>
      <c r="J40" s="183"/>
      <c r="K40" s="33"/>
      <c r="L40"/>
      <c r="M40"/>
      <c r="N40"/>
      <c r="O40"/>
      <c r="P40"/>
      <c r="Q40"/>
      <c r="R40"/>
      <c r="S40"/>
      <c r="T40"/>
      <c r="U40"/>
      <c r="V40"/>
    </row>
    <row r="41" spans="1:22" s="34" customFormat="1" ht="11.25" customHeight="1">
      <c r="A41" s="29" t="s">
        <v>31</v>
      </c>
      <c r="B41" s="30"/>
      <c r="C41" s="31">
        <v>38863</v>
      </c>
      <c r="D41" s="31">
        <v>39214</v>
      </c>
      <c r="E41" s="31">
        <v>40300</v>
      </c>
      <c r="F41" s="32"/>
      <c r="G41" s="32"/>
      <c r="H41" s="183">
        <v>72.3</v>
      </c>
      <c r="I41" s="183">
        <v>104.345</v>
      </c>
      <c r="J41" s="183"/>
      <c r="K41" s="33"/>
      <c r="L41"/>
      <c r="M41"/>
      <c r="N41"/>
      <c r="O41"/>
      <c r="P41"/>
      <c r="Q41"/>
      <c r="R41"/>
      <c r="S41"/>
      <c r="T41"/>
      <c r="U41"/>
      <c r="V41"/>
    </row>
    <row r="42" spans="1:22" s="34" customFormat="1" ht="11.25" customHeight="1">
      <c r="A42" s="36" t="s">
        <v>32</v>
      </c>
      <c r="B42" s="30"/>
      <c r="C42" s="31">
        <v>233256</v>
      </c>
      <c r="D42" s="31">
        <v>214175</v>
      </c>
      <c r="E42" s="31">
        <v>216500</v>
      </c>
      <c r="F42" s="32"/>
      <c r="G42" s="32"/>
      <c r="H42" s="183">
        <v>976.179</v>
      </c>
      <c r="I42" s="183">
        <v>823.134</v>
      </c>
      <c r="J42" s="183"/>
      <c r="K42" s="33"/>
      <c r="L42"/>
      <c r="M42"/>
      <c r="N42"/>
      <c r="O42"/>
      <c r="P42"/>
      <c r="Q42"/>
      <c r="R42"/>
      <c r="S42"/>
      <c r="T42"/>
      <c r="U42"/>
      <c r="V42"/>
    </row>
    <row r="43" spans="1:22" s="34" customFormat="1" ht="11.25" customHeight="1">
      <c r="A43" s="36" t="s">
        <v>33</v>
      </c>
      <c r="B43" s="30"/>
      <c r="C43" s="31">
        <v>62721</v>
      </c>
      <c r="D43" s="31">
        <v>57380</v>
      </c>
      <c r="E43" s="31">
        <v>57000</v>
      </c>
      <c r="F43" s="32"/>
      <c r="G43" s="32"/>
      <c r="H43" s="183">
        <v>222.465</v>
      </c>
      <c r="I43" s="183">
        <v>243.125</v>
      </c>
      <c r="J43" s="183"/>
      <c r="K43" s="33"/>
      <c r="L43"/>
      <c r="M43"/>
      <c r="N43"/>
      <c r="O43"/>
      <c r="P43"/>
      <c r="Q43"/>
      <c r="R43"/>
      <c r="S43"/>
      <c r="T43"/>
      <c r="U43"/>
      <c r="V43"/>
    </row>
    <row r="44" spans="1:22" s="34" customFormat="1" ht="11.25" customHeight="1">
      <c r="A44" s="36" t="s">
        <v>34</v>
      </c>
      <c r="B44" s="30"/>
      <c r="C44" s="31">
        <v>125783</v>
      </c>
      <c r="D44" s="31">
        <v>127021</v>
      </c>
      <c r="E44" s="31">
        <v>127100</v>
      </c>
      <c r="F44" s="32"/>
      <c r="G44" s="32"/>
      <c r="H44" s="183">
        <v>420.151</v>
      </c>
      <c r="I44" s="183">
        <v>451.053</v>
      </c>
      <c r="J44" s="183"/>
      <c r="K44" s="33"/>
      <c r="L44"/>
      <c r="M44"/>
      <c r="N44"/>
      <c r="O44"/>
      <c r="P44"/>
      <c r="Q44"/>
      <c r="R44"/>
      <c r="S44"/>
      <c r="T44"/>
      <c r="U44"/>
      <c r="V44"/>
    </row>
    <row r="45" spans="1:22" s="34" customFormat="1" ht="11.25" customHeight="1">
      <c r="A45" s="36" t="s">
        <v>35</v>
      </c>
      <c r="B45" s="30"/>
      <c r="C45" s="31">
        <v>76668</v>
      </c>
      <c r="D45" s="31">
        <v>72944</v>
      </c>
      <c r="E45" s="31">
        <v>70000</v>
      </c>
      <c r="F45" s="32"/>
      <c r="G45" s="32"/>
      <c r="H45" s="183">
        <v>184.316</v>
      </c>
      <c r="I45" s="183">
        <v>198.6</v>
      </c>
      <c r="J45" s="183"/>
      <c r="K45" s="33"/>
      <c r="L45"/>
      <c r="M45"/>
      <c r="N45"/>
      <c r="O45"/>
      <c r="P45"/>
      <c r="Q45"/>
      <c r="R45"/>
      <c r="S45"/>
      <c r="T45"/>
      <c r="U45"/>
      <c r="V45"/>
    </row>
    <row r="46" spans="1:22" s="34" customFormat="1" ht="11.25" customHeight="1">
      <c r="A46" s="36" t="s">
        <v>36</v>
      </c>
      <c r="B46" s="30"/>
      <c r="C46" s="31">
        <v>71345</v>
      </c>
      <c r="D46" s="31">
        <v>73237</v>
      </c>
      <c r="E46" s="31">
        <v>72940</v>
      </c>
      <c r="F46" s="32"/>
      <c r="G46" s="32"/>
      <c r="H46" s="183">
        <v>159.648</v>
      </c>
      <c r="I46" s="183">
        <v>185.884</v>
      </c>
      <c r="J46" s="183"/>
      <c r="K46" s="33"/>
      <c r="L46"/>
      <c r="M46"/>
      <c r="N46"/>
      <c r="O46"/>
      <c r="P46"/>
      <c r="Q46"/>
      <c r="R46"/>
      <c r="S46"/>
      <c r="T46"/>
      <c r="U46"/>
      <c r="V46"/>
    </row>
    <row r="47" spans="1:22" s="34" customFormat="1" ht="11.25" customHeight="1">
      <c r="A47" s="36" t="s">
        <v>37</v>
      </c>
      <c r="B47" s="30"/>
      <c r="C47" s="31">
        <v>106225</v>
      </c>
      <c r="D47" s="31">
        <v>103394</v>
      </c>
      <c r="E47" s="31">
        <v>103500</v>
      </c>
      <c r="F47" s="32"/>
      <c r="G47" s="32"/>
      <c r="H47" s="183">
        <v>299.576</v>
      </c>
      <c r="I47" s="183">
        <v>290.404</v>
      </c>
      <c r="J47" s="183"/>
      <c r="K47" s="33"/>
      <c r="L47"/>
      <c r="M47"/>
      <c r="N47"/>
      <c r="O47"/>
      <c r="P47"/>
      <c r="Q47"/>
      <c r="R47"/>
      <c r="S47"/>
      <c r="T47"/>
      <c r="U47"/>
      <c r="V47"/>
    </row>
    <row r="48" spans="1:22" s="34" customFormat="1" ht="11.25" customHeight="1">
      <c r="A48" s="36" t="s">
        <v>38</v>
      </c>
      <c r="B48" s="30"/>
      <c r="C48" s="31">
        <v>93969</v>
      </c>
      <c r="D48" s="31">
        <v>100963</v>
      </c>
      <c r="E48" s="31">
        <v>101000</v>
      </c>
      <c r="F48" s="32"/>
      <c r="G48" s="32"/>
      <c r="H48" s="183">
        <v>268.454</v>
      </c>
      <c r="I48" s="183">
        <v>326.325</v>
      </c>
      <c r="J48" s="183"/>
      <c r="K48" s="33"/>
      <c r="L48"/>
      <c r="M48"/>
      <c r="N48"/>
      <c r="O48"/>
      <c r="P48"/>
      <c r="Q48"/>
      <c r="R48"/>
      <c r="S48"/>
      <c r="T48"/>
      <c r="U48"/>
      <c r="V48"/>
    </row>
    <row r="49" spans="1:22" s="34" customFormat="1" ht="11.25" customHeight="1">
      <c r="A49" s="36" t="s">
        <v>39</v>
      </c>
      <c r="B49" s="30"/>
      <c r="C49" s="31">
        <v>74642</v>
      </c>
      <c r="D49" s="31">
        <v>76116</v>
      </c>
      <c r="E49" s="31">
        <v>79067</v>
      </c>
      <c r="F49" s="32"/>
      <c r="G49" s="32"/>
      <c r="H49" s="183">
        <v>176.497</v>
      </c>
      <c r="I49" s="183">
        <v>211.147</v>
      </c>
      <c r="J49" s="183"/>
      <c r="K49" s="33"/>
      <c r="L49"/>
      <c r="M49"/>
      <c r="N49"/>
      <c r="O49"/>
      <c r="P49"/>
      <c r="Q49"/>
      <c r="R49"/>
      <c r="S49"/>
      <c r="T49"/>
      <c r="U49"/>
      <c r="V49"/>
    </row>
    <row r="50" spans="1:22" s="43" customFormat="1" ht="11.25" customHeight="1">
      <c r="A50" s="44" t="s">
        <v>40</v>
      </c>
      <c r="B50" s="38"/>
      <c r="C50" s="39">
        <v>883472</v>
      </c>
      <c r="D50" s="39">
        <v>864444</v>
      </c>
      <c r="E50" s="39">
        <v>867407</v>
      </c>
      <c r="F50" s="40">
        <f>IF(D50&gt;0,100*E50/D50,0)</f>
        <v>100.34276367237207</v>
      </c>
      <c r="G50" s="41"/>
      <c r="H50" s="184">
        <v>2779.5860000000002</v>
      </c>
      <c r="I50" s="185">
        <v>2834.017</v>
      </c>
      <c r="J50" s="185"/>
      <c r="K50" s="42"/>
      <c r="L50"/>
      <c r="M50"/>
      <c r="N50"/>
      <c r="O50"/>
      <c r="P50"/>
      <c r="Q50"/>
      <c r="R50"/>
      <c r="S50"/>
      <c r="T50"/>
      <c r="U50"/>
      <c r="V50"/>
    </row>
    <row r="51" spans="1:22" s="34" customFormat="1" ht="11.25" customHeight="1">
      <c r="A51" s="36"/>
      <c r="B51" s="45"/>
      <c r="C51" s="46"/>
      <c r="D51" s="46"/>
      <c r="E51" s="46"/>
      <c r="F51" s="47"/>
      <c r="G51" s="32"/>
      <c r="H51" s="183"/>
      <c r="I51" s="183"/>
      <c r="J51" s="183"/>
      <c r="K51" s="33"/>
      <c r="L51"/>
      <c r="M51"/>
      <c r="N51"/>
      <c r="O51"/>
      <c r="P51"/>
      <c r="Q51"/>
      <c r="R51"/>
      <c r="S51"/>
      <c r="T51"/>
      <c r="U51"/>
      <c r="V51"/>
    </row>
    <row r="52" spans="1:22" s="43" customFormat="1" ht="11.25" customHeight="1">
      <c r="A52" s="37" t="s">
        <v>41</v>
      </c>
      <c r="B52" s="38"/>
      <c r="C52" s="39">
        <v>28520</v>
      </c>
      <c r="D52" s="39">
        <v>28520</v>
      </c>
      <c r="E52" s="39">
        <v>28520</v>
      </c>
      <c r="F52" s="40">
        <f>IF(D52&gt;0,100*E52/D52,0)</f>
        <v>100</v>
      </c>
      <c r="G52" s="41"/>
      <c r="H52" s="184">
        <v>56.29</v>
      </c>
      <c r="I52" s="185">
        <v>56.29</v>
      </c>
      <c r="J52" s="185"/>
      <c r="K52" s="42"/>
      <c r="L52"/>
      <c r="M52"/>
      <c r="N52"/>
      <c r="O52"/>
      <c r="P52"/>
      <c r="Q52"/>
      <c r="R52"/>
      <c r="S52"/>
      <c r="T52"/>
      <c r="U52"/>
      <c r="V52"/>
    </row>
    <row r="53" spans="1:22" s="34" customFormat="1" ht="11.25" customHeight="1">
      <c r="A53" s="36"/>
      <c r="B53" s="30"/>
      <c r="C53" s="31"/>
      <c r="D53" s="31"/>
      <c r="E53" s="31"/>
      <c r="F53" s="32"/>
      <c r="G53" s="32"/>
      <c r="H53" s="183"/>
      <c r="I53" s="183"/>
      <c r="J53" s="183"/>
      <c r="K53" s="33"/>
      <c r="L53"/>
      <c r="M53"/>
      <c r="N53"/>
      <c r="O53"/>
      <c r="P53"/>
      <c r="Q53"/>
      <c r="R53"/>
      <c r="S53"/>
      <c r="T53"/>
      <c r="U53"/>
      <c r="V53"/>
    </row>
    <row r="54" spans="1:22" s="34" customFormat="1" ht="11.25" customHeight="1">
      <c r="A54" s="36" t="s">
        <v>42</v>
      </c>
      <c r="B54" s="30"/>
      <c r="C54" s="31">
        <v>68307</v>
      </c>
      <c r="D54" s="31">
        <v>72623</v>
      </c>
      <c r="E54" s="31">
        <v>73700</v>
      </c>
      <c r="F54" s="32"/>
      <c r="G54" s="32"/>
      <c r="H54" s="183">
        <v>163.329</v>
      </c>
      <c r="I54" s="183">
        <v>199.921</v>
      </c>
      <c r="J54" s="183"/>
      <c r="K54" s="33"/>
      <c r="L54"/>
      <c r="M54"/>
      <c r="N54"/>
      <c r="O54"/>
      <c r="P54"/>
      <c r="Q54"/>
      <c r="R54"/>
      <c r="S54"/>
      <c r="T54"/>
      <c r="U54"/>
      <c r="V54"/>
    </row>
    <row r="55" spans="1:22" s="34" customFormat="1" ht="11.25" customHeight="1">
      <c r="A55" s="36" t="s">
        <v>43</v>
      </c>
      <c r="B55" s="30"/>
      <c r="C55" s="31">
        <v>54708</v>
      </c>
      <c r="D55" s="31">
        <v>56618</v>
      </c>
      <c r="E55" s="31">
        <v>55400</v>
      </c>
      <c r="F55" s="32"/>
      <c r="G55" s="32"/>
      <c r="H55" s="183">
        <v>69.643</v>
      </c>
      <c r="I55" s="183">
        <v>92.611</v>
      </c>
      <c r="J55" s="183"/>
      <c r="K55" s="33"/>
      <c r="L55"/>
      <c r="M55"/>
      <c r="N55"/>
      <c r="O55"/>
      <c r="P55"/>
      <c r="Q55"/>
      <c r="R55"/>
      <c r="S55"/>
      <c r="T55"/>
      <c r="U55"/>
      <c r="V55"/>
    </row>
    <row r="56" spans="1:22" s="34" customFormat="1" ht="11.25" customHeight="1">
      <c r="A56" s="36" t="s">
        <v>44</v>
      </c>
      <c r="B56" s="30"/>
      <c r="C56" s="31">
        <v>34428</v>
      </c>
      <c r="D56" s="31">
        <v>30050</v>
      </c>
      <c r="E56" s="31">
        <v>36000</v>
      </c>
      <c r="F56" s="32"/>
      <c r="G56" s="32"/>
      <c r="H56" s="183">
        <v>103.211</v>
      </c>
      <c r="I56" s="183">
        <v>58.09</v>
      </c>
      <c r="J56" s="183"/>
      <c r="K56" s="33"/>
      <c r="L56"/>
      <c r="M56"/>
      <c r="N56"/>
      <c r="O56"/>
      <c r="P56"/>
      <c r="Q56"/>
      <c r="R56"/>
      <c r="S56"/>
      <c r="T56"/>
      <c r="U56"/>
      <c r="V56"/>
    </row>
    <row r="57" spans="1:22" s="34" customFormat="1" ht="11.25" customHeight="1">
      <c r="A57" s="36" t="s">
        <v>45</v>
      </c>
      <c r="B57" s="30"/>
      <c r="C57" s="31">
        <v>70372</v>
      </c>
      <c r="D57" s="31">
        <v>66284</v>
      </c>
      <c r="E57" s="31">
        <v>66284</v>
      </c>
      <c r="F57" s="32"/>
      <c r="G57" s="32"/>
      <c r="H57" s="183">
        <v>144.521</v>
      </c>
      <c r="I57" s="183">
        <v>122.6075</v>
      </c>
      <c r="J57" s="183"/>
      <c r="K57" s="33"/>
      <c r="L57"/>
      <c r="M57"/>
      <c r="N57"/>
      <c r="O57"/>
      <c r="P57"/>
      <c r="Q57"/>
      <c r="R57"/>
      <c r="S57"/>
      <c r="T57"/>
      <c r="U57"/>
      <c r="V57"/>
    </row>
    <row r="58" spans="1:22" s="34" customFormat="1" ht="11.25" customHeight="1">
      <c r="A58" s="36" t="s">
        <v>46</v>
      </c>
      <c r="B58" s="30"/>
      <c r="C58" s="31">
        <v>64535</v>
      </c>
      <c r="D58" s="31">
        <v>63073</v>
      </c>
      <c r="E58" s="31">
        <v>61128</v>
      </c>
      <c r="F58" s="32"/>
      <c r="G58" s="32"/>
      <c r="H58" s="183">
        <v>101.088</v>
      </c>
      <c r="I58" s="183">
        <v>78.901</v>
      </c>
      <c r="J58" s="183"/>
      <c r="K58" s="33"/>
      <c r="L58"/>
      <c r="M58"/>
      <c r="N58"/>
      <c r="O58"/>
      <c r="P58"/>
      <c r="Q58"/>
      <c r="R58"/>
      <c r="S58"/>
      <c r="T58"/>
      <c r="U58"/>
      <c r="V58"/>
    </row>
    <row r="59" spans="1:22" s="43" customFormat="1" ht="11.25" customHeight="1">
      <c r="A59" s="37" t="s">
        <v>47</v>
      </c>
      <c r="B59" s="38"/>
      <c r="C59" s="39">
        <v>292350</v>
      </c>
      <c r="D59" s="39">
        <v>288648</v>
      </c>
      <c r="E59" s="39">
        <v>292512</v>
      </c>
      <c r="F59" s="40">
        <f>IF(D59&gt;0,100*E59/D59,0)</f>
        <v>101.33865469360606</v>
      </c>
      <c r="G59" s="41"/>
      <c r="H59" s="184">
        <v>581.7919999999999</v>
      </c>
      <c r="I59" s="185">
        <v>552.1305</v>
      </c>
      <c r="J59" s="185"/>
      <c r="K59" s="42"/>
      <c r="L59"/>
      <c r="M59"/>
      <c r="N59"/>
      <c r="O59"/>
      <c r="P59"/>
      <c r="Q59"/>
      <c r="R59"/>
      <c r="S59"/>
      <c r="T59"/>
      <c r="U59"/>
      <c r="V59"/>
    </row>
    <row r="60" spans="1:22" s="34" customFormat="1" ht="11.25" customHeight="1">
      <c r="A60" s="36"/>
      <c r="B60" s="30"/>
      <c r="C60" s="31"/>
      <c r="D60" s="31"/>
      <c r="E60" s="31"/>
      <c r="F60" s="32"/>
      <c r="G60" s="32"/>
      <c r="H60" s="183"/>
      <c r="I60" s="183"/>
      <c r="J60" s="183"/>
      <c r="K60" s="33"/>
      <c r="L60"/>
      <c r="M60"/>
      <c r="N60"/>
      <c r="O60"/>
      <c r="P60"/>
      <c r="Q60"/>
      <c r="R60"/>
      <c r="S60"/>
      <c r="T60"/>
      <c r="U60"/>
      <c r="V60"/>
    </row>
    <row r="61" spans="1:22" s="34" customFormat="1" ht="11.25" customHeight="1">
      <c r="A61" s="36" t="s">
        <v>48</v>
      </c>
      <c r="B61" s="30"/>
      <c r="C61" s="31">
        <v>1183</v>
      </c>
      <c r="D61" s="31">
        <v>1600</v>
      </c>
      <c r="E61" s="31">
        <v>1500</v>
      </c>
      <c r="F61" s="32"/>
      <c r="G61" s="32"/>
      <c r="H61" s="183">
        <v>2.028</v>
      </c>
      <c r="I61" s="183">
        <v>3.2</v>
      </c>
      <c r="J61" s="183"/>
      <c r="K61" s="33"/>
      <c r="L61"/>
      <c r="M61"/>
      <c r="N61"/>
      <c r="O61"/>
      <c r="P61"/>
      <c r="Q61"/>
      <c r="R61"/>
      <c r="S61"/>
      <c r="T61"/>
      <c r="U61"/>
      <c r="V61"/>
    </row>
    <row r="62" spans="1:22" s="34" customFormat="1" ht="11.25" customHeight="1">
      <c r="A62" s="36" t="s">
        <v>49</v>
      </c>
      <c r="B62" s="30"/>
      <c r="C62" s="31">
        <v>587</v>
      </c>
      <c r="D62" s="31">
        <v>625</v>
      </c>
      <c r="E62" s="31">
        <v>712.5</v>
      </c>
      <c r="F62" s="32"/>
      <c r="G62" s="32"/>
      <c r="H62" s="183">
        <v>0.323</v>
      </c>
      <c r="I62" s="183">
        <v>0.785</v>
      </c>
      <c r="J62" s="183"/>
      <c r="K62" s="33"/>
      <c r="L62"/>
      <c r="M62"/>
      <c r="N62"/>
      <c r="O62"/>
      <c r="P62"/>
      <c r="Q62"/>
      <c r="R62"/>
      <c r="S62"/>
      <c r="T62"/>
      <c r="U62"/>
      <c r="V62"/>
    </row>
    <row r="63" spans="1:22" s="34" customFormat="1" ht="11.25" customHeight="1">
      <c r="A63" s="36" t="s">
        <v>50</v>
      </c>
      <c r="B63" s="30"/>
      <c r="C63" s="31">
        <v>1553</v>
      </c>
      <c r="D63" s="31">
        <v>1995</v>
      </c>
      <c r="E63" s="31">
        <v>2322.6</v>
      </c>
      <c r="F63" s="32"/>
      <c r="G63" s="32"/>
      <c r="H63" s="183">
        <v>0.924</v>
      </c>
      <c r="I63" s="183">
        <v>3.63</v>
      </c>
      <c r="J63" s="183"/>
      <c r="K63" s="33"/>
      <c r="L63"/>
      <c r="M63"/>
      <c r="N63"/>
      <c r="O63"/>
      <c r="P63"/>
      <c r="Q63"/>
      <c r="R63"/>
      <c r="S63"/>
      <c r="T63"/>
      <c r="U63"/>
      <c r="V63"/>
    </row>
    <row r="64" spans="1:22" s="43" customFormat="1" ht="11.25" customHeight="1">
      <c r="A64" s="37" t="s">
        <v>51</v>
      </c>
      <c r="B64" s="38"/>
      <c r="C64" s="39">
        <v>3323</v>
      </c>
      <c r="D64" s="39">
        <v>4220</v>
      </c>
      <c r="E64" s="39">
        <v>4535.1</v>
      </c>
      <c r="F64" s="40">
        <f>IF(D64&gt;0,100*E64/D64,0)</f>
        <v>107.46682464454977</v>
      </c>
      <c r="G64" s="41"/>
      <c r="H64" s="184">
        <v>3.275</v>
      </c>
      <c r="I64" s="185">
        <v>7.615</v>
      </c>
      <c r="J64" s="185"/>
      <c r="K64" s="42"/>
      <c r="L64"/>
      <c r="M64"/>
      <c r="N64"/>
      <c r="O64"/>
      <c r="P64"/>
      <c r="Q64"/>
      <c r="R64"/>
      <c r="S64"/>
      <c r="T64"/>
      <c r="U64"/>
      <c r="V64"/>
    </row>
    <row r="65" spans="1:22" s="34" customFormat="1" ht="11.25" customHeight="1">
      <c r="A65" s="36"/>
      <c r="B65" s="30"/>
      <c r="C65" s="31"/>
      <c r="D65" s="31"/>
      <c r="E65" s="31"/>
      <c r="F65" s="32"/>
      <c r="G65" s="32"/>
      <c r="H65" s="183"/>
      <c r="I65" s="183"/>
      <c r="J65" s="183"/>
      <c r="K65" s="33"/>
      <c r="L65"/>
      <c r="M65"/>
      <c r="N65"/>
      <c r="O65"/>
      <c r="P65"/>
      <c r="Q65"/>
      <c r="R65"/>
      <c r="S65"/>
      <c r="T65"/>
      <c r="U65"/>
      <c r="V65"/>
    </row>
    <row r="66" spans="1:22" s="43" customFormat="1" ht="11.25" customHeight="1">
      <c r="A66" s="37" t="s">
        <v>52</v>
      </c>
      <c r="B66" s="38"/>
      <c r="C66" s="39">
        <v>5211</v>
      </c>
      <c r="D66" s="39">
        <v>5211</v>
      </c>
      <c r="E66" s="39">
        <v>4366</v>
      </c>
      <c r="F66" s="40">
        <f>IF(D66&gt;0,100*E66/D66,0)</f>
        <v>83.78430243715218</v>
      </c>
      <c r="G66" s="41"/>
      <c r="H66" s="184">
        <v>7.08</v>
      </c>
      <c r="I66" s="185">
        <v>9.758</v>
      </c>
      <c r="J66" s="185"/>
      <c r="K66" s="42"/>
      <c r="L66"/>
      <c r="M66"/>
      <c r="N66"/>
      <c r="O66"/>
      <c r="P66"/>
      <c r="Q66"/>
      <c r="R66"/>
      <c r="S66"/>
      <c r="T66"/>
      <c r="U66"/>
      <c r="V66"/>
    </row>
    <row r="67" spans="1:22" s="34" customFormat="1" ht="11.25" customHeight="1">
      <c r="A67" s="36"/>
      <c r="B67" s="30"/>
      <c r="C67" s="31"/>
      <c r="D67" s="31"/>
      <c r="E67" s="31"/>
      <c r="F67" s="32"/>
      <c r="G67" s="32"/>
      <c r="H67" s="183"/>
      <c r="I67" s="183"/>
      <c r="J67" s="183"/>
      <c r="K67" s="33"/>
      <c r="L67"/>
      <c r="M67"/>
      <c r="N67"/>
      <c r="O67"/>
      <c r="P67"/>
      <c r="Q67"/>
      <c r="R67"/>
      <c r="S67"/>
      <c r="T67"/>
      <c r="U67"/>
      <c r="V67"/>
    </row>
    <row r="68" spans="1:22" s="34" customFormat="1" ht="11.25" customHeight="1">
      <c r="A68" s="36" t="s">
        <v>53</v>
      </c>
      <c r="B68" s="30"/>
      <c r="C68" s="31">
        <v>78797</v>
      </c>
      <c r="D68" s="31">
        <v>72500</v>
      </c>
      <c r="E68" s="31">
        <v>72500</v>
      </c>
      <c r="F68" s="32"/>
      <c r="G68" s="32"/>
      <c r="H68" s="183">
        <v>164.686</v>
      </c>
      <c r="I68" s="183">
        <v>152.5</v>
      </c>
      <c r="J68" s="183"/>
      <c r="K68" s="33"/>
      <c r="L68"/>
      <c r="M68"/>
      <c r="N68"/>
      <c r="O68"/>
      <c r="P68"/>
      <c r="Q68"/>
      <c r="R68"/>
      <c r="S68"/>
      <c r="T68"/>
      <c r="U68"/>
      <c r="V68"/>
    </row>
    <row r="69" spans="1:22" s="34" customFormat="1" ht="11.25" customHeight="1">
      <c r="A69" s="36" t="s">
        <v>54</v>
      </c>
      <c r="B69" s="30"/>
      <c r="C69" s="31">
        <v>5760</v>
      </c>
      <c r="D69" s="31">
        <v>4900</v>
      </c>
      <c r="E69" s="31">
        <v>5000</v>
      </c>
      <c r="F69" s="32"/>
      <c r="G69" s="32"/>
      <c r="H69" s="183">
        <v>8.444</v>
      </c>
      <c r="I69" s="183">
        <v>8</v>
      </c>
      <c r="J69" s="183"/>
      <c r="K69" s="33"/>
      <c r="L69"/>
      <c r="M69"/>
      <c r="N69"/>
      <c r="O69"/>
      <c r="P69"/>
      <c r="Q69"/>
      <c r="R69"/>
      <c r="S69"/>
      <c r="T69"/>
      <c r="U69"/>
      <c r="V69"/>
    </row>
    <row r="70" spans="1:22" s="43" customFormat="1" ht="11.25" customHeight="1">
      <c r="A70" s="37" t="s">
        <v>55</v>
      </c>
      <c r="B70" s="38"/>
      <c r="C70" s="39">
        <v>84557</v>
      </c>
      <c r="D70" s="39">
        <v>77400</v>
      </c>
      <c r="E70" s="39">
        <v>77500</v>
      </c>
      <c r="F70" s="40">
        <f>IF(D70&gt;0,100*E70/D70,0)</f>
        <v>100.12919896640827</v>
      </c>
      <c r="G70" s="41"/>
      <c r="H70" s="184">
        <v>173.13</v>
      </c>
      <c r="I70" s="185">
        <v>160.5</v>
      </c>
      <c r="J70" s="185"/>
      <c r="K70" s="42"/>
      <c r="L70"/>
      <c r="M70"/>
      <c r="N70"/>
      <c r="O70"/>
      <c r="P70"/>
      <c r="Q70"/>
      <c r="R70"/>
      <c r="S70"/>
      <c r="T70"/>
      <c r="U70"/>
      <c r="V70"/>
    </row>
    <row r="71" spans="1:22" s="34" customFormat="1" ht="11.25" customHeight="1">
      <c r="A71" s="36"/>
      <c r="B71" s="30"/>
      <c r="C71" s="31"/>
      <c r="D71" s="31"/>
      <c r="E71" s="31"/>
      <c r="F71" s="32"/>
      <c r="G71" s="32"/>
      <c r="H71" s="183"/>
      <c r="I71" s="183"/>
      <c r="J71" s="183"/>
      <c r="K71" s="33"/>
      <c r="L71"/>
      <c r="M71"/>
      <c r="N71"/>
      <c r="O71"/>
      <c r="P71"/>
      <c r="Q71"/>
      <c r="R71"/>
      <c r="S71"/>
      <c r="T71"/>
      <c r="U71"/>
      <c r="V71"/>
    </row>
    <row r="72" spans="1:22" s="34" customFormat="1" ht="11.25" customHeight="1">
      <c r="A72" s="36" t="s">
        <v>56</v>
      </c>
      <c r="B72" s="30"/>
      <c r="C72" s="31">
        <v>1787</v>
      </c>
      <c r="D72" s="31">
        <v>2170</v>
      </c>
      <c r="E72" s="31">
        <v>2261</v>
      </c>
      <c r="F72" s="32"/>
      <c r="G72" s="32"/>
      <c r="H72" s="183">
        <v>0.767</v>
      </c>
      <c r="I72" s="183">
        <v>2.737</v>
      </c>
      <c r="J72" s="183"/>
      <c r="K72" s="33"/>
      <c r="L72"/>
      <c r="M72"/>
      <c r="N72"/>
      <c r="O72"/>
      <c r="P72"/>
      <c r="Q72"/>
      <c r="R72"/>
      <c r="S72"/>
      <c r="T72"/>
      <c r="U72"/>
      <c r="V72"/>
    </row>
    <row r="73" spans="1:22" s="34" customFormat="1" ht="11.25" customHeight="1">
      <c r="A73" s="36" t="s">
        <v>57</v>
      </c>
      <c r="B73" s="30"/>
      <c r="C73" s="31">
        <v>22026</v>
      </c>
      <c r="D73" s="31">
        <v>17025</v>
      </c>
      <c r="E73" s="31">
        <v>17100</v>
      </c>
      <c r="F73" s="32"/>
      <c r="G73" s="32"/>
      <c r="H73" s="183">
        <v>77.092</v>
      </c>
      <c r="I73" s="183">
        <v>77.1</v>
      </c>
      <c r="J73" s="183"/>
      <c r="K73" s="33"/>
      <c r="L73"/>
      <c r="M73"/>
      <c r="N73"/>
      <c r="O73"/>
      <c r="P73"/>
      <c r="Q73"/>
      <c r="R73"/>
      <c r="S73"/>
      <c r="T73"/>
      <c r="U73"/>
      <c r="V73"/>
    </row>
    <row r="74" spans="1:22" s="34" customFormat="1" ht="11.25" customHeight="1">
      <c r="A74" s="36" t="s">
        <v>58</v>
      </c>
      <c r="B74" s="30"/>
      <c r="C74" s="31">
        <v>38857</v>
      </c>
      <c r="D74" s="31">
        <v>31281</v>
      </c>
      <c r="E74" s="31">
        <v>31280</v>
      </c>
      <c r="F74" s="32"/>
      <c r="G74" s="32"/>
      <c r="H74" s="183">
        <v>135.516</v>
      </c>
      <c r="I74" s="183">
        <v>72.657</v>
      </c>
      <c r="J74" s="183"/>
      <c r="K74" s="33"/>
      <c r="L74"/>
      <c r="M74"/>
      <c r="N74"/>
      <c r="O74"/>
      <c r="P74"/>
      <c r="Q74"/>
      <c r="R74"/>
      <c r="S74"/>
      <c r="T74"/>
      <c r="U74"/>
      <c r="V74"/>
    </row>
    <row r="75" spans="1:22" s="34" customFormat="1" ht="11.25" customHeight="1">
      <c r="A75" s="36" t="s">
        <v>59</v>
      </c>
      <c r="B75" s="30"/>
      <c r="C75" s="31">
        <v>11895</v>
      </c>
      <c r="D75" s="31">
        <v>10700</v>
      </c>
      <c r="E75" s="31">
        <v>10518.58</v>
      </c>
      <c r="F75" s="32"/>
      <c r="G75" s="32"/>
      <c r="H75" s="183">
        <v>12.117</v>
      </c>
      <c r="I75" s="183">
        <v>15.6541</v>
      </c>
      <c r="J75" s="183"/>
      <c r="K75" s="33"/>
      <c r="L75"/>
      <c r="M75"/>
      <c r="N75"/>
      <c r="O75"/>
      <c r="P75"/>
      <c r="Q75"/>
      <c r="R75"/>
      <c r="S75"/>
      <c r="T75"/>
      <c r="U75"/>
      <c r="V75"/>
    </row>
    <row r="76" spans="1:22" s="34" customFormat="1" ht="11.25" customHeight="1">
      <c r="A76" s="36" t="s">
        <v>60</v>
      </c>
      <c r="B76" s="30"/>
      <c r="C76" s="31">
        <v>6184</v>
      </c>
      <c r="D76" s="31">
        <v>5584</v>
      </c>
      <c r="E76" s="31">
        <v>5700</v>
      </c>
      <c r="F76" s="32"/>
      <c r="G76" s="32"/>
      <c r="H76" s="183">
        <v>20.407</v>
      </c>
      <c r="I76" s="183">
        <v>20.549</v>
      </c>
      <c r="J76" s="183"/>
      <c r="K76" s="33"/>
      <c r="L76"/>
      <c r="M76"/>
      <c r="N76"/>
      <c r="O76"/>
      <c r="P76"/>
      <c r="Q76"/>
      <c r="R76"/>
      <c r="S76"/>
      <c r="T76"/>
      <c r="U76"/>
      <c r="V76"/>
    </row>
    <row r="77" spans="1:22" s="34" customFormat="1" ht="11.25" customHeight="1">
      <c r="A77" s="36" t="s">
        <v>61</v>
      </c>
      <c r="B77" s="30"/>
      <c r="C77" s="31">
        <v>5751</v>
      </c>
      <c r="D77" s="31">
        <v>2885</v>
      </c>
      <c r="E77" s="31">
        <v>2600</v>
      </c>
      <c r="F77" s="32"/>
      <c r="G77" s="32"/>
      <c r="H77" s="183">
        <v>7.948</v>
      </c>
      <c r="I77" s="183">
        <v>7.79</v>
      </c>
      <c r="J77" s="183"/>
      <c r="K77" s="33"/>
      <c r="L77"/>
      <c r="M77"/>
      <c r="N77"/>
      <c r="O77"/>
      <c r="P77"/>
      <c r="Q77"/>
      <c r="R77"/>
      <c r="S77"/>
      <c r="T77"/>
      <c r="U77"/>
      <c r="V77"/>
    </row>
    <row r="78" spans="1:22" s="34" customFormat="1" ht="11.25" customHeight="1">
      <c r="A78" s="36" t="s">
        <v>62</v>
      </c>
      <c r="B78" s="30"/>
      <c r="C78" s="31">
        <v>6710</v>
      </c>
      <c r="D78" s="31">
        <v>7050</v>
      </c>
      <c r="E78" s="31">
        <v>7000</v>
      </c>
      <c r="F78" s="32"/>
      <c r="G78" s="32"/>
      <c r="H78" s="183">
        <v>7.374</v>
      </c>
      <c r="I78" s="183">
        <v>16.92</v>
      </c>
      <c r="J78" s="183"/>
      <c r="K78" s="33"/>
      <c r="L78"/>
      <c r="M78"/>
      <c r="N78"/>
      <c r="O78"/>
      <c r="P78"/>
      <c r="Q78"/>
      <c r="R78"/>
      <c r="S78"/>
      <c r="T78"/>
      <c r="U78"/>
      <c r="V78"/>
    </row>
    <row r="79" spans="1:22" s="34" customFormat="1" ht="11.25" customHeight="1">
      <c r="A79" s="36" t="s">
        <v>63</v>
      </c>
      <c r="B79" s="30"/>
      <c r="C79" s="31">
        <v>93002</v>
      </c>
      <c r="D79" s="31">
        <v>71100</v>
      </c>
      <c r="E79" s="31">
        <v>51000</v>
      </c>
      <c r="F79" s="32"/>
      <c r="G79" s="32"/>
      <c r="H79" s="183">
        <v>345.735</v>
      </c>
      <c r="I79" s="183">
        <v>248.85</v>
      </c>
      <c r="J79" s="183"/>
      <c r="K79" s="33"/>
      <c r="L79"/>
      <c r="M79"/>
      <c r="N79"/>
      <c r="O79"/>
      <c r="P79"/>
      <c r="Q79"/>
      <c r="R79"/>
      <c r="S79"/>
      <c r="T79"/>
      <c r="U79"/>
      <c r="V79"/>
    </row>
    <row r="80" spans="1:22" s="43" customFormat="1" ht="11.25" customHeight="1">
      <c r="A80" s="44" t="s">
        <v>64</v>
      </c>
      <c r="B80" s="38"/>
      <c r="C80" s="39">
        <v>186212</v>
      </c>
      <c r="D80" s="39">
        <v>147795</v>
      </c>
      <c r="E80" s="39">
        <v>127459.58</v>
      </c>
      <c r="F80" s="40">
        <f>IF(D80&gt;0,100*E80/D80,0)</f>
        <v>86.2407929902906</v>
      </c>
      <c r="G80" s="41"/>
      <c r="H80" s="184">
        <v>606.956</v>
      </c>
      <c r="I80" s="185">
        <v>462.2570999999999</v>
      </c>
      <c r="J80" s="185"/>
      <c r="K80" s="42"/>
      <c r="L80"/>
      <c r="M80"/>
      <c r="N80"/>
      <c r="O80"/>
      <c r="P80"/>
      <c r="Q80"/>
      <c r="R80"/>
      <c r="S80"/>
      <c r="T80"/>
      <c r="U80"/>
      <c r="V80"/>
    </row>
    <row r="81" spans="1:22" s="34" customFormat="1" ht="11.25" customHeight="1">
      <c r="A81" s="36"/>
      <c r="B81" s="30"/>
      <c r="C81" s="31"/>
      <c r="D81" s="31"/>
      <c r="E81" s="31"/>
      <c r="F81" s="32"/>
      <c r="G81" s="32"/>
      <c r="H81" s="183"/>
      <c r="I81" s="183"/>
      <c r="J81" s="183"/>
      <c r="K81" s="33"/>
      <c r="L81"/>
      <c r="M81"/>
      <c r="N81"/>
      <c r="O81"/>
      <c r="P81"/>
      <c r="Q81"/>
      <c r="R81"/>
      <c r="S81"/>
      <c r="T81"/>
      <c r="U81"/>
      <c r="V81"/>
    </row>
    <row r="82" spans="1:22" s="34" customFormat="1" ht="11.25" customHeight="1">
      <c r="A82" s="36" t="s">
        <v>65</v>
      </c>
      <c r="B82" s="30"/>
      <c r="C82" s="31">
        <v>103</v>
      </c>
      <c r="D82" s="31"/>
      <c r="E82" s="31"/>
      <c r="F82" s="32"/>
      <c r="G82" s="32"/>
      <c r="H82" s="183">
        <v>0.155</v>
      </c>
      <c r="I82" s="183"/>
      <c r="J82" s="183"/>
      <c r="K82" s="33"/>
      <c r="L82"/>
      <c r="M82"/>
      <c r="N82"/>
      <c r="O82"/>
      <c r="P82"/>
      <c r="Q82"/>
      <c r="R82"/>
      <c r="S82"/>
      <c r="T82"/>
      <c r="U82"/>
      <c r="V82"/>
    </row>
    <row r="83" spans="1:22" s="34" customFormat="1" ht="11.25" customHeight="1">
      <c r="A83" s="36" t="s">
        <v>66</v>
      </c>
      <c r="B83" s="30"/>
      <c r="C83" s="31">
        <v>192</v>
      </c>
      <c r="D83" s="31">
        <v>192</v>
      </c>
      <c r="E83" s="31">
        <v>190</v>
      </c>
      <c r="F83" s="32"/>
      <c r="G83" s="32"/>
      <c r="H83" s="183">
        <v>0.192</v>
      </c>
      <c r="I83" s="183">
        <v>0.192</v>
      </c>
      <c r="J83" s="183"/>
      <c r="K83" s="33"/>
      <c r="L83"/>
      <c r="M83"/>
      <c r="N83"/>
      <c r="O83"/>
      <c r="P83"/>
      <c r="Q83"/>
      <c r="R83"/>
      <c r="S83"/>
      <c r="T83"/>
      <c r="U83"/>
      <c r="V83"/>
    </row>
    <row r="84" spans="1:22" s="43" customFormat="1" ht="11.25" customHeight="1">
      <c r="A84" s="37" t="s">
        <v>67</v>
      </c>
      <c r="B84" s="38"/>
      <c r="C84" s="39">
        <v>295</v>
      </c>
      <c r="D84" s="39">
        <v>192</v>
      </c>
      <c r="E84" s="39">
        <v>190</v>
      </c>
      <c r="F84" s="40">
        <f>IF(D84&gt;0,100*E84/D84,0)</f>
        <v>98.95833333333333</v>
      </c>
      <c r="G84" s="41"/>
      <c r="H84" s="184">
        <v>0.347</v>
      </c>
      <c r="I84" s="185">
        <v>0.192</v>
      </c>
      <c r="J84" s="185"/>
      <c r="K84" s="42"/>
      <c r="L84"/>
      <c r="M84"/>
      <c r="N84"/>
      <c r="O84"/>
      <c r="P84"/>
      <c r="Q84"/>
      <c r="R84"/>
      <c r="S84"/>
      <c r="T84"/>
      <c r="U84"/>
      <c r="V84"/>
    </row>
    <row r="85" spans="1:22" s="34" customFormat="1" ht="11.25" customHeight="1" thickBot="1">
      <c r="A85" s="36"/>
      <c r="B85" s="30"/>
      <c r="C85" s="31"/>
      <c r="D85" s="31"/>
      <c r="E85" s="31"/>
      <c r="F85" s="32"/>
      <c r="G85" s="32"/>
      <c r="H85" s="183"/>
      <c r="I85" s="183"/>
      <c r="J85" s="183"/>
      <c r="K85" s="33"/>
      <c r="L85"/>
      <c r="M85"/>
      <c r="N85"/>
      <c r="O85"/>
      <c r="P85"/>
      <c r="Q85"/>
      <c r="R85"/>
      <c r="S85"/>
      <c r="T85"/>
      <c r="U85"/>
      <c r="V85"/>
    </row>
    <row r="86" spans="1:22" s="34" customFormat="1" ht="11.25" customHeight="1">
      <c r="A86" s="48"/>
      <c r="B86" s="49"/>
      <c r="C86" s="50"/>
      <c r="D86" s="50"/>
      <c r="E86" s="50"/>
      <c r="F86" s="51"/>
      <c r="G86" s="32"/>
      <c r="H86" s="186"/>
      <c r="I86" s="187"/>
      <c r="J86" s="187"/>
      <c r="K86" s="51"/>
      <c r="L86"/>
      <c r="M86"/>
      <c r="N86"/>
      <c r="O86"/>
      <c r="P86"/>
      <c r="Q86"/>
      <c r="R86"/>
      <c r="S86"/>
      <c r="T86"/>
      <c r="U86"/>
      <c r="V86"/>
    </row>
    <row r="87" spans="1:22" s="43" customFormat="1" ht="11.25" customHeight="1">
      <c r="A87" s="52" t="s">
        <v>68</v>
      </c>
      <c r="B87" s="53"/>
      <c r="C87" s="54">
        <v>1874542</v>
      </c>
      <c r="D87" s="54">
        <v>1817150.2250585307</v>
      </c>
      <c r="E87" s="54">
        <v>1807828.6800000002</v>
      </c>
      <c r="F87" s="55">
        <f>IF(D87&gt;0,100*E87/D87,0)</f>
        <v>99.48702397138189</v>
      </c>
      <c r="G87" s="41"/>
      <c r="H87" s="188">
        <v>5647.301</v>
      </c>
      <c r="I87" s="189">
        <v>5426.503875563994</v>
      </c>
      <c r="J87" s="189"/>
      <c r="K87" s="55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190"/>
      <c r="I88" s="191"/>
      <c r="J88" s="191"/>
      <c r="K88" s="59"/>
    </row>
    <row r="622" ht="11.25" customHeight="1">
      <c r="B622" s="62"/>
    </row>
    <row r="623" ht="11.25" customHeight="1">
      <c r="B623" s="62"/>
    </row>
    <row r="624" ht="11.25" customHeight="1">
      <c r="B624" s="62"/>
    </row>
    <row r="625" ht="11.25" customHeight="1">
      <c r="B625" s="62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V625"/>
  <sheetViews>
    <sheetView view="pageBreakPreview" zoomScale="60" zoomScalePageLayoutView="0" workbookViewId="0" topLeftCell="A55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106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1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>
        <v>1</v>
      </c>
      <c r="E9" s="93"/>
      <c r="F9" s="94"/>
      <c r="G9" s="94"/>
      <c r="H9" s="192"/>
      <c r="I9" s="192">
        <v>0.021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1</v>
      </c>
      <c r="D10" s="93">
        <v>1</v>
      </c>
      <c r="E10" s="93">
        <v>1</v>
      </c>
      <c r="F10" s="94"/>
      <c r="G10" s="94"/>
      <c r="H10" s="192">
        <v>0.069</v>
      </c>
      <c r="I10" s="192">
        <v>0.069</v>
      </c>
      <c r="J10" s="192">
        <v>0.068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1</v>
      </c>
      <c r="D13" s="101">
        <v>2</v>
      </c>
      <c r="E13" s="101">
        <v>1</v>
      </c>
      <c r="F13" s="102">
        <f>IF(D13&gt;0,100*E13/D13,0)</f>
        <v>50</v>
      </c>
      <c r="G13" s="103"/>
      <c r="H13" s="193">
        <v>0.069</v>
      </c>
      <c r="I13" s="194">
        <v>0.09000000000000001</v>
      </c>
      <c r="J13" s="194">
        <v>0.068</v>
      </c>
      <c r="K13" s="104">
        <f>IF(I13&gt;0,100*J13/I13,0)</f>
        <v>75.55555555555556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1</v>
      </c>
      <c r="D15" s="101">
        <v>1</v>
      </c>
      <c r="E15" s="101">
        <v>1</v>
      </c>
      <c r="F15" s="102">
        <f>IF(D15&gt;0,100*E15/D15,0)</f>
        <v>100</v>
      </c>
      <c r="G15" s="103"/>
      <c r="H15" s="193">
        <v>0.01</v>
      </c>
      <c r="I15" s="194">
        <v>0.01</v>
      </c>
      <c r="J15" s="194">
        <v>0.01</v>
      </c>
      <c r="K15" s="104">
        <f>IF(I15&gt;0,100*J15/I15,0)</f>
        <v>100</v>
      </c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1</v>
      </c>
      <c r="D17" s="101">
        <v>1</v>
      </c>
      <c r="E17" s="101">
        <v>1</v>
      </c>
      <c r="F17" s="102">
        <f>IF(D17&gt;0,100*E17/D17,0)</f>
        <v>100</v>
      </c>
      <c r="G17" s="103"/>
      <c r="H17" s="193">
        <v>0.007</v>
      </c>
      <c r="I17" s="194">
        <v>0.007</v>
      </c>
      <c r="J17" s="194">
        <v>0.007</v>
      </c>
      <c r="K17" s="104">
        <f>IF(I17&gt;0,100*J17/I17,0)</f>
        <v>100.00000000000001</v>
      </c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127</v>
      </c>
      <c r="D24" s="101">
        <v>104</v>
      </c>
      <c r="E24" s="101">
        <v>100</v>
      </c>
      <c r="F24" s="102">
        <f>IF(D24&gt;0,100*E24/D24,0)</f>
        <v>96.15384615384616</v>
      </c>
      <c r="G24" s="103"/>
      <c r="H24" s="193">
        <v>7.448</v>
      </c>
      <c r="I24" s="194">
        <v>6.099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5</v>
      </c>
      <c r="D26" s="101">
        <v>5</v>
      </c>
      <c r="E26" s="101">
        <v>5</v>
      </c>
      <c r="F26" s="102">
        <f>IF(D26&gt;0,100*E26/D26,0)</f>
        <v>100</v>
      </c>
      <c r="G26" s="103"/>
      <c r="H26" s="193">
        <v>0.2</v>
      </c>
      <c r="I26" s="194">
        <v>0.2</v>
      </c>
      <c r="J26" s="194">
        <v>0.22</v>
      </c>
      <c r="K26" s="104">
        <f>IF(I26&gt;0,100*J26/I26,0)</f>
        <v>110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10</v>
      </c>
      <c r="D30" s="93">
        <v>16</v>
      </c>
      <c r="E30" s="93">
        <v>18</v>
      </c>
      <c r="F30" s="94"/>
      <c r="G30" s="94"/>
      <c r="H30" s="192">
        <v>0.407</v>
      </c>
      <c r="I30" s="192">
        <v>0.64</v>
      </c>
      <c r="J30" s="192">
        <v>0.819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10</v>
      </c>
      <c r="D31" s="101">
        <v>16</v>
      </c>
      <c r="E31" s="101">
        <v>18</v>
      </c>
      <c r="F31" s="102">
        <f>IF(D31&gt;0,100*E31/D31,0)</f>
        <v>112.5</v>
      </c>
      <c r="G31" s="103"/>
      <c r="H31" s="193">
        <v>0.407</v>
      </c>
      <c r="I31" s="194">
        <v>0.64</v>
      </c>
      <c r="J31" s="194">
        <v>0.819</v>
      </c>
      <c r="K31" s="104">
        <f>IF(I31&gt;0,100*J31/I31,0)</f>
        <v>127.96874999999999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68</v>
      </c>
      <c r="D33" s="93">
        <v>60</v>
      </c>
      <c r="E33" s="93">
        <v>50</v>
      </c>
      <c r="F33" s="94"/>
      <c r="G33" s="94"/>
      <c r="H33" s="192">
        <v>1.561</v>
      </c>
      <c r="I33" s="192">
        <v>1.3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37</v>
      </c>
      <c r="D34" s="93">
        <v>38</v>
      </c>
      <c r="E34" s="93">
        <v>22</v>
      </c>
      <c r="F34" s="94"/>
      <c r="G34" s="94"/>
      <c r="H34" s="192">
        <v>0.939</v>
      </c>
      <c r="I34" s="192">
        <v>0.94</v>
      </c>
      <c r="J34" s="192">
        <v>0.57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42</v>
      </c>
      <c r="D35" s="93">
        <v>45</v>
      </c>
      <c r="E35" s="93">
        <v>47</v>
      </c>
      <c r="F35" s="94"/>
      <c r="G35" s="94"/>
      <c r="H35" s="192">
        <v>0.975</v>
      </c>
      <c r="I35" s="192">
        <v>1.1</v>
      </c>
      <c r="J35" s="192">
        <v>1.13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84</v>
      </c>
      <c r="D36" s="93">
        <v>84</v>
      </c>
      <c r="E36" s="93">
        <v>68</v>
      </c>
      <c r="F36" s="94"/>
      <c r="G36" s="94"/>
      <c r="H36" s="192">
        <v>2.112</v>
      </c>
      <c r="I36" s="192">
        <v>2.112</v>
      </c>
      <c r="J36" s="192">
        <v>1.632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231</v>
      </c>
      <c r="D37" s="101">
        <v>227</v>
      </c>
      <c r="E37" s="101">
        <v>187</v>
      </c>
      <c r="F37" s="102">
        <f>IF(D37&gt;0,100*E37/D37,0)</f>
        <v>82.37885462555066</v>
      </c>
      <c r="G37" s="103"/>
      <c r="H37" s="193">
        <v>5.587</v>
      </c>
      <c r="I37" s="194">
        <v>5.452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23</v>
      </c>
      <c r="D39" s="101">
        <v>23</v>
      </c>
      <c r="E39" s="101">
        <v>13</v>
      </c>
      <c r="F39" s="102">
        <f>IF(D39&gt;0,100*E39/D39,0)</f>
        <v>56.52173913043478</v>
      </c>
      <c r="G39" s="103"/>
      <c r="H39" s="193">
        <v>0.913</v>
      </c>
      <c r="I39" s="194">
        <v>0.91</v>
      </c>
      <c r="J39" s="194">
        <v>0.538</v>
      </c>
      <c r="K39" s="104">
        <f>IF(I39&gt;0,100*J39/I39,0)</f>
        <v>59.120879120879124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12</v>
      </c>
      <c r="D46" s="93">
        <v>10</v>
      </c>
      <c r="E46" s="93">
        <v>10</v>
      </c>
      <c r="F46" s="94"/>
      <c r="G46" s="94"/>
      <c r="H46" s="192">
        <v>0.18</v>
      </c>
      <c r="I46" s="192">
        <v>0.15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12</v>
      </c>
      <c r="D50" s="101">
        <v>10</v>
      </c>
      <c r="E50" s="101">
        <v>10</v>
      </c>
      <c r="F50" s="102">
        <f>IF(D50&gt;0,100*E50/D50,0)</f>
        <v>100</v>
      </c>
      <c r="G50" s="103"/>
      <c r="H50" s="193">
        <v>0.18</v>
      </c>
      <c r="I50" s="194">
        <v>0.15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1</v>
      </c>
      <c r="D52" s="101">
        <v>1</v>
      </c>
      <c r="E52" s="101">
        <v>1</v>
      </c>
      <c r="F52" s="102">
        <f>IF(D52&gt;0,100*E52/D52,0)</f>
        <v>100</v>
      </c>
      <c r="G52" s="103"/>
      <c r="H52" s="193">
        <v>0.03</v>
      </c>
      <c r="I52" s="194">
        <v>0.03</v>
      </c>
      <c r="J52" s="194">
        <v>0.03</v>
      </c>
      <c r="K52" s="104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25</v>
      </c>
      <c r="D54" s="93">
        <v>15</v>
      </c>
      <c r="E54" s="93">
        <v>15</v>
      </c>
      <c r="F54" s="94"/>
      <c r="G54" s="94"/>
      <c r="H54" s="192">
        <v>0.625</v>
      </c>
      <c r="I54" s="192">
        <v>0.405</v>
      </c>
      <c r="J54" s="192">
        <v>0.398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47</v>
      </c>
      <c r="D55" s="93">
        <v>50</v>
      </c>
      <c r="E55" s="93">
        <v>50</v>
      </c>
      <c r="F55" s="94"/>
      <c r="G55" s="94"/>
      <c r="H55" s="192">
        <v>1.41</v>
      </c>
      <c r="I55" s="192">
        <v>1.5</v>
      </c>
      <c r="J55" s="192">
        <v>1.6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12</v>
      </c>
      <c r="D58" s="93">
        <v>12</v>
      </c>
      <c r="E58" s="93">
        <v>6</v>
      </c>
      <c r="F58" s="94"/>
      <c r="G58" s="94"/>
      <c r="H58" s="192">
        <v>0.324</v>
      </c>
      <c r="I58" s="192">
        <v>0.147</v>
      </c>
      <c r="J58" s="192">
        <v>0.117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84</v>
      </c>
      <c r="D59" s="101">
        <v>77</v>
      </c>
      <c r="E59" s="101">
        <v>71</v>
      </c>
      <c r="F59" s="102">
        <f>IF(D59&gt;0,100*E59/D59,0)</f>
        <v>92.20779220779221</v>
      </c>
      <c r="G59" s="103"/>
      <c r="H59" s="193">
        <v>2.359</v>
      </c>
      <c r="I59" s="194">
        <v>2.052</v>
      </c>
      <c r="J59" s="194">
        <v>2.115</v>
      </c>
      <c r="K59" s="104">
        <f>IF(I59&gt;0,100*J59/I59,0)</f>
        <v>103.07017543859651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88</v>
      </c>
      <c r="D61" s="93">
        <v>55</v>
      </c>
      <c r="E61" s="93">
        <v>75</v>
      </c>
      <c r="F61" s="94"/>
      <c r="G61" s="94"/>
      <c r="H61" s="192">
        <v>4.14</v>
      </c>
      <c r="I61" s="192">
        <v>3.6</v>
      </c>
      <c r="J61" s="192">
        <v>3.2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69</v>
      </c>
      <c r="D62" s="93">
        <v>70</v>
      </c>
      <c r="E62" s="93">
        <v>70</v>
      </c>
      <c r="F62" s="94"/>
      <c r="G62" s="94"/>
      <c r="H62" s="192">
        <v>1.381</v>
      </c>
      <c r="I62" s="192">
        <v>1.24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104</v>
      </c>
      <c r="D63" s="93">
        <v>104</v>
      </c>
      <c r="E63" s="93">
        <v>104</v>
      </c>
      <c r="F63" s="94"/>
      <c r="G63" s="94"/>
      <c r="H63" s="192">
        <v>4.4</v>
      </c>
      <c r="I63" s="192">
        <v>5.73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261</v>
      </c>
      <c r="D64" s="101">
        <v>229</v>
      </c>
      <c r="E64" s="101">
        <v>249</v>
      </c>
      <c r="F64" s="102">
        <f>IF(D64&gt;0,100*E64/D64,0)</f>
        <v>108.73362445414847</v>
      </c>
      <c r="G64" s="103"/>
      <c r="H64" s="193">
        <v>9.921</v>
      </c>
      <c r="I64" s="194">
        <v>10.57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49</v>
      </c>
      <c r="D66" s="101">
        <v>49</v>
      </c>
      <c r="E66" s="101">
        <v>54</v>
      </c>
      <c r="F66" s="102">
        <f>IF(D66&gt;0,100*E66/D66,0)</f>
        <v>110.20408163265306</v>
      </c>
      <c r="G66" s="103"/>
      <c r="H66" s="193">
        <v>1.848</v>
      </c>
      <c r="I66" s="194">
        <v>1.848</v>
      </c>
      <c r="J66" s="194">
        <v>2.05</v>
      </c>
      <c r="K66" s="104">
        <f>IF(I66&gt;0,100*J66/I66,0)</f>
        <v>110.9307359307359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70</v>
      </c>
      <c r="D68" s="93">
        <v>70</v>
      </c>
      <c r="E68" s="93">
        <v>70</v>
      </c>
      <c r="F68" s="94"/>
      <c r="G68" s="94"/>
      <c r="H68" s="192">
        <v>5.25</v>
      </c>
      <c r="I68" s="192">
        <v>5</v>
      </c>
      <c r="J68" s="192">
        <v>5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70</v>
      </c>
      <c r="D70" s="101">
        <v>70</v>
      </c>
      <c r="E70" s="101">
        <v>70</v>
      </c>
      <c r="F70" s="102">
        <f>IF(D70&gt;0,100*E70/D70,0)</f>
        <v>100</v>
      </c>
      <c r="G70" s="103"/>
      <c r="H70" s="193">
        <v>5.25</v>
      </c>
      <c r="I70" s="194">
        <v>5</v>
      </c>
      <c r="J70" s="194">
        <v>5</v>
      </c>
      <c r="K70" s="104">
        <f>IF(I70&gt;0,100*J70/I70,0)</f>
        <v>100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1908</v>
      </c>
      <c r="D72" s="93">
        <v>1908</v>
      </c>
      <c r="E72" s="93">
        <v>2447</v>
      </c>
      <c r="F72" s="94"/>
      <c r="G72" s="94"/>
      <c r="H72" s="192">
        <v>150.066</v>
      </c>
      <c r="I72" s="192">
        <v>188.3</v>
      </c>
      <c r="J72" s="192">
        <v>188.299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149</v>
      </c>
      <c r="D73" s="93">
        <v>149</v>
      </c>
      <c r="E73" s="93">
        <v>149</v>
      </c>
      <c r="F73" s="94"/>
      <c r="G73" s="94"/>
      <c r="H73" s="192">
        <v>4.614</v>
      </c>
      <c r="I73" s="192">
        <v>4.9</v>
      </c>
      <c r="J73" s="192">
        <v>4.2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69</v>
      </c>
      <c r="D74" s="93">
        <v>70</v>
      </c>
      <c r="E74" s="93">
        <v>70</v>
      </c>
      <c r="F74" s="94"/>
      <c r="G74" s="94"/>
      <c r="H74" s="192">
        <v>1.88</v>
      </c>
      <c r="I74" s="192">
        <v>1.925</v>
      </c>
      <c r="J74" s="192">
        <v>1.925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98</v>
      </c>
      <c r="D75" s="93">
        <v>98</v>
      </c>
      <c r="E75" s="93">
        <v>98</v>
      </c>
      <c r="F75" s="94"/>
      <c r="G75" s="94"/>
      <c r="H75" s="192">
        <v>4.079</v>
      </c>
      <c r="I75" s="192">
        <v>4.079019000000001</v>
      </c>
      <c r="J75" s="192">
        <v>4.04064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6</v>
      </c>
      <c r="D76" s="93">
        <v>10</v>
      </c>
      <c r="E76" s="93">
        <v>15</v>
      </c>
      <c r="F76" s="94"/>
      <c r="G76" s="94"/>
      <c r="H76" s="192">
        <v>0.15</v>
      </c>
      <c r="I76" s="192">
        <v>0.27</v>
      </c>
      <c r="J76" s="192">
        <v>0.39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67</v>
      </c>
      <c r="D77" s="93">
        <v>67</v>
      </c>
      <c r="E77" s="93">
        <v>60</v>
      </c>
      <c r="F77" s="94"/>
      <c r="G77" s="94"/>
      <c r="H77" s="192">
        <v>1.648</v>
      </c>
      <c r="I77" s="192">
        <v>2</v>
      </c>
      <c r="J77" s="192">
        <v>1.8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150</v>
      </c>
      <c r="D78" s="93">
        <v>150</v>
      </c>
      <c r="E78" s="93">
        <v>150</v>
      </c>
      <c r="F78" s="94"/>
      <c r="G78" s="94"/>
      <c r="H78" s="192">
        <v>8.03</v>
      </c>
      <c r="I78" s="192">
        <v>8.03</v>
      </c>
      <c r="J78" s="192">
        <v>7.925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26</v>
      </c>
      <c r="D79" s="93">
        <v>20</v>
      </c>
      <c r="E79" s="93">
        <v>20</v>
      </c>
      <c r="F79" s="94"/>
      <c r="G79" s="94"/>
      <c r="H79" s="192">
        <v>0.871</v>
      </c>
      <c r="I79" s="192">
        <v>0.975</v>
      </c>
      <c r="J79" s="192">
        <v>0.965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2473</v>
      </c>
      <c r="D80" s="101">
        <v>2472</v>
      </c>
      <c r="E80" s="101">
        <v>3009</v>
      </c>
      <c r="F80" s="102">
        <f>IF(D80&gt;0,100*E80/D80,0)</f>
        <v>121.72330097087378</v>
      </c>
      <c r="G80" s="103"/>
      <c r="H80" s="193">
        <v>171.33800000000002</v>
      </c>
      <c r="I80" s="194">
        <v>210.47901900000002</v>
      </c>
      <c r="J80" s="194">
        <v>209.54464000000002</v>
      </c>
      <c r="K80" s="104">
        <f>IF(I80&gt;0,100*J80/I80,0)</f>
        <v>99.5560702418515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49</v>
      </c>
      <c r="D82" s="93">
        <v>40</v>
      </c>
      <c r="E82" s="93">
        <v>49</v>
      </c>
      <c r="F82" s="94"/>
      <c r="G82" s="94"/>
      <c r="H82" s="192">
        <v>1.808</v>
      </c>
      <c r="I82" s="192">
        <v>1.493</v>
      </c>
      <c r="J82" s="192">
        <v>2.003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25</v>
      </c>
      <c r="D83" s="93">
        <v>25</v>
      </c>
      <c r="E83" s="93">
        <v>25</v>
      </c>
      <c r="F83" s="94"/>
      <c r="G83" s="94"/>
      <c r="H83" s="192">
        <v>1.446</v>
      </c>
      <c r="I83" s="192">
        <v>1.446</v>
      </c>
      <c r="J83" s="192">
        <v>1.45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74</v>
      </c>
      <c r="D84" s="101">
        <v>65</v>
      </c>
      <c r="E84" s="101">
        <v>74</v>
      </c>
      <c r="F84" s="102">
        <f>IF(D84&gt;0,100*E84/D84,0)</f>
        <v>113.84615384615384</v>
      </c>
      <c r="G84" s="103"/>
      <c r="H84" s="193">
        <v>3.254</v>
      </c>
      <c r="I84" s="194">
        <v>2.939</v>
      </c>
      <c r="J84" s="194">
        <v>3.4530000000000003</v>
      </c>
      <c r="K84" s="104">
        <f>IF(I84&gt;0,100*J84/I84,0)</f>
        <v>117.48894181694455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3423</v>
      </c>
      <c r="D87" s="116">
        <v>3352</v>
      </c>
      <c r="E87" s="116">
        <v>3864</v>
      </c>
      <c r="F87" s="117">
        <f>IF(D87&gt;0,100*E87/D87,0)</f>
        <v>115.27446300715991</v>
      </c>
      <c r="G87" s="103"/>
      <c r="H87" s="197">
        <v>208.821</v>
      </c>
      <c r="I87" s="198">
        <v>246.476019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V625"/>
  <sheetViews>
    <sheetView view="pageBreakPreview" zoomScale="60" zoomScalePageLayoutView="0" workbookViewId="0" topLeftCell="A64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107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22</v>
      </c>
      <c r="D9" s="93">
        <v>22</v>
      </c>
      <c r="E9" s="93">
        <v>22</v>
      </c>
      <c r="F9" s="94"/>
      <c r="G9" s="94"/>
      <c r="H9" s="192">
        <v>1.678</v>
      </c>
      <c r="I9" s="192">
        <v>1.678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20</v>
      </c>
      <c r="D10" s="93">
        <v>20</v>
      </c>
      <c r="E10" s="93">
        <v>20</v>
      </c>
      <c r="F10" s="94"/>
      <c r="G10" s="94"/>
      <c r="H10" s="192">
        <v>1.5</v>
      </c>
      <c r="I10" s="192">
        <v>1.62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22</v>
      </c>
      <c r="D11" s="93">
        <v>22</v>
      </c>
      <c r="E11" s="93">
        <v>22</v>
      </c>
      <c r="F11" s="94"/>
      <c r="G11" s="94"/>
      <c r="H11" s="192">
        <v>1.1</v>
      </c>
      <c r="I11" s="192">
        <v>1.1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22</v>
      </c>
      <c r="D12" s="93">
        <v>22</v>
      </c>
      <c r="E12" s="93">
        <v>22</v>
      </c>
      <c r="F12" s="94"/>
      <c r="G12" s="94"/>
      <c r="H12" s="192">
        <v>1.298</v>
      </c>
      <c r="I12" s="192">
        <v>1.357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86</v>
      </c>
      <c r="D13" s="101">
        <v>86</v>
      </c>
      <c r="E13" s="101">
        <v>86</v>
      </c>
      <c r="F13" s="102">
        <f>IF(D13&gt;0,100*E13/D13,0)</f>
        <v>100</v>
      </c>
      <c r="G13" s="103"/>
      <c r="H13" s="193">
        <v>5.5760000000000005</v>
      </c>
      <c r="I13" s="194">
        <v>5.755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11</v>
      </c>
      <c r="D15" s="101">
        <v>11</v>
      </c>
      <c r="E15" s="101">
        <v>20</v>
      </c>
      <c r="F15" s="102">
        <f>IF(D15&gt;0,100*E15/D15,0)</f>
        <v>181.8181818181818</v>
      </c>
      <c r="G15" s="103"/>
      <c r="H15" s="193">
        <v>0.22</v>
      </c>
      <c r="I15" s="194">
        <v>0.22</v>
      </c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>
        <v>2</v>
      </c>
      <c r="E17" s="101">
        <v>2</v>
      </c>
      <c r="F17" s="102">
        <f>IF(D17&gt;0,100*E17/D17,0)</f>
        <v>100</v>
      </c>
      <c r="G17" s="103"/>
      <c r="H17" s="193"/>
      <c r="I17" s="194">
        <v>0.02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3</v>
      </c>
      <c r="D19" s="93">
        <v>3</v>
      </c>
      <c r="E19" s="93">
        <v>3</v>
      </c>
      <c r="F19" s="94"/>
      <c r="G19" s="94"/>
      <c r="H19" s="192">
        <v>0.098</v>
      </c>
      <c r="I19" s="192">
        <v>0.095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6</v>
      </c>
      <c r="D20" s="93">
        <v>6</v>
      </c>
      <c r="E20" s="93">
        <v>6</v>
      </c>
      <c r="F20" s="94"/>
      <c r="G20" s="94"/>
      <c r="H20" s="192">
        <v>0.098</v>
      </c>
      <c r="I20" s="192">
        <v>0.098</v>
      </c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21</v>
      </c>
      <c r="D21" s="93">
        <v>21</v>
      </c>
      <c r="E21" s="93">
        <v>40</v>
      </c>
      <c r="F21" s="94"/>
      <c r="G21" s="94"/>
      <c r="H21" s="192">
        <v>0.42</v>
      </c>
      <c r="I21" s="192">
        <v>0.42</v>
      </c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30</v>
      </c>
      <c r="D22" s="101">
        <v>30</v>
      </c>
      <c r="E22" s="101">
        <v>49</v>
      </c>
      <c r="F22" s="102">
        <f>IF(D22&gt;0,100*E22/D22,0)</f>
        <v>163.33333333333334</v>
      </c>
      <c r="G22" s="103"/>
      <c r="H22" s="193">
        <v>0.616</v>
      </c>
      <c r="I22" s="194">
        <v>0.613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104</v>
      </c>
      <c r="D24" s="101">
        <v>104</v>
      </c>
      <c r="E24" s="101">
        <v>100</v>
      </c>
      <c r="F24" s="102">
        <f>IF(D24&gt;0,100*E24/D24,0)</f>
        <v>96.15384615384616</v>
      </c>
      <c r="G24" s="103"/>
      <c r="H24" s="193">
        <v>7.105</v>
      </c>
      <c r="I24" s="194">
        <v>9.709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23</v>
      </c>
      <c r="D26" s="101">
        <v>23</v>
      </c>
      <c r="E26" s="101">
        <v>22</v>
      </c>
      <c r="F26" s="102">
        <f>IF(D26&gt;0,100*E26/D26,0)</f>
        <v>95.65217391304348</v>
      </c>
      <c r="G26" s="103"/>
      <c r="H26" s="193">
        <v>0.981</v>
      </c>
      <c r="I26" s="194">
        <v>0.95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10</v>
      </c>
      <c r="D30" s="93">
        <v>25</v>
      </c>
      <c r="E30" s="93">
        <v>22</v>
      </c>
      <c r="F30" s="94"/>
      <c r="G30" s="94"/>
      <c r="H30" s="192">
        <v>0.46</v>
      </c>
      <c r="I30" s="192">
        <v>1.175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10</v>
      </c>
      <c r="D31" s="101">
        <v>25</v>
      </c>
      <c r="E31" s="101">
        <v>22</v>
      </c>
      <c r="F31" s="102">
        <f>IF(D31&gt;0,100*E31/D31,0)</f>
        <v>88</v>
      </c>
      <c r="G31" s="103"/>
      <c r="H31" s="193">
        <v>0.46</v>
      </c>
      <c r="I31" s="194">
        <v>1.175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99</v>
      </c>
      <c r="D33" s="93">
        <v>90</v>
      </c>
      <c r="E33" s="93">
        <v>80</v>
      </c>
      <c r="F33" s="94"/>
      <c r="G33" s="94"/>
      <c r="H33" s="192">
        <v>4.461</v>
      </c>
      <c r="I33" s="192">
        <v>4.6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37</v>
      </c>
      <c r="D34" s="93">
        <v>37</v>
      </c>
      <c r="E34" s="93">
        <v>35</v>
      </c>
      <c r="F34" s="94"/>
      <c r="G34" s="94"/>
      <c r="H34" s="192">
        <v>1.026</v>
      </c>
      <c r="I34" s="192">
        <v>1.026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11</v>
      </c>
      <c r="D35" s="93">
        <v>10</v>
      </c>
      <c r="E35" s="93">
        <v>10</v>
      </c>
      <c r="F35" s="94"/>
      <c r="G35" s="94"/>
      <c r="H35" s="192">
        <v>0.286</v>
      </c>
      <c r="I35" s="192">
        <v>0.27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180</v>
      </c>
      <c r="D36" s="93">
        <v>180</v>
      </c>
      <c r="E36" s="93">
        <v>182</v>
      </c>
      <c r="F36" s="94"/>
      <c r="G36" s="94"/>
      <c r="H36" s="192">
        <v>5.434</v>
      </c>
      <c r="I36" s="192">
        <v>5.434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327</v>
      </c>
      <c r="D37" s="101">
        <v>317</v>
      </c>
      <c r="E37" s="101">
        <v>307</v>
      </c>
      <c r="F37" s="102">
        <f>IF(D37&gt;0,100*E37/D37,0)</f>
        <v>96.84542586750788</v>
      </c>
      <c r="G37" s="103"/>
      <c r="H37" s="193">
        <v>11.207</v>
      </c>
      <c r="I37" s="194">
        <v>11.329999999999998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57</v>
      </c>
      <c r="D39" s="101">
        <v>55</v>
      </c>
      <c r="E39" s="101">
        <v>100</v>
      </c>
      <c r="F39" s="102">
        <f>IF(D39&gt;0,100*E39/D39,0)</f>
        <v>181.8181818181818</v>
      </c>
      <c r="G39" s="103"/>
      <c r="H39" s="193">
        <v>2.646</v>
      </c>
      <c r="I39" s="194">
        <v>2.6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1</v>
      </c>
      <c r="D41" s="93">
        <v>1</v>
      </c>
      <c r="E41" s="93"/>
      <c r="F41" s="94"/>
      <c r="G41" s="94"/>
      <c r="H41" s="192">
        <v>0.019</v>
      </c>
      <c r="I41" s="192">
        <v>0.021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6</v>
      </c>
      <c r="D43" s="93">
        <v>6</v>
      </c>
      <c r="E43" s="93">
        <v>6</v>
      </c>
      <c r="F43" s="94"/>
      <c r="G43" s="94"/>
      <c r="H43" s="192">
        <v>0.15</v>
      </c>
      <c r="I43" s="192">
        <v>0.15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25</v>
      </c>
      <c r="D46" s="93">
        <v>24</v>
      </c>
      <c r="E46" s="93">
        <v>25</v>
      </c>
      <c r="F46" s="94"/>
      <c r="G46" s="94"/>
      <c r="H46" s="192">
        <v>0.625</v>
      </c>
      <c r="I46" s="192">
        <v>0.6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5</v>
      </c>
      <c r="D47" s="93">
        <v>11</v>
      </c>
      <c r="E47" s="93">
        <v>10</v>
      </c>
      <c r="F47" s="94"/>
      <c r="G47" s="94"/>
      <c r="H47" s="192">
        <v>0.175</v>
      </c>
      <c r="I47" s="192">
        <v>0.495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9</v>
      </c>
      <c r="D48" s="93">
        <v>12</v>
      </c>
      <c r="E48" s="93">
        <v>12</v>
      </c>
      <c r="F48" s="94"/>
      <c r="G48" s="94"/>
      <c r="H48" s="192">
        <v>0.207</v>
      </c>
      <c r="I48" s="192">
        <v>0.276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46</v>
      </c>
      <c r="D50" s="101">
        <v>54</v>
      </c>
      <c r="E50" s="101">
        <v>53</v>
      </c>
      <c r="F50" s="102">
        <f>IF(D50&gt;0,100*E50/D50,0)</f>
        <v>98.14814814814815</v>
      </c>
      <c r="G50" s="103"/>
      <c r="H50" s="193">
        <v>1.1760000000000002</v>
      </c>
      <c r="I50" s="194">
        <v>1.542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18</v>
      </c>
      <c r="D52" s="101">
        <v>18</v>
      </c>
      <c r="E52" s="101">
        <v>18</v>
      </c>
      <c r="F52" s="102">
        <f>IF(D52&gt;0,100*E52/D52,0)</f>
        <v>100</v>
      </c>
      <c r="G52" s="103"/>
      <c r="H52" s="193">
        <v>0.54</v>
      </c>
      <c r="I52" s="194">
        <v>0.54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38</v>
      </c>
      <c r="D55" s="93">
        <v>40</v>
      </c>
      <c r="E55" s="93">
        <v>40</v>
      </c>
      <c r="F55" s="94"/>
      <c r="G55" s="94"/>
      <c r="H55" s="192">
        <v>0.836</v>
      </c>
      <c r="I55" s="192">
        <v>0.975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>
        <v>1</v>
      </c>
      <c r="E57" s="93">
        <v>2</v>
      </c>
      <c r="F57" s="94"/>
      <c r="G57" s="94"/>
      <c r="H57" s="192"/>
      <c r="I57" s="192">
        <v>0.04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55</v>
      </c>
      <c r="D58" s="93">
        <v>45</v>
      </c>
      <c r="E58" s="93">
        <v>45</v>
      </c>
      <c r="F58" s="94"/>
      <c r="G58" s="94"/>
      <c r="H58" s="192">
        <v>1.375</v>
      </c>
      <c r="I58" s="192">
        <v>0.744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93</v>
      </c>
      <c r="D59" s="101">
        <v>86</v>
      </c>
      <c r="E59" s="101">
        <v>87</v>
      </c>
      <c r="F59" s="102">
        <f>IF(D59&gt;0,100*E59/D59,0)</f>
        <v>101.16279069767442</v>
      </c>
      <c r="G59" s="103"/>
      <c r="H59" s="193">
        <v>2.211</v>
      </c>
      <c r="I59" s="194">
        <v>1.759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110</v>
      </c>
      <c r="D61" s="93">
        <v>110</v>
      </c>
      <c r="E61" s="93">
        <v>110</v>
      </c>
      <c r="F61" s="94"/>
      <c r="G61" s="94"/>
      <c r="H61" s="192">
        <v>6.11</v>
      </c>
      <c r="I61" s="192">
        <v>6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85</v>
      </c>
      <c r="D62" s="93">
        <v>75</v>
      </c>
      <c r="E62" s="93">
        <v>80</v>
      </c>
      <c r="F62" s="94"/>
      <c r="G62" s="94"/>
      <c r="H62" s="192">
        <v>1.869</v>
      </c>
      <c r="I62" s="192">
        <v>1.7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83</v>
      </c>
      <c r="D63" s="93">
        <v>102</v>
      </c>
      <c r="E63" s="93">
        <v>189</v>
      </c>
      <c r="F63" s="94"/>
      <c r="G63" s="94"/>
      <c r="H63" s="192">
        <v>3</v>
      </c>
      <c r="I63" s="192">
        <v>6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278</v>
      </c>
      <c r="D64" s="101">
        <v>287</v>
      </c>
      <c r="E64" s="101">
        <v>379</v>
      </c>
      <c r="F64" s="102">
        <f>IF(D64&gt;0,100*E64/D64,0)</f>
        <v>132.05574912891987</v>
      </c>
      <c r="G64" s="103"/>
      <c r="H64" s="193">
        <v>10.979</v>
      </c>
      <c r="I64" s="194">
        <v>13.7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329</v>
      </c>
      <c r="D66" s="101">
        <v>289</v>
      </c>
      <c r="E66" s="101">
        <v>601</v>
      </c>
      <c r="F66" s="102">
        <f>IF(D66&gt;0,100*E66/D66,0)</f>
        <v>207.95847750865053</v>
      </c>
      <c r="G66" s="103"/>
      <c r="H66" s="193">
        <v>8.746</v>
      </c>
      <c r="I66" s="194">
        <v>8.45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124</v>
      </c>
      <c r="D68" s="93">
        <v>120</v>
      </c>
      <c r="E68" s="93">
        <v>110</v>
      </c>
      <c r="F68" s="94"/>
      <c r="G68" s="94"/>
      <c r="H68" s="192">
        <v>5.01</v>
      </c>
      <c r="I68" s="192">
        <v>4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11</v>
      </c>
      <c r="D69" s="93">
        <v>10</v>
      </c>
      <c r="E69" s="93">
        <v>10</v>
      </c>
      <c r="F69" s="94"/>
      <c r="G69" s="94"/>
      <c r="H69" s="192">
        <v>0.385</v>
      </c>
      <c r="I69" s="192">
        <v>0.35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135</v>
      </c>
      <c r="D70" s="101">
        <v>130</v>
      </c>
      <c r="E70" s="101">
        <v>120</v>
      </c>
      <c r="F70" s="102">
        <f>IF(D70&gt;0,100*E70/D70,0)</f>
        <v>92.3076923076923</v>
      </c>
      <c r="G70" s="103"/>
      <c r="H70" s="193">
        <v>5.395</v>
      </c>
      <c r="I70" s="194">
        <v>4.35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7219</v>
      </c>
      <c r="D72" s="93">
        <v>7477</v>
      </c>
      <c r="E72" s="93">
        <v>7477</v>
      </c>
      <c r="F72" s="94"/>
      <c r="G72" s="94"/>
      <c r="H72" s="192">
        <v>347.16</v>
      </c>
      <c r="I72" s="192">
        <v>416.388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185</v>
      </c>
      <c r="D73" s="93">
        <v>203</v>
      </c>
      <c r="E73" s="93">
        <v>200</v>
      </c>
      <c r="F73" s="94"/>
      <c r="G73" s="94"/>
      <c r="H73" s="192">
        <v>8.81</v>
      </c>
      <c r="I73" s="192">
        <v>8.77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129</v>
      </c>
      <c r="D74" s="93">
        <v>120</v>
      </c>
      <c r="E74" s="93">
        <v>135</v>
      </c>
      <c r="F74" s="94"/>
      <c r="G74" s="94"/>
      <c r="H74" s="192">
        <v>4</v>
      </c>
      <c r="I74" s="192">
        <v>4.32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339</v>
      </c>
      <c r="D75" s="93">
        <v>339</v>
      </c>
      <c r="E75" s="93">
        <v>497</v>
      </c>
      <c r="F75" s="94"/>
      <c r="G75" s="94"/>
      <c r="H75" s="192">
        <v>13.574</v>
      </c>
      <c r="I75" s="192">
        <v>13.573953000000001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18</v>
      </c>
      <c r="D76" s="93">
        <v>20</v>
      </c>
      <c r="E76" s="93">
        <v>22</v>
      </c>
      <c r="F76" s="94"/>
      <c r="G76" s="94"/>
      <c r="H76" s="192">
        <v>0.54</v>
      </c>
      <c r="I76" s="192">
        <v>0.54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12</v>
      </c>
      <c r="D77" s="93">
        <v>17</v>
      </c>
      <c r="E77" s="93">
        <v>20</v>
      </c>
      <c r="F77" s="94"/>
      <c r="G77" s="94"/>
      <c r="H77" s="192">
        <v>0.291</v>
      </c>
      <c r="I77" s="192">
        <v>0.375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185</v>
      </c>
      <c r="D78" s="93">
        <v>185</v>
      </c>
      <c r="E78" s="93">
        <v>200</v>
      </c>
      <c r="F78" s="94"/>
      <c r="G78" s="94"/>
      <c r="H78" s="192">
        <v>11.47</v>
      </c>
      <c r="I78" s="192">
        <v>11.5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40</v>
      </c>
      <c r="D79" s="93">
        <v>50</v>
      </c>
      <c r="E79" s="93">
        <v>50</v>
      </c>
      <c r="F79" s="94"/>
      <c r="G79" s="94"/>
      <c r="H79" s="192">
        <v>1.8</v>
      </c>
      <c r="I79" s="192">
        <v>1.85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8127</v>
      </c>
      <c r="D80" s="101">
        <v>8411</v>
      </c>
      <c r="E80" s="101">
        <v>8601</v>
      </c>
      <c r="F80" s="102">
        <f>IF(D80&gt;0,100*E80/D80,0)</f>
        <v>102.25894661752467</v>
      </c>
      <c r="G80" s="103"/>
      <c r="H80" s="193">
        <v>387.6450000000001</v>
      </c>
      <c r="I80" s="194">
        <v>457.316953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203</v>
      </c>
      <c r="D82" s="93">
        <v>178</v>
      </c>
      <c r="E82" s="93">
        <v>228</v>
      </c>
      <c r="F82" s="94"/>
      <c r="G82" s="94"/>
      <c r="H82" s="192">
        <v>9.658</v>
      </c>
      <c r="I82" s="192">
        <v>9.658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225</v>
      </c>
      <c r="D83" s="93">
        <v>225</v>
      </c>
      <c r="E83" s="93">
        <v>225</v>
      </c>
      <c r="F83" s="94"/>
      <c r="G83" s="94"/>
      <c r="H83" s="192">
        <v>9.335</v>
      </c>
      <c r="I83" s="192">
        <v>9.335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428</v>
      </c>
      <c r="D84" s="101">
        <v>403</v>
      </c>
      <c r="E84" s="101">
        <v>453</v>
      </c>
      <c r="F84" s="102">
        <f>IF(D84&gt;0,100*E84/D84,0)</f>
        <v>112.40694789081886</v>
      </c>
      <c r="G84" s="103"/>
      <c r="H84" s="193">
        <v>18.993000000000002</v>
      </c>
      <c r="I84" s="194">
        <v>18.993000000000002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10102</v>
      </c>
      <c r="D87" s="116">
        <v>10331</v>
      </c>
      <c r="E87" s="116">
        <v>11020</v>
      </c>
      <c r="F87" s="117">
        <f>IF(D87&gt;0,100*E87/D87,0)</f>
        <v>106.6692478946859</v>
      </c>
      <c r="G87" s="103"/>
      <c r="H87" s="197">
        <v>464.4960000000001</v>
      </c>
      <c r="I87" s="198">
        <v>539.022953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108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1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30</v>
      </c>
      <c r="D9" s="93">
        <v>30</v>
      </c>
      <c r="E9" s="93">
        <v>31</v>
      </c>
      <c r="F9" s="94"/>
      <c r="G9" s="94"/>
      <c r="H9" s="192">
        <v>0.788</v>
      </c>
      <c r="I9" s="192">
        <v>0.8</v>
      </c>
      <c r="J9" s="192">
        <v>0.814</v>
      </c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23</v>
      </c>
      <c r="D10" s="93">
        <v>23</v>
      </c>
      <c r="E10" s="93">
        <v>23</v>
      </c>
      <c r="F10" s="94"/>
      <c r="G10" s="94"/>
      <c r="H10" s="192">
        <v>0.604</v>
      </c>
      <c r="I10" s="192">
        <v>0.612</v>
      </c>
      <c r="J10" s="192">
        <v>0.604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21</v>
      </c>
      <c r="D11" s="93">
        <v>21</v>
      </c>
      <c r="E11" s="93">
        <v>21</v>
      </c>
      <c r="F11" s="94"/>
      <c r="G11" s="94"/>
      <c r="H11" s="192">
        <v>0.551</v>
      </c>
      <c r="I11" s="192">
        <v>0.547</v>
      </c>
      <c r="J11" s="192">
        <v>0.551</v>
      </c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46</v>
      </c>
      <c r="D12" s="93">
        <v>46</v>
      </c>
      <c r="E12" s="93">
        <v>46</v>
      </c>
      <c r="F12" s="94"/>
      <c r="G12" s="94"/>
      <c r="H12" s="192">
        <v>1.103</v>
      </c>
      <c r="I12" s="192">
        <v>1.114</v>
      </c>
      <c r="J12" s="192">
        <v>1.103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120</v>
      </c>
      <c r="D13" s="101">
        <v>120</v>
      </c>
      <c r="E13" s="101">
        <v>121</v>
      </c>
      <c r="F13" s="102">
        <f>IF(D13&gt;0,100*E13/D13,0)</f>
        <v>100.83333333333333</v>
      </c>
      <c r="G13" s="103"/>
      <c r="H13" s="193">
        <v>3.0460000000000003</v>
      </c>
      <c r="I13" s="194">
        <v>3.0730000000000004</v>
      </c>
      <c r="J13" s="194">
        <v>3.072</v>
      </c>
      <c r="K13" s="104">
        <f>IF(I13&gt;0,100*J13/I13,0)</f>
        <v>99.96745850959972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2</v>
      </c>
      <c r="D15" s="101">
        <v>2</v>
      </c>
      <c r="E15" s="101">
        <v>3</v>
      </c>
      <c r="F15" s="102">
        <f>IF(D15&gt;0,100*E15/D15,0)</f>
        <v>150</v>
      </c>
      <c r="G15" s="103"/>
      <c r="H15" s="193">
        <v>0.02</v>
      </c>
      <c r="I15" s="194">
        <v>0.02</v>
      </c>
      <c r="J15" s="194">
        <v>0.03</v>
      </c>
      <c r="K15" s="104">
        <f>IF(I15&gt;0,100*J15/I15,0)</f>
        <v>150</v>
      </c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3</v>
      </c>
      <c r="D17" s="101">
        <v>3</v>
      </c>
      <c r="E17" s="101">
        <v>3</v>
      </c>
      <c r="F17" s="102">
        <f>IF(D17&gt;0,100*E17/D17,0)</f>
        <v>100</v>
      </c>
      <c r="G17" s="103"/>
      <c r="H17" s="193">
        <v>0.024</v>
      </c>
      <c r="I17" s="194">
        <v>0.12</v>
      </c>
      <c r="J17" s="194">
        <v>0.12</v>
      </c>
      <c r="K17" s="104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17</v>
      </c>
      <c r="D19" s="93">
        <v>17</v>
      </c>
      <c r="E19" s="93">
        <v>17</v>
      </c>
      <c r="F19" s="94"/>
      <c r="G19" s="94"/>
      <c r="H19" s="192">
        <v>0.995</v>
      </c>
      <c r="I19" s="192">
        <v>0.986</v>
      </c>
      <c r="J19" s="192">
        <v>0.792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14</v>
      </c>
      <c r="D20" s="93">
        <v>14</v>
      </c>
      <c r="E20" s="93">
        <v>14</v>
      </c>
      <c r="F20" s="94"/>
      <c r="G20" s="94"/>
      <c r="H20" s="192">
        <v>0.28</v>
      </c>
      <c r="I20" s="192">
        <v>0.285</v>
      </c>
      <c r="J20" s="192">
        <v>0.285</v>
      </c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12</v>
      </c>
      <c r="D21" s="93">
        <v>12</v>
      </c>
      <c r="E21" s="93">
        <v>12</v>
      </c>
      <c r="F21" s="94"/>
      <c r="G21" s="94"/>
      <c r="H21" s="192">
        <v>0.215</v>
      </c>
      <c r="I21" s="192">
        <v>0.215</v>
      </c>
      <c r="J21" s="192">
        <v>0.215</v>
      </c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43</v>
      </c>
      <c r="D22" s="101">
        <v>43</v>
      </c>
      <c r="E22" s="101">
        <v>43</v>
      </c>
      <c r="F22" s="102">
        <f>IF(D22&gt;0,100*E22/D22,0)</f>
        <v>100</v>
      </c>
      <c r="G22" s="103"/>
      <c r="H22" s="193">
        <v>1.49</v>
      </c>
      <c r="I22" s="194">
        <v>1.486</v>
      </c>
      <c r="J22" s="194">
        <v>1.292</v>
      </c>
      <c r="K22" s="104">
        <f>IF(I22&gt;0,100*J22/I22,0)</f>
        <v>86.94481830417229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15</v>
      </c>
      <c r="D24" s="101">
        <v>15</v>
      </c>
      <c r="E24" s="101">
        <v>15</v>
      </c>
      <c r="F24" s="102">
        <f>IF(D24&gt;0,100*E24/D24,0)</f>
        <v>100</v>
      </c>
      <c r="G24" s="103"/>
      <c r="H24" s="193">
        <v>1.091</v>
      </c>
      <c r="I24" s="194">
        <v>0.85</v>
      </c>
      <c r="J24" s="194">
        <v>0.85</v>
      </c>
      <c r="K24" s="104">
        <f>IF(I24&gt;0,100*J24/I24,0)</f>
        <v>100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118</v>
      </c>
      <c r="D26" s="101">
        <v>115</v>
      </c>
      <c r="E26" s="101">
        <v>105</v>
      </c>
      <c r="F26" s="102">
        <f>IF(D26&gt;0,100*E26/D26,0)</f>
        <v>91.30434782608695</v>
      </c>
      <c r="G26" s="103"/>
      <c r="H26" s="193">
        <v>10.95</v>
      </c>
      <c r="I26" s="194">
        <v>10.6</v>
      </c>
      <c r="J26" s="194">
        <v>10.6</v>
      </c>
      <c r="K26" s="104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>
        <v>1</v>
      </c>
      <c r="E30" s="93">
        <v>1</v>
      </c>
      <c r="F30" s="94"/>
      <c r="G30" s="94"/>
      <c r="H30" s="192"/>
      <c r="I30" s="192">
        <v>0.031</v>
      </c>
      <c r="J30" s="192">
        <v>0.031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>
        <v>1</v>
      </c>
      <c r="E31" s="101">
        <v>1</v>
      </c>
      <c r="F31" s="102">
        <f>IF(D31&gt;0,100*E31/D31,0)</f>
        <v>100</v>
      </c>
      <c r="G31" s="103"/>
      <c r="H31" s="193"/>
      <c r="I31" s="194">
        <v>0.031</v>
      </c>
      <c r="J31" s="194">
        <v>0.031</v>
      </c>
      <c r="K31" s="104">
        <f>IF(I31&gt;0,100*J31/I31,0)</f>
        <v>100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76</v>
      </c>
      <c r="D33" s="93">
        <v>75</v>
      </c>
      <c r="E33" s="93">
        <v>60</v>
      </c>
      <c r="F33" s="94"/>
      <c r="G33" s="94"/>
      <c r="H33" s="192">
        <v>1.403</v>
      </c>
      <c r="I33" s="192">
        <v>1.25</v>
      </c>
      <c r="J33" s="192">
        <v>1.25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21</v>
      </c>
      <c r="D34" s="93">
        <v>21</v>
      </c>
      <c r="E34" s="93">
        <v>8</v>
      </c>
      <c r="F34" s="94"/>
      <c r="G34" s="94"/>
      <c r="H34" s="192">
        <v>0.489</v>
      </c>
      <c r="I34" s="192">
        <v>0.489</v>
      </c>
      <c r="J34" s="192">
        <v>0.49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7</v>
      </c>
      <c r="D35" s="93">
        <v>6</v>
      </c>
      <c r="E35" s="93">
        <v>6</v>
      </c>
      <c r="F35" s="94"/>
      <c r="G35" s="94"/>
      <c r="H35" s="192">
        <v>0.117</v>
      </c>
      <c r="I35" s="192">
        <v>0.115</v>
      </c>
      <c r="J35" s="192">
        <v>0.115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10</v>
      </c>
      <c r="D36" s="93">
        <v>10</v>
      </c>
      <c r="E36" s="93">
        <v>16</v>
      </c>
      <c r="F36" s="94"/>
      <c r="G36" s="94"/>
      <c r="H36" s="192">
        <v>0.18</v>
      </c>
      <c r="I36" s="192">
        <v>0.18</v>
      </c>
      <c r="J36" s="192">
        <v>0.288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114</v>
      </c>
      <c r="D37" s="101">
        <v>112</v>
      </c>
      <c r="E37" s="101">
        <v>90</v>
      </c>
      <c r="F37" s="102">
        <f>IF(D37&gt;0,100*E37/D37,0)</f>
        <v>80.35714285714286</v>
      </c>
      <c r="G37" s="103"/>
      <c r="H37" s="193">
        <v>2.189</v>
      </c>
      <c r="I37" s="194">
        <v>2.034</v>
      </c>
      <c r="J37" s="194">
        <v>2.143</v>
      </c>
      <c r="K37" s="104">
        <f>IF(I37&gt;0,100*J37/I37,0)</f>
        <v>105.35889872173058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141</v>
      </c>
      <c r="D39" s="101">
        <v>140</v>
      </c>
      <c r="E39" s="101">
        <v>75</v>
      </c>
      <c r="F39" s="102">
        <f>IF(D39&gt;0,100*E39/D39,0)</f>
        <v>53.57142857142857</v>
      </c>
      <c r="G39" s="103"/>
      <c r="H39" s="193">
        <v>2.449</v>
      </c>
      <c r="I39" s="194">
        <v>2.4</v>
      </c>
      <c r="J39" s="194">
        <v>1.28</v>
      </c>
      <c r="K39" s="104">
        <f>IF(I39&gt;0,100*J39/I39,0)</f>
        <v>53.333333333333336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140</v>
      </c>
      <c r="D41" s="93">
        <v>242</v>
      </c>
      <c r="E41" s="93">
        <v>150</v>
      </c>
      <c r="F41" s="94"/>
      <c r="G41" s="94"/>
      <c r="H41" s="192">
        <v>9.786</v>
      </c>
      <c r="I41" s="192">
        <v>16.94</v>
      </c>
      <c r="J41" s="192">
        <v>16.94</v>
      </c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33</v>
      </c>
      <c r="D42" s="93">
        <v>34</v>
      </c>
      <c r="E42" s="93">
        <v>30</v>
      </c>
      <c r="F42" s="94"/>
      <c r="G42" s="94"/>
      <c r="H42" s="192">
        <v>2.475</v>
      </c>
      <c r="I42" s="192">
        <v>2.55</v>
      </c>
      <c r="J42" s="192">
        <v>2.55</v>
      </c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7</v>
      </c>
      <c r="D45" s="93">
        <v>7</v>
      </c>
      <c r="E45" s="93">
        <v>7</v>
      </c>
      <c r="F45" s="94"/>
      <c r="G45" s="94"/>
      <c r="H45" s="192">
        <v>0.147</v>
      </c>
      <c r="I45" s="192">
        <v>0.147</v>
      </c>
      <c r="J45" s="192">
        <v>0.147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1080</v>
      </c>
      <c r="D46" s="93">
        <v>1062</v>
      </c>
      <c r="E46" s="93">
        <v>1080</v>
      </c>
      <c r="F46" s="94"/>
      <c r="G46" s="94"/>
      <c r="H46" s="192">
        <v>75.6</v>
      </c>
      <c r="I46" s="192">
        <v>69.03</v>
      </c>
      <c r="J46" s="192">
        <v>69.03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42</v>
      </c>
      <c r="D47" s="93">
        <v>44</v>
      </c>
      <c r="E47" s="93">
        <v>40</v>
      </c>
      <c r="F47" s="94"/>
      <c r="G47" s="94"/>
      <c r="H47" s="192">
        <v>2.31</v>
      </c>
      <c r="I47" s="192">
        <v>2.332</v>
      </c>
      <c r="J47" s="192">
        <v>2.332</v>
      </c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969</v>
      </c>
      <c r="D48" s="93">
        <v>1274</v>
      </c>
      <c r="E48" s="93">
        <v>1300</v>
      </c>
      <c r="F48" s="94"/>
      <c r="G48" s="94"/>
      <c r="H48" s="192">
        <v>72.675</v>
      </c>
      <c r="I48" s="192">
        <v>95.55</v>
      </c>
      <c r="J48" s="192">
        <v>95.55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20</v>
      </c>
      <c r="D49" s="93">
        <v>20</v>
      </c>
      <c r="E49" s="93">
        <v>20</v>
      </c>
      <c r="F49" s="94"/>
      <c r="G49" s="94"/>
      <c r="H49" s="192">
        <v>1.3</v>
      </c>
      <c r="I49" s="192">
        <v>1.105</v>
      </c>
      <c r="J49" s="192">
        <v>1.105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2291</v>
      </c>
      <c r="D50" s="101">
        <v>2683</v>
      </c>
      <c r="E50" s="101">
        <v>2627</v>
      </c>
      <c r="F50" s="102">
        <f>IF(D50&gt;0,100*E50/D50,0)</f>
        <v>97.91278419679463</v>
      </c>
      <c r="G50" s="103"/>
      <c r="H50" s="193">
        <v>164.293</v>
      </c>
      <c r="I50" s="194">
        <v>187.65399999999997</v>
      </c>
      <c r="J50" s="194">
        <v>187.65399999999997</v>
      </c>
      <c r="K50" s="104">
        <f>IF(I50&gt;0,100*J50/I50,0)</f>
        <v>100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9</v>
      </c>
      <c r="D52" s="101">
        <v>9</v>
      </c>
      <c r="E52" s="101">
        <v>9</v>
      </c>
      <c r="F52" s="102">
        <f>IF(D52&gt;0,100*E52/D52,0)</f>
        <v>100</v>
      </c>
      <c r="G52" s="103"/>
      <c r="H52" s="193">
        <v>0.27</v>
      </c>
      <c r="I52" s="194">
        <v>0.27</v>
      </c>
      <c r="J52" s="194">
        <v>0.27</v>
      </c>
      <c r="K52" s="104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270</v>
      </c>
      <c r="D54" s="93">
        <v>150</v>
      </c>
      <c r="E54" s="93">
        <v>175</v>
      </c>
      <c r="F54" s="94"/>
      <c r="G54" s="94"/>
      <c r="H54" s="192">
        <v>14.85</v>
      </c>
      <c r="I54" s="192">
        <v>7.5</v>
      </c>
      <c r="J54" s="192">
        <v>9.1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4</v>
      </c>
      <c r="D55" s="93">
        <v>4</v>
      </c>
      <c r="E55" s="93">
        <v>5</v>
      </c>
      <c r="F55" s="94"/>
      <c r="G55" s="94"/>
      <c r="H55" s="192">
        <v>0.16</v>
      </c>
      <c r="I55" s="192">
        <v>0.16</v>
      </c>
      <c r="J55" s="192">
        <v>0.16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3</v>
      </c>
      <c r="D56" s="93">
        <v>8</v>
      </c>
      <c r="E56" s="93">
        <v>29</v>
      </c>
      <c r="F56" s="94"/>
      <c r="G56" s="94"/>
      <c r="H56" s="192">
        <v>0.18</v>
      </c>
      <c r="I56" s="192">
        <v>0.125</v>
      </c>
      <c r="J56" s="192">
        <v>0.19</v>
      </c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82</v>
      </c>
      <c r="D58" s="93">
        <v>114</v>
      </c>
      <c r="E58" s="93">
        <v>104</v>
      </c>
      <c r="F58" s="94"/>
      <c r="G58" s="94"/>
      <c r="H58" s="192">
        <v>3.936</v>
      </c>
      <c r="I58" s="192">
        <v>4.617</v>
      </c>
      <c r="J58" s="192">
        <v>5.928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359</v>
      </c>
      <c r="D59" s="101">
        <v>276</v>
      </c>
      <c r="E59" s="101">
        <v>313</v>
      </c>
      <c r="F59" s="102">
        <f>IF(D59&gt;0,100*E59/D59,0)</f>
        <v>113.40579710144928</v>
      </c>
      <c r="G59" s="103"/>
      <c r="H59" s="193">
        <v>19.125999999999998</v>
      </c>
      <c r="I59" s="194">
        <v>12.402000000000001</v>
      </c>
      <c r="J59" s="194">
        <v>15.378</v>
      </c>
      <c r="K59" s="104">
        <f>IF(I59&gt;0,100*J59/I59,0)</f>
        <v>123.996129656507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171</v>
      </c>
      <c r="D61" s="93">
        <v>120</v>
      </c>
      <c r="E61" s="93">
        <v>120</v>
      </c>
      <c r="F61" s="94"/>
      <c r="G61" s="94"/>
      <c r="H61" s="192">
        <v>8.208</v>
      </c>
      <c r="I61" s="192">
        <v>6</v>
      </c>
      <c r="J61" s="192">
        <v>8.8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10</v>
      </c>
      <c r="D62" s="93">
        <v>10</v>
      </c>
      <c r="E62" s="93">
        <v>10</v>
      </c>
      <c r="F62" s="94"/>
      <c r="G62" s="94"/>
      <c r="H62" s="192">
        <v>0.25</v>
      </c>
      <c r="I62" s="192">
        <v>0.25</v>
      </c>
      <c r="J62" s="192">
        <v>0.25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12</v>
      </c>
      <c r="D63" s="93">
        <v>12</v>
      </c>
      <c r="E63" s="93">
        <v>12</v>
      </c>
      <c r="F63" s="94"/>
      <c r="G63" s="94"/>
      <c r="H63" s="192">
        <v>0.48</v>
      </c>
      <c r="I63" s="192">
        <v>0.6</v>
      </c>
      <c r="J63" s="192">
        <v>0.6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193</v>
      </c>
      <c r="D64" s="101">
        <v>142</v>
      </c>
      <c r="E64" s="101">
        <v>142</v>
      </c>
      <c r="F64" s="102">
        <f>IF(D64&gt;0,100*E64/D64,0)</f>
        <v>100</v>
      </c>
      <c r="G64" s="103"/>
      <c r="H64" s="193">
        <v>8.938</v>
      </c>
      <c r="I64" s="194">
        <v>6.85</v>
      </c>
      <c r="J64" s="194">
        <v>9.65</v>
      </c>
      <c r="K64" s="104">
        <f>IF(I64&gt;0,100*J64/I64,0)</f>
        <v>140.87591240875912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18</v>
      </c>
      <c r="D66" s="101">
        <v>15</v>
      </c>
      <c r="E66" s="101">
        <v>10</v>
      </c>
      <c r="F66" s="102">
        <f>IF(D66&gt;0,100*E66/D66,0)</f>
        <v>66.66666666666667</v>
      </c>
      <c r="G66" s="103"/>
      <c r="H66" s="193">
        <v>0.693</v>
      </c>
      <c r="I66" s="194">
        <v>0.51</v>
      </c>
      <c r="J66" s="194">
        <v>0.34</v>
      </c>
      <c r="K66" s="104">
        <f>IF(I66&gt;0,100*J66/I66,0)</f>
        <v>66.66666666666667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/>
      <c r="I72" s="192"/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2209</v>
      </c>
      <c r="D73" s="93">
        <v>1800</v>
      </c>
      <c r="E73" s="93">
        <v>1850</v>
      </c>
      <c r="F73" s="94"/>
      <c r="G73" s="94"/>
      <c r="H73" s="192">
        <v>103.815</v>
      </c>
      <c r="I73" s="192">
        <v>117</v>
      </c>
      <c r="J73" s="192">
        <v>117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173</v>
      </c>
      <c r="D74" s="93">
        <v>180</v>
      </c>
      <c r="E74" s="93">
        <v>175</v>
      </c>
      <c r="F74" s="94"/>
      <c r="G74" s="94"/>
      <c r="H74" s="192">
        <v>6.92</v>
      </c>
      <c r="I74" s="192">
        <v>6.3</v>
      </c>
      <c r="J74" s="192">
        <v>6.3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6</v>
      </c>
      <c r="D75" s="93">
        <v>6</v>
      </c>
      <c r="E75" s="93">
        <v>9</v>
      </c>
      <c r="F75" s="94"/>
      <c r="G75" s="94"/>
      <c r="H75" s="192">
        <v>0.24</v>
      </c>
      <c r="I75" s="192">
        <v>0.24</v>
      </c>
      <c r="J75" s="192">
        <v>0.24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2</v>
      </c>
      <c r="D76" s="93">
        <v>30</v>
      </c>
      <c r="E76" s="93">
        <v>30</v>
      </c>
      <c r="F76" s="94"/>
      <c r="G76" s="94"/>
      <c r="H76" s="192">
        <v>0.05</v>
      </c>
      <c r="I76" s="192">
        <v>0.36</v>
      </c>
      <c r="J76" s="192">
        <v>0.75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7</v>
      </c>
      <c r="D77" s="93">
        <v>7</v>
      </c>
      <c r="E77" s="93">
        <v>5</v>
      </c>
      <c r="F77" s="94"/>
      <c r="G77" s="94"/>
      <c r="H77" s="192">
        <v>0.189</v>
      </c>
      <c r="I77" s="192">
        <v>0.175</v>
      </c>
      <c r="J77" s="192">
        <v>0.12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56</v>
      </c>
      <c r="D78" s="93">
        <v>56</v>
      </c>
      <c r="E78" s="93">
        <v>50</v>
      </c>
      <c r="F78" s="94"/>
      <c r="G78" s="94"/>
      <c r="H78" s="192">
        <v>1.624</v>
      </c>
      <c r="I78" s="192">
        <v>1.624</v>
      </c>
      <c r="J78" s="192">
        <v>1.624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806</v>
      </c>
      <c r="D79" s="93">
        <v>710</v>
      </c>
      <c r="E79" s="93">
        <v>700</v>
      </c>
      <c r="F79" s="94"/>
      <c r="G79" s="94"/>
      <c r="H79" s="192">
        <v>41.79</v>
      </c>
      <c r="I79" s="192">
        <v>41.8</v>
      </c>
      <c r="J79" s="192">
        <v>42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3259</v>
      </c>
      <c r="D80" s="101">
        <v>2789</v>
      </c>
      <c r="E80" s="101">
        <v>2819</v>
      </c>
      <c r="F80" s="102">
        <f>IF(D80&gt;0,100*E80/D80,0)</f>
        <v>101.07565435640015</v>
      </c>
      <c r="G80" s="103"/>
      <c r="H80" s="193">
        <v>154.628</v>
      </c>
      <c r="I80" s="194">
        <v>167.49899999999997</v>
      </c>
      <c r="J80" s="194">
        <v>168.034</v>
      </c>
      <c r="K80" s="104">
        <f>IF(I80&gt;0,100*J80/I80,0)</f>
        <v>100.31940489196951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105</v>
      </c>
      <c r="D82" s="93">
        <v>92</v>
      </c>
      <c r="E82" s="93">
        <v>107</v>
      </c>
      <c r="F82" s="94"/>
      <c r="G82" s="94"/>
      <c r="H82" s="192">
        <v>3.656</v>
      </c>
      <c r="I82" s="192">
        <v>3.631</v>
      </c>
      <c r="J82" s="192">
        <v>3.631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136</v>
      </c>
      <c r="D83" s="93">
        <v>136</v>
      </c>
      <c r="E83" s="93">
        <v>130</v>
      </c>
      <c r="F83" s="94"/>
      <c r="G83" s="94"/>
      <c r="H83" s="192">
        <v>4.089</v>
      </c>
      <c r="I83" s="192">
        <v>4.089</v>
      </c>
      <c r="J83" s="192">
        <v>4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241</v>
      </c>
      <c r="D84" s="101">
        <v>228</v>
      </c>
      <c r="E84" s="101">
        <v>237</v>
      </c>
      <c r="F84" s="102">
        <f>IF(D84&gt;0,100*E84/D84,0)</f>
        <v>103.94736842105263</v>
      </c>
      <c r="G84" s="103"/>
      <c r="H84" s="193">
        <v>7.745000000000001</v>
      </c>
      <c r="I84" s="194">
        <v>7.720000000000001</v>
      </c>
      <c r="J84" s="194">
        <v>7.631</v>
      </c>
      <c r="K84" s="104">
        <f>IF(I84&gt;0,100*J84/I84,0)</f>
        <v>98.84715025906735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6926</v>
      </c>
      <c r="D87" s="116">
        <v>6693</v>
      </c>
      <c r="E87" s="116">
        <v>6613</v>
      </c>
      <c r="F87" s="117">
        <f>IF(D87&gt;0,100*E87/D87,0)</f>
        <v>98.80472135066488</v>
      </c>
      <c r="G87" s="103"/>
      <c r="H87" s="197">
        <v>376.952</v>
      </c>
      <c r="I87" s="198">
        <v>403.519</v>
      </c>
      <c r="J87" s="198">
        <v>408.375</v>
      </c>
      <c r="K87" s="117">
        <f>IF(I87&gt;0,100*J87/I87,0)</f>
        <v>101.20341297435809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V625"/>
  <sheetViews>
    <sheetView view="pageBreakPreview" zoomScale="60" zoomScalePageLayoutView="0" workbookViewId="0" topLeftCell="A58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109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3085</v>
      </c>
      <c r="D9" s="93">
        <v>3084.854483082769</v>
      </c>
      <c r="E9" s="93">
        <v>3084.854483082769</v>
      </c>
      <c r="F9" s="94"/>
      <c r="G9" s="94"/>
      <c r="H9" s="192">
        <v>37.964</v>
      </c>
      <c r="I9" s="192">
        <v>33.904</v>
      </c>
      <c r="J9" s="192">
        <v>33.904</v>
      </c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1972</v>
      </c>
      <c r="D10" s="93">
        <v>1971.464197633224</v>
      </c>
      <c r="E10" s="93">
        <v>1971</v>
      </c>
      <c r="F10" s="94"/>
      <c r="G10" s="94"/>
      <c r="H10" s="192">
        <v>28.344</v>
      </c>
      <c r="I10" s="192">
        <v>27.041</v>
      </c>
      <c r="J10" s="192">
        <v>27.522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1176</v>
      </c>
      <c r="D11" s="93">
        <v>1176.359396077367</v>
      </c>
      <c r="E11" s="93">
        <v>1176</v>
      </c>
      <c r="F11" s="94"/>
      <c r="G11" s="94"/>
      <c r="H11" s="192">
        <v>8.891</v>
      </c>
      <c r="I11" s="192">
        <v>8.896</v>
      </c>
      <c r="J11" s="192">
        <v>8.896</v>
      </c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405</v>
      </c>
      <c r="D12" s="93">
        <v>404.5171010741237</v>
      </c>
      <c r="E12" s="93">
        <v>405</v>
      </c>
      <c r="F12" s="94"/>
      <c r="G12" s="94"/>
      <c r="H12" s="192">
        <v>2.64</v>
      </c>
      <c r="I12" s="192">
        <v>2.68</v>
      </c>
      <c r="J12" s="192">
        <v>2.68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6638</v>
      </c>
      <c r="D13" s="101">
        <v>6637.195177867483</v>
      </c>
      <c r="E13" s="101">
        <v>6636.854483082769</v>
      </c>
      <c r="F13" s="102">
        <f>IF(D13&gt;0,100*E13/D13,0)</f>
        <v>99.99486688615319</v>
      </c>
      <c r="G13" s="103"/>
      <c r="H13" s="193">
        <v>77.839</v>
      </c>
      <c r="I13" s="194">
        <v>72.52100000000002</v>
      </c>
      <c r="J13" s="194">
        <v>73.00200000000001</v>
      </c>
      <c r="K13" s="104">
        <f>IF(I13&gt;0,100*J13/I13,0)</f>
        <v>100.66325616028459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2</v>
      </c>
      <c r="D15" s="101">
        <v>2</v>
      </c>
      <c r="E15" s="101">
        <v>2</v>
      </c>
      <c r="F15" s="102">
        <f>IF(D15&gt;0,100*E15/D15,0)</f>
        <v>100</v>
      </c>
      <c r="G15" s="103"/>
      <c r="H15" s="193">
        <v>0.03</v>
      </c>
      <c r="I15" s="194">
        <v>0.03</v>
      </c>
      <c r="J15" s="194">
        <v>0.03</v>
      </c>
      <c r="K15" s="104">
        <f>IF(I15&gt;0,100*J15/I15,0)</f>
        <v>100</v>
      </c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45</v>
      </c>
      <c r="D24" s="101">
        <v>26</v>
      </c>
      <c r="E24" s="101">
        <v>45</v>
      </c>
      <c r="F24" s="102">
        <f>IF(D24&gt;0,100*E24/D24,0)</f>
        <v>173.07692307692307</v>
      </c>
      <c r="G24" s="103"/>
      <c r="H24" s="193">
        <v>0.617</v>
      </c>
      <c r="I24" s="194">
        <v>0.39</v>
      </c>
      <c r="J24" s="194">
        <v>0.617</v>
      </c>
      <c r="K24" s="104">
        <f>IF(I24&gt;0,100*J24/I24,0)</f>
        <v>158.2051282051282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8</v>
      </c>
      <c r="D26" s="101">
        <v>8</v>
      </c>
      <c r="E26" s="101">
        <v>5</v>
      </c>
      <c r="F26" s="102">
        <f>IF(D26&gt;0,100*E26/D26,0)</f>
        <v>62.5</v>
      </c>
      <c r="G26" s="103"/>
      <c r="H26" s="193">
        <v>0.256</v>
      </c>
      <c r="I26" s="194">
        <v>0.35</v>
      </c>
      <c r="J26" s="194">
        <v>0.35</v>
      </c>
      <c r="K26" s="104">
        <f>IF(I26&gt;0,100*J26/I26,0)</f>
        <v>100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3</v>
      </c>
      <c r="D29" s="93">
        <v>3</v>
      </c>
      <c r="E29" s="93">
        <v>3</v>
      </c>
      <c r="F29" s="94"/>
      <c r="G29" s="94"/>
      <c r="H29" s="192">
        <v>0.054</v>
      </c>
      <c r="I29" s="192">
        <v>0.045</v>
      </c>
      <c r="J29" s="192">
        <v>0.054</v>
      </c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>
        <v>19</v>
      </c>
      <c r="E30" s="93">
        <v>2</v>
      </c>
      <c r="F30" s="94"/>
      <c r="G30" s="94"/>
      <c r="H30" s="192"/>
      <c r="I30" s="192">
        <v>0.682</v>
      </c>
      <c r="J30" s="192">
        <v>0.05905263157894737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3</v>
      </c>
      <c r="D31" s="101">
        <v>22</v>
      </c>
      <c r="E31" s="101">
        <v>5</v>
      </c>
      <c r="F31" s="102">
        <f>IF(D31&gt;0,100*E31/D31,0)</f>
        <v>22.727272727272727</v>
      </c>
      <c r="G31" s="103"/>
      <c r="H31" s="193">
        <v>0.054</v>
      </c>
      <c r="I31" s="194">
        <v>0.7270000000000001</v>
      </c>
      <c r="J31" s="194">
        <v>0.11305263157894738</v>
      </c>
      <c r="K31" s="104">
        <f>IF(I31&gt;0,100*J31/I31,0)</f>
        <v>15.55056830521972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>
        <v>5</v>
      </c>
      <c r="F33" s="94"/>
      <c r="G33" s="94"/>
      <c r="H33" s="192"/>
      <c r="I33" s="192"/>
      <c r="J33" s="192">
        <v>0.1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13</v>
      </c>
      <c r="D34" s="93">
        <v>4</v>
      </c>
      <c r="E34" s="93">
        <v>4</v>
      </c>
      <c r="F34" s="94"/>
      <c r="G34" s="94"/>
      <c r="H34" s="192">
        <v>0.272</v>
      </c>
      <c r="I34" s="192">
        <v>0.09</v>
      </c>
      <c r="J34" s="192">
        <v>0.085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13</v>
      </c>
      <c r="D37" s="101">
        <v>4</v>
      </c>
      <c r="E37" s="101">
        <v>9</v>
      </c>
      <c r="F37" s="102">
        <f>IF(D37&gt;0,100*E37/D37,0)</f>
        <v>225</v>
      </c>
      <c r="G37" s="103"/>
      <c r="H37" s="193">
        <v>0.272</v>
      </c>
      <c r="I37" s="194">
        <v>0.09</v>
      </c>
      <c r="J37" s="194">
        <v>0.185</v>
      </c>
      <c r="K37" s="104">
        <f>IF(I37&gt;0,100*J37/I37,0)</f>
        <v>205.55555555555557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4</v>
      </c>
      <c r="D39" s="101">
        <v>10</v>
      </c>
      <c r="E39" s="101">
        <v>11</v>
      </c>
      <c r="F39" s="102">
        <f>IF(D39&gt;0,100*E39/D39,0)</f>
        <v>110</v>
      </c>
      <c r="G39" s="103"/>
      <c r="H39" s="193">
        <v>0.199</v>
      </c>
      <c r="I39" s="194">
        <v>0.199</v>
      </c>
      <c r="J39" s="194">
        <v>0.19</v>
      </c>
      <c r="K39" s="104">
        <f>IF(I39&gt;0,100*J39/I39,0)</f>
        <v>95.47738693467336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53</v>
      </c>
      <c r="D46" s="93">
        <v>50</v>
      </c>
      <c r="E46" s="93">
        <v>50</v>
      </c>
      <c r="F46" s="94"/>
      <c r="G46" s="94"/>
      <c r="H46" s="192">
        <v>1.92</v>
      </c>
      <c r="I46" s="192">
        <v>2</v>
      </c>
      <c r="J46" s="192">
        <v>1.75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>
        <v>1</v>
      </c>
      <c r="F49" s="94"/>
      <c r="G49" s="94"/>
      <c r="H49" s="192"/>
      <c r="I49" s="192"/>
      <c r="J49" s="192">
        <v>0.025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53</v>
      </c>
      <c r="D50" s="101">
        <v>50</v>
      </c>
      <c r="E50" s="101">
        <v>51</v>
      </c>
      <c r="F50" s="102">
        <f>IF(D50&gt;0,100*E50/D50,0)</f>
        <v>102</v>
      </c>
      <c r="G50" s="103"/>
      <c r="H50" s="193">
        <v>1.92</v>
      </c>
      <c r="I50" s="194">
        <v>2</v>
      </c>
      <c r="J50" s="194">
        <v>1.775</v>
      </c>
      <c r="K50" s="104">
        <f>IF(I50&gt;0,100*J50/I50,0)</f>
        <v>88.75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6</v>
      </c>
      <c r="D58" s="93">
        <v>6</v>
      </c>
      <c r="E58" s="93">
        <v>6</v>
      </c>
      <c r="F58" s="94"/>
      <c r="G58" s="94"/>
      <c r="H58" s="192">
        <v>0.18</v>
      </c>
      <c r="I58" s="192">
        <v>0.168</v>
      </c>
      <c r="J58" s="192">
        <v>0.126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6</v>
      </c>
      <c r="D59" s="101">
        <v>6</v>
      </c>
      <c r="E59" s="101">
        <v>6</v>
      </c>
      <c r="F59" s="102">
        <f>IF(D59&gt;0,100*E59/D59,0)</f>
        <v>100</v>
      </c>
      <c r="G59" s="103"/>
      <c r="H59" s="193">
        <v>0.18</v>
      </c>
      <c r="I59" s="194">
        <v>0.168</v>
      </c>
      <c r="J59" s="194">
        <v>0.126</v>
      </c>
      <c r="K59" s="104">
        <f>IF(I59&gt;0,100*J59/I59,0)</f>
        <v>75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47</v>
      </c>
      <c r="D61" s="93">
        <v>40</v>
      </c>
      <c r="E61" s="93">
        <v>30</v>
      </c>
      <c r="F61" s="94"/>
      <c r="G61" s="94"/>
      <c r="H61" s="192">
        <v>1.598</v>
      </c>
      <c r="I61" s="192">
        <v>1.6</v>
      </c>
      <c r="J61" s="192">
        <v>1.2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58</v>
      </c>
      <c r="D63" s="93">
        <v>51</v>
      </c>
      <c r="E63" s="93">
        <v>51</v>
      </c>
      <c r="F63" s="94"/>
      <c r="G63" s="94"/>
      <c r="H63" s="192">
        <v>1.15</v>
      </c>
      <c r="I63" s="192">
        <v>1.316</v>
      </c>
      <c r="J63" s="192">
        <v>1.1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105</v>
      </c>
      <c r="D64" s="101">
        <v>91</v>
      </c>
      <c r="E64" s="101">
        <v>81</v>
      </c>
      <c r="F64" s="102">
        <f>IF(D64&gt;0,100*E64/D64,0)</f>
        <v>89.01098901098901</v>
      </c>
      <c r="G64" s="103"/>
      <c r="H64" s="193">
        <v>2.748</v>
      </c>
      <c r="I64" s="194">
        <v>2.9160000000000004</v>
      </c>
      <c r="J64" s="194">
        <v>2.3</v>
      </c>
      <c r="K64" s="104">
        <f>IF(I64&gt;0,100*J64/I64,0)</f>
        <v>78.87517146776403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14</v>
      </c>
      <c r="D66" s="101">
        <v>14</v>
      </c>
      <c r="E66" s="101">
        <v>12</v>
      </c>
      <c r="F66" s="102">
        <f>IF(D66&gt;0,100*E66/D66,0)</f>
        <v>85.71428571428571</v>
      </c>
      <c r="G66" s="103"/>
      <c r="H66" s="193">
        <v>0.193</v>
      </c>
      <c r="I66" s="194">
        <v>0.193</v>
      </c>
      <c r="J66" s="194">
        <v>0.19</v>
      </c>
      <c r="K66" s="104">
        <f>IF(I66&gt;0,100*J66/I66,0)</f>
        <v>98.44559585492227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12</v>
      </c>
      <c r="D68" s="93">
        <v>12</v>
      </c>
      <c r="E68" s="93">
        <v>12</v>
      </c>
      <c r="F68" s="94"/>
      <c r="G68" s="94"/>
      <c r="H68" s="192">
        <v>0.144</v>
      </c>
      <c r="I68" s="192">
        <v>0.144</v>
      </c>
      <c r="J68" s="192">
        <v>0.144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12</v>
      </c>
      <c r="D70" s="101">
        <v>12</v>
      </c>
      <c r="E70" s="101">
        <v>12</v>
      </c>
      <c r="F70" s="102">
        <f>IF(D70&gt;0,100*E70/D70,0)</f>
        <v>100</v>
      </c>
      <c r="G70" s="103"/>
      <c r="H70" s="193">
        <v>0.144</v>
      </c>
      <c r="I70" s="194">
        <v>0.144</v>
      </c>
      <c r="J70" s="194">
        <v>0.144</v>
      </c>
      <c r="K70" s="104">
        <f>IF(I70&gt;0,100*J70/I70,0)</f>
        <v>100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/>
      <c r="I72" s="192"/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1</v>
      </c>
      <c r="D73" s="93">
        <v>3</v>
      </c>
      <c r="E73" s="93">
        <v>1</v>
      </c>
      <c r="F73" s="94"/>
      <c r="G73" s="94"/>
      <c r="H73" s="192">
        <v>0.025</v>
      </c>
      <c r="I73" s="192">
        <v>0.06</v>
      </c>
      <c r="J73" s="192">
        <v>0.055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24</v>
      </c>
      <c r="D74" s="93">
        <v>25</v>
      </c>
      <c r="E74" s="93">
        <v>20</v>
      </c>
      <c r="F74" s="94"/>
      <c r="G74" s="94"/>
      <c r="H74" s="192">
        <v>0.468</v>
      </c>
      <c r="I74" s="192">
        <v>0.487</v>
      </c>
      <c r="J74" s="192">
        <v>0.487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>
        <v>4</v>
      </c>
      <c r="F75" s="94"/>
      <c r="G75" s="94"/>
      <c r="H75" s="192"/>
      <c r="I75" s="192"/>
      <c r="J75" s="192">
        <v>0.08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3</v>
      </c>
      <c r="D76" s="93">
        <v>4</v>
      </c>
      <c r="E76" s="93">
        <v>5</v>
      </c>
      <c r="F76" s="94"/>
      <c r="G76" s="94"/>
      <c r="H76" s="192">
        <v>0.072</v>
      </c>
      <c r="I76" s="192">
        <v>0.078</v>
      </c>
      <c r="J76" s="192">
        <v>0.115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3</v>
      </c>
      <c r="D77" s="93">
        <v>3</v>
      </c>
      <c r="E77" s="93">
        <v>3</v>
      </c>
      <c r="F77" s="94"/>
      <c r="G77" s="94"/>
      <c r="H77" s="192">
        <v>0.027</v>
      </c>
      <c r="I77" s="192">
        <v>0.043</v>
      </c>
      <c r="J77" s="192">
        <v>0.028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16</v>
      </c>
      <c r="D78" s="93">
        <v>16</v>
      </c>
      <c r="E78" s="93">
        <v>25</v>
      </c>
      <c r="F78" s="94"/>
      <c r="G78" s="94"/>
      <c r="H78" s="192">
        <v>0.32</v>
      </c>
      <c r="I78" s="192">
        <v>0.33</v>
      </c>
      <c r="J78" s="192">
        <v>0.5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8</v>
      </c>
      <c r="D79" s="93">
        <v>8</v>
      </c>
      <c r="E79" s="93">
        <v>13</v>
      </c>
      <c r="F79" s="94"/>
      <c r="G79" s="94"/>
      <c r="H79" s="192">
        <v>0.14</v>
      </c>
      <c r="I79" s="192">
        <v>0.132</v>
      </c>
      <c r="J79" s="192">
        <v>0.221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55</v>
      </c>
      <c r="D80" s="101">
        <v>59</v>
      </c>
      <c r="E80" s="101">
        <v>71</v>
      </c>
      <c r="F80" s="102">
        <f>IF(D80&gt;0,100*E80/D80,0)</f>
        <v>120.33898305084746</v>
      </c>
      <c r="G80" s="103"/>
      <c r="H80" s="193">
        <v>1.052</v>
      </c>
      <c r="I80" s="194">
        <v>1.13</v>
      </c>
      <c r="J80" s="194">
        <v>1.4860000000000002</v>
      </c>
      <c r="K80" s="104">
        <f>IF(I80&gt;0,100*J80/I80,0)</f>
        <v>131.5044247787611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7</v>
      </c>
      <c r="D82" s="93">
        <v>2</v>
      </c>
      <c r="E82" s="93"/>
      <c r="F82" s="94"/>
      <c r="G82" s="94"/>
      <c r="H82" s="192">
        <v>0.175</v>
      </c>
      <c r="I82" s="192">
        <v>0.05</v>
      </c>
      <c r="J82" s="192">
        <v>0.175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7</v>
      </c>
      <c r="D84" s="101">
        <v>2</v>
      </c>
      <c r="E84" s="101"/>
      <c r="F84" s="102"/>
      <c r="G84" s="103"/>
      <c r="H84" s="193">
        <v>0.175</v>
      </c>
      <c r="I84" s="194">
        <v>0.05</v>
      </c>
      <c r="J84" s="194">
        <v>0.175</v>
      </c>
      <c r="K84" s="104">
        <f>IF(I84&gt;0,100*J84/I84,0)</f>
        <v>350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6965</v>
      </c>
      <c r="D87" s="116">
        <v>6943.195177867483</v>
      </c>
      <c r="E87" s="116">
        <v>6946.854483082769</v>
      </c>
      <c r="F87" s="117">
        <f>IF(D87&gt;0,100*E87/D87,0)</f>
        <v>100.05270347615965</v>
      </c>
      <c r="G87" s="103"/>
      <c r="H87" s="197">
        <v>85.67900000000003</v>
      </c>
      <c r="I87" s="198">
        <v>80.90800000000002</v>
      </c>
      <c r="J87" s="198">
        <v>80.68305263157897</v>
      </c>
      <c r="K87" s="117">
        <f>IF(I87&gt;0,100*J87/I87,0)</f>
        <v>99.72197141392564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V625"/>
  <sheetViews>
    <sheetView view="pageBreakPreview" zoomScale="60" zoomScalePageLayoutView="0" workbookViewId="0" topLeftCell="A58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110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>
        <v>1</v>
      </c>
      <c r="E30" s="93">
        <v>1</v>
      </c>
      <c r="F30" s="94"/>
      <c r="G30" s="94"/>
      <c r="H30" s="192"/>
      <c r="I30" s="192">
        <v>0.02</v>
      </c>
      <c r="J30" s="192">
        <v>0.02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0</v>
      </c>
      <c r="D31" s="101">
        <v>1</v>
      </c>
      <c r="E31" s="101">
        <v>1</v>
      </c>
      <c r="F31" s="102">
        <f>IF(D31&gt;0,100*E31/D31,0)</f>
        <v>100</v>
      </c>
      <c r="G31" s="103"/>
      <c r="H31" s="193">
        <v>0</v>
      </c>
      <c r="I31" s="194">
        <v>0.02</v>
      </c>
      <c r="J31" s="194">
        <v>0.02</v>
      </c>
      <c r="K31" s="104">
        <f>IF(I31&gt;0,100*J31/I31,0)</f>
        <v>100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32</v>
      </c>
      <c r="D33" s="93">
        <v>35</v>
      </c>
      <c r="E33" s="93">
        <v>30</v>
      </c>
      <c r="F33" s="94"/>
      <c r="G33" s="94"/>
      <c r="H33" s="192">
        <v>0.458</v>
      </c>
      <c r="I33" s="192">
        <v>0.5</v>
      </c>
      <c r="J33" s="192">
        <v>0.42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>
        <v>1</v>
      </c>
      <c r="F34" s="94"/>
      <c r="G34" s="94"/>
      <c r="H34" s="192"/>
      <c r="I34" s="192"/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2</v>
      </c>
      <c r="D35" s="93">
        <v>2</v>
      </c>
      <c r="E35" s="93">
        <v>2</v>
      </c>
      <c r="F35" s="94"/>
      <c r="G35" s="94"/>
      <c r="H35" s="192">
        <v>0.022</v>
      </c>
      <c r="I35" s="192">
        <v>0.02</v>
      </c>
      <c r="J35" s="192">
        <v>0.02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3</v>
      </c>
      <c r="D36" s="93">
        <v>3</v>
      </c>
      <c r="E36" s="93">
        <v>1</v>
      </c>
      <c r="F36" s="94"/>
      <c r="G36" s="94"/>
      <c r="H36" s="192">
        <v>0.048</v>
      </c>
      <c r="I36" s="192">
        <v>0.048</v>
      </c>
      <c r="J36" s="192">
        <v>0.012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37</v>
      </c>
      <c r="D37" s="101">
        <v>40</v>
      </c>
      <c r="E37" s="101">
        <v>34</v>
      </c>
      <c r="F37" s="102">
        <f>IF(D37&gt;0,100*E37/D37,0)</f>
        <v>85</v>
      </c>
      <c r="G37" s="103"/>
      <c r="H37" s="193">
        <v>0.528</v>
      </c>
      <c r="I37" s="194">
        <v>0.5680000000000001</v>
      </c>
      <c r="J37" s="194">
        <v>0.452</v>
      </c>
      <c r="K37" s="104">
        <f>IF(I37&gt;0,100*J37/I37,0)</f>
        <v>79.57746478873239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8</v>
      </c>
      <c r="D39" s="101">
        <v>8</v>
      </c>
      <c r="E39" s="101">
        <v>6</v>
      </c>
      <c r="F39" s="102">
        <f>IF(D39&gt;0,100*E39/D39,0)</f>
        <v>75</v>
      </c>
      <c r="G39" s="103"/>
      <c r="H39" s="193">
        <v>0.047</v>
      </c>
      <c r="I39" s="194">
        <v>0.16</v>
      </c>
      <c r="J39" s="194">
        <v>0.045</v>
      </c>
      <c r="K39" s="104">
        <f>IF(I39&gt;0,100*J39/I39,0)</f>
        <v>28.125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25</v>
      </c>
      <c r="D46" s="93">
        <v>26</v>
      </c>
      <c r="E46" s="93">
        <v>26</v>
      </c>
      <c r="F46" s="94"/>
      <c r="G46" s="94"/>
      <c r="H46" s="192">
        <v>0.682</v>
      </c>
      <c r="I46" s="192">
        <v>0.78</v>
      </c>
      <c r="J46" s="192">
        <v>0.676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>
        <v>1</v>
      </c>
      <c r="F47" s="94"/>
      <c r="G47" s="94"/>
      <c r="H47" s="192"/>
      <c r="I47" s="192"/>
      <c r="J47" s="192">
        <v>0.01</v>
      </c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25</v>
      </c>
      <c r="D50" s="101">
        <v>26</v>
      </c>
      <c r="E50" s="101">
        <v>27</v>
      </c>
      <c r="F50" s="102">
        <f>IF(D50&gt;0,100*E50/D50,0)</f>
        <v>103.84615384615384</v>
      </c>
      <c r="G50" s="103"/>
      <c r="H50" s="193">
        <v>0.682</v>
      </c>
      <c r="I50" s="194">
        <v>0.78</v>
      </c>
      <c r="J50" s="194">
        <v>0.686</v>
      </c>
      <c r="K50" s="104">
        <f>IF(I50&gt;0,100*J50/I50,0)</f>
        <v>87.94871794871796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/>
      <c r="I58" s="192"/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/>
      <c r="I59" s="194"/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28</v>
      </c>
      <c r="D61" s="93">
        <v>15</v>
      </c>
      <c r="E61" s="93">
        <v>10</v>
      </c>
      <c r="F61" s="94"/>
      <c r="G61" s="94"/>
      <c r="H61" s="192">
        <v>0.84</v>
      </c>
      <c r="I61" s="192">
        <v>0.45</v>
      </c>
      <c r="J61" s="192">
        <v>0.3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/>
      <c r="I62" s="192"/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31</v>
      </c>
      <c r="D63" s="93">
        <v>33</v>
      </c>
      <c r="E63" s="93">
        <v>33</v>
      </c>
      <c r="F63" s="94"/>
      <c r="G63" s="94"/>
      <c r="H63" s="192">
        <v>0.37</v>
      </c>
      <c r="I63" s="192">
        <v>0.594</v>
      </c>
      <c r="J63" s="192">
        <v>0.53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59</v>
      </c>
      <c r="D64" s="101">
        <v>48</v>
      </c>
      <c r="E64" s="101">
        <v>43</v>
      </c>
      <c r="F64" s="102">
        <f>IF(D64&gt;0,100*E64/D64,0)</f>
        <v>89.58333333333333</v>
      </c>
      <c r="G64" s="103"/>
      <c r="H64" s="193">
        <v>1.21</v>
      </c>
      <c r="I64" s="194">
        <v>1.044</v>
      </c>
      <c r="J64" s="194">
        <v>0.8300000000000001</v>
      </c>
      <c r="K64" s="104">
        <f>IF(I64&gt;0,100*J64/I64,0)</f>
        <v>79.50191570881226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10</v>
      </c>
      <c r="D66" s="101">
        <v>10</v>
      </c>
      <c r="E66" s="101">
        <v>11</v>
      </c>
      <c r="F66" s="102">
        <f>IF(D66&gt;0,100*E66/D66,0)</f>
        <v>110</v>
      </c>
      <c r="G66" s="103"/>
      <c r="H66" s="193">
        <v>0.11</v>
      </c>
      <c r="I66" s="194">
        <v>0.11</v>
      </c>
      <c r="J66" s="194">
        <v>0.11</v>
      </c>
      <c r="K66" s="104">
        <f>IF(I66&gt;0,100*J66/I66,0)</f>
        <v>100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25</v>
      </c>
      <c r="D72" s="93">
        <v>25</v>
      </c>
      <c r="E72" s="93">
        <v>25</v>
      </c>
      <c r="F72" s="94"/>
      <c r="G72" s="94"/>
      <c r="H72" s="192">
        <v>0.275</v>
      </c>
      <c r="I72" s="192">
        <v>0.275</v>
      </c>
      <c r="J72" s="192">
        <v>0.275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11</v>
      </c>
      <c r="D73" s="93">
        <v>5</v>
      </c>
      <c r="E73" s="93">
        <v>20</v>
      </c>
      <c r="F73" s="94"/>
      <c r="G73" s="94"/>
      <c r="H73" s="192">
        <v>0.35</v>
      </c>
      <c r="I73" s="192">
        <v>0.31</v>
      </c>
      <c r="J73" s="192">
        <v>0.31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17</v>
      </c>
      <c r="D74" s="93">
        <v>20</v>
      </c>
      <c r="E74" s="93">
        <v>20</v>
      </c>
      <c r="F74" s="94"/>
      <c r="G74" s="94"/>
      <c r="H74" s="192">
        <v>0.248</v>
      </c>
      <c r="I74" s="192">
        <v>0.3</v>
      </c>
      <c r="J74" s="192">
        <v>0.3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</v>
      </c>
      <c r="D75" s="93">
        <v>1</v>
      </c>
      <c r="E75" s="93">
        <v>2</v>
      </c>
      <c r="F75" s="94"/>
      <c r="G75" s="94"/>
      <c r="H75" s="192">
        <v>0.01</v>
      </c>
      <c r="I75" s="192">
        <v>0.01</v>
      </c>
      <c r="J75" s="192">
        <v>0.02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4</v>
      </c>
      <c r="D76" s="93">
        <v>4</v>
      </c>
      <c r="E76" s="93">
        <v>6</v>
      </c>
      <c r="F76" s="94"/>
      <c r="G76" s="94"/>
      <c r="H76" s="192">
        <v>0.06</v>
      </c>
      <c r="I76" s="192">
        <v>0.06</v>
      </c>
      <c r="J76" s="192">
        <v>0.09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8</v>
      </c>
      <c r="D77" s="93">
        <v>11</v>
      </c>
      <c r="E77" s="93">
        <v>8</v>
      </c>
      <c r="F77" s="94"/>
      <c r="G77" s="94"/>
      <c r="H77" s="192">
        <v>0.144</v>
      </c>
      <c r="I77" s="192">
        <v>0.164</v>
      </c>
      <c r="J77" s="192">
        <v>0.12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23</v>
      </c>
      <c r="D78" s="93">
        <v>23</v>
      </c>
      <c r="E78" s="93">
        <v>23</v>
      </c>
      <c r="F78" s="94"/>
      <c r="G78" s="94"/>
      <c r="H78" s="192">
        <v>0.46</v>
      </c>
      <c r="I78" s="192">
        <v>0.53</v>
      </c>
      <c r="J78" s="192">
        <v>0.46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15</v>
      </c>
      <c r="D79" s="93">
        <v>10</v>
      </c>
      <c r="E79" s="93">
        <v>14</v>
      </c>
      <c r="F79" s="94"/>
      <c r="G79" s="94"/>
      <c r="H79" s="192">
        <v>0.188</v>
      </c>
      <c r="I79" s="192">
        <v>0.125</v>
      </c>
      <c r="J79" s="192">
        <v>0.168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104</v>
      </c>
      <c r="D80" s="101">
        <v>99</v>
      </c>
      <c r="E80" s="101">
        <v>118</v>
      </c>
      <c r="F80" s="102">
        <f>IF(D80&gt;0,100*E80/D80,0)</f>
        <v>119.1919191919192</v>
      </c>
      <c r="G80" s="103"/>
      <c r="H80" s="193">
        <v>1.7349999999999999</v>
      </c>
      <c r="I80" s="194">
        <v>1.774</v>
      </c>
      <c r="J80" s="194">
        <v>1.7429999999999999</v>
      </c>
      <c r="K80" s="104">
        <f>IF(I80&gt;0,100*J80/I80,0)</f>
        <v>98.25253664036076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5</v>
      </c>
      <c r="D82" s="93">
        <v>5</v>
      </c>
      <c r="E82" s="93">
        <v>6</v>
      </c>
      <c r="F82" s="94"/>
      <c r="G82" s="94"/>
      <c r="H82" s="192">
        <v>0.125</v>
      </c>
      <c r="I82" s="192">
        <v>0.125</v>
      </c>
      <c r="J82" s="192">
        <v>0.125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8</v>
      </c>
      <c r="D83" s="93">
        <v>8</v>
      </c>
      <c r="E83" s="93">
        <v>8</v>
      </c>
      <c r="F83" s="94"/>
      <c r="G83" s="94"/>
      <c r="H83" s="192">
        <v>0.122</v>
      </c>
      <c r="I83" s="192">
        <v>0.122</v>
      </c>
      <c r="J83" s="192">
        <v>0.122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13</v>
      </c>
      <c r="D84" s="101">
        <v>13</v>
      </c>
      <c r="E84" s="101">
        <v>14</v>
      </c>
      <c r="F84" s="102">
        <f>IF(D84&gt;0,100*E84/D84,0)</f>
        <v>107.6923076923077</v>
      </c>
      <c r="G84" s="103"/>
      <c r="H84" s="193">
        <v>0.247</v>
      </c>
      <c r="I84" s="194">
        <v>0.247</v>
      </c>
      <c r="J84" s="194">
        <v>0.247</v>
      </c>
      <c r="K84" s="104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256</v>
      </c>
      <c r="D87" s="116">
        <v>245</v>
      </c>
      <c r="E87" s="116">
        <v>254</v>
      </c>
      <c r="F87" s="117">
        <f>IF(D87&gt;0,100*E87/D87,0)</f>
        <v>103.6734693877551</v>
      </c>
      <c r="G87" s="103"/>
      <c r="H87" s="197">
        <v>4.558999999999999</v>
      </c>
      <c r="I87" s="198">
        <v>4.702999999999999</v>
      </c>
      <c r="J87" s="198">
        <v>4.133</v>
      </c>
      <c r="K87" s="117">
        <f>IF(I87&gt;0,100*J87/I87,0)</f>
        <v>87.88007654688498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V625"/>
  <sheetViews>
    <sheetView view="pageBreakPreview" zoomScale="60" zoomScalePageLayoutView="0" workbookViewId="0" topLeftCell="A52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111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11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38</v>
      </c>
      <c r="D9" s="93">
        <v>38</v>
      </c>
      <c r="E9" s="93">
        <v>41</v>
      </c>
      <c r="F9" s="94"/>
      <c r="G9" s="94"/>
      <c r="H9" s="192">
        <v>0.752</v>
      </c>
      <c r="I9" s="192">
        <v>0.575</v>
      </c>
      <c r="J9" s="192">
        <v>0.675</v>
      </c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14</v>
      </c>
      <c r="D10" s="93">
        <v>13</v>
      </c>
      <c r="E10" s="93">
        <v>15</v>
      </c>
      <c r="F10" s="94"/>
      <c r="G10" s="94"/>
      <c r="H10" s="192">
        <v>0.367</v>
      </c>
      <c r="I10" s="192">
        <v>0.264</v>
      </c>
      <c r="J10" s="192">
        <v>0.32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29</v>
      </c>
      <c r="D11" s="93">
        <v>21</v>
      </c>
      <c r="E11" s="93">
        <v>23</v>
      </c>
      <c r="F11" s="94"/>
      <c r="G11" s="94"/>
      <c r="H11" s="192">
        <v>0.789</v>
      </c>
      <c r="I11" s="192">
        <v>0.483</v>
      </c>
      <c r="J11" s="192">
        <v>0.483</v>
      </c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71</v>
      </c>
      <c r="D12" s="93">
        <v>71</v>
      </c>
      <c r="E12" s="93">
        <v>71</v>
      </c>
      <c r="F12" s="94"/>
      <c r="G12" s="94"/>
      <c r="H12" s="192">
        <v>1.722</v>
      </c>
      <c r="I12" s="192">
        <v>1.314</v>
      </c>
      <c r="J12" s="192">
        <v>1.38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152</v>
      </c>
      <c r="D13" s="101">
        <v>143</v>
      </c>
      <c r="E13" s="101">
        <v>150</v>
      </c>
      <c r="F13" s="102">
        <f>IF(D13&gt;0,100*E13/D13,0)</f>
        <v>104.8951048951049</v>
      </c>
      <c r="G13" s="103"/>
      <c r="H13" s="193">
        <v>3.63</v>
      </c>
      <c r="I13" s="194">
        <v>2.636</v>
      </c>
      <c r="J13" s="194">
        <v>2.858</v>
      </c>
      <c r="K13" s="104">
        <f>IF(I13&gt;0,100*J13/I13,0)</f>
        <v>108.42185128983309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2</v>
      </c>
      <c r="D15" s="101">
        <v>2</v>
      </c>
      <c r="E15" s="101">
        <v>5</v>
      </c>
      <c r="F15" s="102">
        <f>IF(D15&gt;0,100*E15/D15,0)</f>
        <v>250</v>
      </c>
      <c r="G15" s="103"/>
      <c r="H15" s="193">
        <v>0.04</v>
      </c>
      <c r="I15" s="194">
        <v>0.04</v>
      </c>
      <c r="J15" s="194">
        <v>0.105</v>
      </c>
      <c r="K15" s="104">
        <f>IF(I15&gt;0,100*J15/I15,0)</f>
        <v>262.5</v>
      </c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5</v>
      </c>
      <c r="D17" s="101">
        <v>5</v>
      </c>
      <c r="E17" s="101">
        <v>5</v>
      </c>
      <c r="F17" s="102">
        <f>IF(D17&gt;0,100*E17/D17,0)</f>
        <v>100</v>
      </c>
      <c r="G17" s="103"/>
      <c r="H17" s="193">
        <v>0.106</v>
      </c>
      <c r="I17" s="194">
        <v>0.15</v>
      </c>
      <c r="J17" s="194">
        <v>0.15</v>
      </c>
      <c r="K17" s="104">
        <f>IF(I17&gt;0,100*J17/I17,0)</f>
        <v>100</v>
      </c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46</v>
      </c>
      <c r="D19" s="93">
        <v>46</v>
      </c>
      <c r="E19" s="93">
        <v>46</v>
      </c>
      <c r="F19" s="94"/>
      <c r="G19" s="94"/>
      <c r="H19" s="192">
        <v>1.108</v>
      </c>
      <c r="I19" s="192">
        <v>1.055</v>
      </c>
      <c r="J19" s="192">
        <v>1.153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>
        <v>67</v>
      </c>
      <c r="D20" s="93">
        <v>67</v>
      </c>
      <c r="E20" s="93">
        <v>69</v>
      </c>
      <c r="F20" s="94"/>
      <c r="G20" s="94"/>
      <c r="H20" s="192">
        <v>1.052</v>
      </c>
      <c r="I20" s="192">
        <v>0.984</v>
      </c>
      <c r="J20" s="192">
        <v>1.084</v>
      </c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>
        <v>114</v>
      </c>
      <c r="D21" s="93">
        <v>114</v>
      </c>
      <c r="E21" s="93">
        <v>51</v>
      </c>
      <c r="F21" s="94"/>
      <c r="G21" s="94"/>
      <c r="H21" s="192">
        <v>1.663</v>
      </c>
      <c r="I21" s="192">
        <v>1.6</v>
      </c>
      <c r="J21" s="192">
        <v>0.744</v>
      </c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227</v>
      </c>
      <c r="D22" s="101">
        <v>227</v>
      </c>
      <c r="E22" s="101">
        <v>166</v>
      </c>
      <c r="F22" s="102">
        <f>IF(D22&gt;0,100*E22/D22,0)</f>
        <v>73.12775330396475</v>
      </c>
      <c r="G22" s="103"/>
      <c r="H22" s="193">
        <v>3.8230000000000004</v>
      </c>
      <c r="I22" s="194">
        <v>3.639</v>
      </c>
      <c r="J22" s="194">
        <v>2.981</v>
      </c>
      <c r="K22" s="104">
        <f>IF(I22&gt;0,100*J22/I22,0)</f>
        <v>81.91810937070623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56</v>
      </c>
      <c r="D24" s="101">
        <v>56</v>
      </c>
      <c r="E24" s="101">
        <v>54</v>
      </c>
      <c r="F24" s="102">
        <f>IF(D24&gt;0,100*E24/D24,0)</f>
        <v>96.42857142857143</v>
      </c>
      <c r="G24" s="103"/>
      <c r="H24" s="193">
        <v>1.838</v>
      </c>
      <c r="I24" s="194">
        <v>1.838</v>
      </c>
      <c r="J24" s="194">
        <v>1.529</v>
      </c>
      <c r="K24" s="104">
        <f>IF(I24&gt;0,100*J24/I24,0)</f>
        <v>83.18824809575624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31</v>
      </c>
      <c r="D26" s="101">
        <v>30</v>
      </c>
      <c r="E26" s="101">
        <v>30</v>
      </c>
      <c r="F26" s="102">
        <f>IF(D26&gt;0,100*E26/D26,0)</f>
        <v>100</v>
      </c>
      <c r="G26" s="103"/>
      <c r="H26" s="193">
        <v>0.868</v>
      </c>
      <c r="I26" s="194">
        <v>0.81</v>
      </c>
      <c r="J26" s="194">
        <v>0.75</v>
      </c>
      <c r="K26" s="104">
        <f>IF(I26&gt;0,100*J26/I26,0)</f>
        <v>92.59259259259258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>
        <v>2</v>
      </c>
      <c r="E28" s="93"/>
      <c r="F28" s="94"/>
      <c r="G28" s="94"/>
      <c r="H28" s="192"/>
      <c r="I28" s="192">
        <v>0.032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223</v>
      </c>
      <c r="D30" s="93">
        <v>250</v>
      </c>
      <c r="E30" s="93">
        <v>168</v>
      </c>
      <c r="F30" s="94"/>
      <c r="G30" s="94"/>
      <c r="H30" s="192">
        <v>5.129</v>
      </c>
      <c r="I30" s="192">
        <v>5</v>
      </c>
      <c r="J30" s="192">
        <v>3.855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223</v>
      </c>
      <c r="D31" s="101">
        <v>252</v>
      </c>
      <c r="E31" s="101">
        <v>168</v>
      </c>
      <c r="F31" s="102">
        <f>IF(D31&gt;0,100*E31/D31,0)</f>
        <v>66.66666666666667</v>
      </c>
      <c r="G31" s="103"/>
      <c r="H31" s="193">
        <v>5.129</v>
      </c>
      <c r="I31" s="194">
        <v>5.032</v>
      </c>
      <c r="J31" s="194">
        <v>3.855</v>
      </c>
      <c r="K31" s="104">
        <f>IF(I31&gt;0,100*J31/I31,0)</f>
        <v>76.60969793322734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101</v>
      </c>
      <c r="D33" s="93">
        <v>101</v>
      </c>
      <c r="E33" s="93">
        <v>15</v>
      </c>
      <c r="F33" s="94"/>
      <c r="G33" s="94"/>
      <c r="H33" s="192">
        <v>2.426</v>
      </c>
      <c r="I33" s="192">
        <v>2.4</v>
      </c>
      <c r="J33" s="192">
        <v>2.16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30</v>
      </c>
      <c r="D34" s="93">
        <v>29</v>
      </c>
      <c r="E34" s="93">
        <v>30</v>
      </c>
      <c r="F34" s="94"/>
      <c r="G34" s="94"/>
      <c r="H34" s="192">
        <v>0.73</v>
      </c>
      <c r="I34" s="192">
        <v>0.644</v>
      </c>
      <c r="J34" s="192">
        <v>0.36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3</v>
      </c>
      <c r="D35" s="93">
        <v>4</v>
      </c>
      <c r="E35" s="93">
        <v>4</v>
      </c>
      <c r="F35" s="94"/>
      <c r="G35" s="94"/>
      <c r="H35" s="192">
        <v>0.065</v>
      </c>
      <c r="I35" s="192">
        <v>0.09</v>
      </c>
      <c r="J35" s="192">
        <v>0.09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119</v>
      </c>
      <c r="D36" s="93">
        <v>151</v>
      </c>
      <c r="E36" s="93">
        <v>115</v>
      </c>
      <c r="F36" s="94"/>
      <c r="G36" s="94"/>
      <c r="H36" s="192">
        <v>2.737</v>
      </c>
      <c r="I36" s="192">
        <v>3.462</v>
      </c>
      <c r="J36" s="192">
        <v>2.645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253</v>
      </c>
      <c r="D37" s="101">
        <v>285</v>
      </c>
      <c r="E37" s="101">
        <v>164</v>
      </c>
      <c r="F37" s="102">
        <f>IF(D37&gt;0,100*E37/D37,0)</f>
        <v>57.54385964912281</v>
      </c>
      <c r="G37" s="103"/>
      <c r="H37" s="193">
        <v>5.958</v>
      </c>
      <c r="I37" s="194">
        <v>6.596</v>
      </c>
      <c r="J37" s="194">
        <v>5.255</v>
      </c>
      <c r="K37" s="104">
        <f>IF(I37&gt;0,100*J37/I37,0)</f>
        <v>79.66949666464524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50</v>
      </c>
      <c r="D39" s="101">
        <v>35</v>
      </c>
      <c r="E39" s="101">
        <v>50</v>
      </c>
      <c r="F39" s="102">
        <f>IF(D39&gt;0,100*E39/D39,0)</f>
        <v>142.85714285714286</v>
      </c>
      <c r="G39" s="103"/>
      <c r="H39" s="193">
        <v>0.722</v>
      </c>
      <c r="I39" s="194">
        <v>0.72</v>
      </c>
      <c r="J39" s="194">
        <v>0.862</v>
      </c>
      <c r="K39" s="104">
        <f>IF(I39&gt;0,100*J39/I39,0)</f>
        <v>119.72222222222223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76</v>
      </c>
      <c r="D41" s="93">
        <v>68</v>
      </c>
      <c r="E41" s="93">
        <v>17</v>
      </c>
      <c r="F41" s="94"/>
      <c r="G41" s="94"/>
      <c r="H41" s="192">
        <v>2.014</v>
      </c>
      <c r="I41" s="192">
        <v>1.802</v>
      </c>
      <c r="J41" s="192">
        <v>0.442</v>
      </c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12</v>
      </c>
      <c r="D42" s="93">
        <v>7</v>
      </c>
      <c r="E42" s="93">
        <v>5</v>
      </c>
      <c r="F42" s="94"/>
      <c r="G42" s="94"/>
      <c r="H42" s="192">
        <v>0.3</v>
      </c>
      <c r="I42" s="192">
        <v>0.21</v>
      </c>
      <c r="J42" s="192">
        <v>0.15</v>
      </c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45</v>
      </c>
      <c r="D43" s="93">
        <v>43</v>
      </c>
      <c r="E43" s="93">
        <v>39</v>
      </c>
      <c r="F43" s="94"/>
      <c r="G43" s="94"/>
      <c r="H43" s="192">
        <v>0.81</v>
      </c>
      <c r="I43" s="192">
        <v>0.774</v>
      </c>
      <c r="J43" s="192">
        <v>0.702</v>
      </c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10</v>
      </c>
      <c r="D45" s="93">
        <v>10</v>
      </c>
      <c r="E45" s="93">
        <v>10</v>
      </c>
      <c r="F45" s="94"/>
      <c r="G45" s="94"/>
      <c r="H45" s="192">
        <v>0.25</v>
      </c>
      <c r="I45" s="192">
        <v>0.28</v>
      </c>
      <c r="J45" s="192">
        <v>0.25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650</v>
      </c>
      <c r="D46" s="93">
        <v>640</v>
      </c>
      <c r="E46" s="93">
        <v>640</v>
      </c>
      <c r="F46" s="94"/>
      <c r="G46" s="94"/>
      <c r="H46" s="192">
        <v>37.7</v>
      </c>
      <c r="I46" s="192">
        <v>35.2</v>
      </c>
      <c r="J46" s="192">
        <v>32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194</v>
      </c>
      <c r="D48" s="93">
        <v>168</v>
      </c>
      <c r="E48" s="93">
        <v>159</v>
      </c>
      <c r="F48" s="94"/>
      <c r="G48" s="94"/>
      <c r="H48" s="192">
        <v>6.79</v>
      </c>
      <c r="I48" s="192">
        <v>6.72</v>
      </c>
      <c r="J48" s="192">
        <v>6.36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5</v>
      </c>
      <c r="D49" s="93">
        <v>5</v>
      </c>
      <c r="E49" s="93">
        <v>2</v>
      </c>
      <c r="F49" s="94"/>
      <c r="G49" s="94"/>
      <c r="H49" s="192">
        <v>0.15</v>
      </c>
      <c r="I49" s="192">
        <v>0.15</v>
      </c>
      <c r="J49" s="192">
        <v>0.06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992</v>
      </c>
      <c r="D50" s="101">
        <v>941</v>
      </c>
      <c r="E50" s="101">
        <v>872</v>
      </c>
      <c r="F50" s="102">
        <f>IF(D50&gt;0,100*E50/D50,0)</f>
        <v>92.6673751328374</v>
      </c>
      <c r="G50" s="103"/>
      <c r="H50" s="193">
        <v>48.014</v>
      </c>
      <c r="I50" s="194">
        <v>45.136</v>
      </c>
      <c r="J50" s="194">
        <v>39.964</v>
      </c>
      <c r="K50" s="104">
        <f>IF(I50&gt;0,100*J50/I50,0)</f>
        <v>88.54129741226514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2</v>
      </c>
      <c r="D52" s="101">
        <v>2</v>
      </c>
      <c r="E52" s="101">
        <v>2</v>
      </c>
      <c r="F52" s="102">
        <f>IF(D52&gt;0,100*E52/D52,0)</f>
        <v>100</v>
      </c>
      <c r="G52" s="103"/>
      <c r="H52" s="193">
        <v>0.05</v>
      </c>
      <c r="I52" s="194">
        <v>0.05</v>
      </c>
      <c r="J52" s="194">
        <v>0.05</v>
      </c>
      <c r="K52" s="104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12</v>
      </c>
      <c r="D55" s="93">
        <v>12</v>
      </c>
      <c r="E55" s="93">
        <v>6</v>
      </c>
      <c r="F55" s="94"/>
      <c r="G55" s="94"/>
      <c r="H55" s="192">
        <v>0.264</v>
      </c>
      <c r="I55" s="192">
        <v>0.264</v>
      </c>
      <c r="J55" s="192">
        <v>0.144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9</v>
      </c>
      <c r="D57" s="93">
        <v>11</v>
      </c>
      <c r="E57" s="93">
        <v>7</v>
      </c>
      <c r="F57" s="94"/>
      <c r="G57" s="94"/>
      <c r="H57" s="192">
        <v>0.135</v>
      </c>
      <c r="I57" s="192">
        <v>0.11</v>
      </c>
      <c r="J57" s="192">
        <v>0.07</v>
      </c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30</v>
      </c>
      <c r="D58" s="93">
        <v>30</v>
      </c>
      <c r="E58" s="93">
        <v>30</v>
      </c>
      <c r="F58" s="94"/>
      <c r="G58" s="94"/>
      <c r="H58" s="192">
        <v>0.96</v>
      </c>
      <c r="I58" s="192">
        <v>0.87</v>
      </c>
      <c r="J58" s="192">
        <v>0.87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51</v>
      </c>
      <c r="D59" s="101">
        <v>53</v>
      </c>
      <c r="E59" s="101">
        <v>43</v>
      </c>
      <c r="F59" s="102">
        <f>IF(D59&gt;0,100*E59/D59,0)</f>
        <v>81.13207547169812</v>
      </c>
      <c r="G59" s="103"/>
      <c r="H59" s="193">
        <v>1.359</v>
      </c>
      <c r="I59" s="194">
        <v>1.244</v>
      </c>
      <c r="J59" s="194">
        <v>1.084</v>
      </c>
      <c r="K59" s="104">
        <f>IF(I59&gt;0,100*J59/I59,0)</f>
        <v>87.13826366559486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102</v>
      </c>
      <c r="D61" s="93">
        <v>90</v>
      </c>
      <c r="E61" s="93">
        <v>120</v>
      </c>
      <c r="F61" s="94"/>
      <c r="G61" s="94"/>
      <c r="H61" s="192">
        <v>4.59</v>
      </c>
      <c r="I61" s="192">
        <v>4.2</v>
      </c>
      <c r="J61" s="192">
        <v>4.75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19</v>
      </c>
      <c r="D62" s="93">
        <v>15</v>
      </c>
      <c r="E62" s="93">
        <v>19</v>
      </c>
      <c r="F62" s="94"/>
      <c r="G62" s="94"/>
      <c r="H62" s="192">
        <v>0.418</v>
      </c>
      <c r="I62" s="192">
        <v>0.425</v>
      </c>
      <c r="J62" s="192">
        <v>0.45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33</v>
      </c>
      <c r="D63" s="93">
        <v>33</v>
      </c>
      <c r="E63" s="93">
        <v>37</v>
      </c>
      <c r="F63" s="94"/>
      <c r="G63" s="94"/>
      <c r="H63" s="192">
        <v>0.93</v>
      </c>
      <c r="I63" s="192">
        <v>0.957</v>
      </c>
      <c r="J63" s="192">
        <v>0.908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154</v>
      </c>
      <c r="D64" s="101">
        <v>138</v>
      </c>
      <c r="E64" s="101">
        <v>176</v>
      </c>
      <c r="F64" s="102">
        <f>IF(D64&gt;0,100*E64/D64,0)</f>
        <v>127.53623188405797</v>
      </c>
      <c r="G64" s="103"/>
      <c r="H64" s="193">
        <v>5.938</v>
      </c>
      <c r="I64" s="194">
        <v>5.582</v>
      </c>
      <c r="J64" s="194">
        <v>6.1080000000000005</v>
      </c>
      <c r="K64" s="104">
        <f>IF(I64&gt;0,100*J64/I64,0)</f>
        <v>109.42314582586889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63</v>
      </c>
      <c r="D66" s="101">
        <v>63</v>
      </c>
      <c r="E66" s="101">
        <v>35</v>
      </c>
      <c r="F66" s="102">
        <f>IF(D66&gt;0,100*E66/D66,0)</f>
        <v>55.55555555555556</v>
      </c>
      <c r="G66" s="103"/>
      <c r="H66" s="193">
        <v>0.898</v>
      </c>
      <c r="I66" s="194">
        <v>0.898</v>
      </c>
      <c r="J66" s="194">
        <v>0.499</v>
      </c>
      <c r="K66" s="104">
        <f>IF(I66&gt;0,100*J66/I66,0)</f>
        <v>55.56792873051225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30</v>
      </c>
      <c r="D69" s="93">
        <v>30</v>
      </c>
      <c r="E69" s="93">
        <v>20</v>
      </c>
      <c r="F69" s="94"/>
      <c r="G69" s="94"/>
      <c r="H69" s="192">
        <v>0.855</v>
      </c>
      <c r="I69" s="192">
        <v>0.8</v>
      </c>
      <c r="J69" s="192">
        <v>0.5</v>
      </c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30</v>
      </c>
      <c r="D70" s="101">
        <v>30</v>
      </c>
      <c r="E70" s="101">
        <v>20</v>
      </c>
      <c r="F70" s="102">
        <f>IF(D70&gt;0,100*E70/D70,0)</f>
        <v>66.66666666666667</v>
      </c>
      <c r="G70" s="103"/>
      <c r="H70" s="193">
        <v>0.855</v>
      </c>
      <c r="I70" s="194">
        <v>0.8</v>
      </c>
      <c r="J70" s="194">
        <v>0.5</v>
      </c>
      <c r="K70" s="104">
        <f>IF(I70&gt;0,100*J70/I70,0)</f>
        <v>62.5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5</v>
      </c>
      <c r="D72" s="93">
        <v>7</v>
      </c>
      <c r="E72" s="93">
        <v>7</v>
      </c>
      <c r="F72" s="94"/>
      <c r="G72" s="94"/>
      <c r="H72" s="192">
        <v>0.08</v>
      </c>
      <c r="I72" s="192">
        <v>0.112</v>
      </c>
      <c r="J72" s="192">
        <v>0.112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332</v>
      </c>
      <c r="D73" s="93">
        <v>332</v>
      </c>
      <c r="E73" s="93">
        <v>330</v>
      </c>
      <c r="F73" s="94"/>
      <c r="G73" s="94"/>
      <c r="H73" s="192">
        <v>5.944</v>
      </c>
      <c r="I73" s="192">
        <v>5.4</v>
      </c>
      <c r="J73" s="192">
        <v>5.5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4</v>
      </c>
      <c r="D74" s="93">
        <v>5</v>
      </c>
      <c r="E74" s="93">
        <v>5</v>
      </c>
      <c r="F74" s="94"/>
      <c r="G74" s="94"/>
      <c r="H74" s="192">
        <v>0.08</v>
      </c>
      <c r="I74" s="192">
        <v>0.1</v>
      </c>
      <c r="J74" s="192">
        <v>0.1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21</v>
      </c>
      <c r="D75" s="93">
        <v>26</v>
      </c>
      <c r="E75" s="93">
        <v>21</v>
      </c>
      <c r="F75" s="94"/>
      <c r="G75" s="94"/>
      <c r="H75" s="192">
        <v>0.818</v>
      </c>
      <c r="I75" s="192">
        <v>0.818</v>
      </c>
      <c r="J75" s="192">
        <v>0.8075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2</v>
      </c>
      <c r="D76" s="93">
        <v>2</v>
      </c>
      <c r="E76" s="93">
        <v>45</v>
      </c>
      <c r="F76" s="94"/>
      <c r="G76" s="94"/>
      <c r="H76" s="192">
        <v>0.06</v>
      </c>
      <c r="I76" s="192">
        <v>0.06</v>
      </c>
      <c r="J76" s="192">
        <v>1.25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2</v>
      </c>
      <c r="D77" s="93">
        <v>1</v>
      </c>
      <c r="E77" s="93">
        <v>2</v>
      </c>
      <c r="F77" s="94"/>
      <c r="G77" s="94"/>
      <c r="H77" s="192">
        <v>0.054</v>
      </c>
      <c r="I77" s="192">
        <v>0.019</v>
      </c>
      <c r="J77" s="192">
        <v>0.04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40</v>
      </c>
      <c r="D78" s="93">
        <v>43</v>
      </c>
      <c r="E78" s="93">
        <v>40</v>
      </c>
      <c r="F78" s="94"/>
      <c r="G78" s="94"/>
      <c r="H78" s="192">
        <v>1</v>
      </c>
      <c r="I78" s="192">
        <v>1</v>
      </c>
      <c r="J78" s="192">
        <v>1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72</v>
      </c>
      <c r="D79" s="93">
        <v>60</v>
      </c>
      <c r="E79" s="93">
        <v>60</v>
      </c>
      <c r="F79" s="94"/>
      <c r="G79" s="94"/>
      <c r="H79" s="192">
        <v>1.17</v>
      </c>
      <c r="I79" s="192">
        <v>1.332</v>
      </c>
      <c r="J79" s="192">
        <v>1.68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478</v>
      </c>
      <c r="D80" s="101">
        <v>476</v>
      </c>
      <c r="E80" s="101">
        <v>510</v>
      </c>
      <c r="F80" s="102">
        <f>IF(D80&gt;0,100*E80/D80,0)</f>
        <v>107.14285714285714</v>
      </c>
      <c r="G80" s="103"/>
      <c r="H80" s="193">
        <v>9.206</v>
      </c>
      <c r="I80" s="194">
        <v>8.841</v>
      </c>
      <c r="J80" s="194">
        <v>10.4895</v>
      </c>
      <c r="K80" s="104">
        <f>IF(I80&gt;0,100*J80/I80,0)</f>
        <v>118.64608076009503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53</v>
      </c>
      <c r="D82" s="93">
        <v>24</v>
      </c>
      <c r="E82" s="93">
        <v>53</v>
      </c>
      <c r="F82" s="94"/>
      <c r="G82" s="94"/>
      <c r="H82" s="192">
        <v>1.329</v>
      </c>
      <c r="I82" s="192">
        <v>0.6</v>
      </c>
      <c r="J82" s="192">
        <v>1.581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90</v>
      </c>
      <c r="D83" s="93">
        <v>80</v>
      </c>
      <c r="E83" s="93">
        <v>90</v>
      </c>
      <c r="F83" s="94"/>
      <c r="G83" s="94"/>
      <c r="H83" s="192">
        <v>1.638</v>
      </c>
      <c r="I83" s="192">
        <v>1.47</v>
      </c>
      <c r="J83" s="192">
        <v>1.65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143</v>
      </c>
      <c r="D84" s="101">
        <v>104</v>
      </c>
      <c r="E84" s="101">
        <v>143</v>
      </c>
      <c r="F84" s="102">
        <f>IF(D84&gt;0,100*E84/D84,0)</f>
        <v>137.5</v>
      </c>
      <c r="G84" s="103"/>
      <c r="H84" s="193">
        <v>2.9669999999999996</v>
      </c>
      <c r="I84" s="194">
        <v>2.07</v>
      </c>
      <c r="J84" s="194">
        <v>3.231</v>
      </c>
      <c r="K84" s="104">
        <f>IF(I84&gt;0,100*J84/I84,0)</f>
        <v>156.08695652173913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2912</v>
      </c>
      <c r="D87" s="116">
        <v>2842</v>
      </c>
      <c r="E87" s="116">
        <v>2593</v>
      </c>
      <c r="F87" s="117">
        <f>IF(D87&gt;0,100*E87/D87,0)</f>
        <v>91.23856439127375</v>
      </c>
      <c r="G87" s="103"/>
      <c r="H87" s="197">
        <v>91.40100000000001</v>
      </c>
      <c r="I87" s="198">
        <v>86.08199999999998</v>
      </c>
      <c r="J87" s="198">
        <v>80.2705</v>
      </c>
      <c r="K87" s="117">
        <f>IF(I87&gt;0,100*J87/I87,0)</f>
        <v>93.24887897586025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112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2013</v>
      </c>
      <c r="D6" s="79">
        <f>E6-1</f>
        <v>2014</v>
      </c>
      <c r="E6" s="79">
        <v>2015</v>
      </c>
      <c r="F6" s="80">
        <f>E6</f>
        <v>2015</v>
      </c>
      <c r="G6" s="81"/>
      <c r="H6" s="78">
        <f>J6-2</f>
        <v>2013</v>
      </c>
      <c r="I6" s="79">
        <f>J6-1</f>
        <v>2014</v>
      </c>
      <c r="J6" s="79">
        <v>2015</v>
      </c>
      <c r="K6" s="80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2014=100</v>
      </c>
      <c r="G7" s="86"/>
      <c r="H7" s="83" t="s">
        <v>300</v>
      </c>
      <c r="I7" s="84" t="s">
        <v>300</v>
      </c>
      <c r="J7" s="84"/>
      <c r="K7" s="85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>
        <v>0.169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>
        <v>0.004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>
        <v>0.012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>
        <v>0.054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>
        <v>0.23900000000000002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>
        <v>0.001</v>
      </c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/>
      <c r="I30" s="192"/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/>
      <c r="I31" s="194"/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>
        <v>0.023</v>
      </c>
      <c r="I33" s="192">
        <v>0.017</v>
      </c>
      <c r="J33" s="192">
        <v>0.02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/>
      <c r="I34" s="192"/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>
        <v>7.311</v>
      </c>
      <c r="I36" s="192">
        <v>9.24</v>
      </c>
      <c r="J36" s="192">
        <v>7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>
        <v>7.334</v>
      </c>
      <c r="I37" s="194">
        <v>9.257</v>
      </c>
      <c r="J37" s="194">
        <v>7.02</v>
      </c>
      <c r="K37" s="104">
        <f>IF(I37&gt;0,100*J37/I37,0)</f>
        <v>75.834503618883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0.272</v>
      </c>
      <c r="I39" s="194">
        <v>0.516</v>
      </c>
      <c r="J39" s="194">
        <v>0.5</v>
      </c>
      <c r="K39" s="104">
        <f>IF(I39&gt;0,100*J39/I39,0)</f>
        <v>96.89922480620154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/>
      <c r="I50" s="194"/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/>
      <c r="I58" s="192"/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/>
      <c r="I59" s="194"/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65.242</v>
      </c>
      <c r="I61" s="192">
        <v>71.585</v>
      </c>
      <c r="J61" s="192">
        <v>64.264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61.458</v>
      </c>
      <c r="I62" s="192">
        <v>48.398</v>
      </c>
      <c r="J62" s="192">
        <v>51.543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214.246</v>
      </c>
      <c r="I63" s="192">
        <v>238.23</v>
      </c>
      <c r="J63" s="192">
        <v>223.445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340.946</v>
      </c>
      <c r="I64" s="194">
        <v>358.21299999999997</v>
      </c>
      <c r="J64" s="194">
        <v>339.25199999999995</v>
      </c>
      <c r="K64" s="104">
        <f>IF(I64&gt;0,100*J64/I64,0)</f>
        <v>94.70678060260236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>
        <v>35.966</v>
      </c>
      <c r="I66" s="194">
        <v>41.2</v>
      </c>
      <c r="J66" s="194">
        <v>35.82</v>
      </c>
      <c r="K66" s="104">
        <f>IF(I66&gt;0,100*J66/I66,0)</f>
        <v>86.94174757281553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>
        <v>0.19</v>
      </c>
      <c r="I68" s="192">
        <v>0.206</v>
      </c>
      <c r="J68" s="192">
        <v>0.09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>
        <v>0.19</v>
      </c>
      <c r="I70" s="194">
        <v>0.206</v>
      </c>
      <c r="J70" s="194">
        <v>0.09</v>
      </c>
      <c r="K70" s="104">
        <f>IF(I70&gt;0,100*J70/I70,0)</f>
        <v>43.689320388349515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24.688</v>
      </c>
      <c r="I72" s="192">
        <v>25.088</v>
      </c>
      <c r="J72" s="192">
        <v>25.753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3.6</v>
      </c>
      <c r="I73" s="192">
        <v>3.6</v>
      </c>
      <c r="J73" s="192">
        <v>2.55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>
        <v>2.265</v>
      </c>
      <c r="I74" s="192">
        <v>4.208</v>
      </c>
      <c r="J74" s="192">
        <v>4.695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0.184262</v>
      </c>
      <c r="I75" s="192">
        <v>0.033</v>
      </c>
      <c r="J75" s="192">
        <v>0.0489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>
        <v>97.793</v>
      </c>
      <c r="I76" s="192">
        <v>90.433</v>
      </c>
      <c r="J76" s="192">
        <v>71.232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/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5.95</v>
      </c>
      <c r="I78" s="192">
        <v>7.639</v>
      </c>
      <c r="J78" s="192">
        <v>4.001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14.307</v>
      </c>
      <c r="I79" s="192">
        <v>18.599</v>
      </c>
      <c r="J79" s="192">
        <v>18.711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148.78726199999997</v>
      </c>
      <c r="I80" s="194">
        <v>149.6</v>
      </c>
      <c r="J80" s="194">
        <v>126.99090000000001</v>
      </c>
      <c r="K80" s="104">
        <f>IF(I80&gt;0,100*J80/I80,0)</f>
        <v>84.88696524064171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0.195</v>
      </c>
      <c r="I82" s="192">
        <v>0.24</v>
      </c>
      <c r="J82" s="192">
        <v>0.24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0.32</v>
      </c>
      <c r="I83" s="192">
        <v>0.113</v>
      </c>
      <c r="J83" s="192">
        <v>0.113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0.515</v>
      </c>
      <c r="I84" s="194">
        <v>0.353</v>
      </c>
      <c r="J84" s="194">
        <v>0.353</v>
      </c>
      <c r="K84" s="104">
        <f>IF(I84&gt;0,100*J84/I84,0)</f>
        <v>100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534.011262</v>
      </c>
      <c r="I87" s="198">
        <v>559.584</v>
      </c>
      <c r="J87" s="198">
        <v>510.0258999999999</v>
      </c>
      <c r="K87" s="117">
        <f>IF(I87&gt;0,100*J87/I87,0)</f>
        <v>91.14376036484245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113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>
        <v>3</v>
      </c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>
        <v>0.466</v>
      </c>
      <c r="I9" s="192">
        <v>0.52</v>
      </c>
      <c r="J9" s="192">
        <v>0.52</v>
      </c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>
        <v>0.079</v>
      </c>
      <c r="I10" s="192">
        <v>0.087</v>
      </c>
      <c r="J10" s="192">
        <v>0.087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>
        <v>0.077</v>
      </c>
      <c r="I11" s="192">
        <v>0.081</v>
      </c>
      <c r="J11" s="192">
        <v>0.081</v>
      </c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>
        <v>0.261</v>
      </c>
      <c r="I12" s="192">
        <v>0.288</v>
      </c>
      <c r="J12" s="192">
        <v>0.288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>
        <v>0.883</v>
      </c>
      <c r="I13" s="194">
        <v>0.976</v>
      </c>
      <c r="J13" s="194">
        <v>0.976</v>
      </c>
      <c r="K13" s="104">
        <f>IF(I13&gt;0,100*J13/I13,0)</f>
        <v>100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>
        <v>0.001</v>
      </c>
      <c r="I19" s="192">
        <v>0.001</v>
      </c>
      <c r="J19" s="192">
        <v>0.001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>
        <v>0.014</v>
      </c>
      <c r="I20" s="192">
        <v>0.014</v>
      </c>
      <c r="J20" s="192">
        <v>0.014</v>
      </c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>
        <v>0.002</v>
      </c>
      <c r="I21" s="192">
        <v>0.002</v>
      </c>
      <c r="J21" s="192">
        <v>0.002</v>
      </c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>
        <v>0.017</v>
      </c>
      <c r="I22" s="194">
        <v>0.017</v>
      </c>
      <c r="J22" s="194">
        <v>0.017</v>
      </c>
      <c r="K22" s="104">
        <f>IF(I22&gt;0,100*J22/I22,0)</f>
        <v>100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>
        <v>0.147</v>
      </c>
      <c r="I24" s="194">
        <v>0.147</v>
      </c>
      <c r="J24" s="194">
        <v>0.145</v>
      </c>
      <c r="K24" s="104">
        <f>IF(I24&gt;0,100*J24/I24,0)</f>
        <v>98.63945578231292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>
        <v>0.108</v>
      </c>
      <c r="I26" s="194">
        <v>0.13</v>
      </c>
      <c r="J26" s="194">
        <v>0.12</v>
      </c>
      <c r="K26" s="104">
        <f>IF(I26&gt;0,100*J26/I26,0)</f>
        <v>92.3076923076923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>
        <v>3.145</v>
      </c>
      <c r="I28" s="192">
        <v>7.57</v>
      </c>
      <c r="J28" s="192">
        <v>5.16</v>
      </c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>
        <v>1.277</v>
      </c>
      <c r="I29" s="192">
        <v>1.459</v>
      </c>
      <c r="J29" s="192">
        <v>1.842</v>
      </c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>
        <v>5.37</v>
      </c>
      <c r="I30" s="192">
        <v>7.238</v>
      </c>
      <c r="J30" s="192">
        <v>8.788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>
        <v>9.792</v>
      </c>
      <c r="I31" s="194">
        <v>16.267</v>
      </c>
      <c r="J31" s="194">
        <v>15.790000000000001</v>
      </c>
      <c r="K31" s="104">
        <f>IF(I31&gt;0,100*J31/I31,0)</f>
        <v>97.06768303928199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>
        <v>0.337</v>
      </c>
      <c r="I33" s="192">
        <v>0.3</v>
      </c>
      <c r="J33" s="192">
        <v>0.3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>
        <v>0.353</v>
      </c>
      <c r="I34" s="192">
        <v>0.5</v>
      </c>
      <c r="J34" s="192">
        <v>0.35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>
        <v>6.128</v>
      </c>
      <c r="I35" s="192">
        <v>6.5</v>
      </c>
      <c r="J35" s="192">
        <v>7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>
        <v>0.86</v>
      </c>
      <c r="I36" s="192">
        <v>0.86</v>
      </c>
      <c r="J36" s="192">
        <v>0.659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>
        <v>7.678</v>
      </c>
      <c r="I37" s="194">
        <v>8.16</v>
      </c>
      <c r="J37" s="194">
        <v>8.309000000000001</v>
      </c>
      <c r="K37" s="104">
        <f>IF(I37&gt;0,100*J37/I37,0)</f>
        <v>101.82598039215688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0.789</v>
      </c>
      <c r="I39" s="194">
        <v>0.78</v>
      </c>
      <c r="J39" s="194">
        <v>0.279</v>
      </c>
      <c r="K39" s="104">
        <f>IF(I39&gt;0,100*J39/I39,0)</f>
        <v>35.769230769230774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>
        <v>0.02</v>
      </c>
      <c r="I41" s="192">
        <v>0.024</v>
      </c>
      <c r="J41" s="192">
        <v>0.025</v>
      </c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>
        <v>0.008</v>
      </c>
      <c r="I45" s="192">
        <v>0.008</v>
      </c>
      <c r="J45" s="192">
        <v>0.01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>
        <v>0.006</v>
      </c>
      <c r="I48" s="192">
        <v>0.009</v>
      </c>
      <c r="J48" s="192">
        <v>0.009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>
        <v>0.002</v>
      </c>
      <c r="I49" s="192">
        <v>0.002</v>
      </c>
      <c r="J49" s="192">
        <v>0.002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>
        <v>0.036000000000000004</v>
      </c>
      <c r="I50" s="194">
        <v>0.043000000000000003</v>
      </c>
      <c r="J50" s="194">
        <v>0.046000000000000006</v>
      </c>
      <c r="K50" s="104">
        <f>IF(I50&gt;0,100*J50/I50,0)</f>
        <v>106.97674418604652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>
        <v>0.008</v>
      </c>
      <c r="I52" s="194">
        <v>0.008</v>
      </c>
      <c r="J52" s="194">
        <v>0.008</v>
      </c>
      <c r="K52" s="104">
        <f>IF(I52&gt;0,100*J52/I52,0)</f>
        <v>100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>
        <v>6.773</v>
      </c>
      <c r="I54" s="192">
        <v>8.525</v>
      </c>
      <c r="J54" s="192">
        <v>8.1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>
        <v>0.02</v>
      </c>
      <c r="I55" s="192">
        <v>0.02</v>
      </c>
      <c r="J55" s="192">
        <v>0.02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>
        <v>0.011</v>
      </c>
      <c r="I56" s="192">
        <v>0.012</v>
      </c>
      <c r="J56" s="192">
        <v>0.009</v>
      </c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>
        <v>0.006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>
        <v>0.066</v>
      </c>
      <c r="I58" s="192">
        <v>0.095</v>
      </c>
      <c r="J58" s="192">
        <v>0.08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>
        <v>6.869999999999999</v>
      </c>
      <c r="I59" s="194">
        <v>8.658000000000001</v>
      </c>
      <c r="J59" s="194">
        <v>8.209</v>
      </c>
      <c r="K59" s="104">
        <f>IF(I59&gt;0,100*J59/I59,0)</f>
        <v>94.81404481404479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1.703</v>
      </c>
      <c r="I61" s="192">
        <v>2.8</v>
      </c>
      <c r="J61" s="192">
        <v>2.5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0.839</v>
      </c>
      <c r="I62" s="192">
        <v>0.975</v>
      </c>
      <c r="J62" s="192">
        <v>1.05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9.8</v>
      </c>
      <c r="I63" s="192">
        <v>10.1</v>
      </c>
      <c r="J63" s="192">
        <v>12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12.342</v>
      </c>
      <c r="I64" s="194">
        <v>13.875</v>
      </c>
      <c r="J64" s="194">
        <v>15.55</v>
      </c>
      <c r="K64" s="104">
        <f>IF(I64&gt;0,100*J64/I64,0)</f>
        <v>112.07207207207207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>
        <v>89.673</v>
      </c>
      <c r="I66" s="194">
        <v>96.75</v>
      </c>
      <c r="J66" s="194">
        <v>96.75</v>
      </c>
      <c r="K66" s="104">
        <f>IF(I66&gt;0,100*J66/I66,0)</f>
        <v>100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>
        <v>1.875</v>
      </c>
      <c r="I68" s="192">
        <v>2</v>
      </c>
      <c r="J68" s="192">
        <v>2.3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>
        <v>0.75</v>
      </c>
      <c r="I69" s="192">
        <v>0.8</v>
      </c>
      <c r="J69" s="192">
        <v>0.8</v>
      </c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>
        <v>2.625</v>
      </c>
      <c r="I70" s="194">
        <v>2.8</v>
      </c>
      <c r="J70" s="194">
        <v>3.0999999999999996</v>
      </c>
      <c r="K70" s="104">
        <f>IF(I70&gt;0,100*J70/I70,0)</f>
        <v>110.7142857142857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0.148</v>
      </c>
      <c r="I72" s="192">
        <v>0.198</v>
      </c>
      <c r="J72" s="192">
        <v>0.198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0.004</v>
      </c>
      <c r="I73" s="192">
        <v>0.011</v>
      </c>
      <c r="J73" s="192">
        <v>0.004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>
        <v>0.31</v>
      </c>
      <c r="I74" s="192">
        <v>0.35</v>
      </c>
      <c r="J74" s="192">
        <v>0.35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0.322</v>
      </c>
      <c r="I75" s="192">
        <v>0.22550399999999998</v>
      </c>
      <c r="J75" s="192">
        <v>0.305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>
        <v>0.204</v>
      </c>
      <c r="I76" s="192">
        <v>0.18</v>
      </c>
      <c r="J76" s="192">
        <v>0.192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>
        <v>0.199</v>
      </c>
      <c r="I77" s="192">
        <v>0.19</v>
      </c>
      <c r="J77" s="192">
        <v>0.096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0.298</v>
      </c>
      <c r="I78" s="192">
        <v>0.3</v>
      </c>
      <c r="J78" s="192">
        <v>0.33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2.411</v>
      </c>
      <c r="I79" s="192">
        <v>2.9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3.896</v>
      </c>
      <c r="I80" s="194">
        <v>4.3545039999999995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1.491</v>
      </c>
      <c r="I82" s="192">
        <v>1.491</v>
      </c>
      <c r="J82" s="192">
        <v>1.491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0.091</v>
      </c>
      <c r="I83" s="192">
        <v>0.091</v>
      </c>
      <c r="J83" s="192">
        <v>0.09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1.582</v>
      </c>
      <c r="I84" s="194">
        <v>1.582</v>
      </c>
      <c r="J84" s="194">
        <v>1.5810000000000002</v>
      </c>
      <c r="K84" s="104">
        <f>IF(I84&gt;0,100*J84/I84,0)</f>
        <v>99.93678887484198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136.446</v>
      </c>
      <c r="I87" s="198">
        <v>154.547504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V625"/>
  <sheetViews>
    <sheetView view="pageBreakPreview" zoomScale="60" zoomScalePageLayoutView="0" workbookViewId="0" topLeftCell="A64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114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>
        <v>2.277</v>
      </c>
      <c r="I9" s="192">
        <v>2.535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>
        <v>0.828</v>
      </c>
      <c r="I10" s="192">
        <v>0.918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>
        <v>1.609</v>
      </c>
      <c r="I11" s="192">
        <v>1.905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>
        <v>0.536</v>
      </c>
      <c r="I12" s="192">
        <v>0.591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>
        <v>5.25</v>
      </c>
      <c r="I13" s="194">
        <v>5.949000000000001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>
        <v>0.02</v>
      </c>
      <c r="I15" s="194">
        <v>0.02</v>
      </c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>
        <v>0.158</v>
      </c>
      <c r="I19" s="192">
        <v>0.158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>
        <v>0.126</v>
      </c>
      <c r="I20" s="192">
        <v>0.116</v>
      </c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>
        <v>0.109</v>
      </c>
      <c r="I21" s="192">
        <v>0.109</v>
      </c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>
        <v>0.393</v>
      </c>
      <c r="I22" s="194">
        <v>0.383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>
        <v>1.453</v>
      </c>
      <c r="I24" s="194">
        <v>0.919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>
        <v>2.811</v>
      </c>
      <c r="I26" s="194">
        <v>2.7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>
        <v>2.636</v>
      </c>
      <c r="I28" s="192">
        <v>2.919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>
        <v>0.526</v>
      </c>
      <c r="I29" s="192">
        <v>0.287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>
        <v>23.157</v>
      </c>
      <c r="I30" s="192">
        <v>18.879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>
        <v>26.319</v>
      </c>
      <c r="I31" s="194">
        <v>22.085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>
        <v>0.756</v>
      </c>
      <c r="I33" s="192">
        <v>0.76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>
        <v>0.36</v>
      </c>
      <c r="I34" s="192">
        <v>0.66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>
        <v>2.46</v>
      </c>
      <c r="I35" s="192">
        <v>2.35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>
        <v>4.324</v>
      </c>
      <c r="I36" s="192">
        <v>4.324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>
        <v>7.9</v>
      </c>
      <c r="I37" s="194">
        <v>8.094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0.018</v>
      </c>
      <c r="I39" s="194">
        <v>0.015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>
        <v>1.25</v>
      </c>
      <c r="I41" s="192">
        <v>0.75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>
        <v>1.5</v>
      </c>
      <c r="I42" s="192">
        <v>1.5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>
        <v>1.8</v>
      </c>
      <c r="I43" s="192">
        <v>1.8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>
        <v>0.263</v>
      </c>
      <c r="I44" s="192">
        <v>0.2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>
        <v>1.8</v>
      </c>
      <c r="I45" s="192">
        <v>1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>
        <v>0.02</v>
      </c>
      <c r="I46" s="192">
        <v>0.016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>
        <v>0.02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>
        <v>0.02</v>
      </c>
      <c r="I49" s="192">
        <v>0.02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>
        <v>6.652999999999999</v>
      </c>
      <c r="I50" s="194">
        <v>5.305999999999999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>
        <v>0.016</v>
      </c>
      <c r="I52" s="194">
        <v>0.016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>
        <v>0.21</v>
      </c>
      <c r="I54" s="192">
        <v>0.58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>
        <v>0.014</v>
      </c>
      <c r="I55" s="192">
        <v>0.014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>
        <v>0.109</v>
      </c>
      <c r="I56" s="192">
        <v>0.011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>
        <v>0.092</v>
      </c>
      <c r="I57" s="192">
        <v>0.03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>
        <v>0.024</v>
      </c>
      <c r="I58" s="192">
        <v>0.022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>
        <v>0.44900000000000007</v>
      </c>
      <c r="I59" s="194">
        <v>0.657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5.731</v>
      </c>
      <c r="I61" s="192">
        <v>4.1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0.898</v>
      </c>
      <c r="I62" s="192">
        <v>0.9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0.093</v>
      </c>
      <c r="I63" s="192">
        <v>0.1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6.7219999999999995</v>
      </c>
      <c r="I64" s="194">
        <v>5.1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>
        <v>1.584</v>
      </c>
      <c r="I66" s="194">
        <v>0.634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>
        <v>0.276</v>
      </c>
      <c r="I68" s="192">
        <v>0.25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>
        <v>44.738</v>
      </c>
      <c r="I69" s="192">
        <v>27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>
        <v>45.014</v>
      </c>
      <c r="I70" s="194">
        <v>27.25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0.094</v>
      </c>
      <c r="I72" s="192">
        <v>0.093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0.004</v>
      </c>
      <c r="I73" s="192">
        <v>0.004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>
        <v>0.233</v>
      </c>
      <c r="I74" s="192">
        <v>0.375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3.491</v>
      </c>
      <c r="I75" s="192">
        <v>3.479724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/>
      <c r="I76" s="192"/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>
        <v>3.082</v>
      </c>
      <c r="I77" s="192">
        <v>2.5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0.271</v>
      </c>
      <c r="I78" s="192">
        <v>0.419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0.026</v>
      </c>
      <c r="I79" s="192">
        <v>0.04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7.201</v>
      </c>
      <c r="I80" s="194">
        <v>6.910724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0.001</v>
      </c>
      <c r="I82" s="192">
        <v>0.001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0.017</v>
      </c>
      <c r="I83" s="192">
        <v>0.017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0.018000000000000002</v>
      </c>
      <c r="I84" s="194">
        <v>0.018000000000000002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111.821</v>
      </c>
      <c r="I87" s="198">
        <v>86.05672399999999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V625"/>
  <sheetViews>
    <sheetView view="pageBreakPreview" zoomScale="60" zoomScalePageLayoutView="0" workbookViewId="0" topLeftCell="A55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115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>
        <v>6.009</v>
      </c>
      <c r="I9" s="192">
        <v>6.515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>
        <v>1.023</v>
      </c>
      <c r="I10" s="192">
        <v>1.136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>
        <v>1.937</v>
      </c>
      <c r="I11" s="192">
        <v>2.104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>
        <v>1.692</v>
      </c>
      <c r="I12" s="192">
        <v>1.879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>
        <v>10.661</v>
      </c>
      <c r="I13" s="194">
        <v>11.633999999999999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>
        <v>0.18</v>
      </c>
      <c r="I15" s="194">
        <v>0.18</v>
      </c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>
        <v>0.022</v>
      </c>
      <c r="I19" s="192">
        <v>0.022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>
        <v>0.054</v>
      </c>
      <c r="I20" s="192">
        <v>0.054</v>
      </c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>
        <v>0.054</v>
      </c>
      <c r="I21" s="192">
        <v>0.054</v>
      </c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>
        <v>0.13</v>
      </c>
      <c r="I22" s="194">
        <v>0.13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>
        <v>17.379</v>
      </c>
      <c r="I24" s="194">
        <v>14.3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>
        <v>11.937</v>
      </c>
      <c r="I26" s="194">
        <v>11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>
        <v>129.006</v>
      </c>
      <c r="I28" s="192">
        <v>123.834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>
        <v>24.166</v>
      </c>
      <c r="I29" s="192">
        <v>15.413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>
        <v>80.383</v>
      </c>
      <c r="I30" s="192">
        <v>70.759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>
        <v>233.555</v>
      </c>
      <c r="I31" s="194">
        <v>210.00600000000003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>
        <v>6.746</v>
      </c>
      <c r="I33" s="192">
        <v>6.6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>
        <v>2.295</v>
      </c>
      <c r="I34" s="192">
        <v>2.5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>
        <v>192.345</v>
      </c>
      <c r="I35" s="192">
        <v>186.7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>
        <v>28.15</v>
      </c>
      <c r="I36" s="192">
        <v>25.952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>
        <v>229.536</v>
      </c>
      <c r="I37" s="194">
        <v>221.75199999999998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1.025</v>
      </c>
      <c r="I39" s="194">
        <v>1.025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>
        <v>0.225</v>
      </c>
      <c r="I41" s="192">
        <v>0.24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>
        <v>0.05</v>
      </c>
      <c r="I43" s="192">
        <v>0.05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>
        <v>0.05</v>
      </c>
      <c r="I45" s="192">
        <v>0.055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>
        <v>0.046</v>
      </c>
      <c r="I49" s="192">
        <v>0.046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>
        <v>0.371</v>
      </c>
      <c r="I50" s="194">
        <v>0.39099999999999996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>
        <v>0.018</v>
      </c>
      <c r="I52" s="194">
        <v>0.018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>
        <v>26.38</v>
      </c>
      <c r="I54" s="192">
        <v>31.527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>
        <v>0.165</v>
      </c>
      <c r="I55" s="192">
        <v>0.165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>
        <v>0.047</v>
      </c>
      <c r="I56" s="192">
        <v>0.018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>
        <v>2.16</v>
      </c>
      <c r="I58" s="192">
        <v>0.836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>
        <v>28.752</v>
      </c>
      <c r="I59" s="194">
        <v>32.546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3.28</v>
      </c>
      <c r="I61" s="192">
        <v>4.3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1.34</v>
      </c>
      <c r="I62" s="192">
        <v>1.55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7.76</v>
      </c>
      <c r="I63" s="192">
        <v>7.2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12.379999999999999</v>
      </c>
      <c r="I64" s="194">
        <v>13.05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>
        <v>232.135</v>
      </c>
      <c r="I66" s="194">
        <v>233.32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>
        <v>68.734</v>
      </c>
      <c r="I68" s="192">
        <v>64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>
        <v>9.013</v>
      </c>
      <c r="I69" s="192">
        <v>9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>
        <v>77.747</v>
      </c>
      <c r="I70" s="194">
        <v>73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0.219</v>
      </c>
      <c r="I72" s="192">
        <v>0.196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0.148</v>
      </c>
      <c r="I73" s="192">
        <v>0.145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>
        <v>6.075</v>
      </c>
      <c r="I74" s="192">
        <v>6.6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10.942</v>
      </c>
      <c r="I75" s="192">
        <v>10.846281999999999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>
        <v>10.939</v>
      </c>
      <c r="I76" s="192">
        <v>10.062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>
        <v>1.27</v>
      </c>
      <c r="I77" s="192">
        <v>1.1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0.827</v>
      </c>
      <c r="I78" s="192">
        <v>0.825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42.941</v>
      </c>
      <c r="I79" s="192">
        <v>41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73.361</v>
      </c>
      <c r="I80" s="194">
        <v>70.774282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0.893</v>
      </c>
      <c r="I82" s="192">
        <v>0.893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0.802</v>
      </c>
      <c r="I83" s="192">
        <v>0.802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1.695</v>
      </c>
      <c r="I84" s="194">
        <v>1.695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930.8619999999999</v>
      </c>
      <c r="I87" s="198">
        <v>894.8212819999999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71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633</v>
      </c>
      <c r="D24" s="101">
        <v>530</v>
      </c>
      <c r="E24" s="101">
        <v>600</v>
      </c>
      <c r="F24" s="102">
        <f>IF(D24&gt;0,100*E24/D24,0)</f>
        <v>113.20754716981132</v>
      </c>
      <c r="G24" s="103"/>
      <c r="H24" s="193">
        <v>1.452</v>
      </c>
      <c r="I24" s="194">
        <v>1.965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55</v>
      </c>
      <c r="D26" s="101">
        <v>40</v>
      </c>
      <c r="E26" s="101">
        <v>100</v>
      </c>
      <c r="F26" s="102">
        <f>IF(D26&gt;0,100*E26/D26,0)</f>
        <v>250</v>
      </c>
      <c r="G26" s="103"/>
      <c r="H26" s="193">
        <v>0.16</v>
      </c>
      <c r="I26" s="194">
        <v>0.1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1748</v>
      </c>
      <c r="D28" s="93">
        <v>3629</v>
      </c>
      <c r="E28" s="93">
        <v>7300</v>
      </c>
      <c r="F28" s="94"/>
      <c r="G28" s="94"/>
      <c r="H28" s="192">
        <v>6.112</v>
      </c>
      <c r="I28" s="192">
        <v>9.527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945</v>
      </c>
      <c r="D29" s="93">
        <v>1242</v>
      </c>
      <c r="E29" s="93">
        <v>1244</v>
      </c>
      <c r="F29" s="94"/>
      <c r="G29" s="94"/>
      <c r="H29" s="192">
        <v>0.841</v>
      </c>
      <c r="I29" s="192">
        <v>1.372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85132</v>
      </c>
      <c r="D30" s="93">
        <v>97698</v>
      </c>
      <c r="E30" s="93">
        <v>97698</v>
      </c>
      <c r="F30" s="94"/>
      <c r="G30" s="94"/>
      <c r="H30" s="192">
        <v>151.381</v>
      </c>
      <c r="I30" s="192">
        <v>181.799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87825</v>
      </c>
      <c r="D31" s="101">
        <v>102569</v>
      </c>
      <c r="E31" s="101">
        <v>106242</v>
      </c>
      <c r="F31" s="102">
        <f>IF(D31&gt;0,100*E31/D31,0)</f>
        <v>103.58100400705867</v>
      </c>
      <c r="G31" s="103"/>
      <c r="H31" s="193">
        <v>158.334</v>
      </c>
      <c r="I31" s="194">
        <v>192.698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24</v>
      </c>
      <c r="D33" s="93">
        <v>10</v>
      </c>
      <c r="E33" s="93">
        <v>20</v>
      </c>
      <c r="F33" s="94"/>
      <c r="G33" s="94"/>
      <c r="H33" s="192">
        <v>0.086</v>
      </c>
      <c r="I33" s="192">
        <v>0.04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8</v>
      </c>
      <c r="D34" s="93">
        <v>20</v>
      </c>
      <c r="E34" s="93">
        <v>12</v>
      </c>
      <c r="F34" s="94"/>
      <c r="G34" s="94"/>
      <c r="H34" s="192">
        <v>0.02</v>
      </c>
      <c r="I34" s="192">
        <v>0.06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147</v>
      </c>
      <c r="D35" s="93">
        <v>160</v>
      </c>
      <c r="E35" s="93">
        <v>180</v>
      </c>
      <c r="F35" s="94"/>
      <c r="G35" s="94"/>
      <c r="H35" s="192">
        <v>0.553</v>
      </c>
      <c r="I35" s="192">
        <v>0.54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179</v>
      </c>
      <c r="D37" s="101">
        <v>190</v>
      </c>
      <c r="E37" s="101">
        <v>212</v>
      </c>
      <c r="F37" s="102">
        <f>IF(D37&gt;0,100*E37/D37,0)</f>
        <v>111.57894736842105</v>
      </c>
      <c r="G37" s="103"/>
      <c r="H37" s="193">
        <v>0.659</v>
      </c>
      <c r="I37" s="194">
        <v>0.64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25</v>
      </c>
      <c r="D39" s="101">
        <v>25</v>
      </c>
      <c r="E39" s="101">
        <v>10</v>
      </c>
      <c r="F39" s="102">
        <f>IF(D39&gt;0,100*E39/D39,0)</f>
        <v>40</v>
      </c>
      <c r="G39" s="103"/>
      <c r="H39" s="193">
        <v>0.045</v>
      </c>
      <c r="I39" s="194">
        <v>0.04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6</v>
      </c>
      <c r="D41" s="93"/>
      <c r="E41" s="93"/>
      <c r="F41" s="94"/>
      <c r="G41" s="94"/>
      <c r="H41" s="192">
        <v>0.009</v>
      </c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351</v>
      </c>
      <c r="D42" s="93">
        <v>396</v>
      </c>
      <c r="E42" s="93">
        <v>375</v>
      </c>
      <c r="F42" s="94"/>
      <c r="G42" s="94"/>
      <c r="H42" s="192">
        <v>1.062</v>
      </c>
      <c r="I42" s="192">
        <v>1.269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50</v>
      </c>
      <c r="D43" s="93">
        <v>51</v>
      </c>
      <c r="E43" s="93">
        <v>50</v>
      </c>
      <c r="F43" s="94"/>
      <c r="G43" s="94"/>
      <c r="H43" s="192">
        <v>0.264</v>
      </c>
      <c r="I43" s="192">
        <v>0.244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93</v>
      </c>
      <c r="D44" s="93">
        <v>183</v>
      </c>
      <c r="E44" s="93">
        <v>180</v>
      </c>
      <c r="F44" s="94"/>
      <c r="G44" s="94"/>
      <c r="H44" s="192">
        <v>0.321</v>
      </c>
      <c r="I44" s="192">
        <v>0.788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54</v>
      </c>
      <c r="D45" s="93">
        <v>62</v>
      </c>
      <c r="E45" s="93">
        <v>50</v>
      </c>
      <c r="F45" s="94"/>
      <c r="G45" s="94"/>
      <c r="H45" s="192">
        <v>0.126</v>
      </c>
      <c r="I45" s="192">
        <v>0.151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166</v>
      </c>
      <c r="D46" s="93">
        <v>62</v>
      </c>
      <c r="E46" s="93">
        <v>60</v>
      </c>
      <c r="F46" s="94"/>
      <c r="G46" s="94"/>
      <c r="H46" s="192">
        <v>0.398</v>
      </c>
      <c r="I46" s="192">
        <v>0.167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58</v>
      </c>
      <c r="D47" s="93">
        <v>161</v>
      </c>
      <c r="E47" s="93">
        <v>100</v>
      </c>
      <c r="F47" s="94"/>
      <c r="G47" s="94"/>
      <c r="H47" s="192">
        <v>0.15</v>
      </c>
      <c r="I47" s="192">
        <v>0.343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730</v>
      </c>
      <c r="D48" s="93">
        <v>187</v>
      </c>
      <c r="E48" s="93">
        <v>80</v>
      </c>
      <c r="F48" s="94"/>
      <c r="G48" s="94"/>
      <c r="H48" s="192">
        <v>2.244</v>
      </c>
      <c r="I48" s="192">
        <v>0.781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97</v>
      </c>
      <c r="D49" s="93">
        <v>56</v>
      </c>
      <c r="E49" s="93">
        <v>56</v>
      </c>
      <c r="F49" s="94"/>
      <c r="G49" s="94"/>
      <c r="H49" s="192">
        <v>0.176</v>
      </c>
      <c r="I49" s="192">
        <v>0.081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1605</v>
      </c>
      <c r="D50" s="101">
        <v>1158</v>
      </c>
      <c r="E50" s="101">
        <v>951</v>
      </c>
      <c r="F50" s="102">
        <f>IF(D50&gt;0,100*E50/D50,0)</f>
        <v>82.12435233160622</v>
      </c>
      <c r="G50" s="103"/>
      <c r="H50" s="193">
        <v>4.75</v>
      </c>
      <c r="I50" s="194">
        <v>3.824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32</v>
      </c>
      <c r="D52" s="101">
        <v>32</v>
      </c>
      <c r="E52" s="101">
        <v>32</v>
      </c>
      <c r="F52" s="102">
        <f>IF(D52&gt;0,100*E52/D52,0)</f>
        <v>100</v>
      </c>
      <c r="G52" s="103"/>
      <c r="H52" s="193">
        <v>0.063</v>
      </c>
      <c r="I52" s="194">
        <v>0.063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373</v>
      </c>
      <c r="D54" s="93">
        <v>411</v>
      </c>
      <c r="E54" s="93">
        <v>750</v>
      </c>
      <c r="F54" s="94"/>
      <c r="G54" s="94"/>
      <c r="H54" s="192">
        <v>0.264</v>
      </c>
      <c r="I54" s="192">
        <v>1.947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295</v>
      </c>
      <c r="D55" s="93">
        <v>335</v>
      </c>
      <c r="E55" s="93">
        <v>300</v>
      </c>
      <c r="F55" s="94"/>
      <c r="G55" s="94"/>
      <c r="H55" s="192">
        <v>0.391</v>
      </c>
      <c r="I55" s="192">
        <v>0.548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226</v>
      </c>
      <c r="D56" s="93">
        <v>610</v>
      </c>
      <c r="E56" s="93">
        <v>256</v>
      </c>
      <c r="F56" s="94"/>
      <c r="G56" s="94"/>
      <c r="H56" s="192">
        <v>0.565</v>
      </c>
      <c r="I56" s="192">
        <v>1.098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59</v>
      </c>
      <c r="D57" s="93">
        <v>432</v>
      </c>
      <c r="E57" s="93">
        <v>432</v>
      </c>
      <c r="F57" s="94"/>
      <c r="G57" s="94"/>
      <c r="H57" s="192">
        <v>0.885</v>
      </c>
      <c r="I57" s="192">
        <v>0.3909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1625</v>
      </c>
      <c r="D58" s="93">
        <v>1955</v>
      </c>
      <c r="E58" s="93">
        <v>1955</v>
      </c>
      <c r="F58" s="94"/>
      <c r="G58" s="94"/>
      <c r="H58" s="192">
        <v>2.244</v>
      </c>
      <c r="I58" s="192">
        <v>2.32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2578</v>
      </c>
      <c r="D59" s="101">
        <v>3743</v>
      </c>
      <c r="E59" s="101">
        <v>3693</v>
      </c>
      <c r="F59" s="102">
        <f>IF(D59&gt;0,100*E59/D59,0)</f>
        <v>98.66417312316324</v>
      </c>
      <c r="G59" s="103"/>
      <c r="H59" s="193">
        <v>4.349</v>
      </c>
      <c r="I59" s="194">
        <v>6.3039000000000005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21</v>
      </c>
      <c r="D61" s="93">
        <v>50</v>
      </c>
      <c r="E61" s="93">
        <v>40</v>
      </c>
      <c r="F61" s="94"/>
      <c r="G61" s="94"/>
      <c r="H61" s="192">
        <v>0.059</v>
      </c>
      <c r="I61" s="192">
        <v>0.126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8</v>
      </c>
      <c r="D62" s="93">
        <v>20</v>
      </c>
      <c r="E62" s="93">
        <v>20</v>
      </c>
      <c r="F62" s="94"/>
      <c r="G62" s="94"/>
      <c r="H62" s="192">
        <v>0.004</v>
      </c>
      <c r="I62" s="192">
        <v>0.037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48</v>
      </c>
      <c r="D63" s="93">
        <v>122</v>
      </c>
      <c r="E63" s="93">
        <v>135</v>
      </c>
      <c r="F63" s="94"/>
      <c r="G63" s="94"/>
      <c r="H63" s="192">
        <v>0.022</v>
      </c>
      <c r="I63" s="192">
        <v>0.07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77</v>
      </c>
      <c r="D64" s="101">
        <v>192</v>
      </c>
      <c r="E64" s="101">
        <v>195</v>
      </c>
      <c r="F64" s="102">
        <f>IF(D64&gt;0,100*E64/D64,0)</f>
        <v>101.5625</v>
      </c>
      <c r="G64" s="103"/>
      <c r="H64" s="193">
        <v>0.08499999999999999</v>
      </c>
      <c r="I64" s="194">
        <v>0.233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2015</v>
      </c>
      <c r="D66" s="101">
        <v>2015</v>
      </c>
      <c r="E66" s="101">
        <v>1514</v>
      </c>
      <c r="F66" s="102">
        <f>IF(D66&gt;0,100*E66/D66,0)</f>
        <v>75.136476426799</v>
      </c>
      <c r="G66" s="103"/>
      <c r="H66" s="193">
        <v>2.738</v>
      </c>
      <c r="I66" s="194">
        <v>4.046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5270</v>
      </c>
      <c r="D68" s="93">
        <v>6400</v>
      </c>
      <c r="E68" s="93">
        <v>6500</v>
      </c>
      <c r="F68" s="94"/>
      <c r="G68" s="94"/>
      <c r="H68" s="192">
        <v>9.175</v>
      </c>
      <c r="I68" s="192">
        <v>12.5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4</v>
      </c>
      <c r="D69" s="93"/>
      <c r="E69" s="93"/>
      <c r="F69" s="94"/>
      <c r="G69" s="94"/>
      <c r="H69" s="192">
        <v>0.007</v>
      </c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5274</v>
      </c>
      <c r="D70" s="101">
        <v>6400</v>
      </c>
      <c r="E70" s="101">
        <v>6500</v>
      </c>
      <c r="F70" s="102">
        <f>IF(D70&gt;0,100*E70/D70,0)</f>
        <v>101.5625</v>
      </c>
      <c r="G70" s="103"/>
      <c r="H70" s="193">
        <v>9.182</v>
      </c>
      <c r="I70" s="194">
        <v>12.5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228</v>
      </c>
      <c r="D72" s="93">
        <v>242</v>
      </c>
      <c r="E72" s="93">
        <v>225</v>
      </c>
      <c r="F72" s="94"/>
      <c r="G72" s="94"/>
      <c r="H72" s="192">
        <v>0.035</v>
      </c>
      <c r="I72" s="192">
        <v>0.149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42392</v>
      </c>
      <c r="D73" s="93">
        <v>49683</v>
      </c>
      <c r="E73" s="93">
        <v>49500</v>
      </c>
      <c r="F73" s="94"/>
      <c r="G73" s="94"/>
      <c r="H73" s="192">
        <v>137.771</v>
      </c>
      <c r="I73" s="192">
        <v>145.2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47337</v>
      </c>
      <c r="D74" s="93">
        <v>53029</v>
      </c>
      <c r="E74" s="93">
        <v>53030</v>
      </c>
      <c r="F74" s="94"/>
      <c r="G74" s="94"/>
      <c r="H74" s="192">
        <v>165.63</v>
      </c>
      <c r="I74" s="192">
        <v>135.37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1884</v>
      </c>
      <c r="D75" s="93">
        <v>2300</v>
      </c>
      <c r="E75" s="93">
        <v>2304</v>
      </c>
      <c r="F75" s="94"/>
      <c r="G75" s="94"/>
      <c r="H75" s="192">
        <v>2.598</v>
      </c>
      <c r="I75" s="192">
        <v>3.5465999999999998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9362</v>
      </c>
      <c r="D76" s="93">
        <v>10763</v>
      </c>
      <c r="E76" s="93">
        <v>10500</v>
      </c>
      <c r="F76" s="94"/>
      <c r="G76" s="94"/>
      <c r="H76" s="192">
        <v>28.086</v>
      </c>
      <c r="I76" s="192">
        <v>41.255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3960</v>
      </c>
      <c r="D77" s="93">
        <v>6370</v>
      </c>
      <c r="E77" s="93">
        <v>6300</v>
      </c>
      <c r="F77" s="94"/>
      <c r="G77" s="94"/>
      <c r="H77" s="192">
        <v>11.411</v>
      </c>
      <c r="I77" s="192">
        <v>18.154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15657</v>
      </c>
      <c r="D78" s="93">
        <v>14500</v>
      </c>
      <c r="E78" s="93">
        <v>14600</v>
      </c>
      <c r="F78" s="94"/>
      <c r="G78" s="94"/>
      <c r="H78" s="192">
        <v>33.595</v>
      </c>
      <c r="I78" s="192">
        <v>33.35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76020</v>
      </c>
      <c r="D79" s="93">
        <v>95500</v>
      </c>
      <c r="E79" s="93">
        <v>119000</v>
      </c>
      <c r="F79" s="94"/>
      <c r="G79" s="94"/>
      <c r="H79" s="192">
        <v>264.51</v>
      </c>
      <c r="I79" s="192">
        <v>305.6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196840</v>
      </c>
      <c r="D80" s="101">
        <v>232387</v>
      </c>
      <c r="E80" s="101">
        <v>255459</v>
      </c>
      <c r="F80" s="102">
        <f>IF(D80&gt;0,100*E80/D80,0)</f>
        <v>109.92826621110476</v>
      </c>
      <c r="G80" s="103"/>
      <c r="H80" s="193">
        <v>643.636</v>
      </c>
      <c r="I80" s="194">
        <v>682.6246000000001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/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/>
      <c r="I84" s="194"/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297138</v>
      </c>
      <c r="D87" s="116">
        <v>349281</v>
      </c>
      <c r="E87" s="116">
        <v>375508</v>
      </c>
      <c r="F87" s="117">
        <f>IF(D87&gt;0,100*E87/D87,0)</f>
        <v>107.50885390273162</v>
      </c>
      <c r="G87" s="103"/>
      <c r="H87" s="197">
        <v>825.453</v>
      </c>
      <c r="I87" s="198">
        <v>905.0375000000001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116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>
        <v>5.398</v>
      </c>
      <c r="I9" s="192">
        <v>3.565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>
        <v>0.628</v>
      </c>
      <c r="I10" s="192">
        <v>0.696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>
        <v>1.841</v>
      </c>
      <c r="I11" s="192">
        <v>2.047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>
        <v>1.01</v>
      </c>
      <c r="I12" s="192">
        <v>1.117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>
        <v>8.877</v>
      </c>
      <c r="I13" s="194">
        <v>7.425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>
        <v>0.24</v>
      </c>
      <c r="I15" s="194">
        <v>0.25</v>
      </c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>
        <v>0.181</v>
      </c>
      <c r="I19" s="192">
        <v>0.151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>
        <v>0.08</v>
      </c>
      <c r="I20" s="192">
        <v>0.08</v>
      </c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>
        <v>0.059</v>
      </c>
      <c r="I21" s="192">
        <v>0.059</v>
      </c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>
        <v>0.32</v>
      </c>
      <c r="I22" s="194">
        <v>0.29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>
        <v>0.393</v>
      </c>
      <c r="I24" s="194">
        <v>0.552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>
        <v>2.078</v>
      </c>
      <c r="I26" s="194">
        <v>1.9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>
        <v>0.454</v>
      </c>
      <c r="I28" s="192">
        <v>1.466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>
        <v>0.762</v>
      </c>
      <c r="I29" s="192">
        <v>0.37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>
        <v>5.977</v>
      </c>
      <c r="I30" s="192">
        <v>5.178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>
        <v>7.1930000000000005</v>
      </c>
      <c r="I31" s="194">
        <v>7.013999999999999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>
        <v>0.709</v>
      </c>
      <c r="I33" s="192">
        <v>0.76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>
        <v>0.112</v>
      </c>
      <c r="I34" s="192">
        <v>0.35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>
        <v>2.332</v>
      </c>
      <c r="I35" s="192">
        <v>2.1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>
        <v>0.783</v>
      </c>
      <c r="I36" s="192">
        <v>0.783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>
        <v>3.9359999999999995</v>
      </c>
      <c r="I37" s="194">
        <v>3.993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0.369</v>
      </c>
      <c r="I39" s="194">
        <v>0.36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>
        <v>0.085</v>
      </c>
      <c r="I41" s="192">
        <v>0.088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>
        <v>0.5</v>
      </c>
      <c r="I42" s="192">
        <v>0.4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>
        <v>0.4</v>
      </c>
      <c r="I43" s="192">
        <v>0.58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>
        <v>0.262</v>
      </c>
      <c r="I44" s="192">
        <v>0.2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>
        <v>0.085</v>
      </c>
      <c r="I45" s="192">
        <v>0.095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>
        <v>0.12</v>
      </c>
      <c r="I46" s="192">
        <v>0.1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>
        <v>0.004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>
        <v>0.05</v>
      </c>
      <c r="I49" s="192">
        <v>0.05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>
        <v>1.502</v>
      </c>
      <c r="I50" s="194">
        <v>1.5170000000000001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>
        <v>0.34</v>
      </c>
      <c r="I52" s="194">
        <v>0.34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>
        <v>1.25</v>
      </c>
      <c r="I54" s="192">
        <v>1.28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>
        <v>0.232</v>
      </c>
      <c r="I55" s="192">
        <v>0.232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>
        <v>0.448</v>
      </c>
      <c r="I56" s="192">
        <v>1.12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>
        <v>0.015</v>
      </c>
      <c r="I57" s="192">
        <v>0.005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>
        <v>0.758</v>
      </c>
      <c r="I58" s="192">
        <v>0.758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>
        <v>2.703</v>
      </c>
      <c r="I59" s="194">
        <v>3.395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3.913</v>
      </c>
      <c r="I61" s="192">
        <v>4.05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0.501</v>
      </c>
      <c r="I62" s="192">
        <v>0.45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2.2</v>
      </c>
      <c r="I63" s="192">
        <v>2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6.614</v>
      </c>
      <c r="I64" s="194">
        <v>6.5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>
        <v>27.582</v>
      </c>
      <c r="I66" s="194">
        <v>22.341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>
        <v>109.626</v>
      </c>
      <c r="I68" s="192">
        <v>96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>
        <v>17.978</v>
      </c>
      <c r="I69" s="192">
        <v>16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>
        <v>127.60400000000001</v>
      </c>
      <c r="I70" s="194">
        <v>112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0.302</v>
      </c>
      <c r="I72" s="192">
        <v>0.299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0.01</v>
      </c>
      <c r="I73" s="192">
        <v>0.009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>
        <v>6.512</v>
      </c>
      <c r="I74" s="192">
        <v>7.063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1.405</v>
      </c>
      <c r="I75" s="192">
        <v>1.252885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>
        <v>4.568</v>
      </c>
      <c r="I76" s="192">
        <v>4.752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>
        <v>0.957</v>
      </c>
      <c r="I77" s="192">
        <v>0.925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0.419</v>
      </c>
      <c r="I78" s="192">
        <v>0.271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26.741</v>
      </c>
      <c r="I79" s="192">
        <v>27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40.914</v>
      </c>
      <c r="I80" s="194">
        <v>41.571885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1.616</v>
      </c>
      <c r="I82" s="192">
        <v>1.616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0.55</v>
      </c>
      <c r="I83" s="192">
        <v>0.55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2.1660000000000004</v>
      </c>
      <c r="I84" s="194">
        <v>2.1660000000000004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232.83100000000002</v>
      </c>
      <c r="I87" s="198">
        <v>211.61488500000002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V625"/>
  <sheetViews>
    <sheetView view="pageBreakPreview" zoomScale="60" zoomScalePageLayoutView="0" workbookViewId="0" topLeftCell="A10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117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2013</v>
      </c>
      <c r="D6" s="79">
        <f>E6-1</f>
        <v>2014</v>
      </c>
      <c r="E6" s="79">
        <v>2015</v>
      </c>
      <c r="F6" s="80">
        <f>E6</f>
        <v>2015</v>
      </c>
      <c r="G6" s="81"/>
      <c r="H6" s="78">
        <f>J6-2</f>
        <v>2013</v>
      </c>
      <c r="I6" s="79">
        <f>J6-1</f>
        <v>2014</v>
      </c>
      <c r="J6" s="79">
        <v>2015</v>
      </c>
      <c r="K6" s="80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2014=100</v>
      </c>
      <c r="G7" s="86"/>
      <c r="H7" s="83" t="s">
        <v>300</v>
      </c>
      <c r="I7" s="84" t="s">
        <v>300</v>
      </c>
      <c r="J7" s="84"/>
      <c r="K7" s="85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/>
      <c r="I28" s="192"/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/>
      <c r="I29" s="192"/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/>
      <c r="I30" s="192"/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/>
      <c r="I31" s="194"/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/>
      <c r="I33" s="192"/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/>
      <c r="I34" s="192"/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/>
      <c r="I35" s="192"/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/>
      <c r="I37" s="194"/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0.075</v>
      </c>
      <c r="I39" s="194">
        <v>0.097</v>
      </c>
      <c r="J39" s="194">
        <v>0.05</v>
      </c>
      <c r="K39" s="104">
        <f>IF(I39&gt;0,100*J39/I39,0)</f>
        <v>51.54639175257732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/>
      <c r="I41" s="192"/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/>
      <c r="I45" s="192"/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/>
      <c r="I48" s="192"/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/>
      <c r="I49" s="192"/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/>
      <c r="I50" s="194"/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/>
      <c r="I52" s="194"/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/>
      <c r="I54" s="192"/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/>
      <c r="I55" s="192"/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/>
      <c r="I56" s="192"/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/>
      <c r="I57" s="192"/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/>
      <c r="I58" s="192"/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/>
      <c r="I59" s="194"/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0.9</v>
      </c>
      <c r="I61" s="192">
        <v>0.998</v>
      </c>
      <c r="J61" s="192">
        <v>1.116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0.03</v>
      </c>
      <c r="I62" s="192">
        <v>0.03</v>
      </c>
      <c r="J62" s="192">
        <v>0.03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0.192</v>
      </c>
      <c r="I63" s="192">
        <v>0.19</v>
      </c>
      <c r="J63" s="192">
        <v>0.285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1.122</v>
      </c>
      <c r="I64" s="194">
        <v>1.218</v>
      </c>
      <c r="J64" s="194">
        <v>1.431</v>
      </c>
      <c r="K64" s="104">
        <f>IF(I64&gt;0,100*J64/I64,0)</f>
        <v>117.48768472906404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/>
      <c r="I66" s="194"/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0.02</v>
      </c>
      <c r="I72" s="192">
        <v>0.018</v>
      </c>
      <c r="J72" s="192">
        <v>0.02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1.4</v>
      </c>
      <c r="I73" s="192">
        <v>1.475</v>
      </c>
      <c r="J73" s="192">
        <v>1.575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/>
      <c r="I74" s="192"/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17.088</v>
      </c>
      <c r="I75" s="192">
        <v>27.092</v>
      </c>
      <c r="J75" s="192">
        <v>24.2205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>
        <v>0.09</v>
      </c>
      <c r="I76" s="192">
        <v>0.09</v>
      </c>
      <c r="J76" s="192">
        <v>0.375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/>
      <c r="I77" s="192"/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40</v>
      </c>
      <c r="I78" s="192">
        <v>40.07</v>
      </c>
      <c r="J78" s="192">
        <v>44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0.029</v>
      </c>
      <c r="I79" s="192">
        <v>0.018</v>
      </c>
      <c r="J79" s="192">
        <v>0.02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58.627</v>
      </c>
      <c r="I80" s="194">
        <v>68.763</v>
      </c>
      <c r="J80" s="194">
        <v>70.2105</v>
      </c>
      <c r="K80" s="104">
        <f>IF(I80&gt;0,100*J80/I80,0)</f>
        <v>102.10505649840755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2.3</v>
      </c>
      <c r="I82" s="192">
        <v>1.832</v>
      </c>
      <c r="J82" s="192">
        <v>1.832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5.5</v>
      </c>
      <c r="I83" s="192">
        <v>7.976</v>
      </c>
      <c r="J83" s="192">
        <v>7.2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7.8</v>
      </c>
      <c r="I84" s="194">
        <v>9.808</v>
      </c>
      <c r="J84" s="194">
        <v>9.032</v>
      </c>
      <c r="K84" s="104">
        <f>IF(I84&gt;0,100*J84/I84,0)</f>
        <v>92.08809135399675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67.62400000000001</v>
      </c>
      <c r="I87" s="198">
        <v>79.886</v>
      </c>
      <c r="J87" s="198">
        <v>80.72349999999999</v>
      </c>
      <c r="K87" s="117">
        <f>IF(I87&gt;0,100*J87/I87,0)</f>
        <v>101.04836892571913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V625"/>
  <sheetViews>
    <sheetView view="pageBreakPreview" zoomScale="60" zoomScalePageLayoutView="0" workbookViewId="0" topLeftCell="A22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118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>
        <v>0.004</v>
      </c>
      <c r="I17" s="194">
        <v>0.001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>
        <v>0.091</v>
      </c>
      <c r="I19" s="192">
        <v>0.095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>
        <v>0.091</v>
      </c>
      <c r="I22" s="194">
        <v>0.095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>
        <v>3.421</v>
      </c>
      <c r="I24" s="194">
        <v>3.409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>
        <v>4.137</v>
      </c>
      <c r="I26" s="194">
        <v>3.85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>
        <v>7.589</v>
      </c>
      <c r="I28" s="192">
        <v>8.895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>
        <v>15.033</v>
      </c>
      <c r="I29" s="192">
        <v>10.429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>
        <v>21.312</v>
      </c>
      <c r="I30" s="192">
        <v>21.163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>
        <v>43.934</v>
      </c>
      <c r="I31" s="194">
        <v>40.486999999999995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>
        <v>0.506</v>
      </c>
      <c r="I33" s="192">
        <v>0.4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>
        <v>0.016</v>
      </c>
      <c r="I34" s="192">
        <v>0.025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>
        <v>8.417</v>
      </c>
      <c r="I35" s="192">
        <v>7.2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>
        <v>8.488</v>
      </c>
      <c r="I36" s="192">
        <v>7.51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>
        <v>17.427</v>
      </c>
      <c r="I37" s="194">
        <v>15.135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6.691</v>
      </c>
      <c r="I39" s="194">
        <v>6.9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>
        <v>0.011</v>
      </c>
      <c r="I41" s="192">
        <v>0.014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>
        <v>0.125</v>
      </c>
      <c r="I42" s="192">
        <v>0.075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>
        <v>0.018</v>
      </c>
      <c r="I43" s="192">
        <v>0.018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>
        <v>0.012</v>
      </c>
      <c r="I44" s="192">
        <v>0.057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>
        <v>0.39</v>
      </c>
      <c r="I45" s="192">
        <v>0.4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>
        <v>0.04</v>
      </c>
      <c r="I46" s="192">
        <v>0.05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>
        <v>0.185</v>
      </c>
      <c r="I47" s="192">
        <v>0.205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>
        <v>0.05</v>
      </c>
      <c r="I48" s="192">
        <v>0.072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>
        <v>0.08</v>
      </c>
      <c r="I49" s="192">
        <v>0.08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>
        <v>0.9110000000000001</v>
      </c>
      <c r="I50" s="194">
        <v>0.971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>
        <v>0.518</v>
      </c>
      <c r="I52" s="194">
        <v>0.518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>
        <v>11.278</v>
      </c>
      <c r="I54" s="192">
        <v>13.89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>
        <v>2.862</v>
      </c>
      <c r="I55" s="192">
        <v>6.45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>
        <v>6.346</v>
      </c>
      <c r="I56" s="192">
        <v>7.915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>
        <v>0.13</v>
      </c>
      <c r="I57" s="192">
        <v>0.11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>
        <v>8.593</v>
      </c>
      <c r="I58" s="192">
        <v>5.539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>
        <v>29.209</v>
      </c>
      <c r="I59" s="194">
        <v>33.903999999999996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10.517</v>
      </c>
      <c r="I61" s="192">
        <v>14.3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6.251</v>
      </c>
      <c r="I62" s="192">
        <v>9.75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8.5</v>
      </c>
      <c r="I63" s="192">
        <v>11.9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25.268</v>
      </c>
      <c r="I64" s="194">
        <v>35.95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>
        <v>14.899</v>
      </c>
      <c r="I66" s="194">
        <v>20.76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>
        <v>2.15</v>
      </c>
      <c r="I68" s="192">
        <v>2.7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>
        <v>0.317</v>
      </c>
      <c r="I69" s="192">
        <v>0.35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>
        <v>2.467</v>
      </c>
      <c r="I70" s="194">
        <v>3.0500000000000003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6.296</v>
      </c>
      <c r="I72" s="192">
        <v>17.411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0.143</v>
      </c>
      <c r="I73" s="192">
        <v>0.211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>
        <v>0.672</v>
      </c>
      <c r="I74" s="192">
        <v>1.112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30.138</v>
      </c>
      <c r="I75" s="192">
        <v>26.385465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>
        <v>0.216</v>
      </c>
      <c r="I76" s="192">
        <v>0.171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>
        <v>1.5</v>
      </c>
      <c r="I77" s="192">
        <v>1.2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3.957</v>
      </c>
      <c r="I78" s="192">
        <v>3.762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3.553</v>
      </c>
      <c r="I79" s="192">
        <v>3.5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46.475</v>
      </c>
      <c r="I80" s="194">
        <v>53.75246500000001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0.174</v>
      </c>
      <c r="I82" s="192">
        <v>0.174</v>
      </c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0.073</v>
      </c>
      <c r="I83" s="192">
        <v>0.073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0.247</v>
      </c>
      <c r="I84" s="194">
        <v>0.247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195.699</v>
      </c>
      <c r="I87" s="198">
        <v>219.02946500000002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119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2013</v>
      </c>
      <c r="D6" s="79">
        <f>E6-1</f>
        <v>2014</v>
      </c>
      <c r="E6" s="79">
        <v>2015</v>
      </c>
      <c r="F6" s="80">
        <f>E6</f>
        <v>2015</v>
      </c>
      <c r="G6" s="81"/>
      <c r="H6" s="78">
        <f>J6-2</f>
        <v>2013</v>
      </c>
      <c r="I6" s="79">
        <f>J6-1</f>
        <v>2014</v>
      </c>
      <c r="J6" s="79">
        <v>2015</v>
      </c>
      <c r="K6" s="80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2014=100</v>
      </c>
      <c r="G7" s="86"/>
      <c r="H7" s="83" t="s">
        <v>300</v>
      </c>
      <c r="I7" s="84" t="s">
        <v>300</v>
      </c>
      <c r="J7" s="84"/>
      <c r="K7" s="85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>
        <v>10.092720164168908</v>
      </c>
      <c r="I9" s="192">
        <v>10.157620426727973</v>
      </c>
      <c r="J9" s="192">
        <v>18.32447265253858</v>
      </c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>
        <v>8.325359931893518</v>
      </c>
      <c r="I10" s="192">
        <v>8.330201558621626</v>
      </c>
      <c r="J10" s="192">
        <v>12.46857850158489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>
        <v>53.85593820534313</v>
      </c>
      <c r="I11" s="192">
        <v>53.566768922153734</v>
      </c>
      <c r="J11" s="192">
        <v>60.28203060761975</v>
      </c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>
        <v>41.711405479116245</v>
      </c>
      <c r="I12" s="192">
        <v>41.5770496297344</v>
      </c>
      <c r="J12" s="192">
        <v>54.15877792445225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>
        <v>113.98542378052181</v>
      </c>
      <c r="I13" s="194">
        <v>113.63164053723773</v>
      </c>
      <c r="J13" s="194">
        <v>145.23385968619547</v>
      </c>
      <c r="K13" s="104">
        <f>IF(I13&gt;0,100*J13/I13,0)</f>
        <v>127.81110877176988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>
        <v>0.18</v>
      </c>
      <c r="I15" s="194">
        <v>0.555</v>
      </c>
      <c r="J15" s="194">
        <v>0.267</v>
      </c>
      <c r="K15" s="104">
        <f>IF(I15&gt;0,100*J15/I15,0)</f>
        <v>48.10810810810811</v>
      </c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>
        <v>0.555</v>
      </c>
      <c r="I17" s="194">
        <v>0.722</v>
      </c>
      <c r="J17" s="194">
        <v>0.528</v>
      </c>
      <c r="K17" s="104">
        <f>IF(I17&gt;0,100*J17/I17,0)</f>
        <v>73.13019390581718</v>
      </c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>
        <v>71.542</v>
      </c>
      <c r="I19" s="192">
        <v>104.497</v>
      </c>
      <c r="J19" s="192">
        <v>98.034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>
        <v>1.509</v>
      </c>
      <c r="I20" s="192">
        <v>3.515</v>
      </c>
      <c r="J20" s="192">
        <v>3.729</v>
      </c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>
        <v>1.718</v>
      </c>
      <c r="I21" s="192">
        <v>2.323</v>
      </c>
      <c r="J21" s="192">
        <v>2.681</v>
      </c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>
        <v>74.769</v>
      </c>
      <c r="I22" s="194">
        <v>110.335</v>
      </c>
      <c r="J22" s="194">
        <v>104.444</v>
      </c>
      <c r="K22" s="104">
        <f>IF(I22&gt;0,100*J22/I22,0)</f>
        <v>94.66080572801015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>
        <v>110.227</v>
      </c>
      <c r="I24" s="194">
        <v>121.934</v>
      </c>
      <c r="J24" s="194">
        <v>131.786</v>
      </c>
      <c r="K24" s="104">
        <f>IF(I24&gt;0,100*J24/I24,0)</f>
        <v>108.07978086505815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>
        <v>260.659</v>
      </c>
      <c r="I26" s="194">
        <v>288.345</v>
      </c>
      <c r="J26" s="194">
        <v>309.832</v>
      </c>
      <c r="K26" s="104">
        <f>IF(I26&gt;0,100*J26/I26,0)</f>
        <v>107.45183720889905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>
        <v>25.173876758485466</v>
      </c>
      <c r="I28" s="192">
        <v>19.555</v>
      </c>
      <c r="J28" s="192">
        <v>19.349</v>
      </c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>
        <v>3.213</v>
      </c>
      <c r="I29" s="192">
        <v>5.983</v>
      </c>
      <c r="J29" s="192">
        <v>4.622</v>
      </c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>
        <v>116</v>
      </c>
      <c r="I30" s="192">
        <v>121.418</v>
      </c>
      <c r="J30" s="192">
        <v>163.409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>
        <v>144.38687675848547</v>
      </c>
      <c r="I31" s="194">
        <v>146.95600000000002</v>
      </c>
      <c r="J31" s="194">
        <v>187.38</v>
      </c>
      <c r="K31" s="104">
        <f>IF(I31&gt;0,100*J31/I31,0)</f>
        <v>127.50755328125423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>
        <v>242.543</v>
      </c>
      <c r="I33" s="192">
        <v>208.516</v>
      </c>
      <c r="J33" s="192">
        <v>199.897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>
        <v>9.178</v>
      </c>
      <c r="I34" s="192">
        <v>8.995</v>
      </c>
      <c r="J34" s="192">
        <v>7.788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>
        <v>44.388</v>
      </c>
      <c r="I35" s="192">
        <v>37.376</v>
      </c>
      <c r="J35" s="192">
        <v>36.838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>
        <v>203.505</v>
      </c>
      <c r="I36" s="192">
        <v>196.959</v>
      </c>
      <c r="J36" s="192">
        <v>196.916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>
        <v>499.614</v>
      </c>
      <c r="I37" s="194">
        <v>451.846</v>
      </c>
      <c r="J37" s="194">
        <v>441.43899999999996</v>
      </c>
      <c r="K37" s="104">
        <f>IF(I37&gt;0,100*J37/I37,0)</f>
        <v>97.69678164684427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7.975</v>
      </c>
      <c r="I39" s="194">
        <v>7.874</v>
      </c>
      <c r="J39" s="194">
        <v>8.66</v>
      </c>
      <c r="K39" s="104">
        <f>IF(I39&gt;0,100*J39/I39,0)</f>
        <v>109.98221996443993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>
        <v>6.169</v>
      </c>
      <c r="I41" s="192">
        <v>5.81</v>
      </c>
      <c r="J41" s="192">
        <v>5.304</v>
      </c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>
        <v>70.215</v>
      </c>
      <c r="I42" s="192">
        <v>88.17</v>
      </c>
      <c r="J42" s="192">
        <v>56.679</v>
      </c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>
        <v>26.3</v>
      </c>
      <c r="I43" s="192">
        <v>23.382</v>
      </c>
      <c r="J43" s="192">
        <v>25.023</v>
      </c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>
        <v>1.85</v>
      </c>
      <c r="I44" s="192">
        <v>1.808</v>
      </c>
      <c r="J44" s="192">
        <v>1.54</v>
      </c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>
        <v>1.5</v>
      </c>
      <c r="I45" s="192">
        <v>1.73</v>
      </c>
      <c r="J45" s="192">
        <v>1.6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>
        <v>9.736</v>
      </c>
      <c r="I46" s="192">
        <v>10.705</v>
      </c>
      <c r="J46" s="192">
        <v>10.224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>
        <v>4.536</v>
      </c>
      <c r="I47" s="192">
        <v>4.934</v>
      </c>
      <c r="J47" s="192">
        <v>3.56</v>
      </c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>
        <v>141.58</v>
      </c>
      <c r="I48" s="192">
        <v>144.306</v>
      </c>
      <c r="J48" s="192">
        <v>129.95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>
        <v>45</v>
      </c>
      <c r="I49" s="192">
        <v>49.8</v>
      </c>
      <c r="J49" s="192">
        <v>42.4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>
        <v>306.886</v>
      </c>
      <c r="I50" s="194">
        <v>330.64500000000004</v>
      </c>
      <c r="J50" s="194">
        <v>276.28</v>
      </c>
      <c r="K50" s="104">
        <f>IF(I50&gt;0,100*J50/I50,0)</f>
        <v>83.55789441848506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>
        <v>24.003</v>
      </c>
      <c r="I52" s="194">
        <v>18.041</v>
      </c>
      <c r="J52" s="194">
        <v>16.538</v>
      </c>
      <c r="K52" s="104">
        <f>IF(I52&gt;0,100*J52/I52,0)</f>
        <v>91.66897622083033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>
        <v>590.299</v>
      </c>
      <c r="I54" s="192">
        <v>482.732</v>
      </c>
      <c r="J54" s="192">
        <v>457.147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>
        <v>2148.687</v>
      </c>
      <c r="I55" s="192">
        <v>1646.384</v>
      </c>
      <c r="J55" s="192">
        <v>1469.035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>
        <v>682.21</v>
      </c>
      <c r="I56" s="192">
        <v>437.7</v>
      </c>
      <c r="J56" s="192">
        <v>430</v>
      </c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>
        <v>9.662</v>
      </c>
      <c r="I57" s="192">
        <v>8.588</v>
      </c>
      <c r="J57" s="192">
        <v>7.532</v>
      </c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>
        <v>1089.161</v>
      </c>
      <c r="I58" s="192">
        <v>741.792</v>
      </c>
      <c r="J58" s="192">
        <v>681.16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>
        <v>4520.019</v>
      </c>
      <c r="I59" s="194">
        <v>3317.196</v>
      </c>
      <c r="J59" s="194">
        <v>3044.874</v>
      </c>
      <c r="K59" s="104">
        <f>IF(I59&gt;0,100*J59/I59,0)</f>
        <v>91.7905966364363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43</v>
      </c>
      <c r="I61" s="192">
        <v>30</v>
      </c>
      <c r="J61" s="192">
        <v>32.364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1.175</v>
      </c>
      <c r="I62" s="192">
        <v>1.316</v>
      </c>
      <c r="J62" s="192">
        <v>1.527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356.74</v>
      </c>
      <c r="I63" s="192">
        <v>149.671</v>
      </c>
      <c r="J63" s="192">
        <v>209.354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400.915</v>
      </c>
      <c r="I64" s="194">
        <v>180.987</v>
      </c>
      <c r="J64" s="194">
        <v>243.245</v>
      </c>
      <c r="K64" s="104">
        <f>IF(I64&gt;0,100*J64/I64,0)</f>
        <v>134.39915574046756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>
        <v>98.111</v>
      </c>
      <c r="I66" s="194">
        <v>50.305</v>
      </c>
      <c r="J66" s="194">
        <v>68.702</v>
      </c>
      <c r="K66" s="104">
        <f>IF(I66&gt;0,100*J66/I66,0)</f>
        <v>136.5709174038366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>
        <v>562.877</v>
      </c>
      <c r="I68" s="192">
        <v>573.74</v>
      </c>
      <c r="J68" s="192">
        <v>543.45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>
        <v>7.576</v>
      </c>
      <c r="I69" s="192">
        <v>6.575</v>
      </c>
      <c r="J69" s="192">
        <v>5.75</v>
      </c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>
        <v>570.453</v>
      </c>
      <c r="I70" s="194">
        <v>580.315</v>
      </c>
      <c r="J70" s="194">
        <v>549.2</v>
      </c>
      <c r="K70" s="104">
        <f>IF(I70&gt;0,100*J70/I70,0)</f>
        <v>94.63825680880213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2.837</v>
      </c>
      <c r="I72" s="192">
        <v>1.412</v>
      </c>
      <c r="J72" s="192">
        <v>1.483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108.532</v>
      </c>
      <c r="I73" s="192">
        <v>70.156</v>
      </c>
      <c r="J73" s="192">
        <v>76.414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>
        <v>63.9</v>
      </c>
      <c r="I74" s="192">
        <v>54.5</v>
      </c>
      <c r="J74" s="192">
        <v>48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10.985</v>
      </c>
      <c r="I75" s="192">
        <v>7.452</v>
      </c>
      <c r="J75" s="192">
        <v>6.22023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>
        <v>28.134</v>
      </c>
      <c r="I76" s="192">
        <v>20.179</v>
      </c>
      <c r="J76" s="192">
        <v>37.8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>
        <v>1.074</v>
      </c>
      <c r="I77" s="192">
        <v>0.97</v>
      </c>
      <c r="J77" s="192">
        <v>0.574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9.91</v>
      </c>
      <c r="I78" s="192">
        <v>11.724</v>
      </c>
      <c r="J78" s="192">
        <v>5.986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6.39</v>
      </c>
      <c r="I79" s="192">
        <v>6.39</v>
      </c>
      <c r="J79" s="192">
        <v>4.281867262515853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231.76200000000003</v>
      </c>
      <c r="I80" s="194">
        <v>172.783</v>
      </c>
      <c r="J80" s="194">
        <v>180.75909726251587</v>
      </c>
      <c r="K80" s="104">
        <f>IF(I80&gt;0,100*J80/I80,0)</f>
        <v>104.6162511719995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2.9</v>
      </c>
      <c r="I82" s="192">
        <v>2.905</v>
      </c>
      <c r="J82" s="192">
        <v>3.618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15</v>
      </c>
      <c r="I83" s="192">
        <v>16.228</v>
      </c>
      <c r="J83" s="192">
        <v>16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17.9</v>
      </c>
      <c r="I84" s="194">
        <v>19.133000000000003</v>
      </c>
      <c r="J84" s="194">
        <v>19.618</v>
      </c>
      <c r="K84" s="104">
        <f>IF(I84&gt;0,100*J84/I84,0)</f>
        <v>102.53488736737572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7382.400300539007</v>
      </c>
      <c r="I87" s="198">
        <v>5911.603640537239</v>
      </c>
      <c r="J87" s="198">
        <v>5728.785956948712</v>
      </c>
      <c r="K87" s="117">
        <f>IF(I87&gt;0,100*J87/I87,0)</f>
        <v>96.90747731571678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120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302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2013</v>
      </c>
      <c r="D6" s="79">
        <f>E6-1</f>
        <v>2014</v>
      </c>
      <c r="E6" s="79">
        <v>2015</v>
      </c>
      <c r="F6" s="80">
        <f>E6</f>
        <v>2015</v>
      </c>
      <c r="G6" s="81"/>
      <c r="H6" s="78">
        <f>J6-2</f>
        <v>2013</v>
      </c>
      <c r="I6" s="79">
        <f>J6-1</f>
        <v>2014</v>
      </c>
      <c r="J6" s="79">
        <v>2015</v>
      </c>
      <c r="K6" s="80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2014=100</v>
      </c>
      <c r="G7" s="86"/>
      <c r="H7" s="83" t="s">
        <v>300</v>
      </c>
      <c r="I7" s="84" t="s">
        <v>300</v>
      </c>
      <c r="J7" s="84"/>
      <c r="K7" s="85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>
        <v>61.10217910328425</v>
      </c>
      <c r="I9" s="192">
        <v>61.49509076656534</v>
      </c>
      <c r="J9" s="192">
        <v>110.93790294153531</v>
      </c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>
        <v>56.31010607604283</v>
      </c>
      <c r="I10" s="192">
        <v>56.34285331062136</v>
      </c>
      <c r="J10" s="192">
        <v>84.33352837419311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>
        <v>369.8484229869996</v>
      </c>
      <c r="I11" s="192">
        <v>310.048</v>
      </c>
      <c r="J11" s="192">
        <v>348.91685905129935</v>
      </c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>
        <v>251.44312602190868</v>
      </c>
      <c r="I12" s="192">
        <v>250.63320714289097</v>
      </c>
      <c r="J12" s="192">
        <v>326.4779085343623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>
        <v>738.7038341882354</v>
      </c>
      <c r="I13" s="194">
        <v>678.5191512200777</v>
      </c>
      <c r="J13" s="194">
        <v>870.6661989013901</v>
      </c>
      <c r="K13" s="104">
        <f>IF(I13&gt;0,100*J13/I13,0)</f>
        <v>128.31858869949411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>
        <v>1.257</v>
      </c>
      <c r="I15" s="194">
        <v>1.911</v>
      </c>
      <c r="J15" s="194">
        <v>1.671</v>
      </c>
      <c r="K15" s="104">
        <f>IF(I15&gt;0,100*J15/I15,0)</f>
        <v>87.44113029827315</v>
      </c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>
        <v>0.776</v>
      </c>
      <c r="I17" s="194">
        <v>1.009</v>
      </c>
      <c r="J17" s="194">
        <v>0.96</v>
      </c>
      <c r="K17" s="104">
        <f>IF(I17&gt;0,100*J17/I17,0)</f>
        <v>95.14370664023787</v>
      </c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>
        <v>570.801</v>
      </c>
      <c r="I19" s="192">
        <v>784.829</v>
      </c>
      <c r="J19" s="192">
        <v>736.289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>
        <v>10.342</v>
      </c>
      <c r="I20" s="192">
        <v>24.337</v>
      </c>
      <c r="J20" s="192">
        <v>25.635</v>
      </c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>
        <v>10.063</v>
      </c>
      <c r="I21" s="192">
        <v>15.769</v>
      </c>
      <c r="J21" s="192">
        <v>17.849</v>
      </c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>
        <v>591.206</v>
      </c>
      <c r="I22" s="194">
        <v>824.935</v>
      </c>
      <c r="J22" s="194">
        <v>779.773</v>
      </c>
      <c r="K22" s="104">
        <f>IF(I22&gt;0,100*J22/I22,0)</f>
        <v>94.52538684866082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>
        <v>684.23</v>
      </c>
      <c r="I24" s="194">
        <v>729.756</v>
      </c>
      <c r="J24" s="194">
        <v>848.916</v>
      </c>
      <c r="K24" s="104">
        <f>IF(I24&gt;0,100*J24/I24,0)</f>
        <v>116.3287454984954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>
        <v>1752.824</v>
      </c>
      <c r="I26" s="194">
        <v>2119.914</v>
      </c>
      <c r="J26" s="194">
        <v>2271.103</v>
      </c>
      <c r="K26" s="104">
        <f>IF(I26&gt;0,100*J26/I26,0)</f>
        <v>107.13184591450408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>
        <v>183.77</v>
      </c>
      <c r="I28" s="192">
        <v>136.888</v>
      </c>
      <c r="J28" s="192">
        <v>146.219</v>
      </c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>
        <v>19.937</v>
      </c>
      <c r="I29" s="192">
        <v>37.753</v>
      </c>
      <c r="J29" s="192">
        <v>29.119</v>
      </c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>
        <v>833.052</v>
      </c>
      <c r="I30" s="192">
        <v>948.394</v>
      </c>
      <c r="J30" s="192">
        <v>1276.367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>
        <v>1036.759</v>
      </c>
      <c r="I31" s="194">
        <v>1123.035</v>
      </c>
      <c r="J31" s="194">
        <v>1451.705</v>
      </c>
      <c r="K31" s="104">
        <f>IF(I31&gt;0,100*J31/I31,0)</f>
        <v>129.2662294585654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>
        <v>2435.985</v>
      </c>
      <c r="I33" s="192">
        <v>2054.149</v>
      </c>
      <c r="J33" s="192">
        <v>2013.944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>
        <v>70.91</v>
      </c>
      <c r="I34" s="192">
        <v>72.233</v>
      </c>
      <c r="J34" s="192">
        <v>63.803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>
        <v>135.953</v>
      </c>
      <c r="I35" s="192">
        <v>106.374</v>
      </c>
      <c r="J35" s="192">
        <v>133.748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>
        <v>1101.283</v>
      </c>
      <c r="I36" s="192">
        <v>1056.183</v>
      </c>
      <c r="J36" s="192">
        <v>1099.546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>
        <v>3744.131</v>
      </c>
      <c r="I37" s="194">
        <v>3288.939</v>
      </c>
      <c r="J37" s="194">
        <v>3311.041</v>
      </c>
      <c r="K37" s="104">
        <f>IF(I37&gt;0,100*J37/I37,0)</f>
        <v>100.67201003119852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45.907</v>
      </c>
      <c r="I39" s="194">
        <v>48.947</v>
      </c>
      <c r="J39" s="194">
        <v>57.623</v>
      </c>
      <c r="K39" s="104">
        <f>IF(I39&gt;0,100*J39/I39,0)</f>
        <v>117.72529470651929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>
        <v>23.81</v>
      </c>
      <c r="I41" s="192">
        <v>20.487</v>
      </c>
      <c r="J41" s="192">
        <v>22.013</v>
      </c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>
        <v>504.574</v>
      </c>
      <c r="I42" s="192">
        <v>652.761</v>
      </c>
      <c r="J42" s="192">
        <v>419.428</v>
      </c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>
        <v>178.011</v>
      </c>
      <c r="I43" s="192">
        <v>172.307</v>
      </c>
      <c r="J43" s="192">
        <v>178.182</v>
      </c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>
        <v>0.176</v>
      </c>
      <c r="I44" s="192">
        <v>0.176</v>
      </c>
      <c r="J44" s="192">
        <v>1.661</v>
      </c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>
        <v>5.596</v>
      </c>
      <c r="I45" s="192">
        <v>9.377</v>
      </c>
      <c r="J45" s="192">
        <v>6.662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>
        <v>97.411</v>
      </c>
      <c r="I46" s="192">
        <v>87.042</v>
      </c>
      <c r="J46" s="192">
        <v>69.714</v>
      </c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>
        <v>19.525</v>
      </c>
      <c r="I47" s="192">
        <v>20.972</v>
      </c>
      <c r="J47" s="192">
        <v>13.289</v>
      </c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>
        <v>1047.859</v>
      </c>
      <c r="I48" s="192">
        <v>1069.08</v>
      </c>
      <c r="J48" s="192">
        <v>961.975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>
        <v>200.518</v>
      </c>
      <c r="I49" s="192">
        <v>235.983</v>
      </c>
      <c r="J49" s="192">
        <v>170.15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>
        <v>2077.48</v>
      </c>
      <c r="I50" s="194">
        <v>2268.185</v>
      </c>
      <c r="J50" s="194">
        <v>1843.074</v>
      </c>
      <c r="K50" s="104">
        <f>IF(I50&gt;0,100*J50/I50,0)</f>
        <v>81.2576575543882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>
        <v>177.623</v>
      </c>
      <c r="I52" s="194">
        <v>133.505</v>
      </c>
      <c r="J52" s="194">
        <v>122.384</v>
      </c>
      <c r="K52" s="104">
        <f>IF(I52&gt;0,100*J52/I52,0)</f>
        <v>91.66997490730684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>
        <v>4538.925</v>
      </c>
      <c r="I54" s="192">
        <v>3586.25</v>
      </c>
      <c r="J54" s="192">
        <v>3383.81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>
        <v>15633.661</v>
      </c>
      <c r="I55" s="192">
        <v>12115.053</v>
      </c>
      <c r="J55" s="192">
        <v>10694.06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>
        <v>4775.469</v>
      </c>
      <c r="I56" s="192">
        <v>3908</v>
      </c>
      <c r="J56" s="192">
        <v>3800.683</v>
      </c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>
        <v>22.187</v>
      </c>
      <c r="I57" s="192">
        <v>21.938</v>
      </c>
      <c r="J57" s="192">
        <v>19.24125</v>
      </c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>
        <v>8059.788</v>
      </c>
      <c r="I58" s="192">
        <v>5492.083</v>
      </c>
      <c r="J58" s="192">
        <v>5041.269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>
        <v>33030.03</v>
      </c>
      <c r="I59" s="194">
        <v>25123.323999999997</v>
      </c>
      <c r="J59" s="194">
        <v>22939.06325</v>
      </c>
      <c r="K59" s="104">
        <f>IF(I59&gt;0,100*J59/I59,0)</f>
        <v>91.30584491924715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323</v>
      </c>
      <c r="I61" s="192">
        <v>186.385</v>
      </c>
      <c r="J61" s="192">
        <v>240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5.1</v>
      </c>
      <c r="I62" s="192">
        <v>4.316</v>
      </c>
      <c r="J62" s="192">
        <v>4.9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2675.542</v>
      </c>
      <c r="I63" s="192">
        <v>1773.972</v>
      </c>
      <c r="J63" s="192">
        <v>2518.109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3003.642</v>
      </c>
      <c r="I64" s="194">
        <v>1964.673</v>
      </c>
      <c r="J64" s="194">
        <v>2763.009</v>
      </c>
      <c r="K64" s="104">
        <f>IF(I64&gt;0,100*J64/I64,0)</f>
        <v>140.63454834468638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>
        <v>944.17767</v>
      </c>
      <c r="I66" s="194">
        <v>624.071</v>
      </c>
      <c r="J66" s="194">
        <v>678.96</v>
      </c>
      <c r="K66" s="104">
        <f>IF(I66&gt;0,100*J66/I66,0)</f>
        <v>108.79531335376903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>
        <v>4152.044</v>
      </c>
      <c r="I68" s="192">
        <v>4245.68</v>
      </c>
      <c r="J68" s="192">
        <v>4021.5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>
        <v>28.859</v>
      </c>
      <c r="I69" s="192">
        <v>25.883</v>
      </c>
      <c r="J69" s="192">
        <v>29.721</v>
      </c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>
        <v>4180.903</v>
      </c>
      <c r="I70" s="194">
        <v>4271.563</v>
      </c>
      <c r="J70" s="194">
        <v>4051.221</v>
      </c>
      <c r="K70" s="104">
        <f>IF(I70&gt;0,100*J70/I70,0)</f>
        <v>94.84165398005366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11.808</v>
      </c>
      <c r="I72" s="192">
        <v>2.994</v>
      </c>
      <c r="J72" s="192">
        <v>6.858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650.89</v>
      </c>
      <c r="I73" s="192">
        <v>425.518</v>
      </c>
      <c r="J73" s="192">
        <v>607.329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>
        <v>474.741</v>
      </c>
      <c r="I74" s="192">
        <v>397.2545</v>
      </c>
      <c r="J74" s="192">
        <v>318.479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14.756</v>
      </c>
      <c r="I75" s="192">
        <v>15.438</v>
      </c>
      <c r="J75" s="192">
        <v>11.044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>
        <v>176.897</v>
      </c>
      <c r="I76" s="192">
        <v>126.8807</v>
      </c>
      <c r="J76" s="192">
        <v>194.313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>
        <v>7.725</v>
      </c>
      <c r="I77" s="192">
        <v>7.266</v>
      </c>
      <c r="J77" s="192">
        <v>4.291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69.43</v>
      </c>
      <c r="I78" s="192">
        <v>102.851</v>
      </c>
      <c r="J78" s="192">
        <v>39.496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5.721</v>
      </c>
      <c r="I79" s="192">
        <v>8.2795</v>
      </c>
      <c r="J79" s="192">
        <v>5.548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1411.9679999999998</v>
      </c>
      <c r="I80" s="194">
        <v>1086.4817</v>
      </c>
      <c r="J80" s="194">
        <v>1187.358</v>
      </c>
      <c r="K80" s="104">
        <f>IF(I80&gt;0,100*J80/I80,0)</f>
        <v>109.28467548049818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20.223</v>
      </c>
      <c r="I82" s="192">
        <v>14.394</v>
      </c>
      <c r="J82" s="192">
        <v>22.782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108</v>
      </c>
      <c r="I83" s="192">
        <v>112</v>
      </c>
      <c r="J83" s="192">
        <v>79.935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128.223</v>
      </c>
      <c r="I84" s="194">
        <v>126.394</v>
      </c>
      <c r="J84" s="194">
        <v>102.717</v>
      </c>
      <c r="K84" s="104">
        <f>IF(I84&gt;0,100*J84/I84,0)</f>
        <v>81.26730699242053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53549.84050418823</v>
      </c>
      <c r="I87" s="198">
        <v>44415.16185122008</v>
      </c>
      <c r="J87" s="198">
        <v>43281.24444890138</v>
      </c>
      <c r="K87" s="117">
        <f>IF(I87&gt;0,100*J87/I87,0)</f>
        <v>97.44700378191338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89" spans="1:11" ht="15" customHeight="1">
      <c r="A89" s="279" t="s">
        <v>325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5">
    <mergeCell ref="A1:K1"/>
    <mergeCell ref="J2:K2"/>
    <mergeCell ref="C4:F4"/>
    <mergeCell ref="H4:K4"/>
    <mergeCell ref="A89:K89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121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2013</v>
      </c>
      <c r="D6" s="79">
        <f>E6-1</f>
        <v>2014</v>
      </c>
      <c r="E6" s="79">
        <v>2015</v>
      </c>
      <c r="F6" s="80">
        <f>E6</f>
        <v>2015</v>
      </c>
      <c r="G6" s="81"/>
      <c r="H6" s="78">
        <f>J6-2</f>
        <v>2013</v>
      </c>
      <c r="I6" s="79">
        <f>J6-1</f>
        <v>2014</v>
      </c>
      <c r="J6" s="79">
        <v>2015</v>
      </c>
      <c r="K6" s="80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2014=100</v>
      </c>
      <c r="G7" s="86"/>
      <c r="H7" s="83" t="s">
        <v>300</v>
      </c>
      <c r="I7" s="84" t="s">
        <v>300</v>
      </c>
      <c r="J7" s="84"/>
      <c r="K7" s="85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>
        <v>0.00885</v>
      </c>
      <c r="I10" s="192">
        <v>0.033</v>
      </c>
      <c r="J10" s="192">
        <v>0.04256821829855537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>
        <v>0.002685</v>
      </c>
      <c r="I11" s="192">
        <v>0.004</v>
      </c>
      <c r="J11" s="192">
        <v>0.007640449438202247</v>
      </c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>
        <v>0.015705</v>
      </c>
      <c r="I12" s="192">
        <v>0.013</v>
      </c>
      <c r="J12" s="192">
        <v>0.014189406099518458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>
        <v>0.02724</v>
      </c>
      <c r="I13" s="194">
        <v>0.05</v>
      </c>
      <c r="J13" s="194">
        <v>0.06439807383627608</v>
      </c>
      <c r="K13" s="104">
        <f>IF(I13&gt;0,100*J13/I13,0)</f>
        <v>128.79614767255214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>
        <v>0.4</v>
      </c>
      <c r="I19" s="192">
        <v>0.421</v>
      </c>
      <c r="J19" s="192">
        <v>0.405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>
        <v>0.4</v>
      </c>
      <c r="I22" s="194">
        <v>0.421</v>
      </c>
      <c r="J22" s="194">
        <v>0.405</v>
      </c>
      <c r="K22" s="104">
        <f>IF(I22&gt;0,100*J22/I22,0)</f>
        <v>96.19952494061758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>
        <v>21.585</v>
      </c>
      <c r="I24" s="194">
        <v>18.61</v>
      </c>
      <c r="J24" s="194">
        <v>29.261</v>
      </c>
      <c r="K24" s="104">
        <f>IF(I24&gt;0,100*J24/I24,0)</f>
        <v>157.23267060720042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>
        <v>11.386</v>
      </c>
      <c r="I26" s="194">
        <v>8.98</v>
      </c>
      <c r="J26" s="194">
        <v>14.483</v>
      </c>
      <c r="K26" s="104">
        <f>IF(I26&gt;0,100*J26/I26,0)</f>
        <v>161.2806236080178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>
        <v>13.406</v>
      </c>
      <c r="I28" s="192">
        <v>8.651</v>
      </c>
      <c r="J28" s="192">
        <v>9.194</v>
      </c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>
        <v>19.014</v>
      </c>
      <c r="I29" s="192">
        <v>28.33</v>
      </c>
      <c r="J29" s="192">
        <v>16.976</v>
      </c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>
        <v>30.228</v>
      </c>
      <c r="I30" s="192">
        <v>32.994</v>
      </c>
      <c r="J30" s="192">
        <v>33.607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>
        <v>62.648</v>
      </c>
      <c r="I31" s="194">
        <v>69.975</v>
      </c>
      <c r="J31" s="194">
        <v>59.777</v>
      </c>
      <c r="K31" s="104">
        <f>IF(I31&gt;0,100*J31/I31,0)</f>
        <v>85.42622365130404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>
        <v>4.263</v>
      </c>
      <c r="I33" s="192">
        <v>3.171</v>
      </c>
      <c r="J33" s="192">
        <v>4.05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>
        <v>4.103</v>
      </c>
      <c r="I34" s="192">
        <v>4.009</v>
      </c>
      <c r="J34" s="192">
        <v>3.609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>
        <v>50.099</v>
      </c>
      <c r="I35" s="192">
        <v>43.051</v>
      </c>
      <c r="J35" s="192">
        <v>45.571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>
        <v>69.422</v>
      </c>
      <c r="I36" s="192">
        <v>130.286</v>
      </c>
      <c r="J36" s="192">
        <v>89.473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>
        <v>127.887</v>
      </c>
      <c r="I37" s="194">
        <v>180.517</v>
      </c>
      <c r="J37" s="194">
        <v>142.703</v>
      </c>
      <c r="K37" s="104">
        <f>IF(I37&gt;0,100*J37/I37,0)</f>
        <v>79.05238841771136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3.729</v>
      </c>
      <c r="I39" s="194">
        <v>2.804</v>
      </c>
      <c r="J39" s="194">
        <v>4.537</v>
      </c>
      <c r="K39" s="104">
        <f>IF(I39&gt;0,100*J39/I39,0)</f>
        <v>161.80456490727533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>
        <v>8.418</v>
      </c>
      <c r="I41" s="192">
        <v>3.337</v>
      </c>
      <c r="J41" s="192">
        <v>8.633</v>
      </c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>
        <v>2.6</v>
      </c>
      <c r="I45" s="192">
        <v>2.299</v>
      </c>
      <c r="J45" s="192">
        <v>2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>
        <v>2.553</v>
      </c>
      <c r="I48" s="192">
        <v>1.35</v>
      </c>
      <c r="J48" s="192">
        <v>1.35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>
        <v>0.511</v>
      </c>
      <c r="I49" s="192">
        <v>0.45</v>
      </c>
      <c r="J49" s="192">
        <v>0.34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>
        <v>14.081999999999997</v>
      </c>
      <c r="I50" s="194">
        <v>7.436000000000001</v>
      </c>
      <c r="J50" s="194">
        <v>12.322999999999999</v>
      </c>
      <c r="K50" s="104">
        <f>IF(I50&gt;0,100*J50/I50,0)</f>
        <v>165.72081764389455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>
        <v>27.673</v>
      </c>
      <c r="I52" s="194">
        <v>5.592</v>
      </c>
      <c r="J52" s="194">
        <v>19.65</v>
      </c>
      <c r="K52" s="104">
        <f>IF(I52&gt;0,100*J52/I52,0)</f>
        <v>351.3948497854077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>
        <v>69.79</v>
      </c>
      <c r="I54" s="192">
        <v>31.105</v>
      </c>
      <c r="J54" s="192">
        <v>58.119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>
        <v>321.957</v>
      </c>
      <c r="I55" s="192">
        <v>110.419</v>
      </c>
      <c r="J55" s="192">
        <v>247.287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>
        <v>39.31875</v>
      </c>
      <c r="I56" s="192">
        <v>17.898</v>
      </c>
      <c r="J56" s="192">
        <v>22.5</v>
      </c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>
        <v>14.14</v>
      </c>
      <c r="I57" s="192">
        <v>14.113</v>
      </c>
      <c r="J57" s="192">
        <v>8.96</v>
      </c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>
        <v>286.641</v>
      </c>
      <c r="I58" s="192">
        <v>83.233</v>
      </c>
      <c r="J58" s="192">
        <v>199.237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>
        <v>731.84675</v>
      </c>
      <c r="I59" s="194">
        <v>256.76800000000003</v>
      </c>
      <c r="J59" s="194">
        <v>536.103</v>
      </c>
      <c r="K59" s="104">
        <f>IF(I59&gt;0,100*J59/I59,0)</f>
        <v>208.7888677716849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39.3</v>
      </c>
      <c r="I61" s="192">
        <v>26.781</v>
      </c>
      <c r="J61" s="192">
        <v>36.072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21.5</v>
      </c>
      <c r="I62" s="192">
        <v>19.679</v>
      </c>
      <c r="J62" s="192">
        <v>44.881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32.019</v>
      </c>
      <c r="I63" s="192">
        <v>25.159</v>
      </c>
      <c r="J63" s="192">
        <v>49.348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92.81899999999999</v>
      </c>
      <c r="I64" s="194">
        <v>71.619</v>
      </c>
      <c r="J64" s="194">
        <v>130.301</v>
      </c>
      <c r="K64" s="104">
        <f>IF(I64&gt;0,100*J64/I64,0)</f>
        <v>181.93635767045055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>
        <v>52.523</v>
      </c>
      <c r="I66" s="194">
        <v>38.596</v>
      </c>
      <c r="J66" s="194">
        <v>70.183</v>
      </c>
      <c r="K66" s="104">
        <f>IF(I66&gt;0,100*J66/I66,0)</f>
        <v>181.84008705565347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>
        <v>274.75</v>
      </c>
      <c r="I68" s="192">
        <v>170.407</v>
      </c>
      <c r="J68" s="192">
        <v>323.8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>
        <v>71.2</v>
      </c>
      <c r="I69" s="192">
        <v>40.464</v>
      </c>
      <c r="J69" s="192">
        <v>65.65</v>
      </c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>
        <v>345.95</v>
      </c>
      <c r="I70" s="194">
        <v>210.871</v>
      </c>
      <c r="J70" s="194">
        <v>389.45000000000005</v>
      </c>
      <c r="K70" s="104">
        <f>IF(I70&gt;0,100*J70/I70,0)</f>
        <v>184.6863722370549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52.609</v>
      </c>
      <c r="I72" s="192">
        <v>53.103</v>
      </c>
      <c r="J72" s="192">
        <v>72.556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47.553</v>
      </c>
      <c r="I73" s="192">
        <v>44.469</v>
      </c>
      <c r="J73" s="192">
        <v>53.315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>
        <v>1851.667</v>
      </c>
      <c r="I74" s="192">
        <v>800.489</v>
      </c>
      <c r="J74" s="192">
        <v>1335.68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687.281</v>
      </c>
      <c r="I75" s="192">
        <v>431.583</v>
      </c>
      <c r="J75" s="192">
        <v>490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>
        <v>25.984</v>
      </c>
      <c r="I76" s="192">
        <v>35.233</v>
      </c>
      <c r="J76" s="192">
        <v>29.716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>
        <v>3595.872</v>
      </c>
      <c r="I77" s="192">
        <v>1022.512</v>
      </c>
      <c r="J77" s="192">
        <v>2398.501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394.357</v>
      </c>
      <c r="I78" s="192">
        <v>306.584</v>
      </c>
      <c r="J78" s="192">
        <v>340.394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578.222</v>
      </c>
      <c r="I79" s="192">
        <v>493.47</v>
      </c>
      <c r="J79" s="192">
        <v>575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7233.544999999999</v>
      </c>
      <c r="I80" s="194">
        <v>3187.443</v>
      </c>
      <c r="J80" s="194">
        <v>5295.162</v>
      </c>
      <c r="K80" s="104">
        <f>IF(I80&gt;0,100*J80/I80,0)</f>
        <v>166.12570013016705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0.072</v>
      </c>
      <c r="I82" s="192">
        <v>0.333</v>
      </c>
      <c r="J82" s="192">
        <v>0.345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0.04</v>
      </c>
      <c r="I83" s="192">
        <v>0.038</v>
      </c>
      <c r="J83" s="192">
        <v>0.085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0.11199999999999999</v>
      </c>
      <c r="I84" s="194">
        <v>0.371</v>
      </c>
      <c r="J84" s="194">
        <v>0.43</v>
      </c>
      <c r="K84" s="104">
        <f>IF(I84&gt;0,100*J84/I84,0)</f>
        <v>115.90296495956873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8726.212989999998</v>
      </c>
      <c r="I87" s="198">
        <v>4060.0530000000003</v>
      </c>
      <c r="J87" s="198">
        <v>6704.832398073837</v>
      </c>
      <c r="K87" s="117">
        <f>IF(I87&gt;0,100*J87/I87,0)</f>
        <v>165.14149933692582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V625"/>
  <sheetViews>
    <sheetView view="pageBreakPreview" zoomScale="60" zoomScalePageLayoutView="0" workbookViewId="0" topLeftCell="A52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122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2013</v>
      </c>
      <c r="D6" s="79">
        <f>E6-1</f>
        <v>2014</v>
      </c>
      <c r="E6" s="79">
        <v>2015</v>
      </c>
      <c r="F6" s="80">
        <f>E6</f>
        <v>2015</v>
      </c>
      <c r="G6" s="81"/>
      <c r="H6" s="78">
        <f>J6-2</f>
        <v>2013</v>
      </c>
      <c r="I6" s="79">
        <f>J6-1</f>
        <v>2014</v>
      </c>
      <c r="J6" s="79">
        <v>2015</v>
      </c>
      <c r="K6" s="80">
        <f>J6</f>
        <v>2015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/>
      <c r="D7" s="84"/>
      <c r="E7" s="84"/>
      <c r="F7" s="85" t="str">
        <f>CONCATENATE(D6,"=100")</f>
        <v>2014=100</v>
      </c>
      <c r="G7" s="86"/>
      <c r="H7" s="83" t="s">
        <v>300</v>
      </c>
      <c r="I7" s="84" t="s">
        <v>300</v>
      </c>
      <c r="J7" s="84"/>
      <c r="K7" s="85" t="str">
        <f>CONCATENATE(I6,"=100")</f>
        <v>2014=100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>
        <v>0.00177</v>
      </c>
      <c r="I10" s="192">
        <v>0.00120667</v>
      </c>
      <c r="J10" s="192">
        <v>0.005457463884430176</v>
      </c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>
        <v>0.000537</v>
      </c>
      <c r="I11" s="192">
        <v>0.00537</v>
      </c>
      <c r="J11" s="192">
        <v>0.0010914927768860352</v>
      </c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>
        <v>0.003141</v>
      </c>
      <c r="I12" s="192">
        <v>0.002632</v>
      </c>
      <c r="J12" s="192">
        <v>0.0032744783306581054</v>
      </c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>
        <v>0.005448</v>
      </c>
      <c r="I13" s="194">
        <v>0.009208669999999999</v>
      </c>
      <c r="J13" s="194">
        <v>0.009823434991974316</v>
      </c>
      <c r="K13" s="104">
        <f>IF(I13&gt;0,100*J13/I13,0)</f>
        <v>106.67593682881802</v>
      </c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>
        <v>0.109</v>
      </c>
      <c r="I19" s="192">
        <v>0.10974</v>
      </c>
      <c r="J19" s="192">
        <v>0.1195</v>
      </c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>
        <v>0.109</v>
      </c>
      <c r="I22" s="194">
        <v>0.10974</v>
      </c>
      <c r="J22" s="194">
        <v>0.1195</v>
      </c>
      <c r="K22" s="104">
        <f>IF(I22&gt;0,100*J22/I22,0)</f>
        <v>108.89374886094404</v>
      </c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>
        <v>4.093</v>
      </c>
      <c r="I24" s="194">
        <v>3.763</v>
      </c>
      <c r="J24" s="194">
        <v>5.327</v>
      </c>
      <c r="K24" s="104">
        <f>IF(I24&gt;0,100*J24/I24,0)</f>
        <v>141.5625830454425</v>
      </c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>
        <v>2.07241</v>
      </c>
      <c r="I26" s="194">
        <v>1.543</v>
      </c>
      <c r="J26" s="194">
        <v>2.672</v>
      </c>
      <c r="K26" s="104">
        <f>IF(I26&gt;0,100*J26/I26,0)</f>
        <v>173.16915100453662</v>
      </c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/>
      <c r="D28" s="93"/>
      <c r="E28" s="93"/>
      <c r="F28" s="94"/>
      <c r="G28" s="94"/>
      <c r="H28" s="192">
        <v>2.69366</v>
      </c>
      <c r="I28" s="192">
        <v>2.08</v>
      </c>
      <c r="J28" s="192">
        <v>1.9959</v>
      </c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/>
      <c r="D29" s="93"/>
      <c r="E29" s="93"/>
      <c r="F29" s="94"/>
      <c r="G29" s="94"/>
      <c r="H29" s="192">
        <v>5.157649999999999</v>
      </c>
      <c r="I29" s="192">
        <v>8.068</v>
      </c>
      <c r="J29" s="192">
        <v>4.9471</v>
      </c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/>
      <c r="D30" s="93"/>
      <c r="E30" s="93"/>
      <c r="F30" s="94"/>
      <c r="G30" s="94"/>
      <c r="H30" s="192">
        <v>6.09486</v>
      </c>
      <c r="I30" s="192">
        <v>6.665</v>
      </c>
      <c r="J30" s="192">
        <v>6.4095</v>
      </c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/>
      <c r="D31" s="101"/>
      <c r="E31" s="101"/>
      <c r="F31" s="102"/>
      <c r="G31" s="103"/>
      <c r="H31" s="193">
        <v>13.946169999999999</v>
      </c>
      <c r="I31" s="194">
        <v>16.813</v>
      </c>
      <c r="J31" s="194">
        <v>13.3525</v>
      </c>
      <c r="K31" s="104">
        <f>IF(I31&gt;0,100*J31/I31,0)</f>
        <v>79.41771248438708</v>
      </c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/>
      <c r="D33" s="93"/>
      <c r="E33" s="93"/>
      <c r="F33" s="94"/>
      <c r="G33" s="94"/>
      <c r="H33" s="192">
        <v>0.8445900000000001</v>
      </c>
      <c r="I33" s="192">
        <v>0.497</v>
      </c>
      <c r="J33" s="192">
        <v>0.7292</v>
      </c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/>
      <c r="D34" s="93"/>
      <c r="E34" s="93"/>
      <c r="F34" s="94"/>
      <c r="G34" s="94"/>
      <c r="H34" s="192">
        <v>0.68245</v>
      </c>
      <c r="I34" s="192">
        <v>0.685</v>
      </c>
      <c r="J34" s="192">
        <v>0.7075</v>
      </c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/>
      <c r="D35" s="93"/>
      <c r="E35" s="93"/>
      <c r="F35" s="94"/>
      <c r="G35" s="94"/>
      <c r="H35" s="192">
        <v>10.51841</v>
      </c>
      <c r="I35" s="192">
        <v>8.3</v>
      </c>
      <c r="J35" s="192">
        <v>8.3552</v>
      </c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>
        <v>14</v>
      </c>
      <c r="I36" s="192">
        <v>27.409</v>
      </c>
      <c r="J36" s="192">
        <v>16.9655</v>
      </c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/>
      <c r="D37" s="101"/>
      <c r="E37" s="101"/>
      <c r="F37" s="102"/>
      <c r="G37" s="103"/>
      <c r="H37" s="193">
        <v>26.04545</v>
      </c>
      <c r="I37" s="194">
        <v>36.891</v>
      </c>
      <c r="J37" s="194">
        <v>26.757399999999997</v>
      </c>
      <c r="K37" s="104">
        <f>IF(I37&gt;0,100*J37/I37,0)</f>
        <v>72.53096961318478</v>
      </c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/>
      <c r="D39" s="101"/>
      <c r="E39" s="101"/>
      <c r="F39" s="102"/>
      <c r="G39" s="103"/>
      <c r="H39" s="193">
        <v>0.55501</v>
      </c>
      <c r="I39" s="194">
        <v>0.421</v>
      </c>
      <c r="J39" s="194">
        <v>0.6852</v>
      </c>
      <c r="K39" s="104">
        <f>IF(I39&gt;0,100*J39/I39,0)</f>
        <v>162.7553444180523</v>
      </c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/>
      <c r="D41" s="93"/>
      <c r="E41" s="93"/>
      <c r="F41" s="94"/>
      <c r="G41" s="94"/>
      <c r="H41" s="192">
        <v>1.437</v>
      </c>
      <c r="I41" s="192">
        <v>0.429</v>
      </c>
      <c r="J41" s="192">
        <v>1.094</v>
      </c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/>
      <c r="D42" s="93"/>
      <c r="E42" s="93"/>
      <c r="F42" s="94"/>
      <c r="G42" s="94"/>
      <c r="H42" s="192"/>
      <c r="I42" s="192"/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/>
      <c r="D43" s="93"/>
      <c r="E43" s="93"/>
      <c r="F43" s="94"/>
      <c r="G43" s="94"/>
      <c r="H43" s="192"/>
      <c r="I43" s="192"/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/>
      <c r="D44" s="93"/>
      <c r="E44" s="93"/>
      <c r="F44" s="94"/>
      <c r="G44" s="94"/>
      <c r="H44" s="192"/>
      <c r="I44" s="192"/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/>
      <c r="D45" s="93"/>
      <c r="E45" s="93"/>
      <c r="F45" s="94"/>
      <c r="G45" s="94"/>
      <c r="H45" s="192">
        <v>0.295</v>
      </c>
      <c r="I45" s="192">
        <v>0.243</v>
      </c>
      <c r="J45" s="192">
        <v>0.1755</v>
      </c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/>
      <c r="D46" s="93"/>
      <c r="E46" s="93"/>
      <c r="F46" s="94"/>
      <c r="G46" s="94"/>
      <c r="H46" s="192"/>
      <c r="I46" s="192"/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/>
      <c r="D47" s="93"/>
      <c r="E47" s="93"/>
      <c r="F47" s="94"/>
      <c r="G47" s="94"/>
      <c r="H47" s="192"/>
      <c r="I47" s="192"/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/>
      <c r="D48" s="93"/>
      <c r="E48" s="93"/>
      <c r="F48" s="94"/>
      <c r="G48" s="94"/>
      <c r="H48" s="192">
        <v>0.511</v>
      </c>
      <c r="I48" s="192">
        <v>0.243</v>
      </c>
      <c r="J48" s="192">
        <v>0.243</v>
      </c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/>
      <c r="D49" s="93"/>
      <c r="E49" s="93"/>
      <c r="F49" s="94"/>
      <c r="G49" s="94"/>
      <c r="H49" s="192">
        <v>0.046</v>
      </c>
      <c r="I49" s="192">
        <v>0.046</v>
      </c>
      <c r="J49" s="192">
        <v>0.038</v>
      </c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/>
      <c r="D50" s="101"/>
      <c r="E50" s="101"/>
      <c r="F50" s="102"/>
      <c r="G50" s="103"/>
      <c r="H50" s="193">
        <v>2.2889999999999997</v>
      </c>
      <c r="I50" s="194">
        <v>0.961</v>
      </c>
      <c r="J50" s="194">
        <v>1.5505000000000002</v>
      </c>
      <c r="K50" s="104">
        <f>IF(I50&gt;0,100*J50/I50,0)</f>
        <v>161.3423517169615</v>
      </c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/>
      <c r="D52" s="101"/>
      <c r="E52" s="101"/>
      <c r="F52" s="102"/>
      <c r="G52" s="103"/>
      <c r="H52" s="193">
        <v>6.088</v>
      </c>
      <c r="I52" s="194">
        <v>1.152</v>
      </c>
      <c r="J52" s="194">
        <v>4.048</v>
      </c>
      <c r="K52" s="104">
        <f>IF(I52&gt;0,100*J52/I52,0)</f>
        <v>351.3888888888889</v>
      </c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/>
      <c r="D54" s="93"/>
      <c r="E54" s="93"/>
      <c r="F54" s="94"/>
      <c r="G54" s="94"/>
      <c r="H54" s="192">
        <v>14.258</v>
      </c>
      <c r="I54" s="192">
        <v>6.985</v>
      </c>
      <c r="J54" s="192">
        <v>12.856</v>
      </c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/>
      <c r="D55" s="93"/>
      <c r="E55" s="93"/>
      <c r="F55" s="94"/>
      <c r="G55" s="94"/>
      <c r="H55" s="192">
        <v>67.51906</v>
      </c>
      <c r="I55" s="192">
        <v>23.426</v>
      </c>
      <c r="J55" s="192">
        <v>49.64</v>
      </c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/>
      <c r="D56" s="93"/>
      <c r="E56" s="93"/>
      <c r="F56" s="94"/>
      <c r="G56" s="94"/>
      <c r="H56" s="192">
        <v>7.86375</v>
      </c>
      <c r="I56" s="192">
        <v>2.585</v>
      </c>
      <c r="J56" s="192">
        <v>6.3735</v>
      </c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/>
      <c r="D57" s="93"/>
      <c r="E57" s="93"/>
      <c r="F57" s="94"/>
      <c r="G57" s="94"/>
      <c r="H57" s="192">
        <v>2.73536</v>
      </c>
      <c r="I57" s="192">
        <v>0.802</v>
      </c>
      <c r="J57" s="192">
        <v>2.1796</v>
      </c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/>
      <c r="D58" s="93"/>
      <c r="E58" s="93"/>
      <c r="F58" s="94"/>
      <c r="G58" s="94"/>
      <c r="H58" s="192">
        <v>61.09848</v>
      </c>
      <c r="I58" s="192">
        <v>16.91</v>
      </c>
      <c r="J58" s="192">
        <v>41.8417</v>
      </c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/>
      <c r="D59" s="101"/>
      <c r="E59" s="101"/>
      <c r="F59" s="102"/>
      <c r="G59" s="103"/>
      <c r="H59" s="193">
        <v>153.47465</v>
      </c>
      <c r="I59" s="194">
        <v>50.708</v>
      </c>
      <c r="J59" s="194">
        <v>112.8908</v>
      </c>
      <c r="K59" s="104">
        <f>IF(I59&gt;0,100*J59/I59,0)</f>
        <v>222.62917093949673</v>
      </c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/>
      <c r="D61" s="93"/>
      <c r="E61" s="93"/>
      <c r="F61" s="94"/>
      <c r="G61" s="94"/>
      <c r="H61" s="192">
        <v>8.40463</v>
      </c>
      <c r="I61" s="192">
        <v>5.8</v>
      </c>
      <c r="J61" s="192">
        <v>8.7526</v>
      </c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/>
      <c r="D62" s="93"/>
      <c r="E62" s="93"/>
      <c r="F62" s="94"/>
      <c r="G62" s="94"/>
      <c r="H62" s="192">
        <v>4.3</v>
      </c>
      <c r="I62" s="192">
        <v>4.39</v>
      </c>
      <c r="J62" s="192">
        <v>10.3285</v>
      </c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/>
      <c r="D63" s="93"/>
      <c r="E63" s="93"/>
      <c r="F63" s="94"/>
      <c r="G63" s="94"/>
      <c r="H63" s="192">
        <v>6.72956</v>
      </c>
      <c r="I63" s="192">
        <v>4.209</v>
      </c>
      <c r="J63" s="192">
        <v>10.0785</v>
      </c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/>
      <c r="D64" s="101"/>
      <c r="E64" s="101"/>
      <c r="F64" s="102"/>
      <c r="G64" s="103"/>
      <c r="H64" s="193">
        <v>19.434189999999997</v>
      </c>
      <c r="I64" s="194">
        <v>14.399</v>
      </c>
      <c r="J64" s="194">
        <v>29.159599999999998</v>
      </c>
      <c r="K64" s="104">
        <f>IF(I64&gt;0,100*J64/I64,0)</f>
        <v>202.5112855059379</v>
      </c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/>
      <c r="D66" s="101"/>
      <c r="E66" s="101"/>
      <c r="F66" s="102"/>
      <c r="G66" s="103"/>
      <c r="H66" s="193">
        <v>11.58756</v>
      </c>
      <c r="I66" s="194">
        <v>6.692</v>
      </c>
      <c r="J66" s="194">
        <v>11.2732</v>
      </c>
      <c r="K66" s="104">
        <f>IF(I66&gt;0,100*J66/I66,0)</f>
        <v>168.4578601315003</v>
      </c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>
        <v>50.961</v>
      </c>
      <c r="I68" s="192">
        <v>31</v>
      </c>
      <c r="J68" s="192">
        <v>59.9482</v>
      </c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>
        <v>9.53124</v>
      </c>
      <c r="I69" s="192">
        <v>5</v>
      </c>
      <c r="J69" s="192">
        <v>8.504</v>
      </c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>
        <v>60.492239999999995</v>
      </c>
      <c r="I70" s="194">
        <v>36</v>
      </c>
      <c r="J70" s="194">
        <v>68.4522</v>
      </c>
      <c r="K70" s="104">
        <f>IF(I70&gt;0,100*J70/I70,0)</f>
        <v>190.145</v>
      </c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>
        <v>9.9885</v>
      </c>
      <c r="I72" s="192">
        <v>10.341</v>
      </c>
      <c r="J72" s="192">
        <v>13.0321</v>
      </c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/>
      <c r="D73" s="93"/>
      <c r="E73" s="93"/>
      <c r="F73" s="94"/>
      <c r="G73" s="94"/>
      <c r="H73" s="192">
        <v>9.457</v>
      </c>
      <c r="I73" s="192">
        <v>8.5</v>
      </c>
      <c r="J73" s="192">
        <v>9.8754</v>
      </c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/>
      <c r="D74" s="93"/>
      <c r="E74" s="93"/>
      <c r="F74" s="94"/>
      <c r="G74" s="94"/>
      <c r="H74" s="192">
        <v>361.477</v>
      </c>
      <c r="I74" s="192">
        <v>161.922</v>
      </c>
      <c r="J74" s="192">
        <v>267.9811</v>
      </c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/>
      <c r="D75" s="93"/>
      <c r="E75" s="93"/>
      <c r="F75" s="94"/>
      <c r="G75" s="94"/>
      <c r="H75" s="192">
        <v>149.151</v>
      </c>
      <c r="I75" s="192">
        <v>99.89</v>
      </c>
      <c r="J75" s="192">
        <v>112.1888</v>
      </c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/>
      <c r="D76" s="93"/>
      <c r="E76" s="93"/>
      <c r="F76" s="94"/>
      <c r="G76" s="94"/>
      <c r="H76" s="192">
        <v>4.97373</v>
      </c>
      <c r="I76" s="192">
        <v>6.326</v>
      </c>
      <c r="J76" s="192">
        <v>4.73788</v>
      </c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/>
      <c r="D77" s="93"/>
      <c r="E77" s="93"/>
      <c r="F77" s="94"/>
      <c r="G77" s="94"/>
      <c r="H77" s="192">
        <v>749.387</v>
      </c>
      <c r="I77" s="192">
        <v>227.593</v>
      </c>
      <c r="J77" s="192">
        <v>528.3682</v>
      </c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/>
      <c r="D78" s="93"/>
      <c r="E78" s="93"/>
      <c r="F78" s="94"/>
      <c r="G78" s="94"/>
      <c r="H78" s="192">
        <v>80.015</v>
      </c>
      <c r="I78" s="192">
        <v>61.172</v>
      </c>
      <c r="J78" s="192">
        <v>71.1293</v>
      </c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/>
      <c r="D79" s="93"/>
      <c r="E79" s="93"/>
      <c r="F79" s="94"/>
      <c r="G79" s="94"/>
      <c r="H79" s="192">
        <v>106.35683</v>
      </c>
      <c r="I79" s="192">
        <v>91.04</v>
      </c>
      <c r="J79" s="192">
        <v>105.802</v>
      </c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/>
      <c r="D80" s="101"/>
      <c r="E80" s="101"/>
      <c r="F80" s="102"/>
      <c r="G80" s="103"/>
      <c r="H80" s="193">
        <v>1470.80606</v>
      </c>
      <c r="I80" s="194">
        <v>666.784</v>
      </c>
      <c r="J80" s="194">
        <v>1113.1147799999999</v>
      </c>
      <c r="K80" s="104">
        <f>IF(I80&gt;0,100*J80/I80,0)</f>
        <v>166.93783594087438</v>
      </c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/>
      <c r="D82" s="93"/>
      <c r="E82" s="93"/>
      <c r="F82" s="94"/>
      <c r="G82" s="94"/>
      <c r="H82" s="192">
        <v>0.013</v>
      </c>
      <c r="I82" s="192">
        <v>0.015</v>
      </c>
      <c r="J82" s="192">
        <v>0.062</v>
      </c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>
        <v>0.007</v>
      </c>
      <c r="I83" s="192">
        <v>0.007</v>
      </c>
      <c r="J83" s="192">
        <v>0.01</v>
      </c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/>
      <c r="D84" s="101"/>
      <c r="E84" s="101"/>
      <c r="F84" s="102"/>
      <c r="G84" s="103"/>
      <c r="H84" s="193">
        <v>0.02</v>
      </c>
      <c r="I84" s="194">
        <v>0.022</v>
      </c>
      <c r="J84" s="194">
        <v>0.072</v>
      </c>
      <c r="K84" s="104">
        <f>IF(I84&gt;0,100*J84/I84,0)</f>
        <v>327.27272727272725</v>
      </c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/>
      <c r="D87" s="116"/>
      <c r="E87" s="116"/>
      <c r="F87" s="117"/>
      <c r="G87" s="103"/>
      <c r="H87" s="197">
        <v>1771.0181879999998</v>
      </c>
      <c r="I87" s="198">
        <v>836.26794867</v>
      </c>
      <c r="J87" s="198">
        <v>1389.4845034349917</v>
      </c>
      <c r="K87" s="117">
        <f>IF(I87&gt;0,100*J87/I87,0)</f>
        <v>166.15302614967212</v>
      </c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V625"/>
  <sheetViews>
    <sheetView view="pageBreakPreview" zoomScale="60" zoomScalePageLayoutView="0" workbookViewId="0" topLeftCell="A4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72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1731</v>
      </c>
      <c r="D9" s="93">
        <v>1711</v>
      </c>
      <c r="E9" s="93">
        <v>1711</v>
      </c>
      <c r="F9" s="94"/>
      <c r="G9" s="94"/>
      <c r="H9" s="192">
        <v>5.368</v>
      </c>
      <c r="I9" s="192">
        <v>5.367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3681</v>
      </c>
      <c r="D10" s="93">
        <v>3826</v>
      </c>
      <c r="E10" s="93">
        <v>3826</v>
      </c>
      <c r="F10" s="94"/>
      <c r="G10" s="94"/>
      <c r="H10" s="192">
        <v>9.755</v>
      </c>
      <c r="I10" s="192">
        <v>9.755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8235</v>
      </c>
      <c r="D11" s="93">
        <v>9248</v>
      </c>
      <c r="E11" s="93">
        <v>9248</v>
      </c>
      <c r="F11" s="94"/>
      <c r="G11" s="94"/>
      <c r="H11" s="192">
        <v>26.813</v>
      </c>
      <c r="I11" s="192">
        <v>26.815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308</v>
      </c>
      <c r="D12" s="93">
        <v>307.8050585307383</v>
      </c>
      <c r="E12" s="93">
        <v>420</v>
      </c>
      <c r="F12" s="94"/>
      <c r="G12" s="94"/>
      <c r="H12" s="192">
        <v>0.921</v>
      </c>
      <c r="I12" s="192">
        <v>0.9202755639952014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13955</v>
      </c>
      <c r="D13" s="101">
        <v>15092.80505853074</v>
      </c>
      <c r="E13" s="101">
        <v>15205</v>
      </c>
      <c r="F13" s="102">
        <f>IF(D13&gt;0,100*E13/D13,0)</f>
        <v>100.74336706155127</v>
      </c>
      <c r="G13" s="103"/>
      <c r="H13" s="193">
        <v>42.857</v>
      </c>
      <c r="I13" s="194">
        <v>42.8572755639952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>
        <v>50</v>
      </c>
      <c r="D15" s="101">
        <v>45</v>
      </c>
      <c r="E15" s="101">
        <v>45</v>
      </c>
      <c r="F15" s="102">
        <f>IF(D15&gt;0,100*E15/D15,0)</f>
        <v>100</v>
      </c>
      <c r="G15" s="103"/>
      <c r="H15" s="193">
        <v>0.06</v>
      </c>
      <c r="I15" s="194">
        <v>0.06</v>
      </c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178</v>
      </c>
      <c r="D17" s="101">
        <v>679.4</v>
      </c>
      <c r="E17" s="101">
        <v>679</v>
      </c>
      <c r="F17" s="102">
        <f>IF(D17&gt;0,100*E17/D17,0)</f>
        <v>99.94112452163674</v>
      </c>
      <c r="G17" s="103"/>
      <c r="H17" s="193">
        <v>0.436</v>
      </c>
      <c r="I17" s="194">
        <v>1.698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24705</v>
      </c>
      <c r="D19" s="93">
        <v>23368.02</v>
      </c>
      <c r="E19" s="93">
        <v>23368</v>
      </c>
      <c r="F19" s="94"/>
      <c r="G19" s="94"/>
      <c r="H19" s="192">
        <v>123.525</v>
      </c>
      <c r="I19" s="192">
        <v>121.514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24705</v>
      </c>
      <c r="D22" s="101">
        <v>23368.02</v>
      </c>
      <c r="E22" s="101">
        <v>23368</v>
      </c>
      <c r="F22" s="102">
        <f>IF(D22&gt;0,100*E22/D22,0)</f>
        <v>99.99991441294556</v>
      </c>
      <c r="G22" s="103"/>
      <c r="H22" s="193">
        <v>123.525</v>
      </c>
      <c r="I22" s="194">
        <v>121.514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72233</v>
      </c>
      <c r="D24" s="101">
        <v>73454</v>
      </c>
      <c r="E24" s="101">
        <v>74800</v>
      </c>
      <c r="F24" s="102">
        <f>IF(D24&gt;0,100*E24/D24,0)</f>
        <v>101.83243934979716</v>
      </c>
      <c r="G24" s="103"/>
      <c r="H24" s="193">
        <v>341.1</v>
      </c>
      <c r="I24" s="194">
        <v>317.988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32774</v>
      </c>
      <c r="D26" s="101">
        <v>30040</v>
      </c>
      <c r="E26" s="101">
        <v>31100</v>
      </c>
      <c r="F26" s="102">
        <f>IF(D26&gt;0,100*E26/D26,0)</f>
        <v>103.52862849533955</v>
      </c>
      <c r="G26" s="103"/>
      <c r="H26" s="193">
        <v>147.745</v>
      </c>
      <c r="I26" s="194">
        <v>106.1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51501</v>
      </c>
      <c r="D28" s="93">
        <v>63591</v>
      </c>
      <c r="E28" s="93">
        <v>69300</v>
      </c>
      <c r="F28" s="94"/>
      <c r="G28" s="94"/>
      <c r="H28" s="192">
        <v>204.36</v>
      </c>
      <c r="I28" s="192">
        <v>203.524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42167</v>
      </c>
      <c r="D29" s="93">
        <v>41780</v>
      </c>
      <c r="E29" s="93">
        <v>41803</v>
      </c>
      <c r="F29" s="94"/>
      <c r="G29" s="94"/>
      <c r="H29" s="192">
        <v>70.606</v>
      </c>
      <c r="I29" s="192">
        <v>76.072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143022</v>
      </c>
      <c r="D30" s="93">
        <v>159804</v>
      </c>
      <c r="E30" s="93">
        <v>159804</v>
      </c>
      <c r="F30" s="94"/>
      <c r="G30" s="94"/>
      <c r="H30" s="192">
        <v>313.637</v>
      </c>
      <c r="I30" s="192">
        <v>369.815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236690</v>
      </c>
      <c r="D31" s="101">
        <v>265175</v>
      </c>
      <c r="E31" s="101">
        <v>270907</v>
      </c>
      <c r="F31" s="102">
        <f>IF(D31&gt;0,100*E31/D31,0)</f>
        <v>102.1615914019044</v>
      </c>
      <c r="G31" s="103"/>
      <c r="H31" s="193">
        <v>588.6030000000001</v>
      </c>
      <c r="I31" s="194">
        <v>649.4110000000001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23862</v>
      </c>
      <c r="D33" s="93">
        <v>23786</v>
      </c>
      <c r="E33" s="93">
        <v>24000</v>
      </c>
      <c r="F33" s="94"/>
      <c r="G33" s="94"/>
      <c r="H33" s="192">
        <v>86.143</v>
      </c>
      <c r="I33" s="192">
        <v>64.595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14618</v>
      </c>
      <c r="D34" s="93">
        <v>11223</v>
      </c>
      <c r="E34" s="93">
        <v>12419</v>
      </c>
      <c r="F34" s="94"/>
      <c r="G34" s="94"/>
      <c r="H34" s="192">
        <v>58.629000000000005</v>
      </c>
      <c r="I34" s="192">
        <v>40.36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48973</v>
      </c>
      <c r="D35" s="93">
        <v>50160</v>
      </c>
      <c r="E35" s="93">
        <v>49180</v>
      </c>
      <c r="F35" s="94"/>
      <c r="G35" s="94"/>
      <c r="H35" s="192">
        <v>184.417</v>
      </c>
      <c r="I35" s="192">
        <v>169.94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6284</v>
      </c>
      <c r="D36" s="93">
        <v>6056</v>
      </c>
      <c r="E36" s="93">
        <v>6170</v>
      </c>
      <c r="F36" s="94"/>
      <c r="G36" s="94"/>
      <c r="H36" s="192">
        <v>16.945</v>
      </c>
      <c r="I36" s="192">
        <v>16.534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93737</v>
      </c>
      <c r="D37" s="101">
        <v>91225</v>
      </c>
      <c r="E37" s="101">
        <v>91769</v>
      </c>
      <c r="F37" s="102">
        <f>IF(D37&gt;0,100*E37/D37,0)</f>
        <v>100.59632776103042</v>
      </c>
      <c r="G37" s="103"/>
      <c r="H37" s="193">
        <v>346.13399999999996</v>
      </c>
      <c r="I37" s="194">
        <v>291.429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4997</v>
      </c>
      <c r="D39" s="101">
        <v>4995</v>
      </c>
      <c r="E39" s="101">
        <v>4630</v>
      </c>
      <c r="F39" s="102">
        <f>IF(D39&gt;0,100*E39/D39,0)</f>
        <v>92.69269269269269</v>
      </c>
      <c r="G39" s="103"/>
      <c r="H39" s="193">
        <v>9.035</v>
      </c>
      <c r="I39" s="194">
        <v>8.13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38869</v>
      </c>
      <c r="D41" s="93">
        <v>39214</v>
      </c>
      <c r="E41" s="93">
        <v>40300</v>
      </c>
      <c r="F41" s="94"/>
      <c r="G41" s="94"/>
      <c r="H41" s="192">
        <v>72.309</v>
      </c>
      <c r="I41" s="192">
        <v>104.345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233607</v>
      </c>
      <c r="D42" s="93">
        <v>214571</v>
      </c>
      <c r="E42" s="93">
        <v>216875</v>
      </c>
      <c r="F42" s="94"/>
      <c r="G42" s="94"/>
      <c r="H42" s="192">
        <v>977.241</v>
      </c>
      <c r="I42" s="192">
        <v>824.403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62771</v>
      </c>
      <c r="D43" s="93">
        <v>57431</v>
      </c>
      <c r="E43" s="93">
        <v>57050</v>
      </c>
      <c r="F43" s="94"/>
      <c r="G43" s="94"/>
      <c r="H43" s="192">
        <v>222.729</v>
      </c>
      <c r="I43" s="192">
        <v>243.369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125876</v>
      </c>
      <c r="D44" s="93">
        <v>127204</v>
      </c>
      <c r="E44" s="93">
        <v>127280</v>
      </c>
      <c r="F44" s="94"/>
      <c r="G44" s="94"/>
      <c r="H44" s="192">
        <v>420.472</v>
      </c>
      <c r="I44" s="192">
        <v>451.841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76722</v>
      </c>
      <c r="D45" s="93">
        <v>73006</v>
      </c>
      <c r="E45" s="93">
        <v>70050</v>
      </c>
      <c r="F45" s="94"/>
      <c r="G45" s="94"/>
      <c r="H45" s="192">
        <v>184.442</v>
      </c>
      <c r="I45" s="192">
        <v>198.751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71511</v>
      </c>
      <c r="D46" s="93">
        <v>73299</v>
      </c>
      <c r="E46" s="93">
        <v>73000</v>
      </c>
      <c r="F46" s="94"/>
      <c r="G46" s="94"/>
      <c r="H46" s="192">
        <v>160.046</v>
      </c>
      <c r="I46" s="192">
        <v>186.051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106283</v>
      </c>
      <c r="D47" s="93">
        <v>103555</v>
      </c>
      <c r="E47" s="93">
        <v>103600</v>
      </c>
      <c r="F47" s="94"/>
      <c r="G47" s="94"/>
      <c r="H47" s="192">
        <v>299.726</v>
      </c>
      <c r="I47" s="192">
        <v>290.747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94699</v>
      </c>
      <c r="D48" s="93">
        <v>101150</v>
      </c>
      <c r="E48" s="93">
        <v>101080</v>
      </c>
      <c r="F48" s="94"/>
      <c r="G48" s="94"/>
      <c r="H48" s="192">
        <v>270.698</v>
      </c>
      <c r="I48" s="192">
        <v>327.106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74739</v>
      </c>
      <c r="D49" s="93">
        <v>76172</v>
      </c>
      <c r="E49" s="93">
        <v>79123</v>
      </c>
      <c r="F49" s="94"/>
      <c r="G49" s="94"/>
      <c r="H49" s="192">
        <v>176.673</v>
      </c>
      <c r="I49" s="192">
        <v>211.228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885077</v>
      </c>
      <c r="D50" s="101">
        <v>865602</v>
      </c>
      <c r="E50" s="101">
        <v>868358</v>
      </c>
      <c r="F50" s="102">
        <f>IF(D50&gt;0,100*E50/D50,0)</f>
        <v>100.31839113125893</v>
      </c>
      <c r="G50" s="103"/>
      <c r="H50" s="193">
        <v>2784.3360000000002</v>
      </c>
      <c r="I50" s="194">
        <v>2837.8410000000003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28552</v>
      </c>
      <c r="D52" s="101">
        <v>28552</v>
      </c>
      <c r="E52" s="101">
        <v>28552</v>
      </c>
      <c r="F52" s="102">
        <f>IF(D52&gt;0,100*E52/D52,0)</f>
        <v>100</v>
      </c>
      <c r="G52" s="103"/>
      <c r="H52" s="193">
        <v>56.353</v>
      </c>
      <c r="I52" s="194">
        <v>56.353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68680</v>
      </c>
      <c r="D54" s="93">
        <v>73034</v>
      </c>
      <c r="E54" s="93">
        <v>74450</v>
      </c>
      <c r="F54" s="94"/>
      <c r="G54" s="94"/>
      <c r="H54" s="192">
        <v>163.593</v>
      </c>
      <c r="I54" s="192">
        <v>201.868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55003</v>
      </c>
      <c r="D55" s="93">
        <v>56953</v>
      </c>
      <c r="E55" s="93">
        <v>55700</v>
      </c>
      <c r="F55" s="94"/>
      <c r="G55" s="94"/>
      <c r="H55" s="192">
        <v>70.034</v>
      </c>
      <c r="I55" s="192">
        <v>93.159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34654</v>
      </c>
      <c r="D56" s="93">
        <v>30660</v>
      </c>
      <c r="E56" s="93">
        <v>36256</v>
      </c>
      <c r="F56" s="94"/>
      <c r="G56" s="94"/>
      <c r="H56" s="192">
        <v>103.776</v>
      </c>
      <c r="I56" s="192">
        <v>59.188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70431</v>
      </c>
      <c r="D57" s="93">
        <v>66716</v>
      </c>
      <c r="E57" s="93">
        <v>66716</v>
      </c>
      <c r="F57" s="94"/>
      <c r="G57" s="94"/>
      <c r="H57" s="192">
        <v>145.406</v>
      </c>
      <c r="I57" s="192">
        <v>122.9984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66160</v>
      </c>
      <c r="D58" s="93">
        <v>65028</v>
      </c>
      <c r="E58" s="93">
        <v>63083</v>
      </c>
      <c r="F58" s="94"/>
      <c r="G58" s="94"/>
      <c r="H58" s="192">
        <v>103.332</v>
      </c>
      <c r="I58" s="192">
        <v>81.221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294928</v>
      </c>
      <c r="D59" s="101">
        <v>292391</v>
      </c>
      <c r="E59" s="101">
        <v>296205</v>
      </c>
      <c r="F59" s="102">
        <f>IF(D59&gt;0,100*E59/D59,0)</f>
        <v>101.30441771463553</v>
      </c>
      <c r="G59" s="103"/>
      <c r="H59" s="193">
        <v>586.1410000000001</v>
      </c>
      <c r="I59" s="194">
        <v>558.4344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1204</v>
      </c>
      <c r="D61" s="93">
        <v>1650</v>
      </c>
      <c r="E61" s="93">
        <v>1540</v>
      </c>
      <c r="F61" s="94"/>
      <c r="G61" s="94"/>
      <c r="H61" s="192">
        <v>2.087</v>
      </c>
      <c r="I61" s="192">
        <v>3.326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595</v>
      </c>
      <c r="D62" s="93">
        <v>645</v>
      </c>
      <c r="E62" s="93">
        <v>732.5</v>
      </c>
      <c r="F62" s="94"/>
      <c r="G62" s="94"/>
      <c r="H62" s="192">
        <v>0.327</v>
      </c>
      <c r="I62" s="192">
        <v>0.822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1601</v>
      </c>
      <c r="D63" s="93">
        <v>2117</v>
      </c>
      <c r="E63" s="93">
        <v>2457.6</v>
      </c>
      <c r="F63" s="94"/>
      <c r="G63" s="94"/>
      <c r="H63" s="192">
        <v>0.946</v>
      </c>
      <c r="I63" s="192">
        <v>3.7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3400</v>
      </c>
      <c r="D64" s="101">
        <v>4412</v>
      </c>
      <c r="E64" s="101">
        <v>4730.1</v>
      </c>
      <c r="F64" s="102">
        <f>IF(D64&gt;0,100*E64/D64,0)</f>
        <v>107.20988213961924</v>
      </c>
      <c r="G64" s="103"/>
      <c r="H64" s="193">
        <v>3.3600000000000003</v>
      </c>
      <c r="I64" s="194">
        <v>7.848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7226</v>
      </c>
      <c r="D66" s="101">
        <v>7226</v>
      </c>
      <c r="E66" s="101">
        <v>5880</v>
      </c>
      <c r="F66" s="102">
        <f>IF(D66&gt;0,100*E66/D66,0)</f>
        <v>81.37282037088292</v>
      </c>
      <c r="G66" s="103"/>
      <c r="H66" s="193">
        <v>9.818</v>
      </c>
      <c r="I66" s="194">
        <v>13.804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84067</v>
      </c>
      <c r="D68" s="93">
        <v>78900</v>
      </c>
      <c r="E68" s="93">
        <v>79000</v>
      </c>
      <c r="F68" s="94"/>
      <c r="G68" s="94"/>
      <c r="H68" s="192">
        <v>173.861</v>
      </c>
      <c r="I68" s="192">
        <v>165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5764</v>
      </c>
      <c r="D69" s="93">
        <v>4900</v>
      </c>
      <c r="E69" s="93">
        <v>5000</v>
      </c>
      <c r="F69" s="94"/>
      <c r="G69" s="94"/>
      <c r="H69" s="192">
        <v>8.451</v>
      </c>
      <c r="I69" s="192">
        <v>8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89831</v>
      </c>
      <c r="D70" s="101">
        <v>83800</v>
      </c>
      <c r="E70" s="101">
        <v>84000</v>
      </c>
      <c r="F70" s="102">
        <f>IF(D70&gt;0,100*E70/D70,0)</f>
        <v>100.23866348448688</v>
      </c>
      <c r="G70" s="103"/>
      <c r="H70" s="193">
        <v>182.31199999999998</v>
      </c>
      <c r="I70" s="194">
        <v>173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2015</v>
      </c>
      <c r="D72" s="93">
        <v>2412</v>
      </c>
      <c r="E72" s="93">
        <v>2486</v>
      </c>
      <c r="F72" s="94"/>
      <c r="G72" s="94"/>
      <c r="H72" s="192">
        <v>0.802</v>
      </c>
      <c r="I72" s="192">
        <v>2.886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64418</v>
      </c>
      <c r="D73" s="93">
        <v>66708</v>
      </c>
      <c r="E73" s="93">
        <v>66600</v>
      </c>
      <c r="F73" s="94"/>
      <c r="G73" s="94"/>
      <c r="H73" s="192">
        <v>214.863</v>
      </c>
      <c r="I73" s="192">
        <v>222.3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86194</v>
      </c>
      <c r="D74" s="93">
        <v>84310</v>
      </c>
      <c r="E74" s="93">
        <v>84310</v>
      </c>
      <c r="F74" s="94"/>
      <c r="G74" s="94"/>
      <c r="H74" s="192">
        <v>301.146</v>
      </c>
      <c r="I74" s="192">
        <v>208.027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13779</v>
      </c>
      <c r="D75" s="93">
        <v>13000</v>
      </c>
      <c r="E75" s="93">
        <v>12822.58</v>
      </c>
      <c r="F75" s="94"/>
      <c r="G75" s="94"/>
      <c r="H75" s="192">
        <v>14.715</v>
      </c>
      <c r="I75" s="192">
        <v>19.2007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15546</v>
      </c>
      <c r="D76" s="93">
        <v>16347</v>
      </c>
      <c r="E76" s="93">
        <v>16200</v>
      </c>
      <c r="F76" s="94"/>
      <c r="G76" s="94"/>
      <c r="H76" s="192">
        <v>48.493</v>
      </c>
      <c r="I76" s="192">
        <v>61.804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9711</v>
      </c>
      <c r="D77" s="93">
        <v>9255</v>
      </c>
      <c r="E77" s="93">
        <v>8900</v>
      </c>
      <c r="F77" s="94"/>
      <c r="G77" s="94"/>
      <c r="H77" s="192">
        <v>19.359</v>
      </c>
      <c r="I77" s="192">
        <v>25.944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22367</v>
      </c>
      <c r="D78" s="93">
        <v>21550</v>
      </c>
      <c r="E78" s="93">
        <v>21600</v>
      </c>
      <c r="F78" s="94"/>
      <c r="G78" s="94"/>
      <c r="H78" s="192">
        <v>40.969</v>
      </c>
      <c r="I78" s="192">
        <v>50.27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169022</v>
      </c>
      <c r="D79" s="93">
        <v>166600</v>
      </c>
      <c r="E79" s="93">
        <v>170000</v>
      </c>
      <c r="F79" s="94"/>
      <c r="G79" s="94"/>
      <c r="H79" s="192">
        <v>610.245</v>
      </c>
      <c r="I79" s="192">
        <v>554.45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383052</v>
      </c>
      <c r="D80" s="101">
        <v>380182</v>
      </c>
      <c r="E80" s="101">
        <v>382918.57999999996</v>
      </c>
      <c r="F80" s="102">
        <f>IF(D80&gt;0,100*E80/D80,0)</f>
        <v>100.71980788148832</v>
      </c>
      <c r="G80" s="103"/>
      <c r="H80" s="193">
        <v>1250.592</v>
      </c>
      <c r="I80" s="194">
        <v>1144.8817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103</v>
      </c>
      <c r="D82" s="93"/>
      <c r="E82" s="93"/>
      <c r="F82" s="94"/>
      <c r="G82" s="94"/>
      <c r="H82" s="192">
        <v>0.155</v>
      </c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192</v>
      </c>
      <c r="D83" s="93">
        <v>192</v>
      </c>
      <c r="E83" s="93">
        <v>190</v>
      </c>
      <c r="F83" s="94"/>
      <c r="G83" s="94"/>
      <c r="H83" s="192">
        <v>0.192</v>
      </c>
      <c r="I83" s="192">
        <v>0.192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295</v>
      </c>
      <c r="D84" s="101">
        <v>192</v>
      </c>
      <c r="E84" s="101">
        <v>190</v>
      </c>
      <c r="F84" s="102">
        <f>IF(D84&gt;0,100*E84/D84,0)</f>
        <v>98.95833333333333</v>
      </c>
      <c r="G84" s="103"/>
      <c r="H84" s="193">
        <v>0.347</v>
      </c>
      <c r="I84" s="194">
        <v>0.192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2171680</v>
      </c>
      <c r="D87" s="116">
        <v>2166431.2250585305</v>
      </c>
      <c r="E87" s="116">
        <v>2183336.68</v>
      </c>
      <c r="F87" s="117">
        <f>IF(D87&gt;0,100*E87/D87,0)</f>
        <v>100.78033656208095</v>
      </c>
      <c r="G87" s="103"/>
      <c r="H87" s="197">
        <v>6472.754000000001</v>
      </c>
      <c r="I87" s="198">
        <v>6331.541375563997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V625"/>
  <sheetViews>
    <sheetView view="pageBreakPreview" zoomScale="60" zoomScalePageLayoutView="0" workbookViewId="0" topLeftCell="A6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73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/>
      <c r="D9" s="93"/>
      <c r="E9" s="93"/>
      <c r="F9" s="94"/>
      <c r="G9" s="94"/>
      <c r="H9" s="192"/>
      <c r="I9" s="192"/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/>
      <c r="D10" s="93"/>
      <c r="E10" s="93"/>
      <c r="F10" s="94"/>
      <c r="G10" s="94"/>
      <c r="H10" s="192"/>
      <c r="I10" s="192"/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/>
      <c r="D11" s="93"/>
      <c r="E11" s="93"/>
      <c r="F11" s="94"/>
      <c r="G11" s="94"/>
      <c r="H11" s="192"/>
      <c r="I11" s="192"/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/>
      <c r="D12" s="93"/>
      <c r="E12" s="93"/>
      <c r="F12" s="94"/>
      <c r="G12" s="94"/>
      <c r="H12" s="192"/>
      <c r="I12" s="192"/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/>
      <c r="D13" s="101"/>
      <c r="E13" s="101"/>
      <c r="F13" s="102"/>
      <c r="G13" s="103"/>
      <c r="H13" s="193"/>
      <c r="I13" s="194"/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85</v>
      </c>
      <c r="D17" s="101">
        <v>144.83</v>
      </c>
      <c r="E17" s="101">
        <v>145</v>
      </c>
      <c r="F17" s="102">
        <f>IF(D17&gt;0,100*E17/D17,0)</f>
        <v>100.11737899606435</v>
      </c>
      <c r="G17" s="103"/>
      <c r="H17" s="193">
        <v>0.11</v>
      </c>
      <c r="I17" s="194">
        <v>0.203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/>
      <c r="D19" s="93"/>
      <c r="E19" s="93"/>
      <c r="F19" s="94"/>
      <c r="G19" s="94"/>
      <c r="H19" s="192"/>
      <c r="I19" s="192"/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/>
      <c r="D22" s="101"/>
      <c r="E22" s="101"/>
      <c r="F22" s="102"/>
      <c r="G22" s="103"/>
      <c r="H22" s="193"/>
      <c r="I22" s="194"/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/>
      <c r="D24" s="101"/>
      <c r="E24" s="101"/>
      <c r="F24" s="102"/>
      <c r="G24" s="103"/>
      <c r="H24" s="193"/>
      <c r="I24" s="194"/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/>
      <c r="D26" s="101"/>
      <c r="E26" s="101"/>
      <c r="F26" s="102"/>
      <c r="G26" s="103"/>
      <c r="H26" s="193"/>
      <c r="I26" s="194"/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8200</v>
      </c>
      <c r="D28" s="93">
        <v>6348</v>
      </c>
      <c r="E28" s="93">
        <v>6500</v>
      </c>
      <c r="F28" s="94"/>
      <c r="G28" s="94"/>
      <c r="H28" s="192">
        <v>31.308</v>
      </c>
      <c r="I28" s="192">
        <v>21.432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12820</v>
      </c>
      <c r="D29" s="93">
        <v>2689</v>
      </c>
      <c r="E29" s="93">
        <v>2741</v>
      </c>
      <c r="F29" s="94"/>
      <c r="G29" s="94"/>
      <c r="H29" s="192">
        <v>20.928</v>
      </c>
      <c r="I29" s="192">
        <v>3.749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4512</v>
      </c>
      <c r="D30" s="93">
        <v>21650</v>
      </c>
      <c r="E30" s="93">
        <v>19717</v>
      </c>
      <c r="F30" s="94"/>
      <c r="G30" s="94"/>
      <c r="H30" s="192">
        <v>10.608</v>
      </c>
      <c r="I30" s="192">
        <v>46.289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25532</v>
      </c>
      <c r="D31" s="101">
        <v>30687</v>
      </c>
      <c r="E31" s="101">
        <v>28958</v>
      </c>
      <c r="F31" s="102">
        <f>IF(D31&gt;0,100*E31/D31,0)</f>
        <v>94.3656923127057</v>
      </c>
      <c r="G31" s="103"/>
      <c r="H31" s="193">
        <v>62.84400000000001</v>
      </c>
      <c r="I31" s="194">
        <v>71.47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397</v>
      </c>
      <c r="D33" s="93">
        <v>375</v>
      </c>
      <c r="E33" s="93">
        <v>350</v>
      </c>
      <c r="F33" s="94"/>
      <c r="G33" s="94"/>
      <c r="H33" s="192">
        <v>1.163</v>
      </c>
      <c r="I33" s="192">
        <v>0.897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727</v>
      </c>
      <c r="D34" s="93">
        <v>721</v>
      </c>
      <c r="E34" s="93">
        <v>796</v>
      </c>
      <c r="F34" s="94"/>
      <c r="G34" s="94"/>
      <c r="H34" s="192">
        <v>2.38</v>
      </c>
      <c r="I34" s="192">
        <v>2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15166</v>
      </c>
      <c r="D35" s="93">
        <v>15000</v>
      </c>
      <c r="E35" s="93">
        <v>7000</v>
      </c>
      <c r="F35" s="94"/>
      <c r="G35" s="94"/>
      <c r="H35" s="192">
        <v>47.796</v>
      </c>
      <c r="I35" s="192">
        <v>45.2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/>
      <c r="D36" s="93"/>
      <c r="E36" s="93"/>
      <c r="F36" s="94"/>
      <c r="G36" s="94"/>
      <c r="H36" s="192"/>
      <c r="I36" s="192"/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16290</v>
      </c>
      <c r="D37" s="101">
        <v>16096</v>
      </c>
      <c r="E37" s="101">
        <v>8146</v>
      </c>
      <c r="F37" s="102">
        <f>IF(D37&gt;0,100*E37/D37,0)</f>
        <v>50.608846918489064</v>
      </c>
      <c r="G37" s="103"/>
      <c r="H37" s="193">
        <v>51.339</v>
      </c>
      <c r="I37" s="194">
        <v>48.097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14043</v>
      </c>
      <c r="D39" s="101">
        <v>14040</v>
      </c>
      <c r="E39" s="101">
        <v>11480</v>
      </c>
      <c r="F39" s="102">
        <f>IF(D39&gt;0,100*E39/D39,0)</f>
        <v>81.76638176638177</v>
      </c>
      <c r="G39" s="103"/>
      <c r="H39" s="193">
        <v>21.359</v>
      </c>
      <c r="I39" s="194">
        <v>19.225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12835</v>
      </c>
      <c r="D41" s="93">
        <v>12030</v>
      </c>
      <c r="E41" s="93">
        <v>10950</v>
      </c>
      <c r="F41" s="94"/>
      <c r="G41" s="94"/>
      <c r="H41" s="192">
        <v>17.247</v>
      </c>
      <c r="I41" s="192">
        <v>24.796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3500</v>
      </c>
      <c r="D42" s="93">
        <v>4000</v>
      </c>
      <c r="E42" s="93">
        <v>4000</v>
      </c>
      <c r="F42" s="94"/>
      <c r="G42" s="94"/>
      <c r="H42" s="192">
        <v>12.407</v>
      </c>
      <c r="I42" s="192">
        <v>13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1200</v>
      </c>
      <c r="D43" s="93">
        <v>1100</v>
      </c>
      <c r="E43" s="93">
        <v>1100</v>
      </c>
      <c r="F43" s="94"/>
      <c r="G43" s="94"/>
      <c r="H43" s="192">
        <v>2.64</v>
      </c>
      <c r="I43" s="192">
        <v>3.08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10000</v>
      </c>
      <c r="D44" s="93">
        <v>10000</v>
      </c>
      <c r="E44" s="93">
        <v>10000</v>
      </c>
      <c r="F44" s="94"/>
      <c r="G44" s="94"/>
      <c r="H44" s="192">
        <v>21.981</v>
      </c>
      <c r="I44" s="192">
        <v>31.005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3000</v>
      </c>
      <c r="D45" s="93">
        <v>2800</v>
      </c>
      <c r="E45" s="93">
        <v>2000</v>
      </c>
      <c r="F45" s="94"/>
      <c r="G45" s="94"/>
      <c r="H45" s="192">
        <v>5.818</v>
      </c>
      <c r="I45" s="192">
        <v>7.168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24000</v>
      </c>
      <c r="D46" s="93">
        <v>19000</v>
      </c>
      <c r="E46" s="93">
        <v>15000</v>
      </c>
      <c r="F46" s="94"/>
      <c r="G46" s="94"/>
      <c r="H46" s="192">
        <v>45.559</v>
      </c>
      <c r="I46" s="192">
        <v>44.26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5000</v>
      </c>
      <c r="D47" s="93">
        <v>5000</v>
      </c>
      <c r="E47" s="93">
        <v>5000</v>
      </c>
      <c r="F47" s="94"/>
      <c r="G47" s="94"/>
      <c r="H47" s="192">
        <v>12.89</v>
      </c>
      <c r="I47" s="192">
        <v>13.52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2682</v>
      </c>
      <c r="D48" s="93">
        <v>2006</v>
      </c>
      <c r="E48" s="93">
        <v>900</v>
      </c>
      <c r="F48" s="94"/>
      <c r="G48" s="94"/>
      <c r="H48" s="192">
        <v>6.444</v>
      </c>
      <c r="I48" s="192">
        <v>5.695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11560</v>
      </c>
      <c r="D49" s="93">
        <v>9237</v>
      </c>
      <c r="E49" s="93">
        <v>9600</v>
      </c>
      <c r="F49" s="94"/>
      <c r="G49" s="94"/>
      <c r="H49" s="192">
        <v>22.341</v>
      </c>
      <c r="I49" s="192">
        <v>24.165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73777</v>
      </c>
      <c r="D50" s="101">
        <v>65173</v>
      </c>
      <c r="E50" s="101">
        <v>58550</v>
      </c>
      <c r="F50" s="102">
        <f>IF(D50&gt;0,100*E50/D50,0)</f>
        <v>89.83781627361024</v>
      </c>
      <c r="G50" s="103"/>
      <c r="H50" s="193">
        <v>147.327</v>
      </c>
      <c r="I50" s="194">
        <v>166.689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542</v>
      </c>
      <c r="D52" s="101">
        <v>542</v>
      </c>
      <c r="E52" s="101">
        <v>542</v>
      </c>
      <c r="F52" s="102">
        <f>IF(D52&gt;0,100*E52/D52,0)</f>
        <v>100</v>
      </c>
      <c r="G52" s="103"/>
      <c r="H52" s="193">
        <v>0.869</v>
      </c>
      <c r="I52" s="194">
        <v>0.869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33000</v>
      </c>
      <c r="D54" s="93">
        <v>33022</v>
      </c>
      <c r="E54" s="93">
        <v>36000</v>
      </c>
      <c r="F54" s="94"/>
      <c r="G54" s="94"/>
      <c r="H54" s="192">
        <v>45.9</v>
      </c>
      <c r="I54" s="192">
        <v>55.632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59800</v>
      </c>
      <c r="D55" s="93">
        <v>45360</v>
      </c>
      <c r="E55" s="93">
        <v>45360</v>
      </c>
      <c r="F55" s="94"/>
      <c r="G55" s="94"/>
      <c r="H55" s="192">
        <v>125.92</v>
      </c>
      <c r="I55" s="192">
        <v>133.607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68250</v>
      </c>
      <c r="D56" s="93">
        <v>32850</v>
      </c>
      <c r="E56" s="93">
        <v>45000</v>
      </c>
      <c r="F56" s="94"/>
      <c r="G56" s="94"/>
      <c r="H56" s="192">
        <v>144.043</v>
      </c>
      <c r="I56" s="192">
        <v>72.27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9450</v>
      </c>
      <c r="D57" s="93">
        <v>8333</v>
      </c>
      <c r="E57" s="93">
        <v>8996</v>
      </c>
      <c r="F57" s="94"/>
      <c r="G57" s="94"/>
      <c r="H57" s="192">
        <v>16.065</v>
      </c>
      <c r="I57" s="192">
        <v>14.408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2781</v>
      </c>
      <c r="D58" s="93">
        <v>4143</v>
      </c>
      <c r="E58" s="93">
        <v>4140</v>
      </c>
      <c r="F58" s="94"/>
      <c r="G58" s="94"/>
      <c r="H58" s="192">
        <v>4.172</v>
      </c>
      <c r="I58" s="192">
        <v>5.22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173281</v>
      </c>
      <c r="D59" s="101">
        <v>123708</v>
      </c>
      <c r="E59" s="101">
        <v>139496</v>
      </c>
      <c r="F59" s="102">
        <f>IF(D59&gt;0,100*E59/D59,0)</f>
        <v>112.7623112490704</v>
      </c>
      <c r="G59" s="103"/>
      <c r="H59" s="193">
        <v>336.1</v>
      </c>
      <c r="I59" s="194">
        <v>281.13700000000006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1832</v>
      </c>
      <c r="D61" s="93">
        <v>1025</v>
      </c>
      <c r="E61" s="93">
        <v>900</v>
      </c>
      <c r="F61" s="94"/>
      <c r="G61" s="94"/>
      <c r="H61" s="192">
        <v>2.942</v>
      </c>
      <c r="I61" s="192">
        <v>1.48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425</v>
      </c>
      <c r="D62" s="93">
        <v>450</v>
      </c>
      <c r="E62" s="93">
        <v>300</v>
      </c>
      <c r="F62" s="94"/>
      <c r="G62" s="94"/>
      <c r="H62" s="192">
        <v>0.208</v>
      </c>
      <c r="I62" s="192">
        <v>0.42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2250</v>
      </c>
      <c r="D63" s="93">
        <v>2132</v>
      </c>
      <c r="E63" s="93">
        <v>1998.75</v>
      </c>
      <c r="F63" s="94"/>
      <c r="G63" s="94"/>
      <c r="H63" s="192">
        <v>0.923</v>
      </c>
      <c r="I63" s="192">
        <v>3.14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4507</v>
      </c>
      <c r="D64" s="101">
        <v>3607</v>
      </c>
      <c r="E64" s="101">
        <v>3198.75</v>
      </c>
      <c r="F64" s="102">
        <f>IF(D64&gt;0,100*E64/D64,0)</f>
        <v>88.68172996950375</v>
      </c>
      <c r="G64" s="103"/>
      <c r="H64" s="193">
        <v>4.073</v>
      </c>
      <c r="I64" s="194">
        <v>5.04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10085</v>
      </c>
      <c r="D66" s="101">
        <v>8100</v>
      </c>
      <c r="E66" s="101">
        <v>10085</v>
      </c>
      <c r="F66" s="102">
        <f>IF(D66&gt;0,100*E66/D66,0)</f>
        <v>124.50617283950618</v>
      </c>
      <c r="G66" s="103"/>
      <c r="H66" s="193">
        <v>3.575</v>
      </c>
      <c r="I66" s="194">
        <v>5.901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/>
      <c r="D68" s="93"/>
      <c r="E68" s="93"/>
      <c r="F68" s="94"/>
      <c r="G68" s="94"/>
      <c r="H68" s="192"/>
      <c r="I68" s="192"/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/>
      <c r="D69" s="93"/>
      <c r="E69" s="93"/>
      <c r="F69" s="94"/>
      <c r="G69" s="94"/>
      <c r="H69" s="192"/>
      <c r="I69" s="192"/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/>
      <c r="D70" s="101"/>
      <c r="E70" s="101"/>
      <c r="F70" s="102"/>
      <c r="G70" s="103"/>
      <c r="H70" s="193"/>
      <c r="I70" s="194"/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10760</v>
      </c>
      <c r="D72" s="93">
        <v>11130</v>
      </c>
      <c r="E72" s="93">
        <v>11359</v>
      </c>
      <c r="F72" s="94"/>
      <c r="G72" s="94"/>
      <c r="H72" s="192">
        <v>3.954</v>
      </c>
      <c r="I72" s="192">
        <v>18.368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6013</v>
      </c>
      <c r="D73" s="93">
        <v>6663</v>
      </c>
      <c r="E73" s="93">
        <v>6600</v>
      </c>
      <c r="F73" s="94"/>
      <c r="G73" s="94"/>
      <c r="H73" s="192">
        <v>21.9</v>
      </c>
      <c r="I73" s="192">
        <v>17.82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6637</v>
      </c>
      <c r="D74" s="93">
        <v>8075</v>
      </c>
      <c r="E74" s="93">
        <v>8080</v>
      </c>
      <c r="F74" s="94"/>
      <c r="G74" s="94"/>
      <c r="H74" s="192">
        <v>14.1</v>
      </c>
      <c r="I74" s="192">
        <v>12.112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36497</v>
      </c>
      <c r="D75" s="93">
        <v>37287</v>
      </c>
      <c r="E75" s="93">
        <v>37996.63</v>
      </c>
      <c r="F75" s="94"/>
      <c r="G75" s="94"/>
      <c r="H75" s="192">
        <v>24.529</v>
      </c>
      <c r="I75" s="192">
        <v>34.341327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790</v>
      </c>
      <c r="D76" s="93">
        <v>1183</v>
      </c>
      <c r="E76" s="93">
        <v>1100</v>
      </c>
      <c r="F76" s="94"/>
      <c r="G76" s="94"/>
      <c r="H76" s="192">
        <v>1.625</v>
      </c>
      <c r="I76" s="192">
        <v>2.958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3308</v>
      </c>
      <c r="D77" s="93">
        <v>5030</v>
      </c>
      <c r="E77" s="93">
        <v>4800</v>
      </c>
      <c r="F77" s="94"/>
      <c r="G77" s="94"/>
      <c r="H77" s="192">
        <v>5.86</v>
      </c>
      <c r="I77" s="192">
        <v>15.09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1472</v>
      </c>
      <c r="D78" s="93">
        <v>2250</v>
      </c>
      <c r="E78" s="93">
        <v>2250</v>
      </c>
      <c r="F78" s="94"/>
      <c r="G78" s="94"/>
      <c r="H78" s="192">
        <v>2.877</v>
      </c>
      <c r="I78" s="192">
        <v>5.737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850</v>
      </c>
      <c r="D79" s="93">
        <v>500</v>
      </c>
      <c r="E79" s="93">
        <v>800</v>
      </c>
      <c r="F79" s="94"/>
      <c r="G79" s="94"/>
      <c r="H79" s="192">
        <v>1.785</v>
      </c>
      <c r="I79" s="192">
        <v>1.2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66327</v>
      </c>
      <c r="D80" s="101">
        <v>72118</v>
      </c>
      <c r="E80" s="101">
        <v>72985.63</v>
      </c>
      <c r="F80" s="102">
        <f>IF(D80&gt;0,100*E80/D80,0)</f>
        <v>101.20306996866248</v>
      </c>
      <c r="G80" s="103"/>
      <c r="H80" s="193">
        <v>76.63</v>
      </c>
      <c r="I80" s="194">
        <v>107.626327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64</v>
      </c>
      <c r="D82" s="93"/>
      <c r="E82" s="93"/>
      <c r="F82" s="94"/>
      <c r="G82" s="94"/>
      <c r="H82" s="192">
        <v>0.096</v>
      </c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/>
      <c r="D83" s="93"/>
      <c r="E83" s="93"/>
      <c r="F83" s="94"/>
      <c r="G83" s="94"/>
      <c r="H83" s="192"/>
      <c r="I83" s="192"/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64</v>
      </c>
      <c r="D84" s="101">
        <v>0</v>
      </c>
      <c r="E84" s="101">
        <v>0</v>
      </c>
      <c r="F84" s="102">
        <f>IF(D84&gt;0,100*E84/D84,0)</f>
        <v>0</v>
      </c>
      <c r="G84" s="103"/>
      <c r="H84" s="193">
        <v>0.096</v>
      </c>
      <c r="I84" s="194">
        <v>0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384533</v>
      </c>
      <c r="D87" s="116">
        <v>334215.83</v>
      </c>
      <c r="E87" s="116">
        <v>333586.38</v>
      </c>
      <c r="F87" s="117">
        <f>IF(D87&gt;0,100*E87/D87,0)</f>
        <v>99.81166361868615</v>
      </c>
      <c r="G87" s="103"/>
      <c r="H87" s="197">
        <v>704.3220000000001</v>
      </c>
      <c r="I87" s="198">
        <v>706.257327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V625"/>
  <sheetViews>
    <sheetView view="pageBreakPreview" zoomScale="60" zoomScalePageLayoutView="0" workbookViewId="0" topLeftCell="A1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74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49</v>
      </c>
      <c r="D9" s="93">
        <v>144</v>
      </c>
      <c r="E9" s="93">
        <v>57</v>
      </c>
      <c r="F9" s="94"/>
      <c r="G9" s="94"/>
      <c r="H9" s="192">
        <v>0.129</v>
      </c>
      <c r="I9" s="192">
        <v>0.379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189</v>
      </c>
      <c r="D10" s="93">
        <v>188.89449639979205</v>
      </c>
      <c r="E10" s="93">
        <v>244</v>
      </c>
      <c r="F10" s="94"/>
      <c r="G10" s="94"/>
      <c r="H10" s="192">
        <v>0.382</v>
      </c>
      <c r="I10" s="192">
        <v>0.381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315</v>
      </c>
      <c r="D11" s="93">
        <v>315.07252888174537</v>
      </c>
      <c r="E11" s="93">
        <v>317</v>
      </c>
      <c r="F11" s="94"/>
      <c r="G11" s="94"/>
      <c r="H11" s="192">
        <v>0.653</v>
      </c>
      <c r="I11" s="192">
        <v>0.635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2</v>
      </c>
      <c r="D12" s="93">
        <v>3</v>
      </c>
      <c r="E12" s="93">
        <v>1</v>
      </c>
      <c r="F12" s="94"/>
      <c r="G12" s="94"/>
      <c r="H12" s="192">
        <v>0.004</v>
      </c>
      <c r="I12" s="192">
        <v>0.008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555</v>
      </c>
      <c r="D13" s="101">
        <v>650.9670252815374</v>
      </c>
      <c r="E13" s="101">
        <v>619</v>
      </c>
      <c r="F13" s="102">
        <f>IF(D13&gt;0,100*E13/D13,0)</f>
        <v>95.08930190930762</v>
      </c>
      <c r="G13" s="103"/>
      <c r="H13" s="193">
        <v>1.1680000000000001</v>
      </c>
      <c r="I13" s="194">
        <v>1.403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/>
      <c r="D17" s="101"/>
      <c r="E17" s="101"/>
      <c r="F17" s="102"/>
      <c r="G17" s="103"/>
      <c r="H17" s="193"/>
      <c r="I17" s="194"/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14870</v>
      </c>
      <c r="D19" s="93">
        <v>14097</v>
      </c>
      <c r="E19" s="93">
        <v>14097</v>
      </c>
      <c r="F19" s="94"/>
      <c r="G19" s="94"/>
      <c r="H19" s="192">
        <v>62.454</v>
      </c>
      <c r="I19" s="192">
        <v>59.207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14870</v>
      </c>
      <c r="D22" s="101">
        <v>14097</v>
      </c>
      <c r="E22" s="101">
        <v>14097</v>
      </c>
      <c r="F22" s="102">
        <f>IF(D22&gt;0,100*E22/D22,0)</f>
        <v>100</v>
      </c>
      <c r="G22" s="103"/>
      <c r="H22" s="193">
        <v>62.454</v>
      </c>
      <c r="I22" s="194">
        <v>59.207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94510</v>
      </c>
      <c r="D24" s="101">
        <v>88500</v>
      </c>
      <c r="E24" s="101">
        <v>93000</v>
      </c>
      <c r="F24" s="102">
        <f>IF(D24&gt;0,100*E24/D24,0)</f>
        <v>105.08474576271186</v>
      </c>
      <c r="G24" s="103"/>
      <c r="H24" s="193">
        <v>349.672</v>
      </c>
      <c r="I24" s="194">
        <v>329.39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18058</v>
      </c>
      <c r="D26" s="101">
        <v>19000</v>
      </c>
      <c r="E26" s="101">
        <v>19000</v>
      </c>
      <c r="F26" s="102">
        <f>IF(D26&gt;0,100*E26/D26,0)</f>
        <v>100</v>
      </c>
      <c r="G26" s="103"/>
      <c r="H26" s="193">
        <v>67.787</v>
      </c>
      <c r="I26" s="194">
        <v>60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187731</v>
      </c>
      <c r="D28" s="93">
        <v>172020</v>
      </c>
      <c r="E28" s="93">
        <v>177000</v>
      </c>
      <c r="F28" s="94"/>
      <c r="G28" s="94"/>
      <c r="H28" s="192">
        <v>662.529</v>
      </c>
      <c r="I28" s="192">
        <v>570.585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94012</v>
      </c>
      <c r="D29" s="93">
        <v>101713</v>
      </c>
      <c r="E29" s="93">
        <v>128544</v>
      </c>
      <c r="F29" s="94"/>
      <c r="G29" s="94"/>
      <c r="H29" s="192">
        <v>164.492</v>
      </c>
      <c r="I29" s="192">
        <v>174.093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175964</v>
      </c>
      <c r="D30" s="93">
        <v>143712</v>
      </c>
      <c r="E30" s="93">
        <v>144596</v>
      </c>
      <c r="F30" s="94"/>
      <c r="G30" s="94"/>
      <c r="H30" s="192">
        <v>413.702</v>
      </c>
      <c r="I30" s="192">
        <v>335.951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457707</v>
      </c>
      <c r="D31" s="101">
        <v>417445</v>
      </c>
      <c r="E31" s="101">
        <v>450140</v>
      </c>
      <c r="F31" s="102">
        <f>IF(D31&gt;0,100*E31/D31,0)</f>
        <v>107.83216950736025</v>
      </c>
      <c r="G31" s="103"/>
      <c r="H31" s="193">
        <v>1240.723</v>
      </c>
      <c r="I31" s="194">
        <v>1080.629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39316</v>
      </c>
      <c r="D33" s="93">
        <v>36628</v>
      </c>
      <c r="E33" s="93">
        <v>34650</v>
      </c>
      <c r="F33" s="94"/>
      <c r="G33" s="94"/>
      <c r="H33" s="192">
        <v>115.131</v>
      </c>
      <c r="I33" s="192">
        <v>80.985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17437</v>
      </c>
      <c r="D34" s="93">
        <v>17430</v>
      </c>
      <c r="E34" s="93">
        <v>19000</v>
      </c>
      <c r="F34" s="94"/>
      <c r="G34" s="94"/>
      <c r="H34" s="192">
        <v>71.992</v>
      </c>
      <c r="I34" s="192">
        <v>58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94736</v>
      </c>
      <c r="D35" s="93">
        <v>85000</v>
      </c>
      <c r="E35" s="93">
        <v>93000</v>
      </c>
      <c r="F35" s="94"/>
      <c r="G35" s="94"/>
      <c r="H35" s="192">
        <v>293.601</v>
      </c>
      <c r="I35" s="192">
        <v>254.8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15853</v>
      </c>
      <c r="D36" s="93">
        <v>14961</v>
      </c>
      <c r="E36" s="93">
        <v>15121</v>
      </c>
      <c r="F36" s="94"/>
      <c r="G36" s="94"/>
      <c r="H36" s="192">
        <v>42.844</v>
      </c>
      <c r="I36" s="192">
        <v>38.898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167342</v>
      </c>
      <c r="D37" s="101">
        <v>154019</v>
      </c>
      <c r="E37" s="101">
        <v>161771</v>
      </c>
      <c r="F37" s="102">
        <f>IF(D37&gt;0,100*E37/D37,0)</f>
        <v>105.03314526129893</v>
      </c>
      <c r="G37" s="103"/>
      <c r="H37" s="193">
        <v>523.568</v>
      </c>
      <c r="I37" s="194">
        <v>432.68300000000005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9362</v>
      </c>
      <c r="D39" s="101">
        <v>9360</v>
      </c>
      <c r="E39" s="101">
        <v>7655</v>
      </c>
      <c r="F39" s="102">
        <f>IF(D39&gt;0,100*E39/D39,0)</f>
        <v>81.78418803418803</v>
      </c>
      <c r="G39" s="103"/>
      <c r="H39" s="193">
        <v>14.24</v>
      </c>
      <c r="I39" s="194">
        <v>12.815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38542</v>
      </c>
      <c r="D41" s="93">
        <v>36726</v>
      </c>
      <c r="E41" s="93">
        <v>47650</v>
      </c>
      <c r="F41" s="94"/>
      <c r="G41" s="94"/>
      <c r="H41" s="192">
        <v>65.591</v>
      </c>
      <c r="I41" s="192">
        <v>95.469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153174</v>
      </c>
      <c r="D42" s="93">
        <v>149598</v>
      </c>
      <c r="E42" s="93">
        <v>148000</v>
      </c>
      <c r="F42" s="94"/>
      <c r="G42" s="94"/>
      <c r="H42" s="192">
        <v>549.945</v>
      </c>
      <c r="I42" s="192">
        <v>486.051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20251</v>
      </c>
      <c r="D43" s="93">
        <v>17572</v>
      </c>
      <c r="E43" s="93">
        <v>18000</v>
      </c>
      <c r="F43" s="94"/>
      <c r="G43" s="94"/>
      <c r="H43" s="192">
        <v>58.457</v>
      </c>
      <c r="I43" s="192">
        <v>57.692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125205</v>
      </c>
      <c r="D44" s="93">
        <v>113407</v>
      </c>
      <c r="E44" s="93">
        <v>113000</v>
      </c>
      <c r="F44" s="94"/>
      <c r="G44" s="94"/>
      <c r="H44" s="192">
        <v>349.591</v>
      </c>
      <c r="I44" s="192">
        <v>347.832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38788</v>
      </c>
      <c r="D45" s="93">
        <v>33816</v>
      </c>
      <c r="E45" s="93">
        <v>36000</v>
      </c>
      <c r="F45" s="94"/>
      <c r="G45" s="94"/>
      <c r="H45" s="192">
        <v>74.703</v>
      </c>
      <c r="I45" s="192">
        <v>89.775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64402</v>
      </c>
      <c r="D46" s="93">
        <v>60448</v>
      </c>
      <c r="E46" s="93">
        <v>55000</v>
      </c>
      <c r="F46" s="94"/>
      <c r="G46" s="94"/>
      <c r="H46" s="192">
        <v>124.061</v>
      </c>
      <c r="I46" s="192">
        <v>149.948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99934</v>
      </c>
      <c r="D47" s="93">
        <v>94638</v>
      </c>
      <c r="E47" s="93">
        <v>95000</v>
      </c>
      <c r="F47" s="94"/>
      <c r="G47" s="94"/>
      <c r="H47" s="192">
        <v>266.063</v>
      </c>
      <c r="I47" s="192">
        <v>262.458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213260</v>
      </c>
      <c r="D48" s="93">
        <v>187557</v>
      </c>
      <c r="E48" s="93">
        <v>188600</v>
      </c>
      <c r="F48" s="94"/>
      <c r="G48" s="94"/>
      <c r="H48" s="192">
        <v>512.254</v>
      </c>
      <c r="I48" s="192">
        <v>525.315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56084</v>
      </c>
      <c r="D49" s="93">
        <v>45203</v>
      </c>
      <c r="E49" s="93">
        <v>44300</v>
      </c>
      <c r="F49" s="94"/>
      <c r="G49" s="94"/>
      <c r="H49" s="192">
        <v>108.486</v>
      </c>
      <c r="I49" s="192">
        <v>118.5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809640</v>
      </c>
      <c r="D50" s="101">
        <v>738965</v>
      </c>
      <c r="E50" s="101">
        <v>745550</v>
      </c>
      <c r="F50" s="102">
        <f>IF(D50&gt;0,100*E50/D50,0)</f>
        <v>100.89111121636343</v>
      </c>
      <c r="G50" s="103"/>
      <c r="H50" s="193">
        <v>2109.151</v>
      </c>
      <c r="I50" s="194">
        <v>2133.04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38278</v>
      </c>
      <c r="D52" s="101">
        <v>38278</v>
      </c>
      <c r="E52" s="101">
        <v>38278</v>
      </c>
      <c r="F52" s="102">
        <f>IF(D52&gt;0,100*E52/D52,0)</f>
        <v>100</v>
      </c>
      <c r="G52" s="103"/>
      <c r="H52" s="193">
        <v>61.372</v>
      </c>
      <c r="I52" s="194">
        <v>61.372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128410</v>
      </c>
      <c r="D54" s="93">
        <v>121592</v>
      </c>
      <c r="E54" s="93">
        <v>120000</v>
      </c>
      <c r="F54" s="94"/>
      <c r="G54" s="94"/>
      <c r="H54" s="192">
        <v>232.209</v>
      </c>
      <c r="I54" s="192">
        <v>252.07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91269</v>
      </c>
      <c r="D55" s="93">
        <v>85466</v>
      </c>
      <c r="E55" s="93">
        <v>105840</v>
      </c>
      <c r="F55" s="94"/>
      <c r="G55" s="94"/>
      <c r="H55" s="192">
        <v>188.876</v>
      </c>
      <c r="I55" s="192">
        <v>200.401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215767</v>
      </c>
      <c r="D56" s="93">
        <v>227600</v>
      </c>
      <c r="E56" s="93">
        <v>229000</v>
      </c>
      <c r="F56" s="94"/>
      <c r="G56" s="94"/>
      <c r="H56" s="192">
        <v>813</v>
      </c>
      <c r="I56" s="192">
        <v>455.2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90174</v>
      </c>
      <c r="D57" s="93">
        <v>81626</v>
      </c>
      <c r="E57" s="93">
        <v>80963</v>
      </c>
      <c r="F57" s="94"/>
      <c r="G57" s="94"/>
      <c r="H57" s="192">
        <v>156.548</v>
      </c>
      <c r="I57" s="192">
        <v>141.125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148892</v>
      </c>
      <c r="D58" s="93">
        <v>145231</v>
      </c>
      <c r="E58" s="93">
        <v>141388</v>
      </c>
      <c r="F58" s="94"/>
      <c r="G58" s="94"/>
      <c r="H58" s="192">
        <v>279.665</v>
      </c>
      <c r="I58" s="192">
        <v>229.132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674512</v>
      </c>
      <c r="D59" s="101">
        <v>661515</v>
      </c>
      <c r="E59" s="101">
        <v>677191</v>
      </c>
      <c r="F59" s="102">
        <f>IF(D59&gt;0,100*E59/D59,0)</f>
        <v>102.36971194908656</v>
      </c>
      <c r="G59" s="103"/>
      <c r="H59" s="193">
        <v>1670.298</v>
      </c>
      <c r="I59" s="194">
        <v>1277.928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2173</v>
      </c>
      <c r="D61" s="93">
        <v>3075</v>
      </c>
      <c r="E61" s="93">
        <v>2700</v>
      </c>
      <c r="F61" s="94"/>
      <c r="G61" s="94"/>
      <c r="H61" s="192">
        <v>0.958</v>
      </c>
      <c r="I61" s="192">
        <v>4.46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4188</v>
      </c>
      <c r="D62" s="93">
        <v>4000</v>
      </c>
      <c r="E62" s="93">
        <v>3325</v>
      </c>
      <c r="F62" s="94"/>
      <c r="G62" s="94"/>
      <c r="H62" s="192">
        <v>1.785</v>
      </c>
      <c r="I62" s="192">
        <v>3.419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9000</v>
      </c>
      <c r="D63" s="93">
        <v>8526</v>
      </c>
      <c r="E63" s="93">
        <v>7991.099999999999</v>
      </c>
      <c r="F63" s="94"/>
      <c r="G63" s="94"/>
      <c r="H63" s="192">
        <v>3.997</v>
      </c>
      <c r="I63" s="192">
        <v>12.56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15361</v>
      </c>
      <c r="D64" s="101">
        <v>15601</v>
      </c>
      <c r="E64" s="101">
        <v>14016.099999999999</v>
      </c>
      <c r="F64" s="102">
        <f>IF(D64&gt;0,100*E64/D64,0)</f>
        <v>89.84103583103645</v>
      </c>
      <c r="G64" s="103"/>
      <c r="H64" s="193">
        <v>6.74</v>
      </c>
      <c r="I64" s="194">
        <v>20.439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10261</v>
      </c>
      <c r="D66" s="101">
        <v>11460</v>
      </c>
      <c r="E66" s="101">
        <v>10261</v>
      </c>
      <c r="F66" s="102">
        <f>IF(D66&gt;0,100*E66/D66,0)</f>
        <v>89.53752181500873</v>
      </c>
      <c r="G66" s="103"/>
      <c r="H66" s="193">
        <v>2.108</v>
      </c>
      <c r="I66" s="194">
        <v>12.622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43028</v>
      </c>
      <c r="D68" s="93">
        <v>47000</v>
      </c>
      <c r="E68" s="93">
        <v>47000</v>
      </c>
      <c r="F68" s="94"/>
      <c r="G68" s="94"/>
      <c r="H68" s="192">
        <v>65.403</v>
      </c>
      <c r="I68" s="192">
        <v>97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493</v>
      </c>
      <c r="D69" s="93">
        <v>740</v>
      </c>
      <c r="E69" s="93">
        <v>750</v>
      </c>
      <c r="F69" s="94"/>
      <c r="G69" s="94"/>
      <c r="H69" s="192">
        <v>0.672</v>
      </c>
      <c r="I69" s="192">
        <v>1.3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43521</v>
      </c>
      <c r="D70" s="101">
        <v>47740</v>
      </c>
      <c r="E70" s="101">
        <v>47750</v>
      </c>
      <c r="F70" s="102">
        <f>IF(D70&gt;0,100*E70/D70,0)</f>
        <v>100.02094679514035</v>
      </c>
      <c r="G70" s="103"/>
      <c r="H70" s="193">
        <v>66.075</v>
      </c>
      <c r="I70" s="194">
        <v>98.3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/>
      <c r="D72" s="93"/>
      <c r="E72" s="93"/>
      <c r="F72" s="94"/>
      <c r="G72" s="94"/>
      <c r="H72" s="192"/>
      <c r="I72" s="192"/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2150</v>
      </c>
      <c r="D73" s="93">
        <v>2365</v>
      </c>
      <c r="E73" s="93">
        <v>2400</v>
      </c>
      <c r="F73" s="94"/>
      <c r="G73" s="94"/>
      <c r="H73" s="192">
        <v>7.8</v>
      </c>
      <c r="I73" s="192">
        <v>6.4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1659</v>
      </c>
      <c r="D74" s="93">
        <v>2020</v>
      </c>
      <c r="E74" s="93">
        <v>2020</v>
      </c>
      <c r="F74" s="94"/>
      <c r="G74" s="94"/>
      <c r="H74" s="192">
        <v>3.403</v>
      </c>
      <c r="I74" s="192">
        <v>2.828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16358</v>
      </c>
      <c r="D75" s="93">
        <v>16713</v>
      </c>
      <c r="E75" s="93">
        <v>16441.13</v>
      </c>
      <c r="F75" s="94"/>
      <c r="G75" s="94"/>
      <c r="H75" s="192">
        <v>16.598</v>
      </c>
      <c r="I75" s="192">
        <v>27.994275000000002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190</v>
      </c>
      <c r="D76" s="93">
        <v>120</v>
      </c>
      <c r="E76" s="93">
        <v>130</v>
      </c>
      <c r="F76" s="94"/>
      <c r="G76" s="94"/>
      <c r="H76" s="192">
        <v>0.637</v>
      </c>
      <c r="I76" s="192">
        <v>0.42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5069</v>
      </c>
      <c r="D77" s="93">
        <v>3077</v>
      </c>
      <c r="E77" s="93">
        <v>3000</v>
      </c>
      <c r="F77" s="94"/>
      <c r="G77" s="94"/>
      <c r="H77" s="192">
        <v>9.16</v>
      </c>
      <c r="I77" s="192">
        <v>9.23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11906</v>
      </c>
      <c r="D78" s="93">
        <v>11200</v>
      </c>
      <c r="E78" s="93">
        <v>11200</v>
      </c>
      <c r="F78" s="94"/>
      <c r="G78" s="94"/>
      <c r="H78" s="192">
        <v>23.276</v>
      </c>
      <c r="I78" s="192">
        <v>29.12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16237</v>
      </c>
      <c r="D79" s="93">
        <v>14500</v>
      </c>
      <c r="E79" s="93">
        <v>15000</v>
      </c>
      <c r="F79" s="94"/>
      <c r="G79" s="94"/>
      <c r="H79" s="192">
        <v>42.557</v>
      </c>
      <c r="I79" s="192">
        <v>40.6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53569</v>
      </c>
      <c r="D80" s="101">
        <v>49995</v>
      </c>
      <c r="E80" s="101">
        <v>50191.130000000005</v>
      </c>
      <c r="F80" s="102">
        <f>IF(D80&gt;0,100*E80/D80,0)</f>
        <v>100.392299229923</v>
      </c>
      <c r="G80" s="103"/>
      <c r="H80" s="193">
        <v>103.431</v>
      </c>
      <c r="I80" s="194">
        <v>116.592275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66</v>
      </c>
      <c r="D82" s="93"/>
      <c r="E82" s="93"/>
      <c r="F82" s="94"/>
      <c r="G82" s="94"/>
      <c r="H82" s="192">
        <v>0.098</v>
      </c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81</v>
      </c>
      <c r="D83" s="93">
        <v>81</v>
      </c>
      <c r="E83" s="93">
        <v>80</v>
      </c>
      <c r="F83" s="94"/>
      <c r="G83" s="94"/>
      <c r="H83" s="192">
        <v>0.082</v>
      </c>
      <c r="I83" s="192">
        <v>0.082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147</v>
      </c>
      <c r="D84" s="101">
        <v>81</v>
      </c>
      <c r="E84" s="101">
        <v>80</v>
      </c>
      <c r="F84" s="102">
        <f>IF(D84&gt;0,100*E84/D84,0)</f>
        <v>98.76543209876543</v>
      </c>
      <c r="G84" s="103"/>
      <c r="H84" s="193">
        <v>0.18</v>
      </c>
      <c r="I84" s="194">
        <v>0.082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2407693</v>
      </c>
      <c r="D87" s="116">
        <v>2266706.9670252814</v>
      </c>
      <c r="E87" s="116">
        <v>2329599.23</v>
      </c>
      <c r="F87" s="117">
        <f>IF(D87&gt;0,100*E87/D87,0)</f>
        <v>102.77460932928862</v>
      </c>
      <c r="G87" s="103"/>
      <c r="H87" s="197">
        <v>6278.967</v>
      </c>
      <c r="I87" s="198">
        <v>5696.502275000001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V625"/>
  <sheetViews>
    <sheetView view="pageBreakPreview" zoomScale="60" zoomScalePageLayoutView="0" workbookViewId="0" topLeftCell="A55">
      <selection activeCell="J7" sqref="J7"/>
    </sheetView>
  </sheetViews>
  <sheetFormatPr defaultColWidth="9.8515625" defaultRowHeight="11.25" customHeight="1"/>
  <cols>
    <col min="1" max="1" width="19.421875" style="123" customWidth="1"/>
    <col min="2" max="2" width="0.85546875" style="123" customWidth="1"/>
    <col min="3" max="3" width="11.57421875" style="123" customWidth="1"/>
    <col min="4" max="4" width="11.28125" style="123" customWidth="1"/>
    <col min="5" max="5" width="11.421875" style="123" customWidth="1"/>
    <col min="6" max="6" width="11.57421875" style="123" customWidth="1"/>
    <col min="7" max="7" width="0.71875" style="123" customWidth="1"/>
    <col min="8" max="8" width="11.8515625" style="123" customWidth="1"/>
    <col min="9" max="9" width="12.421875" style="123" customWidth="1"/>
    <col min="10" max="10" width="11.8515625" style="123" customWidth="1"/>
    <col min="11" max="11" width="12.00390625" style="123" customWidth="1"/>
    <col min="12" max="13" width="11.57421875" style="0" customWidth="1"/>
    <col min="14" max="14" width="16.421875" style="0" customWidth="1"/>
    <col min="15" max="15" width="1.421875" style="0" customWidth="1"/>
    <col min="16" max="18" width="12.421875" style="0" customWidth="1"/>
    <col min="19" max="19" width="1.7109375" style="0" customWidth="1"/>
    <col min="20" max="22" width="12.421875" style="0" customWidth="1"/>
    <col min="23" max="26" width="11.57421875" style="69" customWidth="1"/>
    <col min="27" max="16384" width="9.8515625" style="123" customWidth="1"/>
  </cols>
  <sheetData>
    <row r="1" spans="1:22" s="63" customFormat="1" ht="12.75" customHeight="1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/>
      <c r="M1"/>
      <c r="N1"/>
      <c r="O1"/>
      <c r="P1"/>
      <c r="Q1"/>
      <c r="R1"/>
      <c r="S1"/>
      <c r="T1"/>
      <c r="U1"/>
      <c r="V1"/>
    </row>
    <row r="2" spans="1:22" s="63" customFormat="1" ht="11.25" customHeight="1">
      <c r="A2" s="65" t="s">
        <v>75</v>
      </c>
      <c r="B2" s="66"/>
      <c r="C2" s="66"/>
      <c r="D2" s="66"/>
      <c r="E2" s="67"/>
      <c r="F2" s="66"/>
      <c r="G2" s="66"/>
      <c r="H2" s="66"/>
      <c r="I2" s="68"/>
      <c r="J2" s="272" t="s">
        <v>70</v>
      </c>
      <c r="K2" s="272"/>
      <c r="L2"/>
      <c r="M2"/>
      <c r="N2"/>
      <c r="O2"/>
      <c r="P2"/>
      <c r="Q2"/>
      <c r="R2"/>
      <c r="S2"/>
      <c r="T2"/>
      <c r="U2"/>
      <c r="V2"/>
    </row>
    <row r="3" spans="1:22" s="63" customFormat="1" ht="11.2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</row>
    <row r="4" spans="1:22" s="73" customFormat="1" ht="11.25" customHeight="1">
      <c r="A4" s="70" t="s">
        <v>2</v>
      </c>
      <c r="B4" s="71"/>
      <c r="C4" s="273" t="s">
        <v>3</v>
      </c>
      <c r="D4" s="274"/>
      <c r="E4" s="274"/>
      <c r="F4" s="275"/>
      <c r="G4" s="72"/>
      <c r="H4" s="276" t="s">
        <v>4</v>
      </c>
      <c r="I4" s="277"/>
      <c r="J4" s="277"/>
      <c r="K4" s="278"/>
      <c r="L4"/>
      <c r="M4"/>
      <c r="N4"/>
      <c r="O4"/>
      <c r="P4"/>
      <c r="Q4"/>
      <c r="R4"/>
      <c r="S4"/>
      <c r="T4"/>
      <c r="U4"/>
      <c r="V4"/>
    </row>
    <row r="5" spans="1:22" s="73" customFormat="1" ht="11.25" customHeight="1" thickBot="1">
      <c r="A5" s="74" t="s">
        <v>5</v>
      </c>
      <c r="B5" s="71"/>
      <c r="C5" s="75"/>
      <c r="D5" s="76"/>
      <c r="E5" s="76"/>
      <c r="F5" s="77"/>
      <c r="G5" s="72"/>
      <c r="H5" s="75"/>
      <c r="I5" s="76"/>
      <c r="J5" s="76"/>
      <c r="K5" s="77"/>
      <c r="L5"/>
      <c r="M5"/>
      <c r="N5"/>
      <c r="O5"/>
      <c r="P5"/>
      <c r="Q5"/>
      <c r="R5"/>
      <c r="S5"/>
      <c r="T5"/>
      <c r="U5"/>
      <c r="V5"/>
    </row>
    <row r="6" spans="1:22" s="73" customFormat="1" ht="11.25" customHeight="1">
      <c r="A6" s="74" t="s">
        <v>6</v>
      </c>
      <c r="B6" s="71"/>
      <c r="C6" s="78">
        <f>E6-2</f>
        <v>2014</v>
      </c>
      <c r="D6" s="79">
        <f>E6-1</f>
        <v>2015</v>
      </c>
      <c r="E6" s="79">
        <v>2016</v>
      </c>
      <c r="F6" s="80">
        <f>E6</f>
        <v>2016</v>
      </c>
      <c r="G6" s="81"/>
      <c r="H6" s="78">
        <f>J6-2</f>
        <v>2014</v>
      </c>
      <c r="I6" s="79">
        <f>J6-1</f>
        <v>2015</v>
      </c>
      <c r="J6" s="79">
        <v>2016</v>
      </c>
      <c r="K6" s="80">
        <f>J6</f>
        <v>2016</v>
      </c>
      <c r="L6"/>
      <c r="M6"/>
      <c r="N6"/>
      <c r="O6"/>
      <c r="P6"/>
      <c r="Q6"/>
      <c r="R6"/>
      <c r="S6"/>
      <c r="T6"/>
      <c r="U6"/>
      <c r="V6"/>
    </row>
    <row r="7" spans="1:22" s="73" customFormat="1" ht="11.25" customHeight="1" thickBot="1">
      <c r="A7" s="82"/>
      <c r="B7" s="71"/>
      <c r="C7" s="83" t="s">
        <v>300</v>
      </c>
      <c r="D7" s="84" t="s">
        <v>7</v>
      </c>
      <c r="E7" s="84">
        <v>3</v>
      </c>
      <c r="F7" s="85" t="str">
        <f>CONCATENATE(D6,"=100")</f>
        <v>2015=100</v>
      </c>
      <c r="G7" s="86"/>
      <c r="H7" s="83" t="s">
        <v>300</v>
      </c>
      <c r="I7" s="84" t="s">
        <v>7</v>
      </c>
      <c r="J7" s="84"/>
      <c r="K7" s="85" t="str">
        <f>CONCATENATE(I6,"=100")</f>
        <v>2015=100</v>
      </c>
      <c r="L7"/>
      <c r="M7"/>
      <c r="N7"/>
      <c r="O7"/>
      <c r="P7"/>
      <c r="Q7"/>
      <c r="R7"/>
      <c r="S7"/>
      <c r="T7"/>
      <c r="U7"/>
      <c r="V7"/>
    </row>
    <row r="8" spans="1:22" s="63" customFormat="1" ht="11.25" customHeight="1">
      <c r="A8" s="87"/>
      <c r="B8" s="88"/>
      <c r="C8" s="88"/>
      <c r="D8" s="88"/>
      <c r="E8" s="88"/>
      <c r="F8" s="88"/>
      <c r="G8" s="64"/>
      <c r="H8" s="89"/>
      <c r="I8" s="89"/>
      <c r="J8" s="89"/>
      <c r="K8" s="90"/>
      <c r="L8"/>
      <c r="M8"/>
      <c r="N8"/>
      <c r="O8"/>
      <c r="P8"/>
      <c r="Q8"/>
      <c r="R8"/>
      <c r="S8"/>
      <c r="T8"/>
      <c r="U8"/>
      <c r="V8"/>
    </row>
    <row r="9" spans="1:22" s="96" customFormat="1" ht="11.25" customHeight="1">
      <c r="A9" s="91" t="s">
        <v>8</v>
      </c>
      <c r="B9" s="92"/>
      <c r="C9" s="93">
        <v>49</v>
      </c>
      <c r="D9" s="93">
        <v>144</v>
      </c>
      <c r="E9" s="93">
        <v>57</v>
      </c>
      <c r="F9" s="94"/>
      <c r="G9" s="94"/>
      <c r="H9" s="192">
        <v>0.129</v>
      </c>
      <c r="I9" s="192">
        <v>0.379</v>
      </c>
      <c r="J9" s="192"/>
      <c r="K9" s="95"/>
      <c r="L9"/>
      <c r="M9"/>
      <c r="N9"/>
      <c r="O9"/>
      <c r="P9"/>
      <c r="Q9"/>
      <c r="R9"/>
      <c r="S9"/>
      <c r="T9"/>
      <c r="U9"/>
      <c r="V9"/>
    </row>
    <row r="10" spans="1:22" s="96" customFormat="1" ht="11.25" customHeight="1">
      <c r="A10" s="98" t="s">
        <v>9</v>
      </c>
      <c r="B10" s="92"/>
      <c r="C10" s="93">
        <v>189</v>
      </c>
      <c r="D10" s="93">
        <v>188.89449639979205</v>
      </c>
      <c r="E10" s="93">
        <v>244</v>
      </c>
      <c r="F10" s="94"/>
      <c r="G10" s="94"/>
      <c r="H10" s="192">
        <v>0.382</v>
      </c>
      <c r="I10" s="192">
        <v>0.381</v>
      </c>
      <c r="J10" s="192"/>
      <c r="K10" s="95"/>
      <c r="L10"/>
      <c r="M10"/>
      <c r="N10"/>
      <c r="O10"/>
      <c r="P10"/>
      <c r="Q10"/>
      <c r="R10"/>
      <c r="S10"/>
      <c r="T10"/>
      <c r="U10"/>
      <c r="V10"/>
    </row>
    <row r="11" spans="1:22" s="96" customFormat="1" ht="11.25" customHeight="1">
      <c r="A11" s="91" t="s">
        <v>10</v>
      </c>
      <c r="B11" s="92"/>
      <c r="C11" s="93">
        <v>315</v>
      </c>
      <c r="D11" s="93">
        <v>315.07252888174537</v>
      </c>
      <c r="E11" s="93">
        <v>317</v>
      </c>
      <c r="F11" s="94"/>
      <c r="G11" s="94"/>
      <c r="H11" s="192">
        <v>0.653</v>
      </c>
      <c r="I11" s="192">
        <v>0.635</v>
      </c>
      <c r="J11" s="192"/>
      <c r="K11" s="95"/>
      <c r="L11"/>
      <c r="M11"/>
      <c r="N11"/>
      <c r="O11"/>
      <c r="P11"/>
      <c r="Q11"/>
      <c r="R11"/>
      <c r="S11"/>
      <c r="T11"/>
      <c r="U11"/>
      <c r="V11"/>
    </row>
    <row r="12" spans="1:22" s="96" customFormat="1" ht="11.25" customHeight="1">
      <c r="A12" s="98" t="s">
        <v>11</v>
      </c>
      <c r="B12" s="92"/>
      <c r="C12" s="93">
        <v>2</v>
      </c>
      <c r="D12" s="93">
        <v>3</v>
      </c>
      <c r="E12" s="93">
        <v>1</v>
      </c>
      <c r="F12" s="94"/>
      <c r="G12" s="94"/>
      <c r="H12" s="192">
        <v>0.004</v>
      </c>
      <c r="I12" s="192">
        <v>0.008</v>
      </c>
      <c r="J12" s="192"/>
      <c r="K12" s="95"/>
      <c r="L12"/>
      <c r="M12"/>
      <c r="N12"/>
      <c r="O12"/>
      <c r="P12"/>
      <c r="Q12"/>
      <c r="R12"/>
      <c r="S12"/>
      <c r="T12"/>
      <c r="U12"/>
      <c r="V12"/>
    </row>
    <row r="13" spans="1:22" s="105" customFormat="1" ht="11.25" customHeight="1">
      <c r="A13" s="99" t="s">
        <v>12</v>
      </c>
      <c r="B13" s="100"/>
      <c r="C13" s="101">
        <v>555</v>
      </c>
      <c r="D13" s="101">
        <v>650.9670252815374</v>
      </c>
      <c r="E13" s="101">
        <v>619</v>
      </c>
      <c r="F13" s="102">
        <f>IF(D13&gt;0,100*E13/D13,0)</f>
        <v>95.08930190930762</v>
      </c>
      <c r="G13" s="103"/>
      <c r="H13" s="193">
        <v>1.1680000000000001</v>
      </c>
      <c r="I13" s="194">
        <v>1.403</v>
      </c>
      <c r="J13" s="194"/>
      <c r="K13" s="104"/>
      <c r="L13"/>
      <c r="M13"/>
      <c r="N13"/>
      <c r="O13"/>
      <c r="P13"/>
      <c r="Q13"/>
      <c r="R13"/>
      <c r="S13"/>
      <c r="T13"/>
      <c r="U13"/>
      <c r="V13"/>
    </row>
    <row r="14" spans="1:22" s="96" customFormat="1" ht="11.25" customHeight="1">
      <c r="A14" s="98"/>
      <c r="B14" s="92"/>
      <c r="C14" s="93"/>
      <c r="D14" s="93"/>
      <c r="E14" s="93"/>
      <c r="F14" s="94"/>
      <c r="G14" s="94"/>
      <c r="H14" s="192"/>
      <c r="I14" s="192"/>
      <c r="J14" s="192"/>
      <c r="K14" s="95"/>
      <c r="L14"/>
      <c r="M14"/>
      <c r="N14"/>
      <c r="O14"/>
      <c r="P14"/>
      <c r="Q14"/>
      <c r="R14"/>
      <c r="S14"/>
      <c r="T14"/>
      <c r="U14"/>
      <c r="V14"/>
    </row>
    <row r="15" spans="1:22" s="105" customFormat="1" ht="11.25" customHeight="1">
      <c r="A15" s="99" t="s">
        <v>13</v>
      </c>
      <c r="B15" s="100"/>
      <c r="C15" s="101"/>
      <c r="D15" s="101"/>
      <c r="E15" s="101"/>
      <c r="F15" s="102"/>
      <c r="G15" s="103"/>
      <c r="H15" s="193"/>
      <c r="I15" s="194"/>
      <c r="J15" s="194"/>
      <c r="K15" s="104"/>
      <c r="L15"/>
      <c r="M15"/>
      <c r="N15"/>
      <c r="O15"/>
      <c r="P15"/>
      <c r="Q15"/>
      <c r="R15"/>
      <c r="S15"/>
      <c r="T15"/>
      <c r="U15"/>
      <c r="V15"/>
    </row>
    <row r="16" spans="1:22" s="96" customFormat="1" ht="11.25" customHeight="1">
      <c r="A16" s="97"/>
      <c r="B16" s="92"/>
      <c r="C16" s="93"/>
      <c r="D16" s="93"/>
      <c r="E16" s="93"/>
      <c r="F16" s="94"/>
      <c r="G16" s="94"/>
      <c r="H16" s="192"/>
      <c r="I16" s="192"/>
      <c r="J16" s="192"/>
      <c r="K16" s="95"/>
      <c r="L16"/>
      <c r="M16"/>
      <c r="N16"/>
      <c r="O16"/>
      <c r="P16"/>
      <c r="Q16"/>
      <c r="R16"/>
      <c r="S16"/>
      <c r="T16"/>
      <c r="U16"/>
      <c r="V16"/>
    </row>
    <row r="17" spans="1:22" s="105" customFormat="1" ht="11.25" customHeight="1">
      <c r="A17" s="99" t="s">
        <v>14</v>
      </c>
      <c r="B17" s="100"/>
      <c r="C17" s="101">
        <v>85</v>
      </c>
      <c r="D17" s="101">
        <v>144.83</v>
      </c>
      <c r="E17" s="101">
        <v>145</v>
      </c>
      <c r="F17" s="102">
        <f>IF(D17&gt;0,100*E17/D17,0)</f>
        <v>100.11737899606435</v>
      </c>
      <c r="G17" s="103"/>
      <c r="H17" s="193">
        <v>0.11</v>
      </c>
      <c r="I17" s="194">
        <v>0.203</v>
      </c>
      <c r="J17" s="194"/>
      <c r="K17" s="104"/>
      <c r="L17"/>
      <c r="M17"/>
      <c r="N17"/>
      <c r="O17"/>
      <c r="P17"/>
      <c r="Q17"/>
      <c r="R17"/>
      <c r="S17"/>
      <c r="T17"/>
      <c r="U17"/>
      <c r="V17"/>
    </row>
    <row r="18" spans="1:22" s="96" customFormat="1" ht="11.25" customHeight="1">
      <c r="A18" s="98"/>
      <c r="B18" s="92"/>
      <c r="C18" s="93"/>
      <c r="D18" s="93"/>
      <c r="E18" s="93"/>
      <c r="F18" s="94"/>
      <c r="G18" s="94"/>
      <c r="H18" s="192"/>
      <c r="I18" s="192"/>
      <c r="J18" s="192"/>
      <c r="K18" s="95"/>
      <c r="L18"/>
      <c r="M18"/>
      <c r="N18"/>
      <c r="O18"/>
      <c r="P18"/>
      <c r="Q18"/>
      <c r="R18"/>
      <c r="S18"/>
      <c r="T18"/>
      <c r="U18"/>
      <c r="V18"/>
    </row>
    <row r="19" spans="1:22" s="96" customFormat="1" ht="11.25" customHeight="1">
      <c r="A19" s="91" t="s">
        <v>15</v>
      </c>
      <c r="B19" s="92"/>
      <c r="C19" s="93">
        <v>14870</v>
      </c>
      <c r="D19" s="93">
        <v>14097</v>
      </c>
      <c r="E19" s="93">
        <v>14097</v>
      </c>
      <c r="F19" s="94"/>
      <c r="G19" s="94"/>
      <c r="H19" s="192">
        <v>62.454</v>
      </c>
      <c r="I19" s="192">
        <v>59.207</v>
      </c>
      <c r="J19" s="192"/>
      <c r="K19" s="95"/>
      <c r="L19"/>
      <c r="M19"/>
      <c r="N19"/>
      <c r="O19"/>
      <c r="P19"/>
      <c r="Q19"/>
      <c r="R19"/>
      <c r="S19"/>
      <c r="T19"/>
      <c r="U19"/>
      <c r="V19"/>
    </row>
    <row r="20" spans="1:22" s="96" customFormat="1" ht="11.25" customHeight="1">
      <c r="A20" s="98" t="s">
        <v>16</v>
      </c>
      <c r="B20" s="92"/>
      <c r="C20" s="93"/>
      <c r="D20" s="93"/>
      <c r="E20" s="93"/>
      <c r="F20" s="94"/>
      <c r="G20" s="94"/>
      <c r="H20" s="192"/>
      <c r="I20" s="192"/>
      <c r="J20" s="192"/>
      <c r="K20" s="95"/>
      <c r="L20"/>
      <c r="M20"/>
      <c r="N20"/>
      <c r="O20"/>
      <c r="P20"/>
      <c r="Q20"/>
      <c r="R20"/>
      <c r="S20"/>
      <c r="T20"/>
      <c r="U20"/>
      <c r="V20"/>
    </row>
    <row r="21" spans="1:22" s="96" customFormat="1" ht="11.25" customHeight="1">
      <c r="A21" s="98" t="s">
        <v>17</v>
      </c>
      <c r="B21" s="92"/>
      <c r="C21" s="93"/>
      <c r="D21" s="93"/>
      <c r="E21" s="93"/>
      <c r="F21" s="94"/>
      <c r="G21" s="94"/>
      <c r="H21" s="192"/>
      <c r="I21" s="192"/>
      <c r="J21" s="192"/>
      <c r="K21" s="95"/>
      <c r="L21"/>
      <c r="M21"/>
      <c r="N21"/>
      <c r="O21"/>
      <c r="P21"/>
      <c r="Q21"/>
      <c r="R21"/>
      <c r="S21"/>
      <c r="T21"/>
      <c r="U21"/>
      <c r="V21"/>
    </row>
    <row r="22" spans="1:22" s="105" customFormat="1" ht="11.25" customHeight="1">
      <c r="A22" s="99" t="s">
        <v>18</v>
      </c>
      <c r="B22" s="100"/>
      <c r="C22" s="101">
        <v>14870</v>
      </c>
      <c r="D22" s="101">
        <v>14097</v>
      </c>
      <c r="E22" s="101">
        <v>14097</v>
      </c>
      <c r="F22" s="102">
        <f>IF(D22&gt;0,100*E22/D22,0)</f>
        <v>100</v>
      </c>
      <c r="G22" s="103"/>
      <c r="H22" s="193">
        <v>62.454</v>
      </c>
      <c r="I22" s="194">
        <v>59.207</v>
      </c>
      <c r="J22" s="194"/>
      <c r="K22" s="104"/>
      <c r="L22"/>
      <c r="M22"/>
      <c r="N22"/>
      <c r="O22"/>
      <c r="P22"/>
      <c r="Q22"/>
      <c r="R22"/>
      <c r="S22"/>
      <c r="T22"/>
      <c r="U22"/>
      <c r="V22"/>
    </row>
    <row r="23" spans="1:22" s="96" customFormat="1" ht="11.25" customHeight="1">
      <c r="A23" s="98"/>
      <c r="B23" s="92"/>
      <c r="C23" s="93"/>
      <c r="D23" s="93"/>
      <c r="E23" s="93"/>
      <c r="F23" s="94"/>
      <c r="G23" s="94"/>
      <c r="H23" s="192"/>
      <c r="I23" s="192"/>
      <c r="J23" s="192"/>
      <c r="K23" s="95"/>
      <c r="L23"/>
      <c r="M23"/>
      <c r="N23"/>
      <c r="O23"/>
      <c r="P23"/>
      <c r="Q23"/>
      <c r="R23"/>
      <c r="S23"/>
      <c r="T23"/>
      <c r="U23"/>
      <c r="V23"/>
    </row>
    <row r="24" spans="1:22" s="105" customFormat="1" ht="11.25" customHeight="1">
      <c r="A24" s="99" t="s">
        <v>19</v>
      </c>
      <c r="B24" s="100"/>
      <c r="C24" s="101">
        <v>94510</v>
      </c>
      <c r="D24" s="101">
        <v>88500</v>
      </c>
      <c r="E24" s="101">
        <v>93000</v>
      </c>
      <c r="F24" s="102">
        <f>IF(D24&gt;0,100*E24/D24,0)</f>
        <v>105.08474576271186</v>
      </c>
      <c r="G24" s="103"/>
      <c r="H24" s="193">
        <v>349.672</v>
      </c>
      <c r="I24" s="194">
        <v>329.39</v>
      </c>
      <c r="J24" s="194"/>
      <c r="K24" s="104"/>
      <c r="L24"/>
      <c r="M24"/>
      <c r="N24"/>
      <c r="O24"/>
      <c r="P24"/>
      <c r="Q24"/>
      <c r="R24"/>
      <c r="S24"/>
      <c r="T24"/>
      <c r="U24"/>
      <c r="V24"/>
    </row>
    <row r="25" spans="1:22" s="96" customFormat="1" ht="11.25" customHeight="1">
      <c r="A25" s="98"/>
      <c r="B25" s="92"/>
      <c r="C25" s="93"/>
      <c r="D25" s="93"/>
      <c r="E25" s="93"/>
      <c r="F25" s="94"/>
      <c r="G25" s="94"/>
      <c r="H25" s="192"/>
      <c r="I25" s="192"/>
      <c r="J25" s="192"/>
      <c r="K25" s="95"/>
      <c r="L25"/>
      <c r="M25"/>
      <c r="N25"/>
      <c r="O25"/>
      <c r="P25"/>
      <c r="Q25"/>
      <c r="R25"/>
      <c r="S25"/>
      <c r="T25"/>
      <c r="U25"/>
      <c r="V25"/>
    </row>
    <row r="26" spans="1:22" s="105" customFormat="1" ht="11.25" customHeight="1">
      <c r="A26" s="99" t="s">
        <v>20</v>
      </c>
      <c r="B26" s="100"/>
      <c r="C26" s="101">
        <v>18058</v>
      </c>
      <c r="D26" s="101">
        <v>19000</v>
      </c>
      <c r="E26" s="101">
        <v>19000</v>
      </c>
      <c r="F26" s="102">
        <f>IF(D26&gt;0,100*E26/D26,0)</f>
        <v>100</v>
      </c>
      <c r="G26" s="103"/>
      <c r="H26" s="193">
        <v>67.787</v>
      </c>
      <c r="I26" s="194">
        <v>60</v>
      </c>
      <c r="J26" s="194"/>
      <c r="K26" s="104"/>
      <c r="L26"/>
      <c r="M26"/>
      <c r="N26"/>
      <c r="O26"/>
      <c r="P26"/>
      <c r="Q26"/>
      <c r="R26"/>
      <c r="S26"/>
      <c r="T26"/>
      <c r="U26"/>
      <c r="V26"/>
    </row>
    <row r="27" spans="1:22" s="96" customFormat="1" ht="11.25" customHeight="1">
      <c r="A27" s="98"/>
      <c r="B27" s="92"/>
      <c r="C27" s="93"/>
      <c r="D27" s="93"/>
      <c r="E27" s="93"/>
      <c r="F27" s="94"/>
      <c r="G27" s="94"/>
      <c r="H27" s="192"/>
      <c r="I27" s="192"/>
      <c r="J27" s="192"/>
      <c r="K27" s="95"/>
      <c r="L27"/>
      <c r="M27"/>
      <c r="N27"/>
      <c r="O27"/>
      <c r="P27"/>
      <c r="Q27"/>
      <c r="R27"/>
      <c r="S27"/>
      <c r="T27"/>
      <c r="U27"/>
      <c r="V27"/>
    </row>
    <row r="28" spans="1:22" s="96" customFormat="1" ht="11.25" customHeight="1">
      <c r="A28" s="98" t="s">
        <v>21</v>
      </c>
      <c r="B28" s="92"/>
      <c r="C28" s="93">
        <v>195931</v>
      </c>
      <c r="D28" s="93">
        <v>178368</v>
      </c>
      <c r="E28" s="93">
        <v>183500</v>
      </c>
      <c r="F28" s="94"/>
      <c r="G28" s="94"/>
      <c r="H28" s="192">
        <v>693.837</v>
      </c>
      <c r="I28" s="192">
        <v>592.017</v>
      </c>
      <c r="J28" s="192"/>
      <c r="K28" s="95"/>
      <c r="L28"/>
      <c r="M28"/>
      <c r="N28"/>
      <c r="O28"/>
      <c r="P28"/>
      <c r="Q28"/>
      <c r="R28"/>
      <c r="S28"/>
      <c r="T28"/>
      <c r="U28"/>
      <c r="V28"/>
    </row>
    <row r="29" spans="1:22" s="96" customFormat="1" ht="11.25" customHeight="1">
      <c r="A29" s="98" t="s">
        <v>22</v>
      </c>
      <c r="B29" s="92"/>
      <c r="C29" s="93">
        <v>106832</v>
      </c>
      <c r="D29" s="93">
        <v>104402</v>
      </c>
      <c r="E29" s="93">
        <v>131285</v>
      </c>
      <c r="F29" s="94"/>
      <c r="G29" s="94"/>
      <c r="H29" s="192">
        <v>185.42</v>
      </c>
      <c r="I29" s="192">
        <v>177.842</v>
      </c>
      <c r="J29" s="192"/>
      <c r="K29" s="95"/>
      <c r="L29"/>
      <c r="M29"/>
      <c r="N29"/>
      <c r="O29"/>
      <c r="P29"/>
      <c r="Q29"/>
      <c r="R29"/>
      <c r="S29"/>
      <c r="T29"/>
      <c r="U29"/>
      <c r="V29"/>
    </row>
    <row r="30" spans="1:22" s="96" customFormat="1" ht="11.25" customHeight="1">
      <c r="A30" s="98" t="s">
        <v>23</v>
      </c>
      <c r="B30" s="92"/>
      <c r="C30" s="93">
        <v>180476</v>
      </c>
      <c r="D30" s="93">
        <v>165362</v>
      </c>
      <c r="E30" s="93">
        <v>164313</v>
      </c>
      <c r="F30" s="94"/>
      <c r="G30" s="94"/>
      <c r="H30" s="192">
        <v>424.31</v>
      </c>
      <c r="I30" s="192">
        <v>382.24</v>
      </c>
      <c r="J30" s="192"/>
      <c r="K30" s="95"/>
      <c r="L30"/>
      <c r="M30"/>
      <c r="N30"/>
      <c r="O30"/>
      <c r="P30"/>
      <c r="Q30"/>
      <c r="R30"/>
      <c r="S30"/>
      <c r="T30"/>
      <c r="U30"/>
      <c r="V30"/>
    </row>
    <row r="31" spans="1:22" s="105" customFormat="1" ht="11.25" customHeight="1">
      <c r="A31" s="106" t="s">
        <v>24</v>
      </c>
      <c r="B31" s="100"/>
      <c r="C31" s="101">
        <v>483239</v>
      </c>
      <c r="D31" s="101">
        <v>448132</v>
      </c>
      <c r="E31" s="101">
        <v>479098</v>
      </c>
      <c r="F31" s="102">
        <f>IF(D31&gt;0,100*E31/D31,0)</f>
        <v>106.91001758410468</v>
      </c>
      <c r="G31" s="103"/>
      <c r="H31" s="193">
        <v>1303.567</v>
      </c>
      <c r="I31" s="194">
        <v>1152.0990000000002</v>
      </c>
      <c r="J31" s="194"/>
      <c r="K31" s="104"/>
      <c r="L31"/>
      <c r="M31"/>
      <c r="N31"/>
      <c r="O31"/>
      <c r="P31"/>
      <c r="Q31"/>
      <c r="R31"/>
      <c r="S31"/>
      <c r="T31"/>
      <c r="U31"/>
      <c r="V31"/>
    </row>
    <row r="32" spans="1:22" s="96" customFormat="1" ht="11.25" customHeight="1">
      <c r="A32" s="98"/>
      <c r="B32" s="92"/>
      <c r="C32" s="93"/>
      <c r="D32" s="93"/>
      <c r="E32" s="93"/>
      <c r="F32" s="94"/>
      <c r="G32" s="94"/>
      <c r="H32" s="192"/>
      <c r="I32" s="192"/>
      <c r="J32" s="192"/>
      <c r="K32" s="95"/>
      <c r="L32"/>
      <c r="M32"/>
      <c r="N32"/>
      <c r="O32"/>
      <c r="P32"/>
      <c r="Q32"/>
      <c r="R32"/>
      <c r="S32"/>
      <c r="T32"/>
      <c r="U32"/>
      <c r="V32"/>
    </row>
    <row r="33" spans="1:22" s="96" customFormat="1" ht="11.25" customHeight="1">
      <c r="A33" s="98" t="s">
        <v>25</v>
      </c>
      <c r="B33" s="92"/>
      <c r="C33" s="93">
        <v>39713</v>
      </c>
      <c r="D33" s="93">
        <v>37003</v>
      </c>
      <c r="E33" s="93">
        <v>35000</v>
      </c>
      <c r="F33" s="94"/>
      <c r="G33" s="94"/>
      <c r="H33" s="192">
        <v>116.294</v>
      </c>
      <c r="I33" s="192">
        <v>81.882</v>
      </c>
      <c r="J33" s="192"/>
      <c r="K33" s="95"/>
      <c r="L33"/>
      <c r="M33"/>
      <c r="N33"/>
      <c r="O33"/>
      <c r="P33"/>
      <c r="Q33"/>
      <c r="R33"/>
      <c r="S33"/>
      <c r="T33"/>
      <c r="U33"/>
      <c r="V33"/>
    </row>
    <row r="34" spans="1:22" s="96" customFormat="1" ht="11.25" customHeight="1">
      <c r="A34" s="98" t="s">
        <v>26</v>
      </c>
      <c r="B34" s="92"/>
      <c r="C34" s="93">
        <v>18164</v>
      </c>
      <c r="D34" s="93">
        <v>18151</v>
      </c>
      <c r="E34" s="93">
        <v>19796</v>
      </c>
      <c r="F34" s="94"/>
      <c r="G34" s="94"/>
      <c r="H34" s="192">
        <v>74.372</v>
      </c>
      <c r="I34" s="192">
        <v>60</v>
      </c>
      <c r="J34" s="192"/>
      <c r="K34" s="95"/>
      <c r="L34"/>
      <c r="M34"/>
      <c r="N34"/>
      <c r="O34"/>
      <c r="P34"/>
      <c r="Q34"/>
      <c r="R34"/>
      <c r="S34"/>
      <c r="T34"/>
      <c r="U34"/>
      <c r="V34"/>
    </row>
    <row r="35" spans="1:22" s="96" customFormat="1" ht="11.25" customHeight="1">
      <c r="A35" s="98" t="s">
        <v>27</v>
      </c>
      <c r="B35" s="92"/>
      <c r="C35" s="93">
        <v>109902</v>
      </c>
      <c r="D35" s="93">
        <v>100000</v>
      </c>
      <c r="E35" s="93">
        <v>100000</v>
      </c>
      <c r="F35" s="94"/>
      <c r="G35" s="94"/>
      <c r="H35" s="192">
        <v>341.397</v>
      </c>
      <c r="I35" s="192">
        <v>300</v>
      </c>
      <c r="J35" s="192"/>
      <c r="K35" s="95"/>
      <c r="L35"/>
      <c r="M35"/>
      <c r="N35"/>
      <c r="O35"/>
      <c r="P35"/>
      <c r="Q35"/>
      <c r="R35"/>
      <c r="S35"/>
      <c r="T35"/>
      <c r="U35"/>
      <c r="V35"/>
    </row>
    <row r="36" spans="1:22" s="96" customFormat="1" ht="11.25" customHeight="1">
      <c r="A36" s="98" t="s">
        <v>28</v>
      </c>
      <c r="B36" s="92"/>
      <c r="C36" s="93">
        <v>15853</v>
      </c>
      <c r="D36" s="93">
        <v>14961</v>
      </c>
      <c r="E36" s="93">
        <v>15121</v>
      </c>
      <c r="F36" s="94"/>
      <c r="G36" s="94"/>
      <c r="H36" s="192">
        <v>42.844</v>
      </c>
      <c r="I36" s="192">
        <v>38.898</v>
      </c>
      <c r="J36" s="192"/>
      <c r="K36" s="95"/>
      <c r="L36"/>
      <c r="M36"/>
      <c r="N36"/>
      <c r="O36"/>
      <c r="P36"/>
      <c r="Q36"/>
      <c r="R36"/>
      <c r="S36"/>
      <c r="T36"/>
      <c r="U36"/>
      <c r="V36"/>
    </row>
    <row r="37" spans="1:22" s="105" customFormat="1" ht="11.25" customHeight="1">
      <c r="A37" s="99" t="s">
        <v>29</v>
      </c>
      <c r="B37" s="100"/>
      <c r="C37" s="101">
        <v>183632</v>
      </c>
      <c r="D37" s="101">
        <v>170115</v>
      </c>
      <c r="E37" s="101">
        <v>169917</v>
      </c>
      <c r="F37" s="102">
        <f>IF(D37&gt;0,100*E37/D37,0)</f>
        <v>99.88360814742968</v>
      </c>
      <c r="G37" s="103"/>
      <c r="H37" s="193">
        <v>574.907</v>
      </c>
      <c r="I37" s="194">
        <v>480.78000000000003</v>
      </c>
      <c r="J37" s="194"/>
      <c r="K37" s="104"/>
      <c r="L37"/>
      <c r="M37"/>
      <c r="N37"/>
      <c r="O37"/>
      <c r="P37"/>
      <c r="Q37"/>
      <c r="R37"/>
      <c r="S37"/>
      <c r="T37"/>
      <c r="U37"/>
      <c r="V37"/>
    </row>
    <row r="38" spans="1:22" s="96" customFormat="1" ht="11.25" customHeight="1">
      <c r="A38" s="98"/>
      <c r="B38" s="92"/>
      <c r="C38" s="93"/>
      <c r="D38" s="93"/>
      <c r="E38" s="93"/>
      <c r="F38" s="94"/>
      <c r="G38" s="94"/>
      <c r="H38" s="192"/>
      <c r="I38" s="192"/>
      <c r="J38" s="192"/>
      <c r="K38" s="95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1.25" customHeight="1">
      <c r="A39" s="99" t="s">
        <v>30</v>
      </c>
      <c r="B39" s="100"/>
      <c r="C39" s="101">
        <v>23405</v>
      </c>
      <c r="D39" s="101">
        <v>23400</v>
      </c>
      <c r="E39" s="101">
        <v>19135</v>
      </c>
      <c r="F39" s="102">
        <f>IF(D39&gt;0,100*E39/D39,0)</f>
        <v>81.77350427350427</v>
      </c>
      <c r="G39" s="103"/>
      <c r="H39" s="193">
        <v>35.599000000000004</v>
      </c>
      <c r="I39" s="194">
        <v>32.04</v>
      </c>
      <c r="J39" s="194"/>
      <c r="K39" s="104"/>
      <c r="L39"/>
      <c r="M39"/>
      <c r="N39"/>
      <c r="O39"/>
      <c r="P39"/>
      <c r="Q39"/>
      <c r="R39"/>
      <c r="S39"/>
      <c r="T39"/>
      <c r="U39"/>
      <c r="V39"/>
    </row>
    <row r="40" spans="1:22" s="96" customFormat="1" ht="11.25" customHeight="1">
      <c r="A40" s="98"/>
      <c r="B40" s="92"/>
      <c r="C40" s="93"/>
      <c r="D40" s="93"/>
      <c r="E40" s="93"/>
      <c r="F40" s="94"/>
      <c r="G40" s="94"/>
      <c r="H40" s="192"/>
      <c r="I40" s="192"/>
      <c r="J40" s="192"/>
      <c r="K40" s="95"/>
      <c r="L40"/>
      <c r="M40"/>
      <c r="N40"/>
      <c r="O40"/>
      <c r="P40"/>
      <c r="Q40"/>
      <c r="R40"/>
      <c r="S40"/>
      <c r="T40"/>
      <c r="U40"/>
      <c r="V40"/>
    </row>
    <row r="41" spans="1:22" s="96" customFormat="1" ht="11.25" customHeight="1">
      <c r="A41" s="91" t="s">
        <v>31</v>
      </c>
      <c r="B41" s="92"/>
      <c r="C41" s="93">
        <v>51377</v>
      </c>
      <c r="D41" s="93">
        <v>48756</v>
      </c>
      <c r="E41" s="93">
        <v>58600</v>
      </c>
      <c r="F41" s="94"/>
      <c r="G41" s="94"/>
      <c r="H41" s="192">
        <v>82.838</v>
      </c>
      <c r="I41" s="192">
        <v>120.265</v>
      </c>
      <c r="J41" s="192"/>
      <c r="K41" s="95"/>
      <c r="L41"/>
      <c r="M41"/>
      <c r="N41"/>
      <c r="O41"/>
      <c r="P41"/>
      <c r="Q41"/>
      <c r="R41"/>
      <c r="S41"/>
      <c r="T41"/>
      <c r="U41"/>
      <c r="V41"/>
    </row>
    <row r="42" spans="1:22" s="96" customFormat="1" ht="11.25" customHeight="1">
      <c r="A42" s="98" t="s">
        <v>32</v>
      </c>
      <c r="B42" s="92"/>
      <c r="C42" s="93">
        <v>156674</v>
      </c>
      <c r="D42" s="93">
        <v>153598</v>
      </c>
      <c r="E42" s="93">
        <v>152000</v>
      </c>
      <c r="F42" s="94"/>
      <c r="G42" s="94"/>
      <c r="H42" s="192">
        <v>562.3520000000001</v>
      </c>
      <c r="I42" s="192">
        <v>499.051</v>
      </c>
      <c r="J42" s="192"/>
      <c r="K42" s="95"/>
      <c r="L42"/>
      <c r="M42"/>
      <c r="N42"/>
      <c r="O42"/>
      <c r="P42"/>
      <c r="Q42"/>
      <c r="R42"/>
      <c r="S42"/>
      <c r="T42"/>
      <c r="U42"/>
      <c r="V42"/>
    </row>
    <row r="43" spans="1:22" s="96" customFormat="1" ht="11.25" customHeight="1">
      <c r="A43" s="98" t="s">
        <v>33</v>
      </c>
      <c r="B43" s="92"/>
      <c r="C43" s="93">
        <v>21451</v>
      </c>
      <c r="D43" s="93">
        <v>18672</v>
      </c>
      <c r="E43" s="93">
        <v>19100</v>
      </c>
      <c r="F43" s="94"/>
      <c r="G43" s="94"/>
      <c r="H43" s="192">
        <v>61.097</v>
      </c>
      <c r="I43" s="192">
        <v>60.772</v>
      </c>
      <c r="J43" s="192"/>
      <c r="K43" s="95"/>
      <c r="L43"/>
      <c r="M43"/>
      <c r="N43"/>
      <c r="O43"/>
      <c r="P43"/>
      <c r="Q43"/>
      <c r="R43"/>
      <c r="S43"/>
      <c r="T43"/>
      <c r="U43"/>
      <c r="V43"/>
    </row>
    <row r="44" spans="1:22" s="96" customFormat="1" ht="11.25" customHeight="1">
      <c r="A44" s="98" t="s">
        <v>34</v>
      </c>
      <c r="B44" s="92"/>
      <c r="C44" s="93">
        <v>135205</v>
      </c>
      <c r="D44" s="93">
        <v>123407</v>
      </c>
      <c r="E44" s="93">
        <v>123000</v>
      </c>
      <c r="F44" s="94"/>
      <c r="G44" s="94"/>
      <c r="H44" s="192">
        <v>371.572</v>
      </c>
      <c r="I44" s="192">
        <v>378.837</v>
      </c>
      <c r="J44" s="192"/>
      <c r="K44" s="95"/>
      <c r="L44"/>
      <c r="M44"/>
      <c r="N44"/>
      <c r="O44"/>
      <c r="P44"/>
      <c r="Q44"/>
      <c r="R44"/>
      <c r="S44"/>
      <c r="T44"/>
      <c r="U44"/>
      <c r="V44"/>
    </row>
    <row r="45" spans="1:22" s="96" customFormat="1" ht="11.25" customHeight="1">
      <c r="A45" s="98" t="s">
        <v>35</v>
      </c>
      <c r="B45" s="92"/>
      <c r="C45" s="93">
        <v>41788</v>
      </c>
      <c r="D45" s="93">
        <v>36616</v>
      </c>
      <c r="E45" s="93">
        <v>38000</v>
      </c>
      <c r="F45" s="94"/>
      <c r="G45" s="94"/>
      <c r="H45" s="192">
        <v>80.521</v>
      </c>
      <c r="I45" s="192">
        <v>96.943</v>
      </c>
      <c r="J45" s="192"/>
      <c r="K45" s="95"/>
      <c r="L45"/>
      <c r="M45"/>
      <c r="N45"/>
      <c r="O45"/>
      <c r="P45"/>
      <c r="Q45"/>
      <c r="R45"/>
      <c r="S45"/>
      <c r="T45"/>
      <c r="U45"/>
      <c r="V45"/>
    </row>
    <row r="46" spans="1:22" s="96" customFormat="1" ht="11.25" customHeight="1">
      <c r="A46" s="98" t="s">
        <v>36</v>
      </c>
      <c r="B46" s="92"/>
      <c r="C46" s="93">
        <v>88402</v>
      </c>
      <c r="D46" s="93">
        <v>79448</v>
      </c>
      <c r="E46" s="93">
        <v>70000</v>
      </c>
      <c r="F46" s="94"/>
      <c r="G46" s="94"/>
      <c r="H46" s="192">
        <v>169.62</v>
      </c>
      <c r="I46" s="192">
        <v>194.208</v>
      </c>
      <c r="J46" s="192"/>
      <c r="K46" s="95"/>
      <c r="L46"/>
      <c r="M46"/>
      <c r="N46"/>
      <c r="O46"/>
      <c r="P46"/>
      <c r="Q46"/>
      <c r="R46"/>
      <c r="S46"/>
      <c r="T46"/>
      <c r="U46"/>
      <c r="V46"/>
    </row>
    <row r="47" spans="1:22" s="96" customFormat="1" ht="11.25" customHeight="1">
      <c r="A47" s="98" t="s">
        <v>37</v>
      </c>
      <c r="B47" s="92"/>
      <c r="C47" s="93">
        <v>104934</v>
      </c>
      <c r="D47" s="93">
        <v>99638</v>
      </c>
      <c r="E47" s="93">
        <v>100000</v>
      </c>
      <c r="F47" s="94"/>
      <c r="G47" s="94"/>
      <c r="H47" s="192">
        <v>278.953</v>
      </c>
      <c r="I47" s="192">
        <v>275.978</v>
      </c>
      <c r="J47" s="192"/>
      <c r="K47" s="95"/>
      <c r="L47"/>
      <c r="M47"/>
      <c r="N47"/>
      <c r="O47"/>
      <c r="P47"/>
      <c r="Q47"/>
      <c r="R47"/>
      <c r="S47"/>
      <c r="T47"/>
      <c r="U47"/>
      <c r="V47"/>
    </row>
    <row r="48" spans="1:22" s="96" customFormat="1" ht="11.25" customHeight="1">
      <c r="A48" s="98" t="s">
        <v>38</v>
      </c>
      <c r="B48" s="92"/>
      <c r="C48" s="93">
        <v>215942</v>
      </c>
      <c r="D48" s="93">
        <v>189563</v>
      </c>
      <c r="E48" s="93">
        <v>189500</v>
      </c>
      <c r="F48" s="94"/>
      <c r="G48" s="94"/>
      <c r="H48" s="192">
        <v>518.698</v>
      </c>
      <c r="I48" s="192">
        <v>531.01</v>
      </c>
      <c r="J48" s="192"/>
      <c r="K48" s="95"/>
      <c r="L48"/>
      <c r="M48"/>
      <c r="N48"/>
      <c r="O48"/>
      <c r="P48"/>
      <c r="Q48"/>
      <c r="R48"/>
      <c r="S48"/>
      <c r="T48"/>
      <c r="U48"/>
      <c r="V48"/>
    </row>
    <row r="49" spans="1:22" s="96" customFormat="1" ht="11.25" customHeight="1">
      <c r="A49" s="98" t="s">
        <v>39</v>
      </c>
      <c r="B49" s="92"/>
      <c r="C49" s="93">
        <v>67644</v>
      </c>
      <c r="D49" s="93">
        <v>54440</v>
      </c>
      <c r="E49" s="93">
        <v>53900</v>
      </c>
      <c r="F49" s="94"/>
      <c r="G49" s="94"/>
      <c r="H49" s="192">
        <v>130.827</v>
      </c>
      <c r="I49" s="192">
        <v>142.665</v>
      </c>
      <c r="J49" s="192"/>
      <c r="K49" s="95"/>
      <c r="L49"/>
      <c r="M49"/>
      <c r="N49"/>
      <c r="O49"/>
      <c r="P49"/>
      <c r="Q49"/>
      <c r="R49"/>
      <c r="S49"/>
      <c r="T49"/>
      <c r="U49"/>
      <c r="V49"/>
    </row>
    <row r="50" spans="1:22" s="105" customFormat="1" ht="11.25" customHeight="1">
      <c r="A50" s="106" t="s">
        <v>40</v>
      </c>
      <c r="B50" s="100"/>
      <c r="C50" s="101">
        <v>883417</v>
      </c>
      <c r="D50" s="101">
        <v>804138</v>
      </c>
      <c r="E50" s="101">
        <v>804100</v>
      </c>
      <c r="F50" s="102">
        <f>IF(D50&gt;0,100*E50/D50,0)</f>
        <v>99.99527444294387</v>
      </c>
      <c r="G50" s="103"/>
      <c r="H50" s="193">
        <v>2256.478</v>
      </c>
      <c r="I50" s="194">
        <v>2299.7290000000003</v>
      </c>
      <c r="J50" s="194"/>
      <c r="K50" s="104"/>
      <c r="L50"/>
      <c r="M50"/>
      <c r="N50"/>
      <c r="O50"/>
      <c r="P50"/>
      <c r="Q50"/>
      <c r="R50"/>
      <c r="S50"/>
      <c r="T50"/>
      <c r="U50"/>
      <c r="V50"/>
    </row>
    <row r="51" spans="1:22" s="96" customFormat="1" ht="11.25" customHeight="1">
      <c r="A51" s="98"/>
      <c r="B51" s="107"/>
      <c r="C51" s="108"/>
      <c r="D51" s="108"/>
      <c r="E51" s="108"/>
      <c r="F51" s="109"/>
      <c r="G51" s="94"/>
      <c r="H51" s="192"/>
      <c r="I51" s="192"/>
      <c r="J51" s="192"/>
      <c r="K51" s="95"/>
      <c r="L51"/>
      <c r="M51"/>
      <c r="N51"/>
      <c r="O51"/>
      <c r="P51"/>
      <c r="Q51"/>
      <c r="R51"/>
      <c r="S51"/>
      <c r="T51"/>
      <c r="U51"/>
      <c r="V51"/>
    </row>
    <row r="52" spans="1:22" s="105" customFormat="1" ht="11.25" customHeight="1">
      <c r="A52" s="99" t="s">
        <v>41</v>
      </c>
      <c r="B52" s="100"/>
      <c r="C52" s="101">
        <v>38820</v>
      </c>
      <c r="D52" s="101">
        <v>38820</v>
      </c>
      <c r="E52" s="101">
        <v>38820</v>
      </c>
      <c r="F52" s="102">
        <f>IF(D52&gt;0,100*E52/D52,0)</f>
        <v>100</v>
      </c>
      <c r="G52" s="103"/>
      <c r="H52" s="193">
        <v>62.241</v>
      </c>
      <c r="I52" s="194">
        <v>62.241</v>
      </c>
      <c r="J52" s="194"/>
      <c r="K52" s="104"/>
      <c r="L52"/>
      <c r="M52"/>
      <c r="N52"/>
      <c r="O52"/>
      <c r="P52"/>
      <c r="Q52"/>
      <c r="R52"/>
      <c r="S52"/>
      <c r="T52"/>
      <c r="U52"/>
      <c r="V52"/>
    </row>
    <row r="53" spans="1:22" s="96" customFormat="1" ht="11.25" customHeight="1">
      <c r="A53" s="98"/>
      <c r="B53" s="92"/>
      <c r="C53" s="93"/>
      <c r="D53" s="93"/>
      <c r="E53" s="93"/>
      <c r="F53" s="94"/>
      <c r="G53" s="94"/>
      <c r="H53" s="192"/>
      <c r="I53" s="192"/>
      <c r="J53" s="192"/>
      <c r="K53" s="95"/>
      <c r="L53"/>
      <c r="M53"/>
      <c r="N53"/>
      <c r="O53"/>
      <c r="P53"/>
      <c r="Q53"/>
      <c r="R53"/>
      <c r="S53"/>
      <c r="T53"/>
      <c r="U53"/>
      <c r="V53"/>
    </row>
    <row r="54" spans="1:22" s="96" customFormat="1" ht="11.25" customHeight="1">
      <c r="A54" s="98" t="s">
        <v>42</v>
      </c>
      <c r="B54" s="92"/>
      <c r="C54" s="93">
        <v>161410</v>
      </c>
      <c r="D54" s="93">
        <v>154614</v>
      </c>
      <c r="E54" s="93">
        <v>156000</v>
      </c>
      <c r="F54" s="94"/>
      <c r="G54" s="94"/>
      <c r="H54" s="192">
        <v>278.109</v>
      </c>
      <c r="I54" s="192">
        <v>307.702</v>
      </c>
      <c r="J54" s="192"/>
      <c r="K54" s="95"/>
      <c r="L54"/>
      <c r="M54"/>
      <c r="N54"/>
      <c r="O54"/>
      <c r="P54"/>
      <c r="Q54"/>
      <c r="R54"/>
      <c r="S54"/>
      <c r="T54"/>
      <c r="U54"/>
      <c r="V54"/>
    </row>
    <row r="55" spans="1:22" s="96" customFormat="1" ht="11.25" customHeight="1">
      <c r="A55" s="98" t="s">
        <v>43</v>
      </c>
      <c r="B55" s="92"/>
      <c r="C55" s="93">
        <v>151069</v>
      </c>
      <c r="D55" s="93">
        <v>130826</v>
      </c>
      <c r="E55" s="93">
        <v>151200</v>
      </c>
      <c r="F55" s="94"/>
      <c r="G55" s="94"/>
      <c r="H55" s="192">
        <v>314.796</v>
      </c>
      <c r="I55" s="192">
        <v>334.008</v>
      </c>
      <c r="J55" s="192"/>
      <c r="K55" s="95"/>
      <c r="L55"/>
      <c r="M55"/>
      <c r="N55"/>
      <c r="O55"/>
      <c r="P55"/>
      <c r="Q55"/>
      <c r="R55"/>
      <c r="S55"/>
      <c r="T55"/>
      <c r="U55"/>
      <c r="V55"/>
    </row>
    <row r="56" spans="1:22" s="96" customFormat="1" ht="11.25" customHeight="1">
      <c r="A56" s="98" t="s">
        <v>44</v>
      </c>
      <c r="B56" s="92"/>
      <c r="C56" s="93">
        <v>284017</v>
      </c>
      <c r="D56" s="93">
        <v>260450</v>
      </c>
      <c r="E56" s="93">
        <v>274000</v>
      </c>
      <c r="F56" s="94"/>
      <c r="G56" s="94"/>
      <c r="H56" s="192">
        <v>957.043</v>
      </c>
      <c r="I56" s="192">
        <v>527.47</v>
      </c>
      <c r="J56" s="192"/>
      <c r="K56" s="95"/>
      <c r="L56"/>
      <c r="M56"/>
      <c r="N56"/>
      <c r="O56"/>
      <c r="P56"/>
      <c r="Q56"/>
      <c r="R56"/>
      <c r="S56"/>
      <c r="T56"/>
      <c r="U56"/>
      <c r="V56"/>
    </row>
    <row r="57" spans="1:22" s="96" customFormat="1" ht="11.25" customHeight="1">
      <c r="A57" s="98" t="s">
        <v>45</v>
      </c>
      <c r="B57" s="92"/>
      <c r="C57" s="93">
        <v>99624</v>
      </c>
      <c r="D57" s="93">
        <v>89959</v>
      </c>
      <c r="E57" s="93">
        <v>89959</v>
      </c>
      <c r="F57" s="94"/>
      <c r="G57" s="94"/>
      <c r="H57" s="192">
        <v>172.613</v>
      </c>
      <c r="I57" s="192">
        <v>155.533</v>
      </c>
      <c r="J57" s="192"/>
      <c r="K57" s="95"/>
      <c r="L57"/>
      <c r="M57"/>
      <c r="N57"/>
      <c r="O57"/>
      <c r="P57"/>
      <c r="Q57"/>
      <c r="R57"/>
      <c r="S57"/>
      <c r="T57"/>
      <c r="U57"/>
      <c r="V57"/>
    </row>
    <row r="58" spans="1:22" s="96" customFormat="1" ht="11.25" customHeight="1">
      <c r="A58" s="98" t="s">
        <v>46</v>
      </c>
      <c r="B58" s="92"/>
      <c r="C58" s="93">
        <v>151673</v>
      </c>
      <c r="D58" s="93">
        <v>149374</v>
      </c>
      <c r="E58" s="93">
        <v>145528</v>
      </c>
      <c r="F58" s="94"/>
      <c r="G58" s="94"/>
      <c r="H58" s="192">
        <v>283.83700000000005</v>
      </c>
      <c r="I58" s="192">
        <v>234.352</v>
      </c>
      <c r="J58" s="192"/>
      <c r="K58" s="95"/>
      <c r="L58"/>
      <c r="M58"/>
      <c r="N58"/>
      <c r="O58"/>
      <c r="P58"/>
      <c r="Q58"/>
      <c r="R58"/>
      <c r="S58"/>
      <c r="T58"/>
      <c r="U58"/>
      <c r="V58"/>
    </row>
    <row r="59" spans="1:22" s="105" customFormat="1" ht="11.25" customHeight="1">
      <c r="A59" s="99" t="s">
        <v>47</v>
      </c>
      <c r="B59" s="100"/>
      <c r="C59" s="101">
        <v>847793</v>
      </c>
      <c r="D59" s="101">
        <v>785223</v>
      </c>
      <c r="E59" s="101">
        <v>816687</v>
      </c>
      <c r="F59" s="102">
        <f>IF(D59&gt;0,100*E59/D59,0)</f>
        <v>104.00701456783614</v>
      </c>
      <c r="G59" s="103"/>
      <c r="H59" s="193">
        <v>2006.398</v>
      </c>
      <c r="I59" s="194">
        <v>1559.065</v>
      </c>
      <c r="J59" s="194"/>
      <c r="K59" s="104"/>
      <c r="L59"/>
      <c r="M59"/>
      <c r="N59"/>
      <c r="O59"/>
      <c r="P59"/>
      <c r="Q59"/>
      <c r="R59"/>
      <c r="S59"/>
      <c r="T59"/>
      <c r="U59"/>
      <c r="V59"/>
    </row>
    <row r="60" spans="1:22" s="96" customFormat="1" ht="11.25" customHeight="1">
      <c r="A60" s="98"/>
      <c r="B60" s="92"/>
      <c r="C60" s="93"/>
      <c r="D60" s="93"/>
      <c r="E60" s="93"/>
      <c r="F60" s="94"/>
      <c r="G60" s="94"/>
      <c r="H60" s="192"/>
      <c r="I60" s="192"/>
      <c r="J60" s="192"/>
      <c r="K60" s="95"/>
      <c r="L60"/>
      <c r="M60"/>
      <c r="N60"/>
      <c r="O60"/>
      <c r="P60"/>
      <c r="Q60"/>
      <c r="R60"/>
      <c r="S60"/>
      <c r="T60"/>
      <c r="U60"/>
      <c r="V60"/>
    </row>
    <row r="61" spans="1:22" s="96" customFormat="1" ht="11.25" customHeight="1">
      <c r="A61" s="98" t="s">
        <v>48</v>
      </c>
      <c r="B61" s="92"/>
      <c r="C61" s="93">
        <v>4005</v>
      </c>
      <c r="D61" s="93">
        <v>4100</v>
      </c>
      <c r="E61" s="93">
        <v>3600</v>
      </c>
      <c r="F61" s="94"/>
      <c r="G61" s="94"/>
      <c r="H61" s="192">
        <v>3.9000000000000004</v>
      </c>
      <c r="I61" s="192">
        <v>5.94</v>
      </c>
      <c r="J61" s="192"/>
      <c r="K61" s="95"/>
      <c r="L61"/>
      <c r="M61"/>
      <c r="N61"/>
      <c r="O61"/>
      <c r="P61"/>
      <c r="Q61"/>
      <c r="R61"/>
      <c r="S61"/>
      <c r="T61"/>
      <c r="U61"/>
      <c r="V61"/>
    </row>
    <row r="62" spans="1:22" s="96" customFormat="1" ht="11.25" customHeight="1">
      <c r="A62" s="98" t="s">
        <v>49</v>
      </c>
      <c r="B62" s="92"/>
      <c r="C62" s="93">
        <v>4613</v>
      </c>
      <c r="D62" s="93">
        <v>4450</v>
      </c>
      <c r="E62" s="93">
        <v>3625</v>
      </c>
      <c r="F62" s="94"/>
      <c r="G62" s="94"/>
      <c r="H62" s="192">
        <v>1.9929999999999999</v>
      </c>
      <c r="I62" s="192">
        <v>3.839</v>
      </c>
      <c r="J62" s="192"/>
      <c r="K62" s="95"/>
      <c r="L62"/>
      <c r="M62"/>
      <c r="N62"/>
      <c r="O62"/>
      <c r="P62"/>
      <c r="Q62"/>
      <c r="R62"/>
      <c r="S62"/>
      <c r="T62"/>
      <c r="U62"/>
      <c r="V62"/>
    </row>
    <row r="63" spans="1:22" s="96" customFormat="1" ht="11.25" customHeight="1">
      <c r="A63" s="98" t="s">
        <v>50</v>
      </c>
      <c r="B63" s="92"/>
      <c r="C63" s="93">
        <v>11250</v>
      </c>
      <c r="D63" s="93">
        <v>10658</v>
      </c>
      <c r="E63" s="93">
        <v>9989.849999999999</v>
      </c>
      <c r="F63" s="94"/>
      <c r="G63" s="94"/>
      <c r="H63" s="192">
        <v>4.92</v>
      </c>
      <c r="I63" s="192">
        <v>15.7</v>
      </c>
      <c r="J63" s="192"/>
      <c r="K63" s="95"/>
      <c r="L63"/>
      <c r="M63"/>
      <c r="N63"/>
      <c r="O63"/>
      <c r="P63"/>
      <c r="Q63"/>
      <c r="R63"/>
      <c r="S63"/>
      <c r="T63"/>
      <c r="U63"/>
      <c r="V63"/>
    </row>
    <row r="64" spans="1:22" s="105" customFormat="1" ht="11.25" customHeight="1">
      <c r="A64" s="99" t="s">
        <v>51</v>
      </c>
      <c r="B64" s="100"/>
      <c r="C64" s="101">
        <v>19868</v>
      </c>
      <c r="D64" s="101">
        <v>19208</v>
      </c>
      <c r="E64" s="101">
        <v>17214.85</v>
      </c>
      <c r="F64" s="102">
        <f>IF(D64&gt;0,100*E64/D64,0)</f>
        <v>89.62333402748854</v>
      </c>
      <c r="G64" s="103"/>
      <c r="H64" s="193">
        <v>10.813</v>
      </c>
      <c r="I64" s="194">
        <v>25.479</v>
      </c>
      <c r="J64" s="194"/>
      <c r="K64" s="104"/>
      <c r="L64"/>
      <c r="M64"/>
      <c r="N64"/>
      <c r="O64"/>
      <c r="P64"/>
      <c r="Q64"/>
      <c r="R64"/>
      <c r="S64"/>
      <c r="T64"/>
      <c r="U64"/>
      <c r="V64"/>
    </row>
    <row r="65" spans="1:22" s="96" customFormat="1" ht="11.25" customHeight="1">
      <c r="A65" s="98"/>
      <c r="B65" s="92"/>
      <c r="C65" s="93"/>
      <c r="D65" s="93"/>
      <c r="E65" s="93"/>
      <c r="F65" s="94"/>
      <c r="G65" s="94"/>
      <c r="H65" s="192"/>
      <c r="I65" s="192"/>
      <c r="J65" s="192"/>
      <c r="K65" s="95"/>
      <c r="L65"/>
      <c r="M65"/>
      <c r="N65"/>
      <c r="O65"/>
      <c r="P65"/>
      <c r="Q65"/>
      <c r="R65"/>
      <c r="S65"/>
      <c r="T65"/>
      <c r="U65"/>
      <c r="V65"/>
    </row>
    <row r="66" spans="1:22" s="105" customFormat="1" ht="11.25" customHeight="1">
      <c r="A66" s="99" t="s">
        <v>52</v>
      </c>
      <c r="B66" s="100"/>
      <c r="C66" s="101">
        <v>20346</v>
      </c>
      <c r="D66" s="101">
        <v>19560</v>
      </c>
      <c r="E66" s="101">
        <v>20346</v>
      </c>
      <c r="F66" s="102">
        <f>IF(D66&gt;0,100*E66/D66,0)</f>
        <v>104.01840490797547</v>
      </c>
      <c r="G66" s="103"/>
      <c r="H66" s="193">
        <v>5.683</v>
      </c>
      <c r="I66" s="194">
        <v>18.523</v>
      </c>
      <c r="J66" s="194"/>
      <c r="K66" s="104"/>
      <c r="L66"/>
      <c r="M66"/>
      <c r="N66"/>
      <c r="O66"/>
      <c r="P66"/>
      <c r="Q66"/>
      <c r="R66"/>
      <c r="S66"/>
      <c r="T66"/>
      <c r="U66"/>
      <c r="V66"/>
    </row>
    <row r="67" spans="1:22" s="96" customFormat="1" ht="11.25" customHeight="1">
      <c r="A67" s="98"/>
      <c r="B67" s="92"/>
      <c r="C67" s="93"/>
      <c r="D67" s="93"/>
      <c r="E67" s="93"/>
      <c r="F67" s="94"/>
      <c r="G67" s="94"/>
      <c r="H67" s="192"/>
      <c r="I67" s="192"/>
      <c r="J67" s="192"/>
      <c r="K67" s="95"/>
      <c r="L67"/>
      <c r="M67"/>
      <c r="N67"/>
      <c r="O67"/>
      <c r="P67"/>
      <c r="Q67"/>
      <c r="R67"/>
      <c r="S67"/>
      <c r="T67"/>
      <c r="U67"/>
      <c r="V67"/>
    </row>
    <row r="68" spans="1:22" s="96" customFormat="1" ht="11.25" customHeight="1">
      <c r="A68" s="98" t="s">
        <v>53</v>
      </c>
      <c r="B68" s="92"/>
      <c r="C68" s="93">
        <v>43028</v>
      </c>
      <c r="D68" s="93">
        <v>47000</v>
      </c>
      <c r="E68" s="93">
        <v>47000</v>
      </c>
      <c r="F68" s="94"/>
      <c r="G68" s="94"/>
      <c r="H68" s="192">
        <v>65.403</v>
      </c>
      <c r="I68" s="192">
        <v>97</v>
      </c>
      <c r="J68" s="192"/>
      <c r="K68" s="95"/>
      <c r="L68"/>
      <c r="M68"/>
      <c r="N68"/>
      <c r="O68"/>
      <c r="P68"/>
      <c r="Q68"/>
      <c r="R68"/>
      <c r="S68"/>
      <c r="T68"/>
      <c r="U68"/>
      <c r="V68"/>
    </row>
    <row r="69" spans="1:22" s="96" customFormat="1" ht="11.25" customHeight="1">
      <c r="A69" s="98" t="s">
        <v>54</v>
      </c>
      <c r="B69" s="92"/>
      <c r="C69" s="93">
        <v>493</v>
      </c>
      <c r="D69" s="93">
        <v>740</v>
      </c>
      <c r="E69" s="93">
        <v>750</v>
      </c>
      <c r="F69" s="94"/>
      <c r="G69" s="94"/>
      <c r="H69" s="192">
        <v>0.672</v>
      </c>
      <c r="I69" s="192">
        <v>1.3</v>
      </c>
      <c r="J69" s="192"/>
      <c r="K69" s="95"/>
      <c r="L69"/>
      <c r="M69"/>
      <c r="N69"/>
      <c r="O69"/>
      <c r="P69"/>
      <c r="Q69"/>
      <c r="R69"/>
      <c r="S69"/>
      <c r="T69"/>
      <c r="U69"/>
      <c r="V69"/>
    </row>
    <row r="70" spans="1:22" s="105" customFormat="1" ht="11.25" customHeight="1">
      <c r="A70" s="99" t="s">
        <v>55</v>
      </c>
      <c r="B70" s="100"/>
      <c r="C70" s="101">
        <v>43521</v>
      </c>
      <c r="D70" s="101">
        <v>47740</v>
      </c>
      <c r="E70" s="101">
        <v>47750</v>
      </c>
      <c r="F70" s="102">
        <f>IF(D70&gt;0,100*E70/D70,0)</f>
        <v>100.02094679514035</v>
      </c>
      <c r="G70" s="103"/>
      <c r="H70" s="193">
        <v>66.075</v>
      </c>
      <c r="I70" s="194">
        <v>98.3</v>
      </c>
      <c r="J70" s="194"/>
      <c r="K70" s="104"/>
      <c r="L70"/>
      <c r="M70"/>
      <c r="N70"/>
      <c r="O70"/>
      <c r="P70"/>
      <c r="Q70"/>
      <c r="R70"/>
      <c r="S70"/>
      <c r="T70"/>
      <c r="U70"/>
      <c r="V70"/>
    </row>
    <row r="71" spans="1:22" s="96" customFormat="1" ht="11.25" customHeight="1">
      <c r="A71" s="98"/>
      <c r="B71" s="92"/>
      <c r="C71" s="93"/>
      <c r="D71" s="93"/>
      <c r="E71" s="93"/>
      <c r="F71" s="94"/>
      <c r="G71" s="94"/>
      <c r="H71" s="192"/>
      <c r="I71" s="192"/>
      <c r="J71" s="192"/>
      <c r="K71" s="95"/>
      <c r="L71"/>
      <c r="M71"/>
      <c r="N71"/>
      <c r="O71"/>
      <c r="P71"/>
      <c r="Q71"/>
      <c r="R71"/>
      <c r="S71"/>
      <c r="T71"/>
      <c r="U71"/>
      <c r="V71"/>
    </row>
    <row r="72" spans="1:22" s="96" customFormat="1" ht="11.25" customHeight="1">
      <c r="A72" s="98" t="s">
        <v>56</v>
      </c>
      <c r="B72" s="92"/>
      <c r="C72" s="93">
        <v>10760</v>
      </c>
      <c r="D72" s="93">
        <v>11130</v>
      </c>
      <c r="E72" s="93">
        <v>11359</v>
      </c>
      <c r="F72" s="94"/>
      <c r="G72" s="94"/>
      <c r="H72" s="192">
        <v>3.954</v>
      </c>
      <c r="I72" s="192">
        <v>18.368</v>
      </c>
      <c r="J72" s="192"/>
      <c r="K72" s="95"/>
      <c r="L72"/>
      <c r="M72"/>
      <c r="N72"/>
      <c r="O72"/>
      <c r="P72"/>
      <c r="Q72"/>
      <c r="R72"/>
      <c r="S72"/>
      <c r="T72"/>
      <c r="U72"/>
      <c r="V72"/>
    </row>
    <row r="73" spans="1:22" s="96" customFormat="1" ht="11.25" customHeight="1">
      <c r="A73" s="98" t="s">
        <v>57</v>
      </c>
      <c r="B73" s="92"/>
      <c r="C73" s="93">
        <v>8163</v>
      </c>
      <c r="D73" s="93">
        <v>9028</v>
      </c>
      <c r="E73" s="93">
        <v>9000</v>
      </c>
      <c r="F73" s="94"/>
      <c r="G73" s="94"/>
      <c r="H73" s="192">
        <v>29.7</v>
      </c>
      <c r="I73" s="192">
        <v>24.22</v>
      </c>
      <c r="J73" s="192"/>
      <c r="K73" s="95"/>
      <c r="L73"/>
      <c r="M73"/>
      <c r="N73"/>
      <c r="O73"/>
      <c r="P73"/>
      <c r="Q73"/>
      <c r="R73"/>
      <c r="S73"/>
      <c r="T73"/>
      <c r="U73"/>
      <c r="V73"/>
    </row>
    <row r="74" spans="1:22" s="96" customFormat="1" ht="11.25" customHeight="1">
      <c r="A74" s="98" t="s">
        <v>58</v>
      </c>
      <c r="B74" s="92"/>
      <c r="C74" s="93">
        <v>8296</v>
      </c>
      <c r="D74" s="93">
        <v>10095</v>
      </c>
      <c r="E74" s="93">
        <v>10100</v>
      </c>
      <c r="F74" s="94"/>
      <c r="G74" s="94"/>
      <c r="H74" s="192">
        <v>17.503</v>
      </c>
      <c r="I74" s="192">
        <v>14.94</v>
      </c>
      <c r="J74" s="192"/>
      <c r="K74" s="95"/>
      <c r="L74"/>
      <c r="M74"/>
      <c r="N74"/>
      <c r="O74"/>
      <c r="P74"/>
      <c r="Q74"/>
      <c r="R74"/>
      <c r="S74"/>
      <c r="T74"/>
      <c r="U74"/>
      <c r="V74"/>
    </row>
    <row r="75" spans="1:22" s="96" customFormat="1" ht="11.25" customHeight="1">
      <c r="A75" s="98" t="s">
        <v>59</v>
      </c>
      <c r="B75" s="92"/>
      <c r="C75" s="93">
        <v>52855</v>
      </c>
      <c r="D75" s="93">
        <v>54000</v>
      </c>
      <c r="E75" s="93">
        <v>54437.76</v>
      </c>
      <c r="F75" s="94"/>
      <c r="G75" s="94"/>
      <c r="H75" s="192">
        <v>41.126999999999995</v>
      </c>
      <c r="I75" s="192">
        <v>62.335602</v>
      </c>
      <c r="J75" s="192"/>
      <c r="K75" s="95"/>
      <c r="L75"/>
      <c r="M75"/>
      <c r="N75"/>
      <c r="O75"/>
      <c r="P75"/>
      <c r="Q75"/>
      <c r="R75"/>
      <c r="S75"/>
      <c r="T75"/>
      <c r="U75"/>
      <c r="V75"/>
    </row>
    <row r="76" spans="1:22" s="96" customFormat="1" ht="11.25" customHeight="1">
      <c r="A76" s="98" t="s">
        <v>60</v>
      </c>
      <c r="B76" s="92"/>
      <c r="C76" s="93">
        <v>980</v>
      </c>
      <c r="D76" s="93">
        <v>1303</v>
      </c>
      <c r="E76" s="93">
        <v>1230</v>
      </c>
      <c r="F76" s="94"/>
      <c r="G76" s="94"/>
      <c r="H76" s="192">
        <v>2.262</v>
      </c>
      <c r="I76" s="192">
        <v>3.378</v>
      </c>
      <c r="J76" s="192"/>
      <c r="K76" s="95"/>
      <c r="L76"/>
      <c r="M76"/>
      <c r="N76"/>
      <c r="O76"/>
      <c r="P76"/>
      <c r="Q76"/>
      <c r="R76"/>
      <c r="S76"/>
      <c r="T76"/>
      <c r="U76"/>
      <c r="V76"/>
    </row>
    <row r="77" spans="1:22" s="96" customFormat="1" ht="11.25" customHeight="1">
      <c r="A77" s="98" t="s">
        <v>61</v>
      </c>
      <c r="B77" s="92"/>
      <c r="C77" s="93">
        <v>8377</v>
      </c>
      <c r="D77" s="93">
        <v>8107</v>
      </c>
      <c r="E77" s="93">
        <v>7800</v>
      </c>
      <c r="F77" s="94"/>
      <c r="G77" s="94"/>
      <c r="H77" s="192">
        <v>15.02</v>
      </c>
      <c r="I77" s="192">
        <v>24.32</v>
      </c>
      <c r="J77" s="192"/>
      <c r="K77" s="95"/>
      <c r="L77"/>
      <c r="M77"/>
      <c r="N77"/>
      <c r="O77"/>
      <c r="P77"/>
      <c r="Q77"/>
      <c r="R77"/>
      <c r="S77"/>
      <c r="T77"/>
      <c r="U77"/>
      <c r="V77"/>
    </row>
    <row r="78" spans="1:22" s="96" customFormat="1" ht="11.25" customHeight="1">
      <c r="A78" s="98" t="s">
        <v>62</v>
      </c>
      <c r="B78" s="92"/>
      <c r="C78" s="93">
        <v>13378</v>
      </c>
      <c r="D78" s="93">
        <v>13450</v>
      </c>
      <c r="E78" s="93">
        <v>13450</v>
      </c>
      <c r="F78" s="94"/>
      <c r="G78" s="94"/>
      <c r="H78" s="192">
        <v>26.153</v>
      </c>
      <c r="I78" s="192">
        <v>34.857</v>
      </c>
      <c r="J78" s="192"/>
      <c r="K78" s="95"/>
      <c r="L78"/>
      <c r="M78"/>
      <c r="N78"/>
      <c r="O78"/>
      <c r="P78"/>
      <c r="Q78"/>
      <c r="R78"/>
      <c r="S78"/>
      <c r="T78"/>
      <c r="U78"/>
      <c r="V78"/>
    </row>
    <row r="79" spans="1:22" s="96" customFormat="1" ht="11.25" customHeight="1">
      <c r="A79" s="98" t="s">
        <v>63</v>
      </c>
      <c r="B79" s="92"/>
      <c r="C79" s="93">
        <v>17087</v>
      </c>
      <c r="D79" s="93">
        <v>15000</v>
      </c>
      <c r="E79" s="93">
        <v>15800</v>
      </c>
      <c r="F79" s="94"/>
      <c r="G79" s="94"/>
      <c r="H79" s="192">
        <v>44.342</v>
      </c>
      <c r="I79" s="192">
        <v>41.8</v>
      </c>
      <c r="J79" s="192"/>
      <c r="K79" s="95"/>
      <c r="L79"/>
      <c r="M79"/>
      <c r="N79"/>
      <c r="O79"/>
      <c r="P79"/>
      <c r="Q79"/>
      <c r="R79"/>
      <c r="S79"/>
      <c r="T79"/>
      <c r="U79"/>
      <c r="V79"/>
    </row>
    <row r="80" spans="1:22" s="105" customFormat="1" ht="11.25" customHeight="1">
      <c r="A80" s="106" t="s">
        <v>64</v>
      </c>
      <c r="B80" s="100"/>
      <c r="C80" s="101">
        <v>119896</v>
      </c>
      <c r="D80" s="101">
        <v>122113</v>
      </c>
      <c r="E80" s="101">
        <v>123176.76000000001</v>
      </c>
      <c r="F80" s="102">
        <f>IF(D80&gt;0,100*E80/D80,0)</f>
        <v>100.87112756217601</v>
      </c>
      <c r="G80" s="103"/>
      <c r="H80" s="193">
        <v>180.06099999999998</v>
      </c>
      <c r="I80" s="194">
        <v>224.21860199999998</v>
      </c>
      <c r="J80" s="194"/>
      <c r="K80" s="104"/>
      <c r="L80"/>
      <c r="M80"/>
      <c r="N80"/>
      <c r="O80"/>
      <c r="P80"/>
      <c r="Q80"/>
      <c r="R80"/>
      <c r="S80"/>
      <c r="T80"/>
      <c r="U80"/>
      <c r="V80"/>
    </row>
    <row r="81" spans="1:22" s="96" customFormat="1" ht="11.25" customHeight="1">
      <c r="A81" s="98"/>
      <c r="B81" s="92"/>
      <c r="C81" s="93"/>
      <c r="D81" s="93"/>
      <c r="E81" s="93"/>
      <c r="F81" s="94"/>
      <c r="G81" s="94"/>
      <c r="H81" s="192"/>
      <c r="I81" s="192"/>
      <c r="J81" s="192"/>
      <c r="K81" s="95"/>
      <c r="L81"/>
      <c r="M81"/>
      <c r="N81"/>
      <c r="O81"/>
      <c r="P81"/>
      <c r="Q81"/>
      <c r="R81"/>
      <c r="S81"/>
      <c r="T81"/>
      <c r="U81"/>
      <c r="V81"/>
    </row>
    <row r="82" spans="1:22" s="96" customFormat="1" ht="11.25" customHeight="1">
      <c r="A82" s="98" t="s">
        <v>65</v>
      </c>
      <c r="B82" s="92"/>
      <c r="C82" s="93">
        <v>130</v>
      </c>
      <c r="D82" s="93"/>
      <c r="E82" s="93"/>
      <c r="F82" s="94"/>
      <c r="G82" s="94"/>
      <c r="H82" s="192">
        <v>0.194</v>
      </c>
      <c r="I82" s="192"/>
      <c r="J82" s="192"/>
      <c r="K82" s="95"/>
      <c r="L82"/>
      <c r="M82"/>
      <c r="N82"/>
      <c r="O82"/>
      <c r="P82"/>
      <c r="Q82"/>
      <c r="R82"/>
      <c r="S82"/>
      <c r="T82"/>
      <c r="U82"/>
      <c r="V82"/>
    </row>
    <row r="83" spans="1:22" s="96" customFormat="1" ht="11.25" customHeight="1">
      <c r="A83" s="98" t="s">
        <v>66</v>
      </c>
      <c r="B83" s="92"/>
      <c r="C83" s="93">
        <v>81</v>
      </c>
      <c r="D83" s="93">
        <v>81</v>
      </c>
      <c r="E83" s="93">
        <v>80</v>
      </c>
      <c r="F83" s="94"/>
      <c r="G83" s="94"/>
      <c r="H83" s="192">
        <v>0.082</v>
      </c>
      <c r="I83" s="192">
        <v>0.082</v>
      </c>
      <c r="J83" s="192"/>
      <c r="K83" s="95"/>
      <c r="L83"/>
      <c r="M83"/>
      <c r="N83"/>
      <c r="O83"/>
      <c r="P83"/>
      <c r="Q83"/>
      <c r="R83"/>
      <c r="S83"/>
      <c r="T83"/>
      <c r="U83"/>
      <c r="V83"/>
    </row>
    <row r="84" spans="1:22" s="105" customFormat="1" ht="11.25" customHeight="1">
      <c r="A84" s="99" t="s">
        <v>67</v>
      </c>
      <c r="B84" s="100"/>
      <c r="C84" s="101">
        <v>211</v>
      </c>
      <c r="D84" s="101">
        <v>81</v>
      </c>
      <c r="E84" s="101">
        <v>80</v>
      </c>
      <c r="F84" s="102">
        <f>IF(D84&gt;0,100*E84/D84,0)</f>
        <v>98.76543209876543</v>
      </c>
      <c r="G84" s="103"/>
      <c r="H84" s="193">
        <v>0.276</v>
      </c>
      <c r="I84" s="194">
        <v>0.082</v>
      </c>
      <c r="J84" s="194"/>
      <c r="K84" s="104"/>
      <c r="L84"/>
      <c r="M84"/>
      <c r="N84"/>
      <c r="O84"/>
      <c r="P84"/>
      <c r="Q84"/>
      <c r="R84"/>
      <c r="S84"/>
      <c r="T84"/>
      <c r="U84"/>
      <c r="V84"/>
    </row>
    <row r="85" spans="1:22" s="96" customFormat="1" ht="11.25" customHeight="1" thickBot="1">
      <c r="A85" s="98"/>
      <c r="B85" s="92"/>
      <c r="C85" s="93"/>
      <c r="D85" s="93"/>
      <c r="E85" s="93"/>
      <c r="F85" s="94"/>
      <c r="G85" s="94"/>
      <c r="H85" s="192"/>
      <c r="I85" s="192"/>
      <c r="J85" s="192"/>
      <c r="K85" s="95"/>
      <c r="L85"/>
      <c r="M85"/>
      <c r="N85"/>
      <c r="O85"/>
      <c r="P85"/>
      <c r="Q85"/>
      <c r="R85"/>
      <c r="S85"/>
      <c r="T85"/>
      <c r="U85"/>
      <c r="V85"/>
    </row>
    <row r="86" spans="1:22" s="96" customFormat="1" ht="11.25" customHeight="1">
      <c r="A86" s="110"/>
      <c r="B86" s="111"/>
      <c r="C86" s="112"/>
      <c r="D86" s="112"/>
      <c r="E86" s="112"/>
      <c r="F86" s="113"/>
      <c r="G86" s="94"/>
      <c r="H86" s="195"/>
      <c r="I86" s="196"/>
      <c r="J86" s="196"/>
      <c r="K86" s="113"/>
      <c r="L86"/>
      <c r="M86"/>
      <c r="N86"/>
      <c r="O86"/>
      <c r="P86"/>
      <c r="Q86"/>
      <c r="R86"/>
      <c r="S86"/>
      <c r="T86"/>
      <c r="U86"/>
      <c r="V86"/>
    </row>
    <row r="87" spans="1:22" s="105" customFormat="1" ht="11.25" customHeight="1">
      <c r="A87" s="114" t="s">
        <v>68</v>
      </c>
      <c r="B87" s="115"/>
      <c r="C87" s="116">
        <v>2792226</v>
      </c>
      <c r="D87" s="116">
        <v>2600922.7970252815</v>
      </c>
      <c r="E87" s="116">
        <v>2663185.6100000003</v>
      </c>
      <c r="F87" s="117">
        <f>IF(D87&gt;0,100*E87/D87,0)</f>
        <v>102.39387393758591</v>
      </c>
      <c r="G87" s="103"/>
      <c r="H87" s="197">
        <v>6983.289</v>
      </c>
      <c r="I87" s="198">
        <v>6402.759602000002</v>
      </c>
      <c r="J87" s="198"/>
      <c r="K87" s="117"/>
      <c r="L87"/>
      <c r="M87"/>
      <c r="N87"/>
      <c r="O87"/>
      <c r="P87"/>
      <c r="Q87"/>
      <c r="R87"/>
      <c r="S87"/>
      <c r="T87"/>
      <c r="U87"/>
      <c r="V87"/>
    </row>
    <row r="88" spans="1:11" ht="11.25" customHeight="1" thickBot="1">
      <c r="A88" s="118"/>
      <c r="B88" s="119"/>
      <c r="C88" s="120"/>
      <c r="D88" s="120"/>
      <c r="E88" s="120"/>
      <c r="F88" s="121"/>
      <c r="G88" s="122"/>
      <c r="H88" s="199"/>
      <c r="I88" s="200"/>
      <c r="J88" s="200"/>
      <c r="K88" s="121"/>
    </row>
    <row r="622" ht="11.25" customHeight="1">
      <c r="B622" s="124"/>
    </row>
    <row r="623" ht="11.25" customHeight="1">
      <c r="B623" s="124"/>
    </row>
    <row r="624" ht="11.25" customHeight="1">
      <c r="B624" s="124"/>
    </row>
    <row r="625" ht="11.25" customHeight="1">
      <c r="B625" s="12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2016-05-11T07:53:23Z</cp:lastPrinted>
  <dcterms:created xsi:type="dcterms:W3CDTF">2016-05-06T08:50:18Z</dcterms:created>
  <dcterms:modified xsi:type="dcterms:W3CDTF">2016-05-11T07:53:36Z</dcterms:modified>
  <cp:category/>
  <cp:version/>
  <cp:contentType/>
  <cp:contentStatus/>
</cp:coreProperties>
</file>