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452" windowWidth="15288" windowHeight="5724" activeTab="2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  <sheet name="vin46sto" sheetId="50" r:id="rId50"/>
    <sheet name="Hoja_del_programa" sheetId="51" r:id="rId51"/>
  </sheets>
  <externalReferences>
    <externalReference r:id="rId54"/>
    <externalReference r:id="rId55"/>
    <externalReference r:id="rId56"/>
  </externalReferences>
  <definedNames>
    <definedName name="_xlnm.Print_Area" localSheetId="1">'índice'!$A$1:$I$79</definedName>
    <definedName name="_xlnm.Print_Area" localSheetId="0">'portada '!$A$1:$K$72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3">'alb40que'!$L$2:$L$15</definedName>
    <definedName name="Menú_cuaderno" localSheetId="19">'alg16dón'!$L$2:$L$15</definedName>
    <definedName name="Menú_cuaderno" localSheetId="45">'alm42dra'!$L$2:$L$15</definedName>
    <definedName name="Menú_cuaderno" localSheetId="35">'api32pio'!$L$2:$L$15</definedName>
    <definedName name="Menú_cuaderno" localSheetId="13">'arr10roz'!$L$2:$L$15</definedName>
    <definedName name="Menú_cuaderno" localSheetId="46">'ave43ana'!$L$2:$L$15</definedName>
    <definedName name="Menú_cuaderno" localSheetId="9">'ave6ena'!$L$2:$L$15</definedName>
    <definedName name="Menú_cuaderno" localSheetId="34">'bró31oli'!$L$2:$L$15</definedName>
    <definedName name="Menú_cuaderno" localSheetId="37">'cal34cín'!$L$2:$L$15</definedName>
    <definedName name="Menú_cuaderno" localSheetId="31">'ceb28osa'!$L$2:$L$15</definedName>
    <definedName name="Menú_cuaderno" localSheetId="32">'ceb29ano'!$L$2:$L$15</definedName>
    <definedName name="Menú_cuaderno" localSheetId="6">'ceb3ras'!$L$2:$L$15</definedName>
    <definedName name="Menú_cuaderno" localSheetId="7">'ceb4ras'!$L$2:$L$15</definedName>
    <definedName name="Menú_cuaderno" localSheetId="8">'ceb5tal'!$L$2:$L$15</definedName>
    <definedName name="Menú_cuaderno" localSheetId="10">'cen7eno'!$L$2:$L$15</definedName>
    <definedName name="Menú_cuaderno" localSheetId="22">'col19lza'!$L$2:$L$15</definedName>
    <definedName name="Menú_cuaderno" localSheetId="24">'esp21ago'!$L$2:$L$15</definedName>
    <definedName name="Menú_cuaderno" localSheetId="33">'esp30cas'!$L$2:$L$15</definedName>
    <definedName name="Menú_cuaderno" localSheetId="20">'gir17sol'!$L$2:$L$15</definedName>
    <definedName name="Menú_cuaderno" localSheetId="14">'jud11cas'!$L$2:$L$15</definedName>
    <definedName name="Menú_cuaderno" localSheetId="23">'maí20ero'!$L$2:$L$15</definedName>
    <definedName name="Menú_cuaderno" localSheetId="11">'maí8aíz'!$L$2:$L$15</definedName>
    <definedName name="Menú_cuaderno" localSheetId="41">'man38esa'!$L$2:$L$15</definedName>
    <definedName name="Menú_cuaderno" localSheetId="26">'mel23lón'!$L$2:$L$15</definedName>
    <definedName name="Menú_cuaderno" localSheetId="44">'mel41tón'!$L$2:$L$15</definedName>
    <definedName name="Menú_cuaderno" localSheetId="38">'nab35abo'!$L$2:$L$15</definedName>
    <definedName name="Menú_cuaderno" localSheetId="15">'pat12ión'!$L$2:$L$15</definedName>
    <definedName name="Menú_cuaderno" localSheetId="16">'pat13día'!$L$2:$L$15</definedName>
    <definedName name="Menú_cuaderno" localSheetId="17">'pat14tal'!$L$2:$L$15</definedName>
    <definedName name="Menú_cuaderno" localSheetId="36">'pep33llo'!$L$2:$L$15</definedName>
    <definedName name="Menú_cuaderno" localSheetId="42">'per39tal'!$L$2:$L$15</definedName>
    <definedName name="Menú_cuaderno" localSheetId="30">'pim27rva'!$L$2:$L$15</definedName>
    <definedName name="Menú_cuaderno" localSheetId="0">'[3]tri0ndo'!#REF!</definedName>
    <definedName name="Menú_cuaderno" localSheetId="40">'pue37rro'!$L$2:$L$15</definedName>
    <definedName name="Menú_cuaderno" localSheetId="39">'ráb36ano'!$L$2:$L$15</definedName>
    <definedName name="Menú_cuaderno" localSheetId="18">'rem15no)'!$L$2:$L$15</definedName>
    <definedName name="Menú_cuaderno" localSheetId="25">'san22día'!$L$2:$L$15</definedName>
    <definedName name="Menú_cuaderno" localSheetId="21">'soj18oja'!$L$2:$L$15</definedName>
    <definedName name="Menú_cuaderno" localSheetId="12">'sor9rgo'!$L$2:$L$15</definedName>
    <definedName name="Menú_cuaderno" localSheetId="27">'tom24II)'!$L$2:$L$15</definedName>
    <definedName name="Menú_cuaderno" localSheetId="28">'tom25tal'!$L$2:$L$15</definedName>
    <definedName name="Menú_cuaderno" localSheetId="29">'tom26rva'!$L$2:$L$15</definedName>
    <definedName name="Menú_cuaderno" localSheetId="4">'tri1uro'!$L$2:$L$15</definedName>
    <definedName name="Menú_cuaderno" localSheetId="5">'tri2tal'!$L$2:$L$15</definedName>
    <definedName name="Menú_cuaderno" localSheetId="47">'uva44esa'!$L$2:$L$15</definedName>
    <definedName name="Menú_cuaderno" localSheetId="48">'uva45ión'!$L$2:$L$15</definedName>
    <definedName name="Menú_cuaderno" localSheetId="49">'vin46sto'!$L$2:$L$15</definedName>
    <definedName name="Menú_cuaderno">'tri0ndo'!$L$2:$L$15</definedName>
    <definedName name="Menú_índice" localSheetId="0">'[3]índice'!#REF!</definedName>
    <definedName name="Menú_índice">'índice'!$A$89:$D$106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nacional'!$A$161:$D$174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<sst xmlns="http://schemas.openxmlformats.org/spreadsheetml/2006/main" count="3696" uniqueCount="316">
  <si>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</si>
  <si>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</si>
  <si>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</si>
  <si>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</si>
  <si>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</si>
  <si>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</si>
  <si>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</si>
  <si>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</si>
  <si>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</si>
  <si>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</si>
  <si>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</si>
  <si>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</si>
  <si>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</si>
  <si>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</si>
  <si>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</si>
  <si>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</si>
  <si>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</si>
  <si>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</si>
  <si>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</si>
  <si>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</si>
  <si>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</si>
  <si>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</si>
  <si>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</si>
  <si>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</si>
  <si>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</si>
  <si>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</si>
  <si>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</si>
  <si>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</si>
  <si>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</si>
  <si>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</si>
  <si>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</si>
  <si>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</si>
  <si>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</si>
  <si>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</si>
  <si>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</si>
  <si>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</si>
  <si>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</si>
  <si>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</si>
  <si>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</si>
  <si>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</si>
  <si>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</si>
  <si>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</si>
  <si>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</si>
  <si>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</si>
  <si>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</si>
  <si>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</si>
  <si>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</si>
  <si>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</si>
  <si>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</si>
  <si>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</si>
  <si>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</si>
  <si>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</si>
  <si>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</si>
  <si>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</si>
  <si>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</si>
  <si>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</si>
  <si>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</si>
  <si>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</si>
  <si>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</si>
  <si>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</si>
  <si>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</si>
  <si>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</si>
  <si>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</si>
  <si>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</si>
  <si>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</si>
  <si>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</si>
  <si>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</si>
  <si>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</si>
  <si>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</si>
  <si>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</si>
  <si>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</si>
  <si>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2015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</si>
  <si>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</si>
  <si>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</si>
  <si>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</si>
  <si>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</si>
  <si>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</si>
  <si>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</si>
  <si>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</si>
  <si>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</si>
  <si>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</si>
  <si>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</si>
  <si>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</si>
  <si>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</si>
  <si>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</si>
  <si>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</si>
  <si>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</si>
  <si>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</si>
  <si>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</si>
  <si>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</si>
  <si>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</si>
  <si>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</si>
  <si>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</si>
  <si>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</si>
  <si>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</si>
  <si>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</si>
  <si>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</si>
  <si>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</si>
  <si>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</si>
  <si>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</si>
  <si>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</si>
  <si>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</si>
  <si>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</si>
  <si>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</si>
  <si>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</si>
  <si>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</si>
  <si>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</si>
  <si>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</si>
  <si>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</si>
  <si>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</si>
  <si>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</si>
  <si>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</si>
  <si>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</si>
  <si>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</si>
  <si>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</si>
  <si>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</si>
  <si>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UVA VINIFICACIÓN</t>
  </si>
  <si>
    <t>VINO + MOSTO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</si>
  <si>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</si>
  <si>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</si>
  <si>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</si>
  <si>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</si>
  <si>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</si>
  <si>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</si>
  <si>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</si>
  <si>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</si>
  <si>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JULIO 2015</t>
  </si>
  <si>
    <t>HORTALIZAS</t>
  </si>
  <si>
    <t>apio</t>
  </si>
  <si>
    <t>nabo</t>
  </si>
  <si>
    <t>rábano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</si>
  <si>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</si>
  <si>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</si>
  <si>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</si>
  <si>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</si>
  <si>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</si>
  <si>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</si>
  <si>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</si>
  <si>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</si>
  <si>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</si>
  <si>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</si>
  <si>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</si>
  <si>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</si>
  <si>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</si>
  <si>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</si>
  <si>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</si>
  <si>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</si>
  <si>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</si>
  <si>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</si>
  <si>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</si>
  <si>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</si>
  <si>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</si>
  <si>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</si>
  <si>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</si>
  <si>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</si>
  <si>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</si>
  <si>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</si>
  <si>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</si>
  <si>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</si>
  <si>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</si>
  <si>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</si>
  <si>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</si>
  <si>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</si>
  <si>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</si>
  <si>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</si>
  <si>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</si>
  <si>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</si>
  <si>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</si>
  <si>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</si>
  <si>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</si>
  <si>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</si>
  <si>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</si>
  <si>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</si>
  <si>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</si>
  <si>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</si>
  <si>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</si>
  <si>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</si>
  <si>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</si>
  <si>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</si>
  <si>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</si>
  <si>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</si>
  <si>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</si>
  <si>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</si>
  <si>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</si>
  <si>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</si>
  <si>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</si>
  <si>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</si>
  <si>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</si>
  <si>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</si>
  <si>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</si>
  <si>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</si>
  <si>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</si>
  <si>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</si>
  <si>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</si>
  <si>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</si>
  <si>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</si>
  <si>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</si>
  <si>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</si>
  <si>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</si>
  <si>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</si>
  <si>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</si>
  <si>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</si>
  <si>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</si>
  <si>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</si>
  <si>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</si>
  <si>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</si>
  <si>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</si>
  <si>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</si>
  <si>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</si>
  <si>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</si>
  <si>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</si>
  <si>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</si>
  <si>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</si>
  <si>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</si>
  <si>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</si>
  <si>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</si>
  <si>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</si>
  <si>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</si>
  <si>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</si>
  <si>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</si>
  <si>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</si>
  <si>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</si>
  <si>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</si>
  <si>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</si>
  <si>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</si>
  <si>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</si>
  <si>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</si>
  <si>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</si>
  <si>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</si>
  <si>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</si>
  <si>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</si>
  <si>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</si>
  <si>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</si>
  <si>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</si>
  <si>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</si>
  <si>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</si>
  <si>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</si>
  <si>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</si>
  <si>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</si>
  <si>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</si>
  <si>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</si>
  <si>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</si>
  <si>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</si>
  <si>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</si>
  <si>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</si>
  <si>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</si>
  <si>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</si>
  <si>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</si>
  <si>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</si>
  <si>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</si>
  <si>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</si>
  <si>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</si>
  <si>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</si>
  <si>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</si>
  <si>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</si>
  <si>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</si>
  <si>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</si>
  <si>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</si>
  <si>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</si>
  <si>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</si>
  <si>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</si>
  <si>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</si>
  <si>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</si>
  <si>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</si>
  <si>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</si>
  <si>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</si>
  <si>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</si>
  <si>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</si>
  <si>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</si>
  <si>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</si>
  <si>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</si>
  <si>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</si>
  <si>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</si>
  <si>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</si>
  <si>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</si>
  <si>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</si>
  <si>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</si>
  <si>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</si>
  <si>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</si>
  <si>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</si>
  <si>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</si>
  <si>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</si>
  <si>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</si>
  <si>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</si>
  <si>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</si>
  <si>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</si>
  <si>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</si>
  <si>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</si>
  <si>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</si>
  <si>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</si>
  <si>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JULIO</t>
  </si>
  <si>
    <t>DEFINITIVO</t>
  </si>
  <si>
    <t>-</t>
  </si>
  <si>
    <t>DEFIN.</t>
  </si>
  <si>
    <t>PRODUCCIONES (1000 Hectolitros)</t>
  </si>
  <si>
    <t>cereales otoño invierno</t>
  </si>
  <si>
    <t>remolacha total</t>
  </si>
  <si>
    <t>manzana total</t>
  </si>
  <si>
    <t>mandarina total</t>
  </si>
  <si>
    <t>MINISTERIO DE AGRICULTURA, ALIMENTACIÓN Y MEDIO AMBIENTE</t>
  </si>
  <si>
    <t>SUBDIRECCIÓN GENERAL DE ESTADÍSTICA</t>
  </si>
  <si>
    <t xml:space="preserve">Área de Estadísticas Físicas </t>
  </si>
  <si>
    <t>FECHA:  31/07/2015</t>
  </si>
  <si>
    <t>Nota.- En la Comunidad Autónoma de Madrid, sin actualizar datos por falta de envío de los datos requeridos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</si>
  <si>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</si>
  <si>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</si>
  <si>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</si>
  <si>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</si>
  <si>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endivias   (**)</t>
  </si>
  <si>
    <t>champiñón   (**)</t>
  </si>
  <si>
    <t>otras setas   (**)</t>
  </si>
  <si>
    <t>pepinillo   (**)</t>
  </si>
  <si>
    <t>rábano   (**)</t>
  </si>
  <si>
    <t>limón (***)</t>
  </si>
  <si>
    <t>pomelo (***)</t>
  </si>
  <si>
    <t>vino + mosto (****)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</si>
</sst>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5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5" fontId="7" fillId="33" borderId="0" xfId="51" applyNumberFormat="1" applyFont="1" applyFill="1" applyBorder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165" fontId="7" fillId="34" borderId="15" xfId="51" applyNumberFormat="1" applyFont="1" applyFill="1" applyBorder="1" applyAlignment="1" applyProtection="1">
      <alignment vertical="justify"/>
      <protection/>
    </xf>
    <xf numFmtId="165" fontId="7" fillId="34" borderId="16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165" fontId="6" fillId="34" borderId="26" xfId="51" applyNumberFormat="1" applyFont="1" applyFill="1" applyBorder="1" applyAlignment="1" applyProtection="1">
      <alignment vertical="justify"/>
      <protection/>
    </xf>
    <xf numFmtId="165" fontId="6" fillId="34" borderId="0" xfId="51" applyNumberFormat="1" applyFont="1" applyFill="1" applyBorder="1" applyAlignment="1" applyProtection="1">
      <alignment vertical="justify"/>
      <protection/>
    </xf>
    <xf numFmtId="0" fontId="2" fillId="34" borderId="27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justify"/>
      <protection/>
    </xf>
    <xf numFmtId="0" fontId="5" fillId="33" borderId="0" xfId="53" applyFont="1" applyFill="1" applyBorder="1" applyAlignment="1" quotePrefix="1">
      <alignment horizontal="left" vertical="justify"/>
      <protection/>
    </xf>
    <xf numFmtId="0" fontId="5" fillId="33" borderId="0" xfId="53" applyFont="1" applyFill="1" applyBorder="1" applyAlignment="1">
      <alignment horizontal="left" vertical="center"/>
      <protection/>
    </xf>
    <xf numFmtId="0" fontId="2" fillId="0" borderId="0" xfId="53">
      <alignment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Border="1" applyAlignment="1">
      <alignment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0" xfId="53" applyFont="1" applyFill="1" applyBorder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 applyProtection="1">
      <alignment vertical="justify"/>
      <protection/>
    </xf>
    <xf numFmtId="164" fontId="7" fillId="33" borderId="0" xfId="53" applyNumberFormat="1" applyFont="1" applyFill="1" applyAlignment="1" applyProtection="1">
      <alignment vertical="justify"/>
      <protection/>
    </xf>
    <xf numFmtId="165" fontId="7" fillId="33" borderId="0" xfId="53" applyNumberFormat="1" applyFont="1" applyFill="1" applyBorder="1" applyAlignment="1" applyProtection="1">
      <alignment vertical="justify"/>
      <protection/>
    </xf>
    <xf numFmtId="164" fontId="7" fillId="33" borderId="20" xfId="53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 applyProtection="1">
      <alignment vertical="justify"/>
      <protection/>
    </xf>
    <xf numFmtId="164" fontId="6" fillId="34" borderId="23" xfId="53" applyNumberFormat="1" applyFont="1" applyFill="1" applyBorder="1" applyAlignment="1" applyProtection="1">
      <alignment vertical="justify"/>
      <protection/>
    </xf>
    <xf numFmtId="164" fontId="6" fillId="33" borderId="0" xfId="53" applyNumberFormat="1" applyFont="1" applyFill="1" applyAlignment="1" applyProtection="1">
      <alignment vertical="justify"/>
      <protection/>
    </xf>
    <xf numFmtId="164" fontId="6" fillId="34" borderId="24" xfId="53" applyNumberFormat="1" applyFont="1" applyFill="1" applyBorder="1" applyAlignment="1" applyProtection="1">
      <alignment vertical="justify"/>
      <protection/>
    </xf>
    <xf numFmtId="0" fontId="6" fillId="0" borderId="0" xfId="53" applyFont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3" borderId="0" xfId="53" applyFont="1" applyFill="1" applyBorder="1" applyAlignment="1">
      <alignment vertical="justify"/>
      <protection/>
    </xf>
    <xf numFmtId="3" fontId="7" fillId="33" borderId="0" xfId="53" applyNumberFormat="1" applyFont="1" applyFill="1" applyBorder="1" applyAlignment="1" applyProtection="1">
      <alignment vertical="justify"/>
      <protection/>
    </xf>
    <xf numFmtId="164" fontId="7" fillId="33" borderId="0" xfId="53" applyNumberFormat="1" applyFont="1" applyFill="1" applyBorder="1" applyAlignment="1" applyProtection="1">
      <alignment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 applyProtection="1">
      <alignment vertical="justify"/>
      <protection/>
    </xf>
    <xf numFmtId="164" fontId="7" fillId="34" borderId="17" xfId="53" applyNumberFormat="1" applyFont="1" applyFill="1" applyBorder="1" applyAlignment="1" applyProtection="1">
      <alignment vertical="justify"/>
      <protection/>
    </xf>
    <xf numFmtId="165" fontId="7" fillId="34" borderId="15" xfId="53" applyNumberFormat="1" applyFont="1" applyFill="1" applyBorder="1" applyAlignment="1" applyProtection="1">
      <alignment vertical="justify"/>
      <protection/>
    </xf>
    <xf numFmtId="165" fontId="7" fillId="34" borderId="16" xfId="53" applyNumberFormat="1" applyFont="1" applyFill="1" applyBorder="1" applyAlignment="1" applyProtection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Border="1" applyAlignment="1">
      <alignment vertical="justify"/>
      <protection/>
    </xf>
    <xf numFmtId="3" fontId="6" fillId="34" borderId="0" xfId="53" applyNumberFormat="1" applyFont="1" applyFill="1" applyBorder="1" applyAlignment="1" applyProtection="1">
      <alignment vertical="justify"/>
      <protection/>
    </xf>
    <xf numFmtId="164" fontId="6" fillId="34" borderId="20" xfId="53" applyNumberFormat="1" applyFont="1" applyFill="1" applyBorder="1" applyAlignment="1" applyProtection="1">
      <alignment vertical="justify"/>
      <protection/>
    </xf>
    <xf numFmtId="165" fontId="6" fillId="34" borderId="26" xfId="53" applyNumberFormat="1" applyFont="1" applyFill="1" applyBorder="1" applyAlignment="1" applyProtection="1">
      <alignment vertical="justify"/>
      <protection/>
    </xf>
    <xf numFmtId="165" fontId="6" fillId="34" borderId="0" xfId="53" applyNumberFormat="1" applyFont="1" applyFill="1" applyBorder="1" applyAlignment="1" applyProtection="1">
      <alignment vertical="justify"/>
      <protection/>
    </xf>
    <xf numFmtId="0" fontId="2" fillId="34" borderId="27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4" borderId="12" xfId="53" applyNumberFormat="1" applyFont="1" applyFill="1" applyBorder="1" applyAlignment="1">
      <alignment vertical="justify"/>
      <protection/>
    </xf>
    <xf numFmtId="165" fontId="2" fillId="34" borderId="13" xfId="53" applyNumberFormat="1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37" fontId="2" fillId="0" borderId="0" xfId="53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6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Fill="1" applyAlignment="1">
      <alignment horizontal="right"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1" applyFill="1">
      <alignment/>
      <protection/>
    </xf>
    <xf numFmtId="0" fontId="5" fillId="33" borderId="0" xfId="51" applyFont="1" applyFill="1" applyAlignment="1" quotePrefix="1">
      <alignment horizontal="left"/>
      <protection/>
    </xf>
    <xf numFmtId="0" fontId="5" fillId="33" borderId="0" xfId="51" applyFont="1" applyFill="1" applyAlignment="1" quotePrefix="1">
      <alignment/>
      <protection/>
    </xf>
    <xf numFmtId="0" fontId="5" fillId="33" borderId="0" xfId="51" applyFont="1" applyFill="1" applyAlignment="1">
      <alignment/>
      <protection/>
    </xf>
    <xf numFmtId="0" fontId="11" fillId="33" borderId="0" xfId="51" applyFont="1" applyFill="1">
      <alignment/>
      <protection/>
    </xf>
    <xf numFmtId="0" fontId="5" fillId="34" borderId="28" xfId="51" applyFont="1" applyFill="1" applyBorder="1">
      <alignment/>
      <protection/>
    </xf>
    <xf numFmtId="0" fontId="5" fillId="34" borderId="29" xfId="51" applyFont="1" applyFill="1" applyBorder="1">
      <alignment/>
      <protection/>
    </xf>
    <xf numFmtId="0" fontId="5" fillId="34" borderId="30" xfId="51" applyFont="1" applyFill="1" applyBorder="1" applyAlignment="1" quotePrefix="1">
      <alignment horizontal="center"/>
      <protection/>
    </xf>
    <xf numFmtId="0" fontId="5" fillId="33" borderId="0" xfId="51" applyFont="1" applyFill="1">
      <alignment/>
      <protection/>
    </xf>
    <xf numFmtId="0" fontId="5" fillId="34" borderId="19" xfId="51" applyFont="1" applyFill="1" applyBorder="1" applyAlignment="1">
      <alignment horizontal="left"/>
      <protection/>
    </xf>
    <xf numFmtId="0" fontId="5" fillId="34" borderId="0" xfId="51" applyFont="1" applyFill="1" applyBorder="1" applyAlignment="1">
      <alignment horizontal="left"/>
      <protection/>
    </xf>
    <xf numFmtId="0" fontId="5" fillId="34" borderId="31" xfId="51" applyFont="1" applyFill="1" applyBorder="1" applyAlignment="1">
      <alignment horizontal="center"/>
      <protection/>
    </xf>
    <xf numFmtId="0" fontId="5" fillId="33" borderId="19" xfId="51" applyFont="1" applyFill="1" applyBorder="1" applyAlignment="1">
      <alignment horizontal="left"/>
      <protection/>
    </xf>
    <xf numFmtId="0" fontId="5" fillId="33" borderId="0" xfId="51" applyFont="1" applyFill="1" applyBorder="1" applyAlignment="1">
      <alignment horizontal="left"/>
      <protection/>
    </xf>
    <xf numFmtId="0" fontId="5" fillId="33" borderId="31" xfId="51" applyFont="1" applyFill="1" applyBorder="1" applyAlignment="1">
      <alignment horizontal="center"/>
      <protection/>
    </xf>
    <xf numFmtId="0" fontId="5" fillId="34" borderId="32" xfId="51" applyFont="1" applyFill="1" applyBorder="1" applyAlignment="1">
      <alignment horizontal="left"/>
      <protection/>
    </xf>
    <xf numFmtId="0" fontId="5" fillId="34" borderId="33" xfId="51" applyFont="1" applyFill="1" applyBorder="1" applyAlignment="1">
      <alignment horizontal="left"/>
      <protection/>
    </xf>
    <xf numFmtId="0" fontId="5" fillId="34" borderId="34" xfId="51" applyFont="1" applyFill="1" applyBorder="1" applyAlignment="1">
      <alignment horizontal="center"/>
      <protection/>
    </xf>
    <xf numFmtId="0" fontId="2" fillId="0" borderId="0" xfId="51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3" borderId="0" xfId="53" applyNumberFormat="1" applyFont="1" applyFill="1" applyBorder="1" applyAlignment="1" applyProtection="1">
      <alignment vertical="justify"/>
      <protection/>
    </xf>
    <xf numFmtId="166" fontId="6" fillId="34" borderId="21" xfId="53" applyNumberFormat="1" applyFont="1" applyFill="1" applyBorder="1" applyAlignment="1" applyProtection="1">
      <alignment vertical="justify"/>
      <protection/>
    </xf>
    <xf numFmtId="166" fontId="6" fillId="34" borderId="22" xfId="53" applyNumberFormat="1" applyFont="1" applyFill="1" applyBorder="1" applyAlignment="1" applyProtection="1">
      <alignment vertical="justify"/>
      <protection/>
    </xf>
    <xf numFmtId="168" fontId="4" fillId="0" borderId="0" xfId="54" applyNumberFormat="1" applyFont="1" applyFill="1" applyAlignment="1" applyProtection="1">
      <alignment vertical="justify"/>
      <protection/>
    </xf>
    <xf numFmtId="169" fontId="4" fillId="0" borderId="0" xfId="54" applyNumberFormat="1" applyFont="1" applyFill="1" applyAlignment="1">
      <alignment vertical="justify"/>
      <protection/>
    </xf>
    <xf numFmtId="174" fontId="4" fillId="0" borderId="0" xfId="54" applyNumberFormat="1" applyFont="1" applyFill="1" applyAlignment="1">
      <alignment vertical="justify"/>
      <protection/>
    </xf>
    <xf numFmtId="168" fontId="4" fillId="0" borderId="0" xfId="54" applyNumberFormat="1" applyFont="1" applyAlignment="1" applyProtection="1">
      <alignment vertical="justify"/>
      <protection/>
    </xf>
    <xf numFmtId="169" fontId="4" fillId="0" borderId="0" xfId="54" applyNumberFormat="1" applyFont="1" applyFill="1" applyAlignment="1" applyProtection="1">
      <alignment vertical="justify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2" fillId="33" borderId="0" xfId="52" applyFill="1" applyAlignment="1">
      <alignment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4" borderId="35" xfId="52" applyFill="1" applyBorder="1">
      <alignment/>
      <protection/>
    </xf>
    <xf numFmtId="0" fontId="2" fillId="34" borderId="36" xfId="52" applyFill="1" applyBorder="1">
      <alignment/>
      <protection/>
    </xf>
    <xf numFmtId="0" fontId="2" fillId="34" borderId="37" xfId="52" applyFill="1" applyBorder="1">
      <alignment/>
      <protection/>
    </xf>
    <xf numFmtId="0" fontId="2" fillId="34" borderId="38" xfId="52" applyFill="1" applyBorder="1">
      <alignment/>
      <protection/>
    </xf>
    <xf numFmtId="0" fontId="2" fillId="34" borderId="0" xfId="52" applyFill="1" applyBorder="1">
      <alignment/>
      <protection/>
    </xf>
    <xf numFmtId="0" fontId="2" fillId="34" borderId="39" xfId="52" applyFill="1" applyBorder="1">
      <alignment/>
      <protection/>
    </xf>
    <xf numFmtId="0" fontId="2" fillId="34" borderId="40" xfId="52" applyFill="1" applyBorder="1">
      <alignment/>
      <protection/>
    </xf>
    <xf numFmtId="0" fontId="2" fillId="34" borderId="41" xfId="52" applyFill="1" applyBorder="1">
      <alignment/>
      <protection/>
    </xf>
    <xf numFmtId="0" fontId="2" fillId="34" borderId="42" xfId="52" applyFill="1" applyBorder="1">
      <alignment/>
      <protection/>
    </xf>
    <xf numFmtId="0" fontId="10" fillId="33" borderId="0" xfId="52" applyFont="1" applyFill="1" applyAlignment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Border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2" fillId="0" borderId="0" xfId="52" applyBorder="1">
      <alignment/>
      <protection/>
    </xf>
    <xf numFmtId="0" fontId="7" fillId="0" borderId="0" xfId="54" applyFont="1" applyAlignment="1">
      <alignment vertical="justify" wrapText="1"/>
      <protection/>
    </xf>
    <xf numFmtId="0" fontId="7" fillId="0" borderId="0" xfId="54" applyFont="1" applyAlignment="1">
      <alignment wrapText="1"/>
      <protection/>
    </xf>
    <xf numFmtId="0" fontId="2" fillId="33" borderId="0" xfId="52" applyFill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left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44" xfId="52" applyFont="1" applyFill="1" applyBorder="1" applyAlignment="1" quotePrefix="1">
      <alignment horizontal="center" vertical="center"/>
      <protection/>
    </xf>
    <xf numFmtId="0" fontId="10" fillId="33" borderId="45" xfId="52" applyFont="1" applyFill="1" applyBorder="1" applyAlignment="1" quotePrefix="1">
      <alignment horizontal="center" vertical="center"/>
      <protection/>
    </xf>
    <xf numFmtId="0" fontId="12" fillId="34" borderId="38" xfId="52" applyFont="1" applyFill="1" applyBorder="1" applyAlignment="1">
      <alignment horizontal="center" vertical="center"/>
      <protection/>
    </xf>
    <xf numFmtId="0" fontId="12" fillId="34" borderId="0" xfId="52" applyFont="1" applyFill="1" applyBorder="1" applyAlignment="1">
      <alignment horizontal="center" vertical="center"/>
      <protection/>
    </xf>
    <xf numFmtId="0" fontId="12" fillId="34" borderId="39" xfId="52" applyFont="1" applyFill="1" applyBorder="1" applyAlignment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10" fillId="33" borderId="0" xfId="51" applyFont="1" applyFill="1" applyAlignment="1">
      <alignment horizontal="center"/>
      <protection/>
    </xf>
    <xf numFmtId="0" fontId="6" fillId="0" borderId="0" xfId="54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7" fillId="0" borderId="0" xfId="54" applyFont="1" applyAlignment="1">
      <alignment vertical="justify" wrapText="1"/>
      <protection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4\cuadernos_mensuales2014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4\cuadernos_mensuales2014\cuaderno_Octubr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maí7aíz"/>
      <sheetName val="sor8rgo"/>
      <sheetName val="arr9roz"/>
      <sheetName val="pat10día"/>
      <sheetName val="pat11tal"/>
      <sheetName val="rem12no)"/>
      <sheetName val="alg13dón"/>
      <sheetName val="gir14sol"/>
      <sheetName val="tab15aco"/>
      <sheetName val="col16tal"/>
      <sheetName val="tom17-V)"/>
      <sheetName val="tom18II)"/>
      <sheetName val="tom19tal"/>
      <sheetName val="tom20rva"/>
      <sheetName val="pim21rva"/>
      <sheetName val="alc22ofa"/>
      <sheetName val="ceb23osa"/>
      <sheetName val="ceb24ano"/>
      <sheetName val="esc25las"/>
      <sheetName val="esp26cas"/>
      <sheetName val="cha27ñón"/>
      <sheetName val="otr28tas"/>
      <sheetName val="bró29oli"/>
      <sheetName val="cal30cín"/>
      <sheetName val="nab31abo"/>
      <sheetName val="ráb32ano"/>
      <sheetName val="pom33elo"/>
      <sheetName val="sat34mas"/>
      <sheetName val="cle35nas"/>
      <sheetName val="man36esa"/>
      <sheetName val="per37tal"/>
      <sheetName val="hig38igo"/>
      <sheetName val="nec39ina"/>
      <sheetName val="alm40dra"/>
      <sheetName val="ave41ana"/>
      <sheetName val="uva42esa"/>
      <sheetName val="uva43ión"/>
      <sheetName val="vin44sto"/>
      <sheetName val="uva45asa"/>
      <sheetName val="ace46ezo"/>
      <sheetName val="ace47ara"/>
      <sheetName val="ace48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K76"/>
  <sheetViews>
    <sheetView zoomScalePageLayoutView="0" workbookViewId="0" topLeftCell="A59">
      <selection activeCell="C70" sqref="C70"/>
    </sheetView>
  </sheetViews>
  <sheetFormatPr defaultColWidth="11.421875" defaultRowHeight="15"/>
  <cols>
    <col min="1" max="10" width="11.57421875" style="207" customWidth="1"/>
    <col min="11" max="11" width="1.57421875" style="207" customWidth="1"/>
    <col min="12" max="16384" width="11.57421875" style="207" customWidth="1"/>
  </cols>
  <sheetData>
    <row r="1" spans="1:11" ht="12.75">
      <c r="A1" s="206"/>
      <c r="B1" s="232" t="s">
        <v>299</v>
      </c>
      <c r="C1" s="232"/>
      <c r="D1" s="232"/>
      <c r="E1" s="206"/>
      <c r="F1" s="206"/>
      <c r="G1" s="206"/>
      <c r="H1" s="206"/>
      <c r="I1" s="206"/>
      <c r="J1" s="206"/>
      <c r="K1" s="206"/>
    </row>
    <row r="2" spans="1:11" ht="12.75">
      <c r="A2" s="206"/>
      <c r="B2" s="232"/>
      <c r="C2" s="232"/>
      <c r="D2" s="232"/>
      <c r="E2" s="206"/>
      <c r="F2" s="206"/>
      <c r="G2" s="233"/>
      <c r="H2" s="234"/>
      <c r="I2" s="234"/>
      <c r="J2" s="235"/>
      <c r="K2" s="208"/>
    </row>
    <row r="3" spans="1:11" ht="5.25" customHeight="1">
      <c r="A3" s="206"/>
      <c r="B3" s="232"/>
      <c r="C3" s="232"/>
      <c r="D3" s="232"/>
      <c r="E3" s="206"/>
      <c r="F3" s="206"/>
      <c r="G3" s="209"/>
      <c r="H3" s="210"/>
      <c r="I3" s="210"/>
      <c r="J3" s="211"/>
      <c r="K3" s="208"/>
    </row>
    <row r="4" spans="1:11" ht="12.75">
      <c r="A4" s="206"/>
      <c r="B4" s="232"/>
      <c r="C4" s="232"/>
      <c r="D4" s="232"/>
      <c r="E4" s="206"/>
      <c r="F4" s="206"/>
      <c r="G4" s="236" t="s">
        <v>286</v>
      </c>
      <c r="H4" s="237"/>
      <c r="I4" s="237"/>
      <c r="J4" s="238"/>
      <c r="K4" s="208"/>
    </row>
    <row r="5" spans="1:11" ht="12.75">
      <c r="A5" s="206"/>
      <c r="B5" s="206"/>
      <c r="C5" s="206"/>
      <c r="D5" s="206"/>
      <c r="E5" s="206"/>
      <c r="F5" s="206"/>
      <c r="G5" s="239"/>
      <c r="H5" s="240"/>
      <c r="I5" s="240"/>
      <c r="J5" s="241"/>
      <c r="K5" s="208"/>
    </row>
    <row r="6" spans="1:11" ht="12.75">
      <c r="A6" s="206"/>
      <c r="B6" s="206"/>
      <c r="C6" s="206"/>
      <c r="D6" s="206"/>
      <c r="E6" s="206"/>
      <c r="F6" s="206"/>
      <c r="G6" s="212"/>
      <c r="H6" s="212"/>
      <c r="I6" s="212"/>
      <c r="J6" s="212"/>
      <c r="K6" s="208"/>
    </row>
    <row r="7" spans="1:11" ht="5.25" customHeight="1">
      <c r="A7" s="206"/>
      <c r="B7" s="206"/>
      <c r="C7" s="206"/>
      <c r="D7" s="206"/>
      <c r="E7" s="206"/>
      <c r="F7" s="206"/>
      <c r="G7" s="213"/>
      <c r="H7" s="213"/>
      <c r="I7" s="213"/>
      <c r="J7" s="213"/>
      <c r="K7" s="208"/>
    </row>
    <row r="8" spans="1:11" ht="12.75">
      <c r="A8" s="206"/>
      <c r="B8" s="206"/>
      <c r="C8" s="206"/>
      <c r="D8" s="206"/>
      <c r="E8" s="206"/>
      <c r="F8" s="206"/>
      <c r="G8" s="242" t="s">
        <v>300</v>
      </c>
      <c r="H8" s="242"/>
      <c r="I8" s="242"/>
      <c r="J8" s="242"/>
      <c r="K8" s="242"/>
    </row>
    <row r="9" spans="1:11" ht="16.5" customHeight="1">
      <c r="A9" s="206"/>
      <c r="B9" s="206"/>
      <c r="C9" s="206"/>
      <c r="D9" s="214"/>
      <c r="E9" s="214"/>
      <c r="F9" s="206"/>
      <c r="G9" s="242" t="s">
        <v>301</v>
      </c>
      <c r="H9" s="242"/>
      <c r="I9" s="242"/>
      <c r="J9" s="242"/>
      <c r="K9" s="242"/>
    </row>
    <row r="10" spans="1:11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 ht="12.7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1" ht="12.7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ht="12.7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ht="12.7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 ht="12.7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12.7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12.7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12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ht="12.7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 ht="12.7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2.7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ht="13.5" thickBo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  <row r="24" spans="1:11" ht="13.5" thickTop="1">
      <c r="A24" s="206"/>
      <c r="B24" s="206"/>
      <c r="C24" s="215"/>
      <c r="D24" s="216"/>
      <c r="E24" s="216"/>
      <c r="F24" s="216"/>
      <c r="G24" s="216"/>
      <c r="H24" s="216"/>
      <c r="I24" s="217"/>
      <c r="J24" s="206"/>
      <c r="K24" s="206"/>
    </row>
    <row r="25" spans="1:11" ht="12.75">
      <c r="A25" s="206"/>
      <c r="B25" s="206"/>
      <c r="C25" s="218"/>
      <c r="D25" s="219"/>
      <c r="E25" s="219"/>
      <c r="F25" s="219"/>
      <c r="G25" s="219"/>
      <c r="H25" s="219"/>
      <c r="I25" s="220"/>
      <c r="J25" s="206"/>
      <c r="K25" s="206"/>
    </row>
    <row r="26" spans="1:11" ht="12.75">
      <c r="A26" s="206"/>
      <c r="B26" s="206"/>
      <c r="C26" s="218"/>
      <c r="D26" s="219"/>
      <c r="E26" s="219"/>
      <c r="F26" s="219"/>
      <c r="G26" s="219"/>
      <c r="H26" s="219"/>
      <c r="I26" s="220"/>
      <c r="J26" s="206"/>
      <c r="K26" s="206"/>
    </row>
    <row r="27" spans="1:11" ht="18.75" customHeight="1">
      <c r="A27" s="206"/>
      <c r="B27" s="206"/>
      <c r="C27" s="247" t="s">
        <v>287</v>
      </c>
      <c r="D27" s="248"/>
      <c r="E27" s="248"/>
      <c r="F27" s="248"/>
      <c r="G27" s="248"/>
      <c r="H27" s="248"/>
      <c r="I27" s="249"/>
      <c r="J27" s="206"/>
      <c r="K27" s="206"/>
    </row>
    <row r="28" spans="1:11" ht="12.75">
      <c r="A28" s="206"/>
      <c r="B28" s="206"/>
      <c r="C28" s="218"/>
      <c r="D28" s="219"/>
      <c r="E28" s="219"/>
      <c r="F28" s="219"/>
      <c r="G28" s="219"/>
      <c r="H28" s="219"/>
      <c r="I28" s="220"/>
      <c r="J28" s="206"/>
      <c r="K28" s="206"/>
    </row>
    <row r="29" spans="1:11" ht="12.75">
      <c r="A29" s="206"/>
      <c r="B29" s="206"/>
      <c r="C29" s="218"/>
      <c r="D29" s="219"/>
      <c r="E29" s="219"/>
      <c r="F29" s="219"/>
      <c r="G29" s="219"/>
      <c r="H29" s="219"/>
      <c r="I29" s="220"/>
      <c r="J29" s="206"/>
      <c r="K29" s="206"/>
    </row>
    <row r="30" spans="1:11" ht="18.75" customHeight="1">
      <c r="A30" s="206"/>
      <c r="B30" s="206"/>
      <c r="C30" s="247" t="s">
        <v>290</v>
      </c>
      <c r="D30" s="248"/>
      <c r="E30" s="248"/>
      <c r="F30" s="248"/>
      <c r="G30" s="248"/>
      <c r="H30" s="248"/>
      <c r="I30" s="249"/>
      <c r="J30" s="206"/>
      <c r="K30" s="206"/>
    </row>
    <row r="31" spans="1:11" ht="12.75">
      <c r="A31" s="206"/>
      <c r="B31" s="206"/>
      <c r="C31" s="218"/>
      <c r="D31" s="219"/>
      <c r="E31" s="219"/>
      <c r="F31" s="219"/>
      <c r="G31" s="219"/>
      <c r="H31" s="219"/>
      <c r="I31" s="220"/>
      <c r="J31" s="206"/>
      <c r="K31" s="206"/>
    </row>
    <row r="32" spans="1:11" ht="12.75">
      <c r="A32" s="206"/>
      <c r="B32" s="206"/>
      <c r="C32" s="218"/>
      <c r="D32" s="219"/>
      <c r="E32" s="219"/>
      <c r="F32" s="219"/>
      <c r="G32" s="219"/>
      <c r="H32" s="219"/>
      <c r="I32" s="220"/>
      <c r="J32" s="206"/>
      <c r="K32" s="206"/>
    </row>
    <row r="33" spans="1:11" ht="12.75">
      <c r="A33" s="206"/>
      <c r="B33" s="206"/>
      <c r="C33" s="218"/>
      <c r="D33" s="219"/>
      <c r="E33" s="219"/>
      <c r="F33" s="219"/>
      <c r="G33" s="219"/>
      <c r="H33" s="219"/>
      <c r="I33" s="220"/>
      <c r="J33" s="206"/>
      <c r="K33" s="206"/>
    </row>
    <row r="34" spans="1:11" ht="13.5" thickBot="1">
      <c r="A34" s="206"/>
      <c r="B34" s="206"/>
      <c r="C34" s="221"/>
      <c r="D34" s="222"/>
      <c r="E34" s="222"/>
      <c r="F34" s="222"/>
      <c r="G34" s="222"/>
      <c r="H34" s="222"/>
      <c r="I34" s="223"/>
      <c r="J34" s="206"/>
      <c r="K34" s="206"/>
    </row>
    <row r="35" spans="1:11" ht="13.5" thickTop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</row>
    <row r="36" spans="1:11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1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1:11" ht="12.7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2.7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1:11" ht="15">
      <c r="A40" s="206"/>
      <c r="B40" s="206"/>
      <c r="C40" s="206"/>
      <c r="D40" s="206"/>
      <c r="E40" s="250"/>
      <c r="F40" s="250"/>
      <c r="G40" s="250"/>
      <c r="H40" s="206"/>
      <c r="I40" s="206"/>
      <c r="J40" s="206"/>
      <c r="K40" s="206"/>
    </row>
    <row r="41" spans="1:11" ht="12.75">
      <c r="A41" s="206"/>
      <c r="B41" s="206"/>
      <c r="C41" s="206"/>
      <c r="D41" s="206"/>
      <c r="E41" s="251"/>
      <c r="F41" s="251"/>
      <c r="G41" s="251"/>
      <c r="H41" s="206"/>
      <c r="I41" s="206"/>
      <c r="J41" s="206"/>
      <c r="K41" s="206"/>
    </row>
    <row r="42" spans="1:11" ht="15">
      <c r="A42" s="206"/>
      <c r="B42" s="206"/>
      <c r="C42" s="206"/>
      <c r="D42" s="206"/>
      <c r="E42" s="250"/>
      <c r="F42" s="250"/>
      <c r="G42" s="250"/>
      <c r="H42" s="206"/>
      <c r="I42" s="206"/>
      <c r="J42" s="206"/>
      <c r="K42" s="206"/>
    </row>
    <row r="43" spans="1:11" ht="12.75">
      <c r="A43" s="206"/>
      <c r="B43" s="206"/>
      <c r="C43" s="206"/>
      <c r="D43" s="206"/>
      <c r="E43" s="251"/>
      <c r="F43" s="251"/>
      <c r="G43" s="251"/>
      <c r="H43" s="206"/>
      <c r="I43" s="206"/>
      <c r="J43" s="206"/>
      <c r="K43" s="206"/>
    </row>
    <row r="44" spans="1:11" ht="15">
      <c r="A44" s="206"/>
      <c r="B44" s="206"/>
      <c r="C44" s="206"/>
      <c r="D44" s="206"/>
      <c r="E44" s="224" t="s">
        <v>288</v>
      </c>
      <c r="F44" s="224"/>
      <c r="G44" s="224"/>
      <c r="H44" s="206"/>
      <c r="I44" s="206"/>
      <c r="J44" s="206"/>
      <c r="K44" s="206"/>
    </row>
    <row r="45" spans="1:11" ht="12.75">
      <c r="A45" s="206"/>
      <c r="B45" s="206"/>
      <c r="C45" s="206"/>
      <c r="D45" s="206"/>
      <c r="E45" s="243" t="s">
        <v>289</v>
      </c>
      <c r="F45" s="243"/>
      <c r="G45" s="243"/>
      <c r="H45" s="206"/>
      <c r="I45" s="206"/>
      <c r="J45" s="206"/>
      <c r="K45" s="206"/>
    </row>
    <row r="46" spans="1:11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</row>
    <row r="47" spans="1:11" ht="12.7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1" ht="12.7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ht="12.7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12.7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12.7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5">
      <c r="A53" s="206"/>
      <c r="B53" s="206"/>
      <c r="C53" s="206"/>
      <c r="D53" s="225"/>
      <c r="E53" s="206"/>
      <c r="F53" s="226"/>
      <c r="G53" s="226"/>
      <c r="H53" s="206"/>
      <c r="I53" s="206"/>
      <c r="J53" s="206"/>
      <c r="K53" s="206"/>
    </row>
    <row r="54" spans="1:11" ht="12.7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ht="12.7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  <row r="57" spans="1:11" ht="12.75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</row>
    <row r="58" spans="1:11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1:11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1:11" ht="12.75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  <row r="62" spans="1:11" ht="12.7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</row>
    <row r="63" spans="1:11" ht="12.75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</row>
    <row r="64" spans="1:11" ht="12.75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ht="12.75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</row>
    <row r="66" spans="1:11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1:11" ht="13.5" thickBo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ht="19.5" customHeight="1" thickBot="1" thickTop="1">
      <c r="A68" s="206"/>
      <c r="B68" s="206"/>
      <c r="C68" s="206"/>
      <c r="D68" s="206"/>
      <c r="E68" s="206"/>
      <c r="F68" s="206"/>
      <c r="G68" s="206"/>
      <c r="H68" s="244" t="s">
        <v>302</v>
      </c>
      <c r="I68" s="245"/>
      <c r="J68" s="246"/>
      <c r="K68" s="227"/>
    </row>
    <row r="69" spans="1:11" s="228" customFormat="1" ht="12.75" customHeight="1" thickTop="1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</row>
    <row r="70" spans="1:11" ht="12.7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</row>
    <row r="71" spans="1:11" ht="12.7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1:11" ht="12.7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  <row r="73" spans="1:11" ht="12.75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6" spans="1:4" ht="12.75">
      <c r="A76" s="229"/>
      <c r="B76" s="229"/>
      <c r="C76" s="229"/>
      <c r="D76" s="229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V627"/>
  <sheetViews>
    <sheetView workbookViewId="0" topLeftCell="E49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77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3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7</v>
      </c>
      <c r="D9" s="100">
        <v>7</v>
      </c>
      <c r="E9" s="100">
        <v>6.774005509752113</v>
      </c>
      <c r="F9" s="101"/>
      <c r="G9" s="101"/>
      <c r="H9" s="198">
        <v>0.01</v>
      </c>
      <c r="I9" s="198">
        <v>0.009</v>
      </c>
      <c r="J9" s="198">
        <v>0.01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96</v>
      </c>
      <c r="D10" s="100">
        <v>60</v>
      </c>
      <c r="E10" s="100">
        <v>60.258118389855255</v>
      </c>
      <c r="F10" s="101"/>
      <c r="G10" s="101"/>
      <c r="H10" s="198">
        <v>0.132</v>
      </c>
      <c r="I10" s="198">
        <v>0.131</v>
      </c>
      <c r="J10" s="198">
        <v>0.085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39</v>
      </c>
      <c r="D11" s="100">
        <v>42</v>
      </c>
      <c r="E11" s="100">
        <v>42.18124418137154</v>
      </c>
      <c r="F11" s="101"/>
      <c r="G11" s="101"/>
      <c r="H11" s="198">
        <v>0.054</v>
      </c>
      <c r="I11" s="198">
        <v>0.058</v>
      </c>
      <c r="J11" s="198">
        <v>0.06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49</v>
      </c>
      <c r="D12" s="100">
        <v>41</v>
      </c>
      <c r="E12" s="100">
        <v>40.63252854836936</v>
      </c>
      <c r="F12" s="101"/>
      <c r="G12" s="101"/>
      <c r="H12" s="198">
        <v>0.067</v>
      </c>
      <c r="I12" s="198">
        <v>0.067</v>
      </c>
      <c r="J12" s="198">
        <v>0.057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191</v>
      </c>
      <c r="D13" s="109">
        <v>150</v>
      </c>
      <c r="E13" s="109">
        <v>149.84589662934826</v>
      </c>
      <c r="F13" s="110">
        <f>IF(D13&gt;0,100*E13/D13,0)</f>
        <v>99.8972644195655</v>
      </c>
      <c r="G13" s="111"/>
      <c r="H13" s="199">
        <v>0.263</v>
      </c>
      <c r="I13" s="200">
        <v>0.265</v>
      </c>
      <c r="J13" s="200">
        <v>0.212</v>
      </c>
      <c r="K13" s="112">
        <f>IF(I13&gt;0,100*J13/I13,0)</f>
        <v>80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61</v>
      </c>
      <c r="D17" s="109">
        <v>28</v>
      </c>
      <c r="E17" s="109">
        <v>79</v>
      </c>
      <c r="F17" s="110">
        <f>IF(D17&gt;0,100*E17/D17,0)</f>
        <v>282.14285714285717</v>
      </c>
      <c r="G17" s="111"/>
      <c r="H17" s="199">
        <v>0.061</v>
      </c>
      <c r="I17" s="200">
        <v>0.042</v>
      </c>
      <c r="J17" s="200">
        <v>0.11877</v>
      </c>
      <c r="K17" s="112">
        <f>IF(I17&gt;0,100*J17/I17,0)</f>
        <v>282.7857142857143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7206</v>
      </c>
      <c r="D19" s="100">
        <v>6650</v>
      </c>
      <c r="E19" s="100">
        <v>5712</v>
      </c>
      <c r="F19" s="101"/>
      <c r="G19" s="101"/>
      <c r="H19" s="198">
        <v>33.868</v>
      </c>
      <c r="I19" s="198">
        <v>27.93</v>
      </c>
      <c r="J19" s="198">
        <v>24.276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7206</v>
      </c>
      <c r="D22" s="109">
        <v>6650</v>
      </c>
      <c r="E22" s="109">
        <v>5712</v>
      </c>
      <c r="F22" s="110">
        <f>IF(D22&gt;0,100*E22/D22,0)</f>
        <v>85.89473684210526</v>
      </c>
      <c r="G22" s="111"/>
      <c r="H22" s="199">
        <v>33.868</v>
      </c>
      <c r="I22" s="200">
        <v>27.93</v>
      </c>
      <c r="J22" s="200">
        <v>24.276</v>
      </c>
      <c r="K22" s="112">
        <f>IF(I22&gt;0,100*J22/I22,0)</f>
        <v>86.9172932330827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8140</v>
      </c>
      <c r="D24" s="109">
        <v>9239</v>
      </c>
      <c r="E24" s="109">
        <v>9338</v>
      </c>
      <c r="F24" s="110">
        <f>IF(D24&gt;0,100*E24/D24,0)</f>
        <v>101.07154453945232</v>
      </c>
      <c r="G24" s="111"/>
      <c r="H24" s="199">
        <v>35.534</v>
      </c>
      <c r="I24" s="200">
        <v>42.881</v>
      </c>
      <c r="J24" s="200">
        <v>31.75</v>
      </c>
      <c r="K24" s="112">
        <f>IF(I24&gt;0,100*J24/I24,0)</f>
        <v>74.04211655511764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318</v>
      </c>
      <c r="D26" s="109">
        <v>245</v>
      </c>
      <c r="E26" s="109">
        <v>310</v>
      </c>
      <c r="F26" s="110">
        <f>IF(D26&gt;0,100*E26/D26,0)</f>
        <v>126.53061224489795</v>
      </c>
      <c r="G26" s="111"/>
      <c r="H26" s="199">
        <v>1.59</v>
      </c>
      <c r="I26" s="200">
        <v>0.8</v>
      </c>
      <c r="J26" s="200">
        <v>0.95</v>
      </c>
      <c r="K26" s="112">
        <f>IF(I26&gt;0,100*J26/I26,0)</f>
        <v>118.75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1802</v>
      </c>
      <c r="D28" s="100">
        <v>1475</v>
      </c>
      <c r="E28" s="100">
        <v>1400</v>
      </c>
      <c r="F28" s="101"/>
      <c r="G28" s="101"/>
      <c r="H28" s="198">
        <v>6.159</v>
      </c>
      <c r="I28" s="198">
        <v>4.627</v>
      </c>
      <c r="J28" s="198">
        <v>6.885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20244</v>
      </c>
      <c r="D29" s="100">
        <v>16269</v>
      </c>
      <c r="E29" s="100">
        <v>15864</v>
      </c>
      <c r="F29" s="101"/>
      <c r="G29" s="101"/>
      <c r="H29" s="198">
        <v>47.183</v>
      </c>
      <c r="I29" s="198">
        <v>17.707</v>
      </c>
      <c r="J29" s="198">
        <v>31.955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10033</v>
      </c>
      <c r="D30" s="100">
        <v>6448</v>
      </c>
      <c r="E30" s="100">
        <v>6448</v>
      </c>
      <c r="F30" s="101"/>
      <c r="G30" s="101"/>
      <c r="H30" s="198">
        <v>12.42</v>
      </c>
      <c r="I30" s="198">
        <v>6.952</v>
      </c>
      <c r="J30" s="198">
        <v>12.738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32079</v>
      </c>
      <c r="D31" s="109">
        <v>24192</v>
      </c>
      <c r="E31" s="109">
        <v>23712</v>
      </c>
      <c r="F31" s="110">
        <f>IF(D31&gt;0,100*E31/D31,0)</f>
        <v>98.01587301587301</v>
      </c>
      <c r="G31" s="111"/>
      <c r="H31" s="199">
        <v>65.762</v>
      </c>
      <c r="I31" s="200">
        <v>29.286</v>
      </c>
      <c r="J31" s="200">
        <v>51.577999999999996</v>
      </c>
      <c r="K31" s="112">
        <f>IF(I31&gt;0,100*J31/I31,0)</f>
        <v>176.1182817728607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2464</v>
      </c>
      <c r="D33" s="100">
        <v>2250</v>
      </c>
      <c r="E33" s="100">
        <v>1750</v>
      </c>
      <c r="F33" s="101"/>
      <c r="G33" s="101"/>
      <c r="H33" s="198">
        <v>6.467</v>
      </c>
      <c r="I33" s="198">
        <v>5.1</v>
      </c>
      <c r="J33" s="198">
        <v>1.75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4664</v>
      </c>
      <c r="D34" s="100">
        <v>4998</v>
      </c>
      <c r="E34" s="100">
        <v>7960</v>
      </c>
      <c r="F34" s="101"/>
      <c r="G34" s="101"/>
      <c r="H34" s="198">
        <v>11.874</v>
      </c>
      <c r="I34" s="198">
        <v>12.698</v>
      </c>
      <c r="J34" s="198">
        <v>15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3975</v>
      </c>
      <c r="D35" s="100">
        <v>3000</v>
      </c>
      <c r="E35" s="100">
        <v>2500</v>
      </c>
      <c r="F35" s="101"/>
      <c r="G35" s="101"/>
      <c r="H35" s="198">
        <v>8.048</v>
      </c>
      <c r="I35" s="198">
        <v>5.4</v>
      </c>
      <c r="J35" s="198">
        <v>5.1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1226</v>
      </c>
      <c r="D36" s="100">
        <v>1370</v>
      </c>
      <c r="E36" s="100">
        <v>1625</v>
      </c>
      <c r="F36" s="101"/>
      <c r="G36" s="101"/>
      <c r="H36" s="198">
        <v>2.902</v>
      </c>
      <c r="I36" s="198">
        <v>2.595</v>
      </c>
      <c r="J36" s="198">
        <v>2.925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12329</v>
      </c>
      <c r="D37" s="109">
        <v>11618</v>
      </c>
      <c r="E37" s="109">
        <v>13835</v>
      </c>
      <c r="F37" s="110">
        <f>IF(D37&gt;0,100*E37/D37,0)</f>
        <v>119.08245825443278</v>
      </c>
      <c r="G37" s="111"/>
      <c r="H37" s="199">
        <v>29.291000000000004</v>
      </c>
      <c r="I37" s="200">
        <v>25.793</v>
      </c>
      <c r="J37" s="200">
        <v>24.775000000000002</v>
      </c>
      <c r="K37" s="112">
        <f>IF(I37&gt;0,100*J37/I37,0)</f>
        <v>96.0531927267088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17182</v>
      </c>
      <c r="D39" s="109">
        <v>17182</v>
      </c>
      <c r="E39" s="109">
        <v>18755</v>
      </c>
      <c r="F39" s="110">
        <f>IF(D39&gt;0,100*E39/D39,0)</f>
        <v>109.15492957746478</v>
      </c>
      <c r="G39" s="111"/>
      <c r="H39" s="199">
        <v>18.689</v>
      </c>
      <c r="I39" s="200">
        <v>18.689</v>
      </c>
      <c r="J39" s="200">
        <v>11.19</v>
      </c>
      <c r="K39" s="112">
        <f>IF(I39&gt;0,100*J39/I39,0)</f>
        <v>59.87479265878324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879</v>
      </c>
      <c r="D41" s="100">
        <v>1594</v>
      </c>
      <c r="E41" s="100">
        <v>1567</v>
      </c>
      <c r="F41" s="101"/>
      <c r="G41" s="101"/>
      <c r="H41" s="198">
        <v>2.188</v>
      </c>
      <c r="I41" s="198">
        <v>1.487</v>
      </c>
      <c r="J41" s="198">
        <v>2.886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6596</v>
      </c>
      <c r="D42" s="100">
        <v>7269</v>
      </c>
      <c r="E42" s="100">
        <v>7816</v>
      </c>
      <c r="F42" s="101"/>
      <c r="G42" s="101"/>
      <c r="H42" s="198">
        <v>24.205</v>
      </c>
      <c r="I42" s="198">
        <v>24.031</v>
      </c>
      <c r="J42" s="198">
        <v>24.343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12835</v>
      </c>
      <c r="D43" s="100">
        <v>9782</v>
      </c>
      <c r="E43" s="100">
        <v>11723</v>
      </c>
      <c r="F43" s="101"/>
      <c r="G43" s="101"/>
      <c r="H43" s="198">
        <v>33.196</v>
      </c>
      <c r="I43" s="198">
        <v>19.585</v>
      </c>
      <c r="J43" s="198">
        <v>26.697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15314</v>
      </c>
      <c r="D44" s="100">
        <v>11600</v>
      </c>
      <c r="E44" s="100">
        <v>16573</v>
      </c>
      <c r="F44" s="101"/>
      <c r="G44" s="101"/>
      <c r="H44" s="198">
        <v>45.112</v>
      </c>
      <c r="I44" s="198">
        <v>32.351</v>
      </c>
      <c r="J44" s="198">
        <v>46.404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12452</v>
      </c>
      <c r="D45" s="100">
        <v>10991</v>
      </c>
      <c r="E45" s="100">
        <v>10955</v>
      </c>
      <c r="F45" s="101"/>
      <c r="G45" s="101"/>
      <c r="H45" s="198">
        <v>29.478</v>
      </c>
      <c r="I45" s="198">
        <v>17.616</v>
      </c>
      <c r="J45" s="198">
        <v>20.05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1364</v>
      </c>
      <c r="D46" s="100">
        <v>1406</v>
      </c>
      <c r="E46" s="100">
        <v>2355</v>
      </c>
      <c r="F46" s="101"/>
      <c r="G46" s="101"/>
      <c r="H46" s="198">
        <v>2.498</v>
      </c>
      <c r="I46" s="198">
        <v>1.889</v>
      </c>
      <c r="J46" s="198">
        <v>2.918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723</v>
      </c>
      <c r="D47" s="100">
        <v>615</v>
      </c>
      <c r="E47" s="100">
        <v>859</v>
      </c>
      <c r="F47" s="101"/>
      <c r="G47" s="101"/>
      <c r="H47" s="198">
        <v>1.631</v>
      </c>
      <c r="I47" s="198">
        <v>0.874</v>
      </c>
      <c r="J47" s="198">
        <v>1.209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3441</v>
      </c>
      <c r="D48" s="100">
        <v>4749</v>
      </c>
      <c r="E48" s="100">
        <v>7967</v>
      </c>
      <c r="F48" s="101"/>
      <c r="G48" s="101"/>
      <c r="H48" s="198">
        <v>9.821</v>
      </c>
      <c r="I48" s="198">
        <v>6.056</v>
      </c>
      <c r="J48" s="198">
        <v>10.453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13009</v>
      </c>
      <c r="D49" s="100">
        <v>9045</v>
      </c>
      <c r="E49" s="100">
        <v>9903</v>
      </c>
      <c r="F49" s="101"/>
      <c r="G49" s="101"/>
      <c r="H49" s="198">
        <v>38.886</v>
      </c>
      <c r="I49" s="198">
        <v>12.209</v>
      </c>
      <c r="J49" s="198">
        <v>17.426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66613</v>
      </c>
      <c r="D50" s="109">
        <v>57051</v>
      </c>
      <c r="E50" s="109">
        <v>69718</v>
      </c>
      <c r="F50" s="110">
        <f>IF(D50&gt;0,100*E50/D50,0)</f>
        <v>122.20294122802405</v>
      </c>
      <c r="G50" s="111"/>
      <c r="H50" s="199">
        <v>187.015</v>
      </c>
      <c r="I50" s="200">
        <v>116.098</v>
      </c>
      <c r="J50" s="200">
        <v>152.386</v>
      </c>
      <c r="K50" s="112">
        <f>IF(I50&gt;0,100*J50/I50,0)</f>
        <v>131.25635239194474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4379</v>
      </c>
      <c r="D52" s="109">
        <v>4380</v>
      </c>
      <c r="E52" s="109">
        <v>4379</v>
      </c>
      <c r="F52" s="110">
        <f>IF(D52&gt;0,100*E52/D52,0)</f>
        <v>99.9771689497717</v>
      </c>
      <c r="G52" s="111"/>
      <c r="H52" s="199">
        <v>9.574</v>
      </c>
      <c r="I52" s="200">
        <v>6.113682656826568</v>
      </c>
      <c r="J52" s="200">
        <v>5.501</v>
      </c>
      <c r="K52" s="112">
        <f>IF(I52&gt;0,100*J52/I52,0)</f>
        <v>89.97850082809838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31154</v>
      </c>
      <c r="D54" s="100">
        <v>29935</v>
      </c>
      <c r="E54" s="100">
        <v>37294</v>
      </c>
      <c r="F54" s="101"/>
      <c r="G54" s="101"/>
      <c r="H54" s="198">
        <v>75.314</v>
      </c>
      <c r="I54" s="198">
        <v>36.804</v>
      </c>
      <c r="J54" s="198">
        <v>58.203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65439</v>
      </c>
      <c r="D55" s="100">
        <v>67727</v>
      </c>
      <c r="E55" s="100">
        <v>79208</v>
      </c>
      <c r="F55" s="101"/>
      <c r="G55" s="101"/>
      <c r="H55" s="198">
        <v>112.543</v>
      </c>
      <c r="I55" s="198">
        <v>78.061</v>
      </c>
      <c r="J55" s="198">
        <v>126.036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8517</v>
      </c>
      <c r="D56" s="100">
        <v>10550</v>
      </c>
      <c r="E56" s="100">
        <v>11000</v>
      </c>
      <c r="F56" s="101"/>
      <c r="G56" s="101"/>
      <c r="H56" s="198">
        <v>23.801</v>
      </c>
      <c r="I56" s="198">
        <v>21</v>
      </c>
      <c r="J56" s="198">
        <v>16.5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3509</v>
      </c>
      <c r="D57" s="100">
        <v>3571</v>
      </c>
      <c r="E57" s="100">
        <v>3580</v>
      </c>
      <c r="F57" s="101"/>
      <c r="G57" s="101"/>
      <c r="H57" s="198">
        <v>9.151</v>
      </c>
      <c r="I57" s="198">
        <v>6.125</v>
      </c>
      <c r="J57" s="198">
        <v>2.5749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37272</v>
      </c>
      <c r="D58" s="100">
        <v>37128</v>
      </c>
      <c r="E58" s="100">
        <v>38104</v>
      </c>
      <c r="F58" s="101"/>
      <c r="G58" s="101"/>
      <c r="H58" s="198">
        <v>89.725</v>
      </c>
      <c r="I58" s="198">
        <v>40.695</v>
      </c>
      <c r="J58" s="198">
        <v>32.222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145891</v>
      </c>
      <c r="D59" s="109">
        <v>148911</v>
      </c>
      <c r="E59" s="109">
        <v>169186</v>
      </c>
      <c r="F59" s="110">
        <f>IF(D59&gt;0,100*E59/D59,0)</f>
        <v>113.6155153078013</v>
      </c>
      <c r="G59" s="111"/>
      <c r="H59" s="199">
        <v>310.534</v>
      </c>
      <c r="I59" s="200">
        <v>182.685</v>
      </c>
      <c r="J59" s="200">
        <v>235.53590000000003</v>
      </c>
      <c r="K59" s="112">
        <f>IF(I59&gt;0,100*J59/I59,0)</f>
        <v>128.930070887046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2799</v>
      </c>
      <c r="D61" s="100">
        <v>2200</v>
      </c>
      <c r="E61" s="100">
        <v>3000</v>
      </c>
      <c r="F61" s="101"/>
      <c r="G61" s="101"/>
      <c r="H61" s="198">
        <v>7.454</v>
      </c>
      <c r="I61" s="198">
        <v>3.5</v>
      </c>
      <c r="J61" s="198">
        <v>4.8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1007</v>
      </c>
      <c r="D62" s="100">
        <v>890</v>
      </c>
      <c r="E62" s="100">
        <v>975</v>
      </c>
      <c r="F62" s="101"/>
      <c r="G62" s="101"/>
      <c r="H62" s="198">
        <v>1.119</v>
      </c>
      <c r="I62" s="198">
        <v>0.297</v>
      </c>
      <c r="J62" s="198">
        <v>0.758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1577</v>
      </c>
      <c r="D63" s="100">
        <v>1620</v>
      </c>
      <c r="E63" s="100">
        <v>1736</v>
      </c>
      <c r="F63" s="101"/>
      <c r="G63" s="101"/>
      <c r="H63" s="198">
        <v>4.033</v>
      </c>
      <c r="I63" s="198">
        <v>0.7</v>
      </c>
      <c r="J63" s="198">
        <v>1.87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5383</v>
      </c>
      <c r="D64" s="109">
        <v>4710</v>
      </c>
      <c r="E64" s="109">
        <v>5711</v>
      </c>
      <c r="F64" s="110">
        <f>IF(D64&gt;0,100*E64/D64,0)</f>
        <v>121.25265392781316</v>
      </c>
      <c r="G64" s="111"/>
      <c r="H64" s="199">
        <v>12.606000000000002</v>
      </c>
      <c r="I64" s="200">
        <v>4.497</v>
      </c>
      <c r="J64" s="200">
        <v>7.428</v>
      </c>
      <c r="K64" s="112">
        <f>IF(I64&gt;0,100*J64/I64,0)</f>
        <v>165.17678452301533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16228</v>
      </c>
      <c r="D66" s="109">
        <v>11684</v>
      </c>
      <c r="E66" s="109">
        <v>14371</v>
      </c>
      <c r="F66" s="110">
        <f>IF(D66&gt;0,100*E66/D66,0)</f>
        <v>122.99726121191372</v>
      </c>
      <c r="G66" s="111"/>
      <c r="H66" s="199">
        <v>22.072</v>
      </c>
      <c r="I66" s="200">
        <v>15.892</v>
      </c>
      <c r="J66" s="200">
        <v>11.18</v>
      </c>
      <c r="K66" s="112">
        <f>IF(I66&gt;0,100*J66/I66,0)</f>
        <v>70.34986156556758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36944</v>
      </c>
      <c r="D68" s="100">
        <v>43500</v>
      </c>
      <c r="E68" s="100">
        <v>44500</v>
      </c>
      <c r="F68" s="101"/>
      <c r="G68" s="101"/>
      <c r="H68" s="198">
        <v>55.526</v>
      </c>
      <c r="I68" s="198">
        <v>51.4</v>
      </c>
      <c r="J68" s="198">
        <v>66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8527</v>
      </c>
      <c r="D69" s="100">
        <v>8300</v>
      </c>
      <c r="E69" s="100">
        <v>7500</v>
      </c>
      <c r="F69" s="101"/>
      <c r="G69" s="101"/>
      <c r="H69" s="198">
        <v>11.375</v>
      </c>
      <c r="I69" s="198">
        <v>8</v>
      </c>
      <c r="J69" s="198">
        <v>7.5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45471</v>
      </c>
      <c r="D70" s="109">
        <v>51800</v>
      </c>
      <c r="E70" s="109">
        <v>52000</v>
      </c>
      <c r="F70" s="110">
        <f>IF(D70&gt;0,100*E70/D70,0)</f>
        <v>100.38610038610038</v>
      </c>
      <c r="G70" s="111"/>
      <c r="H70" s="199">
        <v>66.90100000000001</v>
      </c>
      <c r="I70" s="200">
        <v>59.4</v>
      </c>
      <c r="J70" s="200">
        <v>73.5</v>
      </c>
      <c r="K70" s="112">
        <f>IF(I70&gt;0,100*J70/I70,0)</f>
        <v>123.73737373737374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3259</v>
      </c>
      <c r="D72" s="100">
        <v>3565</v>
      </c>
      <c r="E72" s="100">
        <v>3576</v>
      </c>
      <c r="F72" s="101"/>
      <c r="G72" s="101"/>
      <c r="H72" s="198">
        <v>3.982</v>
      </c>
      <c r="I72" s="198">
        <v>0.805</v>
      </c>
      <c r="J72" s="198">
        <v>4.428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9216</v>
      </c>
      <c r="D73" s="100">
        <v>9100</v>
      </c>
      <c r="E73" s="100">
        <v>9100</v>
      </c>
      <c r="F73" s="101"/>
      <c r="G73" s="101"/>
      <c r="H73" s="198">
        <v>23.289</v>
      </c>
      <c r="I73" s="198">
        <v>33.75</v>
      </c>
      <c r="J73" s="198">
        <v>24.8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20987</v>
      </c>
      <c r="D74" s="100">
        <v>19571</v>
      </c>
      <c r="E74" s="100">
        <v>19570</v>
      </c>
      <c r="F74" s="101"/>
      <c r="G74" s="101"/>
      <c r="H74" s="198">
        <v>32.418</v>
      </c>
      <c r="I74" s="198">
        <v>37.5</v>
      </c>
      <c r="J74" s="198">
        <v>25.441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23680</v>
      </c>
      <c r="D75" s="100">
        <v>23353.001999999997</v>
      </c>
      <c r="E75" s="100">
        <v>23333</v>
      </c>
      <c r="F75" s="101"/>
      <c r="G75" s="101"/>
      <c r="H75" s="198">
        <v>50.644</v>
      </c>
      <c r="I75" s="198">
        <v>22.174881459615936</v>
      </c>
      <c r="J75" s="198">
        <v>29.072918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1480</v>
      </c>
      <c r="D76" s="100">
        <v>2028</v>
      </c>
      <c r="E76" s="100">
        <v>1700</v>
      </c>
      <c r="F76" s="101"/>
      <c r="G76" s="101"/>
      <c r="H76" s="198">
        <v>2.664</v>
      </c>
      <c r="I76" s="198">
        <v>3.3</v>
      </c>
      <c r="J76" s="198">
        <v>3.23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3799</v>
      </c>
      <c r="D77" s="100">
        <v>4420</v>
      </c>
      <c r="E77" s="100">
        <v>3921</v>
      </c>
      <c r="F77" s="101"/>
      <c r="G77" s="101"/>
      <c r="H77" s="198">
        <v>5.341</v>
      </c>
      <c r="I77" s="198">
        <v>5.98</v>
      </c>
      <c r="J77" s="198">
        <v>9.2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8242</v>
      </c>
      <c r="D78" s="100">
        <v>8290</v>
      </c>
      <c r="E78" s="100">
        <v>8300</v>
      </c>
      <c r="F78" s="101"/>
      <c r="G78" s="101"/>
      <c r="H78" s="198">
        <v>17.318</v>
      </c>
      <c r="I78" s="198">
        <v>15.088</v>
      </c>
      <c r="J78" s="198">
        <v>15.77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12008</v>
      </c>
      <c r="D79" s="100">
        <v>11712</v>
      </c>
      <c r="E79" s="100">
        <v>11300</v>
      </c>
      <c r="F79" s="101"/>
      <c r="G79" s="101"/>
      <c r="H79" s="198">
        <v>28.013</v>
      </c>
      <c r="I79" s="198">
        <v>21.318</v>
      </c>
      <c r="J79" s="198">
        <v>21.4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82671</v>
      </c>
      <c r="D80" s="109">
        <v>82039.002</v>
      </c>
      <c r="E80" s="109">
        <v>80800</v>
      </c>
      <c r="F80" s="110">
        <f>IF(D80&gt;0,100*E80/D80,0)</f>
        <v>98.4897402823111</v>
      </c>
      <c r="G80" s="111"/>
      <c r="H80" s="199">
        <v>163.669</v>
      </c>
      <c r="I80" s="200">
        <v>139.91588145961595</v>
      </c>
      <c r="J80" s="200">
        <v>133.341918</v>
      </c>
      <c r="K80" s="112">
        <f>IF(I80&gt;0,100*J80/I80,0)</f>
        <v>95.30148872948821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</v>
      </c>
      <c r="D82" s="100"/>
      <c r="E82" s="100"/>
      <c r="F82" s="101"/>
      <c r="G82" s="101"/>
      <c r="H82" s="198">
        <v>0.001</v>
      </c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331</v>
      </c>
      <c r="D83" s="100">
        <v>330</v>
      </c>
      <c r="E83" s="100">
        <v>330</v>
      </c>
      <c r="F83" s="101"/>
      <c r="G83" s="101"/>
      <c r="H83" s="198">
        <v>0.232</v>
      </c>
      <c r="I83" s="198">
        <v>0.23</v>
      </c>
      <c r="J83" s="198">
        <v>0.23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332</v>
      </c>
      <c r="D84" s="109">
        <v>330</v>
      </c>
      <c r="E84" s="109">
        <v>330</v>
      </c>
      <c r="F84" s="110">
        <f>IF(D84&gt;0,100*E84/D84,0)</f>
        <v>100</v>
      </c>
      <c r="G84" s="111"/>
      <c r="H84" s="199">
        <v>0.233</v>
      </c>
      <c r="I84" s="200">
        <v>0.23</v>
      </c>
      <c r="J84" s="200">
        <v>0.23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444474</v>
      </c>
      <c r="D86" s="100">
        <v>430209.002</v>
      </c>
      <c r="E86" s="100">
        <v>468385.8458966294</v>
      </c>
      <c r="F86" s="101">
        <f>IF(D86&gt;0,100*E86/D86,0)</f>
        <v>108.87402256092945</v>
      </c>
      <c r="G86" s="101"/>
      <c r="H86" s="102">
        <v>957.6619999999999</v>
      </c>
      <c r="I86" s="102">
        <v>670.5175641164426</v>
      </c>
      <c r="J86" s="102">
        <v>763.952588</v>
      </c>
      <c r="K86" s="103">
        <f>IF(I86&gt;0,100*J86/I86,0)</f>
        <v>113.93476157581031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444474</v>
      </c>
      <c r="D89" s="126">
        <v>430209.002</v>
      </c>
      <c r="E89" s="126">
        <v>468385.8458966294</v>
      </c>
      <c r="F89" s="127">
        <f>IF(D89&gt;0,100*E89/D89,0)</f>
        <v>108.87402256092945</v>
      </c>
      <c r="G89" s="111"/>
      <c r="H89" s="128">
        <v>957.6619999999999</v>
      </c>
      <c r="I89" s="129">
        <v>670.5175641164426</v>
      </c>
      <c r="J89" s="129">
        <v>763.952588</v>
      </c>
      <c r="K89" s="127">
        <f>IF(I89&gt;0,100*J89/I89,0)</f>
        <v>113.93476157581031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V627"/>
  <sheetViews>
    <sheetView workbookViewId="0" topLeftCell="D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78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3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78</v>
      </c>
      <c r="D9" s="100">
        <v>59</v>
      </c>
      <c r="E9" s="100">
        <v>58.648143776705375</v>
      </c>
      <c r="F9" s="101"/>
      <c r="G9" s="101"/>
      <c r="H9" s="198">
        <v>0.154</v>
      </c>
      <c r="I9" s="198">
        <v>0.154</v>
      </c>
      <c r="J9" s="198">
        <v>0.138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914</v>
      </c>
      <c r="D10" s="100">
        <v>862</v>
      </c>
      <c r="E10" s="100">
        <v>862.0184893709975</v>
      </c>
      <c r="F10" s="101"/>
      <c r="G10" s="101"/>
      <c r="H10" s="198">
        <v>1.325</v>
      </c>
      <c r="I10" s="198">
        <v>1.326</v>
      </c>
      <c r="J10" s="198">
        <v>1.287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5431</v>
      </c>
      <c r="D11" s="100">
        <v>5175</v>
      </c>
      <c r="E11" s="100">
        <v>5175.004281389003</v>
      </c>
      <c r="F11" s="101"/>
      <c r="G11" s="101"/>
      <c r="H11" s="198">
        <v>8.912</v>
      </c>
      <c r="I11" s="198">
        <v>8.487</v>
      </c>
      <c r="J11" s="198">
        <v>12.39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59</v>
      </c>
      <c r="D12" s="100">
        <v>42</v>
      </c>
      <c r="E12" s="100">
        <v>41.956233884364735</v>
      </c>
      <c r="F12" s="101"/>
      <c r="G12" s="101"/>
      <c r="H12" s="198">
        <v>0.103</v>
      </c>
      <c r="I12" s="198">
        <v>0.103</v>
      </c>
      <c r="J12" s="198">
        <v>0.076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6482</v>
      </c>
      <c r="D13" s="109">
        <v>6138</v>
      </c>
      <c r="E13" s="109">
        <v>6137.62714842107</v>
      </c>
      <c r="F13" s="110">
        <f>IF(D13&gt;0,100*E13/D13,0)</f>
        <v>99.99392552005654</v>
      </c>
      <c r="G13" s="111"/>
      <c r="H13" s="199">
        <v>10.494</v>
      </c>
      <c r="I13" s="200">
        <v>10.07</v>
      </c>
      <c r="J13" s="200">
        <v>13.891000000000002</v>
      </c>
      <c r="K13" s="112">
        <f>IF(I13&gt;0,100*J13/I13,0)</f>
        <v>137.94438927507449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41</v>
      </c>
      <c r="D17" s="109">
        <v>20</v>
      </c>
      <c r="E17" s="109">
        <v>45</v>
      </c>
      <c r="F17" s="110">
        <f>IF(D17&gt;0,100*E17/D17,0)</f>
        <v>225</v>
      </c>
      <c r="G17" s="111"/>
      <c r="H17" s="199">
        <v>0.049</v>
      </c>
      <c r="I17" s="200">
        <v>0.036</v>
      </c>
      <c r="J17" s="200">
        <v>0.08120000000000001</v>
      </c>
      <c r="K17" s="112">
        <f>IF(I17&gt;0,100*J17/I17,0)</f>
        <v>225.5555555555556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212</v>
      </c>
      <c r="D19" s="100">
        <v>424</v>
      </c>
      <c r="E19" s="100">
        <v>276</v>
      </c>
      <c r="F19" s="101"/>
      <c r="G19" s="101"/>
      <c r="H19" s="198">
        <v>0.89</v>
      </c>
      <c r="I19" s="198">
        <v>1.569</v>
      </c>
      <c r="J19" s="198">
        <v>1.173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212</v>
      </c>
      <c r="D22" s="109">
        <v>424</v>
      </c>
      <c r="E22" s="109">
        <v>276</v>
      </c>
      <c r="F22" s="110">
        <f>IF(D22&gt;0,100*E22/D22,0)</f>
        <v>65.09433962264151</v>
      </c>
      <c r="G22" s="111"/>
      <c r="H22" s="199">
        <v>0.89</v>
      </c>
      <c r="I22" s="200">
        <v>1.569</v>
      </c>
      <c r="J22" s="200">
        <v>1.173</v>
      </c>
      <c r="K22" s="112">
        <f>IF(I22&gt;0,100*J22/I22,0)</f>
        <v>74.76099426386234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177</v>
      </c>
      <c r="D24" s="109">
        <v>228</v>
      </c>
      <c r="E24" s="109">
        <v>145</v>
      </c>
      <c r="F24" s="110">
        <f>IF(D24&gt;0,100*E24/D24,0)</f>
        <v>63.59649122807018</v>
      </c>
      <c r="G24" s="111"/>
      <c r="H24" s="199">
        <v>0.52</v>
      </c>
      <c r="I24" s="200">
        <v>0.524</v>
      </c>
      <c r="J24" s="200">
        <v>0.526</v>
      </c>
      <c r="K24" s="112">
        <f>IF(I24&gt;0,100*J24/I24,0)</f>
        <v>100.38167938931298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130</v>
      </c>
      <c r="D26" s="109">
        <v>200</v>
      </c>
      <c r="E26" s="109">
        <v>200</v>
      </c>
      <c r="F26" s="110">
        <f>IF(D26&gt;0,100*E26/D26,0)</f>
        <v>100</v>
      </c>
      <c r="G26" s="111"/>
      <c r="H26" s="199">
        <v>0.549</v>
      </c>
      <c r="I26" s="200">
        <v>0.55</v>
      </c>
      <c r="J26" s="200">
        <v>0.65</v>
      </c>
      <c r="K26" s="112">
        <f>IF(I26&gt;0,100*J26/I26,0)</f>
        <v>118.18181818181817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414</v>
      </c>
      <c r="D28" s="100">
        <v>458</v>
      </c>
      <c r="E28" s="100">
        <v>550</v>
      </c>
      <c r="F28" s="101"/>
      <c r="G28" s="101"/>
      <c r="H28" s="198">
        <v>1.258</v>
      </c>
      <c r="I28" s="198">
        <v>1.282</v>
      </c>
      <c r="J28" s="198">
        <v>1.078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11699</v>
      </c>
      <c r="D29" s="100">
        <v>8323</v>
      </c>
      <c r="E29" s="100">
        <v>9868</v>
      </c>
      <c r="F29" s="101"/>
      <c r="G29" s="101"/>
      <c r="H29" s="198">
        <v>33.366</v>
      </c>
      <c r="I29" s="198">
        <v>14.923</v>
      </c>
      <c r="J29" s="198">
        <v>22.538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4506</v>
      </c>
      <c r="D30" s="100">
        <v>2862</v>
      </c>
      <c r="E30" s="100">
        <v>2862</v>
      </c>
      <c r="F30" s="101"/>
      <c r="G30" s="101"/>
      <c r="H30" s="198">
        <v>6.345</v>
      </c>
      <c r="I30" s="198">
        <v>4.299</v>
      </c>
      <c r="J30" s="198">
        <v>6.46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16619</v>
      </c>
      <c r="D31" s="109">
        <v>11643</v>
      </c>
      <c r="E31" s="109">
        <v>13280</v>
      </c>
      <c r="F31" s="110">
        <f>IF(D31&gt;0,100*E31/D31,0)</f>
        <v>114.05995018466031</v>
      </c>
      <c r="G31" s="111"/>
      <c r="H31" s="199">
        <v>40.969</v>
      </c>
      <c r="I31" s="200">
        <v>20.503999999999998</v>
      </c>
      <c r="J31" s="200">
        <v>30.076</v>
      </c>
      <c r="K31" s="112">
        <f>IF(I31&gt;0,100*J31/I31,0)</f>
        <v>146.68357393679284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31</v>
      </c>
      <c r="D33" s="100">
        <v>40</v>
      </c>
      <c r="E33" s="100">
        <v>50</v>
      </c>
      <c r="F33" s="101"/>
      <c r="G33" s="101"/>
      <c r="H33" s="198">
        <v>0.101</v>
      </c>
      <c r="I33" s="198">
        <v>0.155</v>
      </c>
      <c r="J33" s="198">
        <v>0.09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12</v>
      </c>
      <c r="D34" s="100">
        <v>18</v>
      </c>
      <c r="E34" s="100">
        <v>615</v>
      </c>
      <c r="F34" s="101"/>
      <c r="G34" s="101"/>
      <c r="H34" s="198">
        <v>0.022</v>
      </c>
      <c r="I34" s="198">
        <v>0.032</v>
      </c>
      <c r="J34" s="198">
        <v>1.75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251</v>
      </c>
      <c r="D35" s="100">
        <v>450</v>
      </c>
      <c r="E35" s="100">
        <v>400</v>
      </c>
      <c r="F35" s="101"/>
      <c r="G35" s="101"/>
      <c r="H35" s="198">
        <v>1.002</v>
      </c>
      <c r="I35" s="198">
        <v>1</v>
      </c>
      <c r="J35" s="198">
        <v>0.87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>
        <v>5</v>
      </c>
      <c r="F36" s="101"/>
      <c r="G36" s="101"/>
      <c r="H36" s="198"/>
      <c r="I36" s="198"/>
      <c r="J36" s="198">
        <v>0.01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294</v>
      </c>
      <c r="D37" s="109">
        <v>508</v>
      </c>
      <c r="E37" s="109">
        <v>1070</v>
      </c>
      <c r="F37" s="110">
        <f>IF(D37&gt;0,100*E37/D37,0)</f>
        <v>210.62992125984252</v>
      </c>
      <c r="G37" s="111"/>
      <c r="H37" s="199">
        <v>1.125</v>
      </c>
      <c r="I37" s="200">
        <v>1.187</v>
      </c>
      <c r="J37" s="200">
        <v>2.7199999999999998</v>
      </c>
      <c r="K37" s="112">
        <f>IF(I37&gt;0,100*J37/I37,0)</f>
        <v>229.14911541701767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11454</v>
      </c>
      <c r="D41" s="100">
        <v>13035</v>
      </c>
      <c r="E41" s="100">
        <v>15780</v>
      </c>
      <c r="F41" s="101"/>
      <c r="G41" s="101"/>
      <c r="H41" s="198">
        <v>26.112</v>
      </c>
      <c r="I41" s="198">
        <v>14.584</v>
      </c>
      <c r="J41" s="198">
        <v>23.09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3699</v>
      </c>
      <c r="D42" s="100">
        <v>2396</v>
      </c>
      <c r="E42" s="100">
        <v>2852</v>
      </c>
      <c r="F42" s="101"/>
      <c r="G42" s="101"/>
      <c r="H42" s="198">
        <v>12.888</v>
      </c>
      <c r="I42" s="198">
        <v>6.396</v>
      </c>
      <c r="J42" s="198">
        <v>7.598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9627</v>
      </c>
      <c r="D43" s="100">
        <v>8209</v>
      </c>
      <c r="E43" s="100">
        <v>9198</v>
      </c>
      <c r="F43" s="101"/>
      <c r="G43" s="101"/>
      <c r="H43" s="198">
        <v>17.957</v>
      </c>
      <c r="I43" s="198">
        <v>13.304</v>
      </c>
      <c r="J43" s="198">
        <v>22.453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18373</v>
      </c>
      <c r="D44" s="100">
        <v>16336</v>
      </c>
      <c r="E44" s="100">
        <v>16092</v>
      </c>
      <c r="F44" s="101"/>
      <c r="G44" s="101"/>
      <c r="H44" s="198">
        <v>40.39</v>
      </c>
      <c r="I44" s="198">
        <v>41.083</v>
      </c>
      <c r="J44" s="198">
        <v>46.676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11244</v>
      </c>
      <c r="D45" s="100">
        <v>10072</v>
      </c>
      <c r="E45" s="100">
        <v>10980</v>
      </c>
      <c r="F45" s="101"/>
      <c r="G45" s="101"/>
      <c r="H45" s="198">
        <v>25.403</v>
      </c>
      <c r="I45" s="198">
        <v>13.496</v>
      </c>
      <c r="J45" s="198">
        <v>17.579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12144</v>
      </c>
      <c r="D46" s="100">
        <v>10350</v>
      </c>
      <c r="E46" s="100">
        <v>13088</v>
      </c>
      <c r="F46" s="101"/>
      <c r="G46" s="101"/>
      <c r="H46" s="198">
        <v>36.728</v>
      </c>
      <c r="I46" s="198">
        <v>15.575</v>
      </c>
      <c r="J46" s="198">
        <v>18.736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11077</v>
      </c>
      <c r="D47" s="100">
        <v>8449</v>
      </c>
      <c r="E47" s="100">
        <v>11330</v>
      </c>
      <c r="F47" s="101"/>
      <c r="G47" s="101"/>
      <c r="H47" s="198">
        <v>30.03</v>
      </c>
      <c r="I47" s="198">
        <v>20.446</v>
      </c>
      <c r="J47" s="198">
        <v>30.64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13869</v>
      </c>
      <c r="D48" s="100">
        <v>13698</v>
      </c>
      <c r="E48" s="100">
        <v>14031</v>
      </c>
      <c r="F48" s="101"/>
      <c r="G48" s="101"/>
      <c r="H48" s="198">
        <v>51.77</v>
      </c>
      <c r="I48" s="198">
        <v>31.069</v>
      </c>
      <c r="J48" s="198">
        <v>33.316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9495</v>
      </c>
      <c r="D49" s="100">
        <v>7075</v>
      </c>
      <c r="E49" s="100">
        <v>5157</v>
      </c>
      <c r="F49" s="101"/>
      <c r="G49" s="101"/>
      <c r="H49" s="198">
        <v>29.943</v>
      </c>
      <c r="I49" s="198">
        <v>10.653</v>
      </c>
      <c r="J49" s="198">
        <v>9.854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100982</v>
      </c>
      <c r="D50" s="109">
        <v>89620</v>
      </c>
      <c r="E50" s="109">
        <v>98508</v>
      </c>
      <c r="F50" s="110">
        <f>IF(D50&gt;0,100*E50/D50,0)</f>
        <v>109.91742914528007</v>
      </c>
      <c r="G50" s="111"/>
      <c r="H50" s="199">
        <v>271.221</v>
      </c>
      <c r="I50" s="200">
        <v>166.60599999999997</v>
      </c>
      <c r="J50" s="200">
        <v>209.942</v>
      </c>
      <c r="K50" s="112">
        <f>IF(I50&gt;0,100*J50/I50,0)</f>
        <v>126.0110680287625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1548</v>
      </c>
      <c r="D52" s="109">
        <v>1550</v>
      </c>
      <c r="E52" s="109">
        <v>1548</v>
      </c>
      <c r="F52" s="110">
        <f>IF(D52&gt;0,100*E52/D52,0)</f>
        <v>99.87096774193549</v>
      </c>
      <c r="G52" s="111"/>
      <c r="H52" s="199">
        <v>6.765</v>
      </c>
      <c r="I52" s="200">
        <v>2.338385944014294</v>
      </c>
      <c r="J52" s="200">
        <v>2.102</v>
      </c>
      <c r="K52" s="112">
        <f>IF(I52&gt;0,100*J52/I52,0)</f>
        <v>89.89106376475682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10754</v>
      </c>
      <c r="D54" s="100">
        <v>7605</v>
      </c>
      <c r="E54" s="100">
        <v>6274</v>
      </c>
      <c r="F54" s="101"/>
      <c r="G54" s="101"/>
      <c r="H54" s="198">
        <v>18.245</v>
      </c>
      <c r="I54" s="198">
        <v>7.574</v>
      </c>
      <c r="J54" s="198">
        <v>6.647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1623</v>
      </c>
      <c r="D55" s="100">
        <v>1434</v>
      </c>
      <c r="E55" s="100">
        <v>2124</v>
      </c>
      <c r="F55" s="101"/>
      <c r="G55" s="101"/>
      <c r="H55" s="198">
        <v>1.992</v>
      </c>
      <c r="I55" s="198">
        <v>1.195</v>
      </c>
      <c r="J55" s="198">
        <v>2.386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2842</v>
      </c>
      <c r="D56" s="100">
        <v>1360</v>
      </c>
      <c r="E56" s="100">
        <v>990</v>
      </c>
      <c r="F56" s="101"/>
      <c r="G56" s="101"/>
      <c r="H56" s="198">
        <v>7.099</v>
      </c>
      <c r="I56" s="198">
        <v>2.448</v>
      </c>
      <c r="J56" s="198">
        <v>0.743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2799</v>
      </c>
      <c r="D57" s="100">
        <v>3143</v>
      </c>
      <c r="E57" s="100">
        <v>3109</v>
      </c>
      <c r="F57" s="101"/>
      <c r="G57" s="101"/>
      <c r="H57" s="198">
        <v>5.602</v>
      </c>
      <c r="I57" s="198">
        <v>4.664</v>
      </c>
      <c r="J57" s="198">
        <v>4.6635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7781</v>
      </c>
      <c r="D58" s="100">
        <v>6198</v>
      </c>
      <c r="E58" s="100">
        <v>6205</v>
      </c>
      <c r="F58" s="101"/>
      <c r="G58" s="101"/>
      <c r="H58" s="198">
        <v>13.725</v>
      </c>
      <c r="I58" s="198">
        <v>5.548</v>
      </c>
      <c r="J58" s="198">
        <v>5.512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25799</v>
      </c>
      <c r="D59" s="109">
        <v>19740</v>
      </c>
      <c r="E59" s="109">
        <v>18702</v>
      </c>
      <c r="F59" s="110">
        <f>IF(D59&gt;0,100*E59/D59,0)</f>
        <v>94.74164133738601</v>
      </c>
      <c r="G59" s="111"/>
      <c r="H59" s="199">
        <v>46.663000000000004</v>
      </c>
      <c r="I59" s="200">
        <v>21.429000000000002</v>
      </c>
      <c r="J59" s="200">
        <v>19.951500000000003</v>
      </c>
      <c r="K59" s="112">
        <f>IF(I59&gt;0,100*J59/I59,0)</f>
        <v>93.10513789724206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39</v>
      </c>
      <c r="D61" s="100">
        <v>20</v>
      </c>
      <c r="E61" s="100">
        <v>50</v>
      </c>
      <c r="F61" s="101"/>
      <c r="G61" s="101"/>
      <c r="H61" s="198">
        <v>0.035</v>
      </c>
      <c r="I61" s="198">
        <v>0.01</v>
      </c>
      <c r="J61" s="198">
        <v>0.01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422</v>
      </c>
      <c r="D62" s="100">
        <v>410</v>
      </c>
      <c r="E62" s="100">
        <v>425</v>
      </c>
      <c r="F62" s="101"/>
      <c r="G62" s="101"/>
      <c r="H62" s="198">
        <v>0.413</v>
      </c>
      <c r="I62" s="198">
        <v>0.12</v>
      </c>
      <c r="J62" s="198">
        <v>0.291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246</v>
      </c>
      <c r="D63" s="100">
        <v>248</v>
      </c>
      <c r="E63" s="100">
        <v>248</v>
      </c>
      <c r="F63" s="101"/>
      <c r="G63" s="101"/>
      <c r="H63" s="198">
        <v>0.543</v>
      </c>
      <c r="I63" s="198">
        <v>0.064</v>
      </c>
      <c r="J63" s="198">
        <v>0.24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707</v>
      </c>
      <c r="D64" s="109">
        <v>678</v>
      </c>
      <c r="E64" s="109">
        <v>723</v>
      </c>
      <c r="F64" s="110">
        <f>IF(D64&gt;0,100*E64/D64,0)</f>
        <v>106.63716814159292</v>
      </c>
      <c r="G64" s="111"/>
      <c r="H64" s="199">
        <v>0.991</v>
      </c>
      <c r="I64" s="200">
        <v>0.194</v>
      </c>
      <c r="J64" s="200">
        <v>0.5409999999999999</v>
      </c>
      <c r="K64" s="112">
        <f>IF(I64&gt;0,100*J64/I64,0)</f>
        <v>278.86597938144325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1035</v>
      </c>
      <c r="D66" s="109">
        <v>850</v>
      </c>
      <c r="E66" s="109">
        <v>1035</v>
      </c>
      <c r="F66" s="110">
        <f>IF(D66&gt;0,100*E66/D66,0)</f>
        <v>121.76470588235294</v>
      </c>
      <c r="G66" s="111"/>
      <c r="H66" s="199">
        <v>0.857</v>
      </c>
      <c r="I66" s="200">
        <v>0.77</v>
      </c>
      <c r="J66" s="200">
        <v>0.277</v>
      </c>
      <c r="K66" s="112">
        <f>IF(I66&gt;0,100*J66/I66,0)</f>
        <v>35.97402597402598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203</v>
      </c>
      <c r="D68" s="100">
        <v>450</v>
      </c>
      <c r="E68" s="100">
        <v>200</v>
      </c>
      <c r="F68" s="101"/>
      <c r="G68" s="101"/>
      <c r="H68" s="198">
        <v>0.168</v>
      </c>
      <c r="I68" s="198">
        <v>0.36</v>
      </c>
      <c r="J68" s="198">
        <v>0.15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58</v>
      </c>
      <c r="D69" s="100">
        <v>100</v>
      </c>
      <c r="E69" s="100">
        <v>100</v>
      </c>
      <c r="F69" s="101"/>
      <c r="G69" s="101"/>
      <c r="H69" s="198">
        <v>0.048</v>
      </c>
      <c r="I69" s="198">
        <v>0.08</v>
      </c>
      <c r="J69" s="198">
        <v>0.08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261</v>
      </c>
      <c r="D70" s="109">
        <v>550</v>
      </c>
      <c r="E70" s="109">
        <v>300</v>
      </c>
      <c r="F70" s="110">
        <f>IF(D70&gt;0,100*E70/D70,0)</f>
        <v>54.54545454545455</v>
      </c>
      <c r="G70" s="111"/>
      <c r="H70" s="199">
        <v>0.21600000000000003</v>
      </c>
      <c r="I70" s="200">
        <v>0.44</v>
      </c>
      <c r="J70" s="200">
        <v>0.22999999999999998</v>
      </c>
      <c r="K70" s="112">
        <f>IF(I70&gt;0,100*J70/I70,0)</f>
        <v>52.27272727272727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134</v>
      </c>
      <c r="D72" s="100">
        <v>25</v>
      </c>
      <c r="E72" s="100">
        <v>34</v>
      </c>
      <c r="F72" s="101"/>
      <c r="G72" s="101"/>
      <c r="H72" s="198">
        <v>0.161</v>
      </c>
      <c r="I72" s="198">
        <v>0.013</v>
      </c>
      <c r="J72" s="198">
        <v>0.046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1</v>
      </c>
      <c r="D73" s="100"/>
      <c r="E73" s="100">
        <v>153</v>
      </c>
      <c r="F73" s="101"/>
      <c r="G73" s="101"/>
      <c r="H73" s="198">
        <v>0.002</v>
      </c>
      <c r="I73" s="198"/>
      <c r="J73" s="198">
        <v>0.25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84</v>
      </c>
      <c r="D74" s="100">
        <v>118</v>
      </c>
      <c r="E74" s="100">
        <v>120</v>
      </c>
      <c r="F74" s="101"/>
      <c r="G74" s="101"/>
      <c r="H74" s="198">
        <v>0.084</v>
      </c>
      <c r="I74" s="198">
        <v>0.118</v>
      </c>
      <c r="J74" s="198">
        <v>0.108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612</v>
      </c>
      <c r="D75" s="100">
        <v>612</v>
      </c>
      <c r="E75" s="100">
        <v>922</v>
      </c>
      <c r="F75" s="101"/>
      <c r="G75" s="101"/>
      <c r="H75" s="198">
        <v>1.263</v>
      </c>
      <c r="I75" s="198">
        <v>0.333925</v>
      </c>
      <c r="J75" s="198">
        <v>0.6029880000000001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40</v>
      </c>
      <c r="D76" s="100">
        <v>86</v>
      </c>
      <c r="E76" s="100">
        <v>80</v>
      </c>
      <c r="F76" s="101"/>
      <c r="G76" s="101"/>
      <c r="H76" s="198">
        <v>0.048</v>
      </c>
      <c r="I76" s="198">
        <v>0.043</v>
      </c>
      <c r="J76" s="198">
        <v>0.056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25</v>
      </c>
      <c r="D77" s="100">
        <v>9</v>
      </c>
      <c r="E77" s="100">
        <v>144</v>
      </c>
      <c r="F77" s="101"/>
      <c r="G77" s="101"/>
      <c r="H77" s="198">
        <v>0.033</v>
      </c>
      <c r="I77" s="198">
        <v>0.01</v>
      </c>
      <c r="J77" s="198">
        <v>0.215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19</v>
      </c>
      <c r="D78" s="100">
        <v>67</v>
      </c>
      <c r="E78" s="100">
        <v>75</v>
      </c>
      <c r="F78" s="101"/>
      <c r="G78" s="101"/>
      <c r="H78" s="198">
        <v>0.019</v>
      </c>
      <c r="I78" s="198">
        <v>0.054</v>
      </c>
      <c r="J78" s="198">
        <v>0.067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320</v>
      </c>
      <c r="D79" s="100">
        <v>750</v>
      </c>
      <c r="E79" s="100">
        <v>725</v>
      </c>
      <c r="F79" s="101"/>
      <c r="G79" s="101"/>
      <c r="H79" s="198">
        <v>1.033</v>
      </c>
      <c r="I79" s="198">
        <v>1.906</v>
      </c>
      <c r="J79" s="198">
        <v>1.8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1235</v>
      </c>
      <c r="D80" s="109">
        <v>1667</v>
      </c>
      <c r="E80" s="109">
        <v>2253</v>
      </c>
      <c r="F80" s="110">
        <f>IF(D80&gt;0,100*E80/D80,0)</f>
        <v>135.15296940611879</v>
      </c>
      <c r="G80" s="111"/>
      <c r="H80" s="199">
        <v>2.643</v>
      </c>
      <c r="I80" s="200">
        <v>2.477925</v>
      </c>
      <c r="J80" s="200">
        <v>3.144988</v>
      </c>
      <c r="K80" s="112">
        <f>IF(I80&gt;0,100*J80/I80,0)</f>
        <v>126.92022559197717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112</v>
      </c>
      <c r="D83" s="100">
        <v>110</v>
      </c>
      <c r="E83" s="100">
        <v>110</v>
      </c>
      <c r="F83" s="101"/>
      <c r="G83" s="101"/>
      <c r="H83" s="198">
        <v>0.078</v>
      </c>
      <c r="I83" s="198">
        <v>0.077</v>
      </c>
      <c r="J83" s="198">
        <v>0.077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112</v>
      </c>
      <c r="D84" s="109">
        <v>110</v>
      </c>
      <c r="E84" s="109">
        <v>110</v>
      </c>
      <c r="F84" s="110">
        <f>IF(D84&gt;0,100*E84/D84,0)</f>
        <v>100</v>
      </c>
      <c r="G84" s="111"/>
      <c r="H84" s="199">
        <v>0.078</v>
      </c>
      <c r="I84" s="200">
        <v>0.077</v>
      </c>
      <c r="J84" s="200">
        <v>0.077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155634</v>
      </c>
      <c r="D86" s="100">
        <v>133926</v>
      </c>
      <c r="E86" s="100">
        <v>144332.62714842107</v>
      </c>
      <c r="F86" s="101">
        <f>IF(D86&gt;0,100*E86/D86,0)</f>
        <v>107.77043079642569</v>
      </c>
      <c r="G86" s="101"/>
      <c r="H86" s="102">
        <v>384.03</v>
      </c>
      <c r="I86" s="102">
        <v>228.77231094401427</v>
      </c>
      <c r="J86" s="102">
        <v>285.38268800000003</v>
      </c>
      <c r="K86" s="103">
        <f>IF(I86&gt;0,100*J86/I86,0)</f>
        <v>124.74529230499384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155634</v>
      </c>
      <c r="D89" s="126">
        <v>133926</v>
      </c>
      <c r="E89" s="126">
        <v>144332.62714842107</v>
      </c>
      <c r="F89" s="127">
        <f>IF(D89&gt;0,100*E89/D89,0)</f>
        <v>107.77043079642569</v>
      </c>
      <c r="G89" s="111"/>
      <c r="H89" s="128">
        <v>384.03</v>
      </c>
      <c r="I89" s="129">
        <v>228.77231094401427</v>
      </c>
      <c r="J89" s="129">
        <v>285.38268800000003</v>
      </c>
      <c r="K89" s="127">
        <f>IF(I89&gt;0,100*J89/I89,0)</f>
        <v>124.74529230499384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V627"/>
  <sheetViews>
    <sheetView workbookViewId="0" topLeftCell="D64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79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9185.380875260538</v>
      </c>
      <c r="D9" s="100">
        <v>9231.40110734111</v>
      </c>
      <c r="E9" s="100">
        <v>9231</v>
      </c>
      <c r="F9" s="101"/>
      <c r="G9" s="101"/>
      <c r="H9" s="198">
        <v>71.2485145301986</v>
      </c>
      <c r="I9" s="198">
        <v>75.45075272028241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1962.0382392780084</v>
      </c>
      <c r="D10" s="100">
        <v>2271.8838207625226</v>
      </c>
      <c r="E10" s="100">
        <v>2272</v>
      </c>
      <c r="F10" s="101"/>
      <c r="G10" s="101"/>
      <c r="H10" s="198">
        <v>13.972223672605695</v>
      </c>
      <c r="I10" s="198">
        <v>17.076003602013717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1951.8288187632734</v>
      </c>
      <c r="D11" s="100">
        <v>2013.0621319336155</v>
      </c>
      <c r="E11" s="100">
        <v>2013</v>
      </c>
      <c r="F11" s="101"/>
      <c r="G11" s="101"/>
      <c r="H11" s="198">
        <v>14.403056232804708</v>
      </c>
      <c r="I11" s="198">
        <v>15.597658538507552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6161.86188592168</v>
      </c>
      <c r="D12" s="100">
        <v>6113.22820045357</v>
      </c>
      <c r="E12" s="100">
        <v>6113</v>
      </c>
      <c r="F12" s="101"/>
      <c r="G12" s="101"/>
      <c r="H12" s="198">
        <v>50.34200887190916</v>
      </c>
      <c r="I12" s="198">
        <v>51.31447747034715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19261.1098192235</v>
      </c>
      <c r="D13" s="109">
        <v>19629.57526049082</v>
      </c>
      <c r="E13" s="109">
        <v>19629</v>
      </c>
      <c r="F13" s="110">
        <f>IF(D13&gt;0,100*E13/D13,0)</f>
        <v>99.9970694195713</v>
      </c>
      <c r="G13" s="111"/>
      <c r="H13" s="199">
        <v>149.96580330751817</v>
      </c>
      <c r="I13" s="200">
        <v>159.43889233115084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300</v>
      </c>
      <c r="D15" s="109">
        <v>290</v>
      </c>
      <c r="E15" s="109">
        <v>405</v>
      </c>
      <c r="F15" s="110">
        <f>IF(D15&gt;0,100*E15/D15,0)</f>
        <v>139.6551724137931</v>
      </c>
      <c r="G15" s="111"/>
      <c r="H15" s="199">
        <v>0.75</v>
      </c>
      <c r="I15" s="200">
        <v>0.76</v>
      </c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325</v>
      </c>
      <c r="D17" s="109">
        <v>133</v>
      </c>
      <c r="E17" s="109">
        <v>404.48</v>
      </c>
      <c r="F17" s="110">
        <f>IF(D17&gt;0,100*E17/D17,0)</f>
        <v>304.1203007518797</v>
      </c>
      <c r="G17" s="111"/>
      <c r="H17" s="199">
        <v>5.82</v>
      </c>
      <c r="I17" s="200">
        <v>1.197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2</v>
      </c>
      <c r="D19" s="100">
        <v>15</v>
      </c>
      <c r="E19" s="100">
        <v>24</v>
      </c>
      <c r="F19" s="101"/>
      <c r="G19" s="101"/>
      <c r="H19" s="198">
        <v>0.007</v>
      </c>
      <c r="I19" s="198">
        <v>0.058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202</v>
      </c>
      <c r="D20" s="100">
        <v>228</v>
      </c>
      <c r="E20" s="100">
        <v>200</v>
      </c>
      <c r="F20" s="101"/>
      <c r="G20" s="101"/>
      <c r="H20" s="198">
        <v>0.606</v>
      </c>
      <c r="I20" s="198">
        <v>0.706</v>
      </c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147</v>
      </c>
      <c r="D21" s="100">
        <v>139</v>
      </c>
      <c r="E21" s="100">
        <v>124</v>
      </c>
      <c r="F21" s="101"/>
      <c r="G21" s="101"/>
      <c r="H21" s="198">
        <v>0.441</v>
      </c>
      <c r="I21" s="198">
        <v>0.44</v>
      </c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351</v>
      </c>
      <c r="D22" s="109">
        <v>382</v>
      </c>
      <c r="E22" s="109">
        <v>348</v>
      </c>
      <c r="F22" s="110">
        <f>IF(D22&gt;0,100*E22/D22,0)</f>
        <v>91.09947643979058</v>
      </c>
      <c r="G22" s="111"/>
      <c r="H22" s="199">
        <v>1.054</v>
      </c>
      <c r="I22" s="200">
        <v>1.204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21414</v>
      </c>
      <c r="D24" s="109">
        <v>18993</v>
      </c>
      <c r="E24" s="109">
        <v>16540</v>
      </c>
      <c r="F24" s="110">
        <f>IF(D24&gt;0,100*E24/D24,0)</f>
        <v>87.08471542147107</v>
      </c>
      <c r="G24" s="111"/>
      <c r="H24" s="199">
        <v>220.211</v>
      </c>
      <c r="I24" s="200">
        <v>197.68785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900</v>
      </c>
      <c r="D26" s="109">
        <v>885</v>
      </c>
      <c r="E26" s="109">
        <v>700</v>
      </c>
      <c r="F26" s="110">
        <f>IF(D26&gt;0,100*E26/D26,0)</f>
        <v>79.09604519774011</v>
      </c>
      <c r="G26" s="111"/>
      <c r="H26" s="199">
        <v>8.1</v>
      </c>
      <c r="I26" s="200">
        <v>9.8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48840</v>
      </c>
      <c r="D28" s="100">
        <v>52164</v>
      </c>
      <c r="E28" s="100">
        <v>37968</v>
      </c>
      <c r="F28" s="101"/>
      <c r="G28" s="101"/>
      <c r="H28" s="198">
        <v>624.419</v>
      </c>
      <c r="I28" s="198">
        <v>653.458</v>
      </c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3414</v>
      </c>
      <c r="D29" s="100">
        <v>4067</v>
      </c>
      <c r="E29" s="100">
        <v>3457</v>
      </c>
      <c r="F29" s="101"/>
      <c r="G29" s="101"/>
      <c r="H29" s="198">
        <v>36.541</v>
      </c>
      <c r="I29" s="198">
        <v>46.895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23218</v>
      </c>
      <c r="D30" s="100">
        <v>22960</v>
      </c>
      <c r="E30" s="100">
        <v>19920</v>
      </c>
      <c r="F30" s="101"/>
      <c r="G30" s="101"/>
      <c r="H30" s="198">
        <v>295.088</v>
      </c>
      <c r="I30" s="198">
        <v>267.064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75472</v>
      </c>
      <c r="D31" s="109">
        <v>79191</v>
      </c>
      <c r="E31" s="109">
        <v>61345</v>
      </c>
      <c r="F31" s="110">
        <f>IF(D31&gt;0,100*E31/D31,0)</f>
        <v>77.4646108774987</v>
      </c>
      <c r="G31" s="111"/>
      <c r="H31" s="199">
        <v>956.048</v>
      </c>
      <c r="I31" s="200">
        <v>967.4169999999999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303</v>
      </c>
      <c r="D33" s="100">
        <v>153</v>
      </c>
      <c r="E33" s="100">
        <v>150</v>
      </c>
      <c r="F33" s="101"/>
      <c r="G33" s="101"/>
      <c r="H33" s="198">
        <v>2.979</v>
      </c>
      <c r="I33" s="198">
        <v>2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7839</v>
      </c>
      <c r="D34" s="100">
        <v>7995</v>
      </c>
      <c r="E34" s="100">
        <v>6617</v>
      </c>
      <c r="F34" s="101"/>
      <c r="G34" s="101"/>
      <c r="H34" s="198">
        <v>101.192</v>
      </c>
      <c r="I34" s="198">
        <v>97.198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31000</v>
      </c>
      <c r="D35" s="100">
        <v>30000</v>
      </c>
      <c r="E35" s="100">
        <v>30000</v>
      </c>
      <c r="F35" s="101"/>
      <c r="G35" s="101"/>
      <c r="H35" s="198">
        <v>335</v>
      </c>
      <c r="I35" s="198">
        <v>310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67</v>
      </c>
      <c r="D36" s="100">
        <v>65</v>
      </c>
      <c r="E36" s="100">
        <v>117</v>
      </c>
      <c r="F36" s="101"/>
      <c r="G36" s="101"/>
      <c r="H36" s="198">
        <v>0.599</v>
      </c>
      <c r="I36" s="198">
        <v>0.585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39209</v>
      </c>
      <c r="D37" s="109">
        <v>38213</v>
      </c>
      <c r="E37" s="109">
        <v>36884</v>
      </c>
      <c r="F37" s="110">
        <f>IF(D37&gt;0,100*E37/D37,0)</f>
        <v>96.52212597807029</v>
      </c>
      <c r="G37" s="111"/>
      <c r="H37" s="199">
        <v>439.77</v>
      </c>
      <c r="I37" s="200">
        <v>409.78299999999996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326</v>
      </c>
      <c r="D39" s="109">
        <v>334</v>
      </c>
      <c r="E39" s="109">
        <v>220</v>
      </c>
      <c r="F39" s="110">
        <f>IF(D39&gt;0,100*E39/D39,0)</f>
        <v>65.86826347305389</v>
      </c>
      <c r="G39" s="111"/>
      <c r="H39" s="199">
        <v>1.793</v>
      </c>
      <c r="I39" s="200">
        <v>1.79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1511</v>
      </c>
      <c r="D41" s="100">
        <v>1591</v>
      </c>
      <c r="E41" s="100">
        <v>1750</v>
      </c>
      <c r="F41" s="101"/>
      <c r="G41" s="101"/>
      <c r="H41" s="198">
        <v>20.701</v>
      </c>
      <c r="I41" s="198">
        <v>22.131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850</v>
      </c>
      <c r="D42" s="100">
        <v>950</v>
      </c>
      <c r="E42" s="100">
        <v>1050</v>
      </c>
      <c r="F42" s="101"/>
      <c r="G42" s="101"/>
      <c r="H42" s="198">
        <v>8.925</v>
      </c>
      <c r="I42" s="198">
        <v>9.975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65263</v>
      </c>
      <c r="D43" s="100">
        <v>66508</v>
      </c>
      <c r="E43" s="100">
        <v>65700</v>
      </c>
      <c r="F43" s="101"/>
      <c r="G43" s="101"/>
      <c r="H43" s="198">
        <v>659.156</v>
      </c>
      <c r="I43" s="198">
        <v>658.429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4330</v>
      </c>
      <c r="D44" s="100">
        <v>4616</v>
      </c>
      <c r="E44" s="100">
        <v>4046</v>
      </c>
      <c r="F44" s="101"/>
      <c r="G44" s="101"/>
      <c r="H44" s="198">
        <v>43.3</v>
      </c>
      <c r="I44" s="198">
        <v>46.16</v>
      </c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18380</v>
      </c>
      <c r="D45" s="100">
        <v>18300</v>
      </c>
      <c r="E45" s="100">
        <v>18230</v>
      </c>
      <c r="F45" s="101"/>
      <c r="G45" s="101"/>
      <c r="H45" s="198">
        <v>199.423</v>
      </c>
      <c r="I45" s="198">
        <v>224.175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260</v>
      </c>
      <c r="D46" s="100">
        <v>111</v>
      </c>
      <c r="E46" s="100">
        <v>103</v>
      </c>
      <c r="F46" s="101"/>
      <c r="G46" s="101"/>
      <c r="H46" s="198">
        <v>2.6</v>
      </c>
      <c r="I46" s="198">
        <v>0.999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335</v>
      </c>
      <c r="D47" s="100">
        <v>354</v>
      </c>
      <c r="E47" s="100">
        <v>198</v>
      </c>
      <c r="F47" s="101"/>
      <c r="G47" s="101"/>
      <c r="H47" s="198">
        <v>3.685</v>
      </c>
      <c r="I47" s="198">
        <v>4.071</v>
      </c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10086</v>
      </c>
      <c r="D48" s="100">
        <v>9227</v>
      </c>
      <c r="E48" s="100">
        <v>9085</v>
      </c>
      <c r="F48" s="101"/>
      <c r="G48" s="101"/>
      <c r="H48" s="198">
        <v>110.946</v>
      </c>
      <c r="I48" s="198">
        <v>101.497</v>
      </c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21100</v>
      </c>
      <c r="D49" s="100">
        <v>16784</v>
      </c>
      <c r="E49" s="100">
        <v>18525</v>
      </c>
      <c r="F49" s="101"/>
      <c r="G49" s="101"/>
      <c r="H49" s="198">
        <v>242.75</v>
      </c>
      <c r="I49" s="198">
        <v>194.112</v>
      </c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122115</v>
      </c>
      <c r="D50" s="109">
        <v>118441</v>
      </c>
      <c r="E50" s="109">
        <v>118687</v>
      </c>
      <c r="F50" s="110">
        <f>IF(D50&gt;0,100*E50/D50,0)</f>
        <v>100.20769834770054</v>
      </c>
      <c r="G50" s="111"/>
      <c r="H50" s="199">
        <v>1291.4859999999999</v>
      </c>
      <c r="I50" s="200">
        <v>1261.549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7250</v>
      </c>
      <c r="D52" s="109">
        <v>7251</v>
      </c>
      <c r="E52" s="109">
        <v>7251</v>
      </c>
      <c r="F52" s="110">
        <f>IF(D52&gt;0,100*E52/D52,0)</f>
        <v>100</v>
      </c>
      <c r="G52" s="111"/>
      <c r="H52" s="199">
        <v>105</v>
      </c>
      <c r="I52" s="200">
        <v>98.78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15900</v>
      </c>
      <c r="D54" s="100">
        <v>13800</v>
      </c>
      <c r="E54" s="100">
        <v>11000</v>
      </c>
      <c r="F54" s="101"/>
      <c r="G54" s="101"/>
      <c r="H54" s="198">
        <v>219.42</v>
      </c>
      <c r="I54" s="198">
        <v>186.3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7140</v>
      </c>
      <c r="D55" s="100">
        <v>7042</v>
      </c>
      <c r="E55" s="100">
        <v>5854</v>
      </c>
      <c r="F55" s="101"/>
      <c r="G55" s="101"/>
      <c r="H55" s="198">
        <v>89.25</v>
      </c>
      <c r="I55" s="198">
        <v>77.748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1780</v>
      </c>
      <c r="D56" s="100">
        <v>1780</v>
      </c>
      <c r="E56" s="100">
        <v>1100</v>
      </c>
      <c r="F56" s="101"/>
      <c r="G56" s="101"/>
      <c r="H56" s="198">
        <v>18.5</v>
      </c>
      <c r="I56" s="198">
        <v>18.5</v>
      </c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3621</v>
      </c>
      <c r="D57" s="100">
        <v>3555</v>
      </c>
      <c r="E57" s="100">
        <v>3560</v>
      </c>
      <c r="F57" s="101"/>
      <c r="G57" s="101"/>
      <c r="H57" s="198">
        <v>43.452</v>
      </c>
      <c r="I57" s="198">
        <v>42.66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11565</v>
      </c>
      <c r="D58" s="100">
        <v>9737</v>
      </c>
      <c r="E58" s="100">
        <v>9844</v>
      </c>
      <c r="F58" s="101"/>
      <c r="G58" s="101"/>
      <c r="H58" s="198">
        <v>142.99</v>
      </c>
      <c r="I58" s="198">
        <v>120.667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40006</v>
      </c>
      <c r="D59" s="109">
        <v>35914</v>
      </c>
      <c r="E59" s="109">
        <v>31358</v>
      </c>
      <c r="F59" s="110">
        <f>IF(D59&gt;0,100*E59/D59,0)</f>
        <v>87.3141393328507</v>
      </c>
      <c r="G59" s="111"/>
      <c r="H59" s="199">
        <v>513.612</v>
      </c>
      <c r="I59" s="200">
        <v>445.875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400</v>
      </c>
      <c r="D61" s="100">
        <v>450</v>
      </c>
      <c r="E61" s="100">
        <v>350</v>
      </c>
      <c r="F61" s="101"/>
      <c r="G61" s="101"/>
      <c r="H61" s="198">
        <v>4</v>
      </c>
      <c r="I61" s="198">
        <v>4.5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176</v>
      </c>
      <c r="D62" s="100">
        <v>86</v>
      </c>
      <c r="E62" s="100">
        <v>60</v>
      </c>
      <c r="F62" s="101"/>
      <c r="G62" s="101"/>
      <c r="H62" s="198">
        <v>0.615</v>
      </c>
      <c r="I62" s="198">
        <v>0.324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206</v>
      </c>
      <c r="D63" s="100">
        <v>368</v>
      </c>
      <c r="E63" s="100">
        <v>368</v>
      </c>
      <c r="F63" s="101"/>
      <c r="G63" s="101"/>
      <c r="H63" s="198">
        <v>3</v>
      </c>
      <c r="I63" s="198">
        <v>4.2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782</v>
      </c>
      <c r="D64" s="109">
        <v>904</v>
      </c>
      <c r="E64" s="109">
        <v>778</v>
      </c>
      <c r="F64" s="110">
        <f>IF(D64&gt;0,100*E64/D64,0)</f>
        <v>86.06194690265487</v>
      </c>
      <c r="G64" s="111"/>
      <c r="H64" s="199">
        <v>7.615</v>
      </c>
      <c r="I64" s="200">
        <v>9.024000000000001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137</v>
      </c>
      <c r="D66" s="109">
        <v>165</v>
      </c>
      <c r="E66" s="109">
        <v>192</v>
      </c>
      <c r="F66" s="110">
        <f>IF(D66&gt;0,100*E66/D66,0)</f>
        <v>116.36363636363636</v>
      </c>
      <c r="G66" s="111"/>
      <c r="H66" s="199">
        <v>1.394</v>
      </c>
      <c r="I66" s="200">
        <v>1.595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46100</v>
      </c>
      <c r="D68" s="100">
        <v>40100</v>
      </c>
      <c r="E68" s="100">
        <v>35500</v>
      </c>
      <c r="F68" s="101"/>
      <c r="G68" s="101"/>
      <c r="H68" s="198">
        <v>534</v>
      </c>
      <c r="I68" s="198">
        <v>503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22000</v>
      </c>
      <c r="D69" s="100">
        <v>40100</v>
      </c>
      <c r="E69" s="100">
        <v>20500</v>
      </c>
      <c r="F69" s="101"/>
      <c r="G69" s="101"/>
      <c r="H69" s="198">
        <v>256</v>
      </c>
      <c r="I69" s="198">
        <v>273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68100</v>
      </c>
      <c r="D70" s="109">
        <v>80200</v>
      </c>
      <c r="E70" s="109">
        <v>56000</v>
      </c>
      <c r="F70" s="110">
        <f>IF(D70&gt;0,100*E70/D70,0)</f>
        <v>69.82543640897755</v>
      </c>
      <c r="G70" s="111"/>
      <c r="H70" s="199">
        <v>790</v>
      </c>
      <c r="I70" s="200">
        <v>776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68</v>
      </c>
      <c r="D72" s="100">
        <v>9</v>
      </c>
      <c r="E72" s="100">
        <v>3</v>
      </c>
      <c r="F72" s="101"/>
      <c r="G72" s="101"/>
      <c r="H72" s="198">
        <v>0.076</v>
      </c>
      <c r="I72" s="198">
        <v>0.029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4110</v>
      </c>
      <c r="D73" s="100">
        <v>3343</v>
      </c>
      <c r="E73" s="100">
        <v>3200</v>
      </c>
      <c r="F73" s="101"/>
      <c r="G73" s="101"/>
      <c r="H73" s="198">
        <v>45.2</v>
      </c>
      <c r="I73" s="198">
        <v>40.4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8858</v>
      </c>
      <c r="D74" s="100">
        <v>7100</v>
      </c>
      <c r="E74" s="100">
        <v>7100</v>
      </c>
      <c r="F74" s="101"/>
      <c r="G74" s="101"/>
      <c r="H74" s="198">
        <v>110.725</v>
      </c>
      <c r="I74" s="198">
        <v>88.75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3249</v>
      </c>
      <c r="D75" s="100">
        <v>3181.9790000000003</v>
      </c>
      <c r="E75" s="100">
        <v>3218</v>
      </c>
      <c r="F75" s="101"/>
      <c r="G75" s="101"/>
      <c r="H75" s="198">
        <v>35.801</v>
      </c>
      <c r="I75" s="198">
        <v>38.37911004400902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186</v>
      </c>
      <c r="D76" s="100">
        <v>92</v>
      </c>
      <c r="E76" s="100">
        <v>80</v>
      </c>
      <c r="F76" s="101"/>
      <c r="G76" s="101"/>
      <c r="H76" s="198">
        <v>1.655</v>
      </c>
      <c r="I76" s="198">
        <v>0.966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1952</v>
      </c>
      <c r="D77" s="100">
        <v>1733</v>
      </c>
      <c r="E77" s="100">
        <v>1900</v>
      </c>
      <c r="F77" s="101"/>
      <c r="G77" s="101"/>
      <c r="H77" s="198">
        <v>23.424</v>
      </c>
      <c r="I77" s="198">
        <v>19.2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557</v>
      </c>
      <c r="D78" s="100">
        <v>320</v>
      </c>
      <c r="E78" s="100">
        <v>320</v>
      </c>
      <c r="F78" s="101"/>
      <c r="G78" s="101"/>
      <c r="H78" s="198">
        <v>3.676</v>
      </c>
      <c r="I78" s="198">
        <v>2.08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24378</v>
      </c>
      <c r="D79" s="100">
        <v>16438</v>
      </c>
      <c r="E79" s="100">
        <v>15000</v>
      </c>
      <c r="F79" s="101"/>
      <c r="G79" s="101"/>
      <c r="H79" s="198">
        <v>215.435</v>
      </c>
      <c r="I79" s="198">
        <v>216.256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43358</v>
      </c>
      <c r="D80" s="109">
        <v>32216.979</v>
      </c>
      <c r="E80" s="109">
        <v>30821</v>
      </c>
      <c r="F80" s="110">
        <f>IF(D80&gt;0,100*E80/D80,0)</f>
        <v>95.66694630182427</v>
      </c>
      <c r="G80" s="111"/>
      <c r="H80" s="199">
        <v>435.992</v>
      </c>
      <c r="I80" s="200">
        <v>406.06011004400904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218</v>
      </c>
      <c r="D82" s="100">
        <v>267</v>
      </c>
      <c r="E82" s="100">
        <v>300</v>
      </c>
      <c r="F82" s="101"/>
      <c r="G82" s="101"/>
      <c r="H82" s="198">
        <v>0.577</v>
      </c>
      <c r="I82" s="198">
        <v>0.701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434</v>
      </c>
      <c r="D83" s="100">
        <v>480</v>
      </c>
      <c r="E83" s="100">
        <v>480</v>
      </c>
      <c r="F83" s="101"/>
      <c r="G83" s="101"/>
      <c r="H83" s="198">
        <v>1</v>
      </c>
      <c r="I83" s="198">
        <v>1.1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652</v>
      </c>
      <c r="D84" s="109">
        <v>747</v>
      </c>
      <c r="E84" s="109">
        <v>780</v>
      </c>
      <c r="F84" s="110">
        <f>IF(D84&gt;0,100*E84/D84,0)</f>
        <v>104.41767068273093</v>
      </c>
      <c r="G84" s="111"/>
      <c r="H84" s="199">
        <v>1.577</v>
      </c>
      <c r="I84" s="200">
        <v>1.8010000000000002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439958.1098192235</v>
      </c>
      <c r="D86" s="100">
        <v>433889.5542604908</v>
      </c>
      <c r="E86" s="100">
        <v>382342.48</v>
      </c>
      <c r="F86" s="101">
        <f>IF(D86&gt;0,100*E86/D86,0)</f>
        <v>88.11977062956812</v>
      </c>
      <c r="G86" s="101"/>
      <c r="H86" s="102">
        <v>4930.187803307518</v>
      </c>
      <c r="I86" s="102">
        <v>4749.76185237516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439958.1098192235</v>
      </c>
      <c r="D89" s="126">
        <v>433889.5542604908</v>
      </c>
      <c r="E89" s="126">
        <v>382342.48</v>
      </c>
      <c r="F89" s="127">
        <f>IF(D89&gt;0,100*E89/D89,0)</f>
        <v>88.11977062956812</v>
      </c>
      <c r="G89" s="111"/>
      <c r="H89" s="128">
        <v>4930.187803307518</v>
      </c>
      <c r="I89" s="129">
        <v>4749.76185237516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V627"/>
  <sheetViews>
    <sheetView workbookViewId="0" topLeftCell="A55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80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>
        <v>7</v>
      </c>
      <c r="F17" s="110"/>
      <c r="G17" s="111"/>
      <c r="H17" s="199"/>
      <c r="I17" s="200"/>
      <c r="J17" s="200">
        <v>0.098</v>
      </c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>
        <v>55</v>
      </c>
      <c r="F24" s="110"/>
      <c r="G24" s="111"/>
      <c r="H24" s="199"/>
      <c r="I24" s="200"/>
      <c r="J24" s="200">
        <v>0.285</v>
      </c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1978</v>
      </c>
      <c r="D28" s="100">
        <v>683</v>
      </c>
      <c r="E28" s="100">
        <v>823</v>
      </c>
      <c r="F28" s="101"/>
      <c r="G28" s="101"/>
      <c r="H28" s="198">
        <v>10.753</v>
      </c>
      <c r="I28" s="198">
        <v>3.505</v>
      </c>
      <c r="J28" s="198">
        <v>3.74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131</v>
      </c>
      <c r="D29" s="100">
        <v>65</v>
      </c>
      <c r="E29" s="100">
        <v>97</v>
      </c>
      <c r="F29" s="101"/>
      <c r="G29" s="101"/>
      <c r="H29" s="198">
        <v>0.424</v>
      </c>
      <c r="I29" s="198">
        <v>0.185</v>
      </c>
      <c r="J29" s="198">
        <v>0.239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470</v>
      </c>
      <c r="D30" s="100">
        <v>294</v>
      </c>
      <c r="E30" s="100">
        <v>343</v>
      </c>
      <c r="F30" s="101"/>
      <c r="G30" s="101"/>
      <c r="H30" s="198">
        <v>2.503</v>
      </c>
      <c r="I30" s="198">
        <v>1.584</v>
      </c>
      <c r="J30" s="198">
        <v>1.946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2579</v>
      </c>
      <c r="D31" s="109">
        <v>1042</v>
      </c>
      <c r="E31" s="109">
        <v>1263</v>
      </c>
      <c r="F31" s="110">
        <f>IF(D31&gt;0,100*E31/D31,0)</f>
        <v>121.20921305182341</v>
      </c>
      <c r="G31" s="111"/>
      <c r="H31" s="199">
        <v>13.68</v>
      </c>
      <c r="I31" s="200">
        <v>5.274</v>
      </c>
      <c r="J31" s="200">
        <v>5.925</v>
      </c>
      <c r="K31" s="112">
        <f>IF(I31&gt;0,100*J31/I31,0)</f>
        <v>112.34357224118317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33</v>
      </c>
      <c r="D33" s="100">
        <v>22</v>
      </c>
      <c r="E33" s="100"/>
      <c r="F33" s="101"/>
      <c r="G33" s="101"/>
      <c r="H33" s="198">
        <v>0.104</v>
      </c>
      <c r="I33" s="198">
        <v>0.1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736</v>
      </c>
      <c r="D34" s="100">
        <v>491</v>
      </c>
      <c r="E34" s="100">
        <v>1082</v>
      </c>
      <c r="F34" s="101"/>
      <c r="G34" s="101"/>
      <c r="H34" s="198">
        <v>2.776</v>
      </c>
      <c r="I34" s="198">
        <v>1.86</v>
      </c>
      <c r="J34" s="198">
        <v>4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25</v>
      </c>
      <c r="D35" s="100">
        <v>65</v>
      </c>
      <c r="E35" s="100">
        <v>260</v>
      </c>
      <c r="F35" s="101"/>
      <c r="G35" s="101"/>
      <c r="H35" s="198">
        <v>0.102</v>
      </c>
      <c r="I35" s="198">
        <v>0.32</v>
      </c>
      <c r="J35" s="198">
        <v>1.3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6</v>
      </c>
      <c r="D36" s="100">
        <v>11</v>
      </c>
      <c r="E36" s="100">
        <v>36</v>
      </c>
      <c r="F36" s="101"/>
      <c r="G36" s="101"/>
      <c r="H36" s="198">
        <v>0.02</v>
      </c>
      <c r="I36" s="198">
        <v>0.025</v>
      </c>
      <c r="J36" s="198">
        <v>0.083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800</v>
      </c>
      <c r="D37" s="109">
        <v>589</v>
      </c>
      <c r="E37" s="109">
        <v>1378</v>
      </c>
      <c r="F37" s="110">
        <f>IF(D37&gt;0,100*E37/D37,0)</f>
        <v>233.95585738539899</v>
      </c>
      <c r="G37" s="111"/>
      <c r="H37" s="199">
        <v>3.002</v>
      </c>
      <c r="I37" s="200">
        <v>2.305</v>
      </c>
      <c r="J37" s="200">
        <v>5.383</v>
      </c>
      <c r="K37" s="112">
        <f>IF(I37&gt;0,100*J37/I37,0)</f>
        <v>233.53579175704985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20</v>
      </c>
      <c r="D41" s="100">
        <v>5</v>
      </c>
      <c r="E41" s="100">
        <v>20</v>
      </c>
      <c r="F41" s="101"/>
      <c r="G41" s="101"/>
      <c r="H41" s="198">
        <v>0.197</v>
      </c>
      <c r="I41" s="198">
        <v>0.05</v>
      </c>
      <c r="J41" s="198">
        <v>0.19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3</v>
      </c>
      <c r="D43" s="100"/>
      <c r="E43" s="100">
        <v>29</v>
      </c>
      <c r="F43" s="101"/>
      <c r="G43" s="101"/>
      <c r="H43" s="198">
        <v>0.018</v>
      </c>
      <c r="I43" s="198"/>
      <c r="J43" s="198">
        <v>0.174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34</v>
      </c>
      <c r="D45" s="100">
        <v>114</v>
      </c>
      <c r="E45" s="100">
        <v>48</v>
      </c>
      <c r="F45" s="101"/>
      <c r="G45" s="101"/>
      <c r="H45" s="198">
        <v>0.238</v>
      </c>
      <c r="I45" s="198">
        <v>0.855</v>
      </c>
      <c r="J45" s="198">
        <v>0.384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55</v>
      </c>
      <c r="D48" s="100">
        <v>58</v>
      </c>
      <c r="E48" s="100">
        <v>92</v>
      </c>
      <c r="F48" s="101"/>
      <c r="G48" s="101"/>
      <c r="H48" s="198">
        <v>0.235</v>
      </c>
      <c r="I48" s="198">
        <v>0.299</v>
      </c>
      <c r="J48" s="198">
        <v>0.426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47</v>
      </c>
      <c r="D49" s="100">
        <v>19</v>
      </c>
      <c r="E49" s="100">
        <v>41</v>
      </c>
      <c r="F49" s="101"/>
      <c r="G49" s="101"/>
      <c r="H49" s="198">
        <v>0.241</v>
      </c>
      <c r="I49" s="198">
        <v>0.085</v>
      </c>
      <c r="J49" s="198">
        <v>0.308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159</v>
      </c>
      <c r="D50" s="109">
        <v>196</v>
      </c>
      <c r="E50" s="109">
        <v>230</v>
      </c>
      <c r="F50" s="110">
        <f>IF(D50&gt;0,100*E50/D50,0)</f>
        <v>117.34693877551021</v>
      </c>
      <c r="G50" s="111"/>
      <c r="H50" s="199">
        <v>0.9289999999999999</v>
      </c>
      <c r="I50" s="200">
        <v>1.289</v>
      </c>
      <c r="J50" s="200">
        <v>1.482</v>
      </c>
      <c r="K50" s="112">
        <f>IF(I50&gt;0,100*J50/I50,0)</f>
        <v>114.97284716834756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5</v>
      </c>
      <c r="D52" s="109">
        <v>5</v>
      </c>
      <c r="E52" s="109">
        <v>5</v>
      </c>
      <c r="F52" s="110">
        <f>IF(D52&gt;0,100*E52/D52,0)</f>
        <v>100</v>
      </c>
      <c r="G52" s="111"/>
      <c r="H52" s="199">
        <v>0.011</v>
      </c>
      <c r="I52" s="200">
        <v>0.011</v>
      </c>
      <c r="J52" s="200">
        <v>0.011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12</v>
      </c>
      <c r="D54" s="100">
        <v>25</v>
      </c>
      <c r="E54" s="100">
        <v>77</v>
      </c>
      <c r="F54" s="101"/>
      <c r="G54" s="101"/>
      <c r="H54" s="198">
        <v>0.078</v>
      </c>
      <c r="I54" s="198">
        <v>0.15</v>
      </c>
      <c r="J54" s="198">
        <v>0.47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5</v>
      </c>
      <c r="D55" s="100">
        <v>8</v>
      </c>
      <c r="E55" s="100">
        <v>172</v>
      </c>
      <c r="F55" s="101"/>
      <c r="G55" s="101"/>
      <c r="H55" s="198">
        <v>0.01</v>
      </c>
      <c r="I55" s="198">
        <v>0.014</v>
      </c>
      <c r="J55" s="198">
        <v>0.688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8</v>
      </c>
      <c r="D57" s="100">
        <v>24</v>
      </c>
      <c r="E57" s="100">
        <v>24</v>
      </c>
      <c r="F57" s="101"/>
      <c r="G57" s="101"/>
      <c r="H57" s="198">
        <v>0.012</v>
      </c>
      <c r="I57" s="198">
        <v>0.036</v>
      </c>
      <c r="J57" s="198">
        <v>0.012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28</v>
      </c>
      <c r="D58" s="100">
        <v>34</v>
      </c>
      <c r="E58" s="100">
        <v>35</v>
      </c>
      <c r="F58" s="101"/>
      <c r="G58" s="101"/>
      <c r="H58" s="198">
        <v>0.084</v>
      </c>
      <c r="I58" s="198">
        <v>0.272</v>
      </c>
      <c r="J58" s="198">
        <v>0.28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53</v>
      </c>
      <c r="D59" s="109">
        <v>91</v>
      </c>
      <c r="E59" s="109">
        <v>308</v>
      </c>
      <c r="F59" s="110">
        <f>IF(D59&gt;0,100*E59/D59,0)</f>
        <v>338.46153846153845</v>
      </c>
      <c r="G59" s="111"/>
      <c r="H59" s="199">
        <v>0.184</v>
      </c>
      <c r="I59" s="200">
        <v>0.47200000000000003</v>
      </c>
      <c r="J59" s="200">
        <v>1.45</v>
      </c>
      <c r="K59" s="112">
        <f>IF(I59&gt;0,100*J59/I59,0)</f>
        <v>307.20338983050846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24</v>
      </c>
      <c r="D61" s="100">
        <v>11</v>
      </c>
      <c r="E61" s="100">
        <v>11</v>
      </c>
      <c r="F61" s="101"/>
      <c r="G61" s="101"/>
      <c r="H61" s="198">
        <v>0.073</v>
      </c>
      <c r="I61" s="198">
        <v>0.05</v>
      </c>
      <c r="J61" s="198">
        <v>0.06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39</v>
      </c>
      <c r="D62" s="100">
        <v>24</v>
      </c>
      <c r="E62" s="100">
        <v>20</v>
      </c>
      <c r="F62" s="101"/>
      <c r="G62" s="101"/>
      <c r="H62" s="198">
        <v>0.09</v>
      </c>
      <c r="I62" s="198">
        <v>0.039</v>
      </c>
      <c r="J62" s="198">
        <v>0.035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63</v>
      </c>
      <c r="D64" s="109">
        <v>35</v>
      </c>
      <c r="E64" s="109">
        <v>31</v>
      </c>
      <c r="F64" s="110">
        <f>IF(D64&gt;0,100*E64/D64,0)</f>
        <v>88.57142857142857</v>
      </c>
      <c r="G64" s="111"/>
      <c r="H64" s="199">
        <v>0.16299999999999998</v>
      </c>
      <c r="I64" s="200">
        <v>0.089</v>
      </c>
      <c r="J64" s="200">
        <v>0.095</v>
      </c>
      <c r="K64" s="112">
        <f>IF(I64&gt;0,100*J64/I64,0)</f>
        <v>106.74157303370787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29</v>
      </c>
      <c r="D66" s="109">
        <v>30</v>
      </c>
      <c r="E66" s="109">
        <v>29</v>
      </c>
      <c r="F66" s="110">
        <f>IF(D66&gt;0,100*E66/D66,0)</f>
        <v>96.66666666666667</v>
      </c>
      <c r="G66" s="111"/>
      <c r="H66" s="199">
        <v>0.199</v>
      </c>
      <c r="I66" s="200">
        <v>0.205</v>
      </c>
      <c r="J66" s="200">
        <v>0.195</v>
      </c>
      <c r="K66" s="112">
        <f>IF(I66&gt;0,100*J66/I66,0)</f>
        <v>95.1219512195122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>
        <v>4</v>
      </c>
      <c r="E72" s="100">
        <v>4</v>
      </c>
      <c r="F72" s="101"/>
      <c r="G72" s="101"/>
      <c r="H72" s="198"/>
      <c r="I72" s="198">
        <v>0.005</v>
      </c>
      <c r="J72" s="198">
        <v>0.007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4522</v>
      </c>
      <c r="D73" s="100">
        <v>3749</v>
      </c>
      <c r="E73" s="100">
        <v>3600</v>
      </c>
      <c r="F73" s="101"/>
      <c r="G73" s="101"/>
      <c r="H73" s="198">
        <v>22.255</v>
      </c>
      <c r="I73" s="198">
        <v>27.9</v>
      </c>
      <c r="J73" s="198">
        <v>32.1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128</v>
      </c>
      <c r="D74" s="100">
        <v>300</v>
      </c>
      <c r="E74" s="100">
        <v>300</v>
      </c>
      <c r="F74" s="101"/>
      <c r="G74" s="101"/>
      <c r="H74" s="198">
        <v>0.82</v>
      </c>
      <c r="I74" s="198">
        <v>1.95</v>
      </c>
      <c r="J74" s="198">
        <v>1.95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104</v>
      </c>
      <c r="D75" s="100">
        <v>23.793000000000003</v>
      </c>
      <c r="E75" s="100">
        <v>100</v>
      </c>
      <c r="F75" s="101"/>
      <c r="G75" s="101"/>
      <c r="H75" s="198">
        <v>0.591</v>
      </c>
      <c r="I75" s="198">
        <v>0.13509390865384613</v>
      </c>
      <c r="J75" s="198">
        <v>0.49369999999999997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/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>
        <v>10</v>
      </c>
      <c r="E77" s="100">
        <v>15</v>
      </c>
      <c r="F77" s="101"/>
      <c r="G77" s="101"/>
      <c r="H77" s="198"/>
      <c r="I77" s="198">
        <v>0.019</v>
      </c>
      <c r="J77" s="198">
        <v>0.025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39</v>
      </c>
      <c r="D78" s="100">
        <v>20</v>
      </c>
      <c r="E78" s="100">
        <v>40</v>
      </c>
      <c r="F78" s="101"/>
      <c r="G78" s="101"/>
      <c r="H78" s="198">
        <v>0.234</v>
      </c>
      <c r="I78" s="198">
        <v>0.116</v>
      </c>
      <c r="J78" s="198">
        <v>0.232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489</v>
      </c>
      <c r="D79" s="100">
        <v>370</v>
      </c>
      <c r="E79" s="100">
        <v>500</v>
      </c>
      <c r="F79" s="101"/>
      <c r="G79" s="101"/>
      <c r="H79" s="198">
        <v>3.017</v>
      </c>
      <c r="I79" s="198">
        <v>2.583</v>
      </c>
      <c r="J79" s="198">
        <v>3.25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5282</v>
      </c>
      <c r="D80" s="109">
        <v>4476.793</v>
      </c>
      <c r="E80" s="109">
        <v>4559</v>
      </c>
      <c r="F80" s="110">
        <f>IF(D80&gt;0,100*E80/D80,0)</f>
        <v>101.83629218505301</v>
      </c>
      <c r="G80" s="111"/>
      <c r="H80" s="199">
        <v>26.917</v>
      </c>
      <c r="I80" s="200">
        <v>32.708093908653844</v>
      </c>
      <c r="J80" s="200">
        <v>38.0577</v>
      </c>
      <c r="K80" s="112">
        <f>IF(I80&gt;0,100*J80/I80,0)</f>
        <v>116.35560331423277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8970</v>
      </c>
      <c r="D86" s="100">
        <v>6464.793</v>
      </c>
      <c r="E86" s="100">
        <v>7865</v>
      </c>
      <c r="F86" s="101">
        <f>IF(D86&gt;0,100*E86/D86,0)</f>
        <v>121.65896108351807</v>
      </c>
      <c r="G86" s="101"/>
      <c r="H86" s="102">
        <v>45.085</v>
      </c>
      <c r="I86" s="102">
        <v>42.35309390865385</v>
      </c>
      <c r="J86" s="102">
        <v>52.9817</v>
      </c>
      <c r="K86" s="103">
        <f>IF(I86&gt;0,100*J86/I86,0)</f>
        <v>125.09522944007274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8970</v>
      </c>
      <c r="D89" s="126">
        <v>6464.793</v>
      </c>
      <c r="E89" s="126">
        <v>7865</v>
      </c>
      <c r="F89" s="127">
        <f>IF(D89&gt;0,100*E89/D89,0)</f>
        <v>121.65896108351807</v>
      </c>
      <c r="G89" s="111"/>
      <c r="H89" s="128">
        <v>45.085</v>
      </c>
      <c r="I89" s="129">
        <v>42.35309390865385</v>
      </c>
      <c r="J89" s="129">
        <v>52.9817</v>
      </c>
      <c r="K89" s="127">
        <f>IF(I89&gt;0,100*J89/I89,0)</f>
        <v>125.09522944007274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V627"/>
  <sheetViews>
    <sheetView workbookViewId="0" topLeftCell="A58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81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2102</v>
      </c>
      <c r="D24" s="109">
        <v>1809</v>
      </c>
      <c r="E24" s="109">
        <v>2173</v>
      </c>
      <c r="F24" s="110">
        <f>IF(D24&gt;0,100*E24/D24,0)</f>
        <v>120.1216141514649</v>
      </c>
      <c r="G24" s="111"/>
      <c r="H24" s="199">
        <v>8.441</v>
      </c>
      <c r="I24" s="200">
        <v>12.232</v>
      </c>
      <c r="J24" s="200">
        <v>14.333</v>
      </c>
      <c r="K24" s="112">
        <f>IF(I24&gt;0,100*J24/I24,0)</f>
        <v>117.17625899280576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4754</v>
      </c>
      <c r="D28" s="100">
        <v>4038</v>
      </c>
      <c r="E28" s="100">
        <v>3597</v>
      </c>
      <c r="F28" s="101"/>
      <c r="G28" s="101"/>
      <c r="H28" s="198">
        <v>28.514</v>
      </c>
      <c r="I28" s="198">
        <v>22.209</v>
      </c>
      <c r="J28" s="198">
        <v>21.582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48</v>
      </c>
      <c r="D29" s="100">
        <v>45</v>
      </c>
      <c r="E29" s="100">
        <v>47</v>
      </c>
      <c r="F29" s="101"/>
      <c r="G29" s="101"/>
      <c r="H29" s="198">
        <v>0.254</v>
      </c>
      <c r="I29" s="198">
        <v>0.203</v>
      </c>
      <c r="J29" s="198">
        <v>0.212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2987</v>
      </c>
      <c r="D30" s="100">
        <v>2652</v>
      </c>
      <c r="E30" s="100">
        <v>2327</v>
      </c>
      <c r="F30" s="101"/>
      <c r="G30" s="101"/>
      <c r="H30" s="198">
        <v>15.61</v>
      </c>
      <c r="I30" s="198">
        <v>13.843</v>
      </c>
      <c r="J30" s="198">
        <v>12.805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7789</v>
      </c>
      <c r="D31" s="109">
        <v>6735</v>
      </c>
      <c r="E31" s="109">
        <v>5971</v>
      </c>
      <c r="F31" s="110">
        <f>IF(D31&gt;0,100*E31/D31,0)</f>
        <v>88.65627319970304</v>
      </c>
      <c r="G31" s="111"/>
      <c r="H31" s="199">
        <v>44.378</v>
      </c>
      <c r="I31" s="200">
        <v>36.254999999999995</v>
      </c>
      <c r="J31" s="200">
        <v>34.599000000000004</v>
      </c>
      <c r="K31" s="112">
        <f>IF(I31&gt;0,100*J31/I31,0)</f>
        <v>95.43235415804719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936</v>
      </c>
      <c r="D34" s="100">
        <v>943</v>
      </c>
      <c r="E34" s="100">
        <v>642</v>
      </c>
      <c r="F34" s="101"/>
      <c r="G34" s="101"/>
      <c r="H34" s="198">
        <v>4.614</v>
      </c>
      <c r="I34" s="198">
        <v>5.225</v>
      </c>
      <c r="J34" s="198">
        <v>3.9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29</v>
      </c>
      <c r="D35" s="100">
        <v>25</v>
      </c>
      <c r="E35" s="100">
        <v>25</v>
      </c>
      <c r="F35" s="101"/>
      <c r="G35" s="101"/>
      <c r="H35" s="198">
        <v>0.215</v>
      </c>
      <c r="I35" s="198">
        <v>0.18</v>
      </c>
      <c r="J35" s="198">
        <v>0.183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19919</v>
      </c>
      <c r="D36" s="100">
        <v>19674</v>
      </c>
      <c r="E36" s="100">
        <v>20017</v>
      </c>
      <c r="F36" s="101"/>
      <c r="G36" s="101"/>
      <c r="H36" s="198">
        <v>132.043</v>
      </c>
      <c r="I36" s="198">
        <v>125</v>
      </c>
      <c r="J36" s="198">
        <v>130.109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20884</v>
      </c>
      <c r="D37" s="109">
        <v>20642</v>
      </c>
      <c r="E37" s="109">
        <v>20684</v>
      </c>
      <c r="F37" s="110">
        <f>IF(D37&gt;0,100*E37/D37,0)</f>
        <v>100.20346865613797</v>
      </c>
      <c r="G37" s="111"/>
      <c r="H37" s="199">
        <v>136.872</v>
      </c>
      <c r="I37" s="200">
        <v>130.405</v>
      </c>
      <c r="J37" s="200">
        <v>134.192</v>
      </c>
      <c r="K37" s="112">
        <f>IF(I37&gt;0,100*J37/I37,0)</f>
        <v>102.90402975346038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27</v>
      </c>
      <c r="D39" s="109">
        <v>27</v>
      </c>
      <c r="E39" s="109">
        <v>30</v>
      </c>
      <c r="F39" s="110">
        <f>IF(D39&gt;0,100*E39/D39,0)</f>
        <v>111.11111111111111</v>
      </c>
      <c r="G39" s="111"/>
      <c r="H39" s="199">
        <v>0.052</v>
      </c>
      <c r="I39" s="200">
        <v>0.052</v>
      </c>
      <c r="J39" s="200">
        <v>0.045</v>
      </c>
      <c r="K39" s="112">
        <f>IF(I39&gt;0,100*J39/I39,0)</f>
        <v>86.53846153846155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/>
      <c r="I50" s="200"/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5</v>
      </c>
      <c r="D52" s="109">
        <v>5</v>
      </c>
      <c r="E52" s="109">
        <v>5</v>
      </c>
      <c r="F52" s="110">
        <f>IF(D52&gt;0,100*E52/D52,0)</f>
        <v>100</v>
      </c>
      <c r="G52" s="111"/>
      <c r="H52" s="199">
        <v>0.035</v>
      </c>
      <c r="I52" s="200">
        <v>0.035</v>
      </c>
      <c r="J52" s="200">
        <v>0.035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138</v>
      </c>
      <c r="D54" s="100">
        <v>110</v>
      </c>
      <c r="E54" s="100">
        <v>87</v>
      </c>
      <c r="F54" s="101"/>
      <c r="G54" s="101"/>
      <c r="H54" s="198">
        <v>0.883</v>
      </c>
      <c r="I54" s="198">
        <v>0.726</v>
      </c>
      <c r="J54" s="198">
        <v>0.566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/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138</v>
      </c>
      <c r="D59" s="109">
        <v>110</v>
      </c>
      <c r="E59" s="109">
        <v>87</v>
      </c>
      <c r="F59" s="110">
        <f>IF(D59&gt;0,100*E59/D59,0)</f>
        <v>79.0909090909091</v>
      </c>
      <c r="G59" s="111"/>
      <c r="H59" s="199">
        <v>0.883</v>
      </c>
      <c r="I59" s="200">
        <v>0.726</v>
      </c>
      <c r="J59" s="200">
        <v>0.566</v>
      </c>
      <c r="K59" s="112">
        <f>IF(I59&gt;0,100*J59/I59,0)</f>
        <v>77.96143250688705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260</v>
      </c>
      <c r="D61" s="100">
        <v>270</v>
      </c>
      <c r="E61" s="100">
        <v>280</v>
      </c>
      <c r="F61" s="101"/>
      <c r="G61" s="101"/>
      <c r="H61" s="198">
        <v>1.079</v>
      </c>
      <c r="I61" s="198">
        <v>1.2</v>
      </c>
      <c r="J61" s="198">
        <v>1.3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153</v>
      </c>
      <c r="D62" s="100">
        <v>153</v>
      </c>
      <c r="E62" s="100">
        <v>153</v>
      </c>
      <c r="F62" s="101"/>
      <c r="G62" s="101"/>
      <c r="H62" s="198">
        <v>1.163</v>
      </c>
      <c r="I62" s="198">
        <v>1.2</v>
      </c>
      <c r="J62" s="198">
        <v>1.2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14348</v>
      </c>
      <c r="D63" s="100">
        <v>14609</v>
      </c>
      <c r="E63" s="100">
        <v>14609</v>
      </c>
      <c r="F63" s="101"/>
      <c r="G63" s="101"/>
      <c r="H63" s="198">
        <v>112.689</v>
      </c>
      <c r="I63" s="198">
        <v>120.45</v>
      </c>
      <c r="J63" s="198">
        <v>120.45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14761</v>
      </c>
      <c r="D64" s="109">
        <v>15032</v>
      </c>
      <c r="E64" s="109">
        <v>15042</v>
      </c>
      <c r="F64" s="110">
        <f>IF(D64&gt;0,100*E64/D64,0)</f>
        <v>100.06652474720596</v>
      </c>
      <c r="G64" s="111"/>
      <c r="H64" s="199">
        <v>114.931</v>
      </c>
      <c r="I64" s="200">
        <v>122.85000000000001</v>
      </c>
      <c r="J64" s="200">
        <v>122.95</v>
      </c>
      <c r="K64" s="112">
        <f>IF(I64&gt;0,100*J64/I64,0)</f>
        <v>100.08140008140008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443</v>
      </c>
      <c r="D66" s="109">
        <v>443</v>
      </c>
      <c r="E66" s="109">
        <v>411</v>
      </c>
      <c r="F66" s="110">
        <f>IF(D66&gt;0,100*E66/D66,0)</f>
        <v>92.7765237020316</v>
      </c>
      <c r="G66" s="111"/>
      <c r="H66" s="199">
        <v>2.193</v>
      </c>
      <c r="I66" s="200">
        <v>2.193</v>
      </c>
      <c r="J66" s="200">
        <v>2.02</v>
      </c>
      <c r="K66" s="112">
        <f>IF(I66&gt;0,100*J66/I66,0)</f>
        <v>92.11126310989512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20520</v>
      </c>
      <c r="D68" s="100">
        <v>19470</v>
      </c>
      <c r="E68" s="100">
        <v>19000</v>
      </c>
      <c r="F68" s="101"/>
      <c r="G68" s="101"/>
      <c r="H68" s="198">
        <v>156.403</v>
      </c>
      <c r="I68" s="198">
        <v>138</v>
      </c>
      <c r="J68" s="198">
        <v>140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5708</v>
      </c>
      <c r="D69" s="100">
        <v>5590</v>
      </c>
      <c r="E69" s="100">
        <v>6000</v>
      </c>
      <c r="F69" s="101"/>
      <c r="G69" s="101"/>
      <c r="H69" s="198">
        <v>43.244</v>
      </c>
      <c r="I69" s="198">
        <v>39.4</v>
      </c>
      <c r="J69" s="198">
        <v>42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26228</v>
      </c>
      <c r="D70" s="109">
        <v>25060</v>
      </c>
      <c r="E70" s="109">
        <v>25000</v>
      </c>
      <c r="F70" s="110">
        <f>IF(D70&gt;0,100*E70/D70,0)</f>
        <v>99.76057462090982</v>
      </c>
      <c r="G70" s="111"/>
      <c r="H70" s="199">
        <v>199.647</v>
      </c>
      <c r="I70" s="200">
        <v>177.4</v>
      </c>
      <c r="J70" s="200">
        <v>182</v>
      </c>
      <c r="K70" s="112">
        <f>IF(I70&gt;0,100*J70/I70,0)</f>
        <v>102.59301014656144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2777</v>
      </c>
      <c r="D73" s="100">
        <v>2860</v>
      </c>
      <c r="E73" s="100">
        <v>2800</v>
      </c>
      <c r="F73" s="101"/>
      <c r="G73" s="101"/>
      <c r="H73" s="198">
        <v>22.541</v>
      </c>
      <c r="I73" s="198">
        <v>22.8</v>
      </c>
      <c r="J73" s="198">
        <v>22.4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25</v>
      </c>
      <c r="D76" s="100">
        <v>27</v>
      </c>
      <c r="E76" s="100">
        <v>26</v>
      </c>
      <c r="F76" s="101"/>
      <c r="G76" s="101"/>
      <c r="H76" s="198">
        <v>0.24</v>
      </c>
      <c r="I76" s="198">
        <v>0.257</v>
      </c>
      <c r="J76" s="198">
        <v>0.247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/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36967</v>
      </c>
      <c r="D79" s="100">
        <v>37496</v>
      </c>
      <c r="E79" s="100">
        <v>37500</v>
      </c>
      <c r="F79" s="101"/>
      <c r="G79" s="101"/>
      <c r="H79" s="198">
        <v>346.418</v>
      </c>
      <c r="I79" s="198">
        <v>358.403</v>
      </c>
      <c r="J79" s="198">
        <v>375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39769</v>
      </c>
      <c r="D80" s="109">
        <v>40383</v>
      </c>
      <c r="E80" s="109">
        <v>40326</v>
      </c>
      <c r="F80" s="110">
        <f>IF(D80&gt;0,100*E80/D80,0)</f>
        <v>99.85885149691703</v>
      </c>
      <c r="G80" s="111"/>
      <c r="H80" s="199">
        <v>369.199</v>
      </c>
      <c r="I80" s="200">
        <v>381.46000000000004</v>
      </c>
      <c r="J80" s="200">
        <v>397.647</v>
      </c>
      <c r="K80" s="112">
        <f>IF(I80&gt;0,100*J80/I80,0)</f>
        <v>104.24343312536044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112146</v>
      </c>
      <c r="D86" s="100">
        <v>110246</v>
      </c>
      <c r="E86" s="100">
        <v>109729</v>
      </c>
      <c r="F86" s="101">
        <f>IF(D86&gt;0,100*E86/D86,0)</f>
        <v>99.53104874553271</v>
      </c>
      <c r="G86" s="101"/>
      <c r="H86" s="102">
        <v>876.6310000000001</v>
      </c>
      <c r="I86" s="102">
        <v>863.6080000000001</v>
      </c>
      <c r="J86" s="102">
        <v>888.387</v>
      </c>
      <c r="K86" s="103">
        <f>IF(I86&gt;0,100*J86/I86,0)</f>
        <v>102.8692416003557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112146</v>
      </c>
      <c r="D89" s="126">
        <v>110246</v>
      </c>
      <c r="E89" s="126">
        <v>109729</v>
      </c>
      <c r="F89" s="127">
        <f>IF(D89&gt;0,100*E89/D89,0)</f>
        <v>99.53104874553271</v>
      </c>
      <c r="G89" s="111"/>
      <c r="H89" s="128">
        <v>876.6310000000001</v>
      </c>
      <c r="I89" s="129">
        <v>863.6080000000001</v>
      </c>
      <c r="J89" s="129">
        <v>888.387</v>
      </c>
      <c r="K89" s="127">
        <f>IF(I89&gt;0,100*J89/I89,0)</f>
        <v>102.8692416003557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82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933</v>
      </c>
      <c r="D9" s="100">
        <v>932</v>
      </c>
      <c r="E9" s="100">
        <v>932</v>
      </c>
      <c r="F9" s="101"/>
      <c r="G9" s="101"/>
      <c r="H9" s="198">
        <v>2.345</v>
      </c>
      <c r="I9" s="198">
        <v>2.33</v>
      </c>
      <c r="J9" s="198">
        <v>2.46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641</v>
      </c>
      <c r="D10" s="100">
        <v>635</v>
      </c>
      <c r="E10" s="100">
        <v>635</v>
      </c>
      <c r="F10" s="101"/>
      <c r="G10" s="101"/>
      <c r="H10" s="198">
        <v>1.091</v>
      </c>
      <c r="I10" s="198">
        <v>1.08091</v>
      </c>
      <c r="J10" s="198">
        <v>1.041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224</v>
      </c>
      <c r="D11" s="100">
        <v>231</v>
      </c>
      <c r="E11" s="100">
        <v>231</v>
      </c>
      <c r="F11" s="101"/>
      <c r="G11" s="101"/>
      <c r="H11" s="198">
        <v>0.215</v>
      </c>
      <c r="I11" s="198">
        <v>0.22222</v>
      </c>
      <c r="J11" s="198">
        <v>0.222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304</v>
      </c>
      <c r="D12" s="100">
        <v>291</v>
      </c>
      <c r="E12" s="100">
        <v>291</v>
      </c>
      <c r="F12" s="101"/>
      <c r="G12" s="101"/>
      <c r="H12" s="198">
        <v>0.424</v>
      </c>
      <c r="I12" s="198">
        <v>0.4061875</v>
      </c>
      <c r="J12" s="198">
        <v>0.678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2102</v>
      </c>
      <c r="D13" s="109">
        <v>2089</v>
      </c>
      <c r="E13" s="109">
        <v>2089</v>
      </c>
      <c r="F13" s="110">
        <f>IF(D13&gt;0,100*E13/D13,0)</f>
        <v>100</v>
      </c>
      <c r="G13" s="111"/>
      <c r="H13" s="199">
        <v>4.075</v>
      </c>
      <c r="I13" s="200">
        <v>4.0393175</v>
      </c>
      <c r="J13" s="200">
        <v>4.401</v>
      </c>
      <c r="K13" s="112">
        <f>IF(I13&gt;0,100*J13/I13,0)</f>
        <v>108.95404978687611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910</v>
      </c>
      <c r="D15" s="109">
        <v>910</v>
      </c>
      <c r="E15" s="109">
        <v>900</v>
      </c>
      <c r="F15" s="110">
        <f>IF(D15&gt;0,100*E15/D15,0)</f>
        <v>98.9010989010989</v>
      </c>
      <c r="G15" s="111"/>
      <c r="H15" s="199">
        <v>0.621</v>
      </c>
      <c r="I15" s="200">
        <v>0.65</v>
      </c>
      <c r="J15" s="200">
        <v>0.65</v>
      </c>
      <c r="K15" s="112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9</v>
      </c>
      <c r="D17" s="109">
        <v>7</v>
      </c>
      <c r="E17" s="109"/>
      <c r="F17" s="110"/>
      <c r="G17" s="111"/>
      <c r="H17" s="199">
        <v>0.009</v>
      </c>
      <c r="I17" s="200">
        <v>0.014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127</v>
      </c>
      <c r="D19" s="100">
        <v>157</v>
      </c>
      <c r="E19" s="100">
        <v>223</v>
      </c>
      <c r="F19" s="101"/>
      <c r="G19" s="101"/>
      <c r="H19" s="198">
        <v>0.172</v>
      </c>
      <c r="I19" s="198">
        <v>0.22</v>
      </c>
      <c r="J19" s="198">
        <v>0.558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280</v>
      </c>
      <c r="D20" s="100">
        <v>280</v>
      </c>
      <c r="E20" s="100">
        <v>280</v>
      </c>
      <c r="F20" s="101"/>
      <c r="G20" s="101"/>
      <c r="H20" s="198">
        <v>0.168</v>
      </c>
      <c r="I20" s="198">
        <v>0.311</v>
      </c>
      <c r="J20" s="198">
        <v>0.476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220</v>
      </c>
      <c r="D21" s="100">
        <v>225</v>
      </c>
      <c r="E21" s="100">
        <v>225</v>
      </c>
      <c r="F21" s="101"/>
      <c r="G21" s="101"/>
      <c r="H21" s="198">
        <v>0.133</v>
      </c>
      <c r="I21" s="198">
        <v>0.337</v>
      </c>
      <c r="J21" s="198">
        <v>0.394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627</v>
      </c>
      <c r="D22" s="109">
        <v>662</v>
      </c>
      <c r="E22" s="109">
        <v>728</v>
      </c>
      <c r="F22" s="110">
        <f>IF(D22&gt;0,100*E22/D22,0)</f>
        <v>109.96978851963746</v>
      </c>
      <c r="G22" s="111"/>
      <c r="H22" s="199">
        <v>0.473</v>
      </c>
      <c r="I22" s="200">
        <v>0.8680000000000001</v>
      </c>
      <c r="J22" s="200">
        <v>1.428</v>
      </c>
      <c r="K22" s="112">
        <f>IF(I22&gt;0,100*J22/I22,0)</f>
        <v>164.51612903225802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309</v>
      </c>
      <c r="D24" s="109">
        <v>316</v>
      </c>
      <c r="E24" s="109">
        <v>407</v>
      </c>
      <c r="F24" s="110">
        <f>IF(D24&gt;0,100*E24/D24,0)</f>
        <v>128.79746835443038</v>
      </c>
      <c r="G24" s="111"/>
      <c r="H24" s="199">
        <v>0.794</v>
      </c>
      <c r="I24" s="200">
        <v>0.788</v>
      </c>
      <c r="J24" s="200">
        <v>1.1</v>
      </c>
      <c r="K24" s="112">
        <f>IF(I24&gt;0,100*J24/I24,0)</f>
        <v>139.59390862944164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112</v>
      </c>
      <c r="D26" s="109">
        <v>113</v>
      </c>
      <c r="E26" s="109">
        <v>135</v>
      </c>
      <c r="F26" s="110">
        <f>IF(D26&gt;0,100*E26/D26,0)</f>
        <v>119.46902654867256</v>
      </c>
      <c r="G26" s="111"/>
      <c r="H26" s="199">
        <v>0.202</v>
      </c>
      <c r="I26" s="200">
        <v>0.205</v>
      </c>
      <c r="J26" s="200">
        <v>0.21</v>
      </c>
      <c r="K26" s="112">
        <f>IF(I26&gt;0,100*J26/I26,0)</f>
        <v>102.43902439024392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3</v>
      </c>
      <c r="D28" s="100">
        <v>3</v>
      </c>
      <c r="E28" s="100">
        <v>1</v>
      </c>
      <c r="F28" s="101"/>
      <c r="G28" s="101"/>
      <c r="H28" s="198">
        <v>0.007</v>
      </c>
      <c r="I28" s="198">
        <v>0.007</v>
      </c>
      <c r="J28" s="198">
        <v>0.002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>
        <v>4</v>
      </c>
      <c r="F30" s="101"/>
      <c r="G30" s="101"/>
      <c r="H30" s="198"/>
      <c r="I30" s="198"/>
      <c r="J30" s="198">
        <v>0.008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</v>
      </c>
      <c r="D31" s="109">
        <v>3</v>
      </c>
      <c r="E31" s="109">
        <v>5</v>
      </c>
      <c r="F31" s="110">
        <f>IF(D31&gt;0,100*E31/D31,0)</f>
        <v>166.66666666666666</v>
      </c>
      <c r="G31" s="111"/>
      <c r="H31" s="199">
        <v>0.007</v>
      </c>
      <c r="I31" s="200">
        <v>0.007</v>
      </c>
      <c r="J31" s="200">
        <v>0.01</v>
      </c>
      <c r="K31" s="112">
        <f>IF(I31&gt;0,100*J31/I31,0)</f>
        <v>142.85714285714286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174</v>
      </c>
      <c r="D33" s="100">
        <v>170</v>
      </c>
      <c r="E33" s="100">
        <v>165</v>
      </c>
      <c r="F33" s="101"/>
      <c r="G33" s="101"/>
      <c r="H33" s="198">
        <v>0.262</v>
      </c>
      <c r="I33" s="198">
        <v>0.2</v>
      </c>
      <c r="J33" s="198">
        <v>0.19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53</v>
      </c>
      <c r="D34" s="100">
        <v>36</v>
      </c>
      <c r="E34" s="100">
        <v>111</v>
      </c>
      <c r="F34" s="101"/>
      <c r="G34" s="101"/>
      <c r="H34" s="198">
        <v>0.06</v>
      </c>
      <c r="I34" s="198">
        <v>0.034</v>
      </c>
      <c r="J34" s="198">
        <v>0.125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>
        <v>10</v>
      </c>
      <c r="E35" s="100">
        <v>10</v>
      </c>
      <c r="F35" s="101"/>
      <c r="G35" s="101"/>
      <c r="H35" s="198"/>
      <c r="I35" s="198">
        <v>0.012</v>
      </c>
      <c r="J35" s="198">
        <v>0.012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4</v>
      </c>
      <c r="D36" s="100">
        <v>4</v>
      </c>
      <c r="E36" s="100">
        <v>1</v>
      </c>
      <c r="F36" s="101"/>
      <c r="G36" s="101"/>
      <c r="H36" s="198">
        <v>0.006</v>
      </c>
      <c r="I36" s="198">
        <v>0.006</v>
      </c>
      <c r="J36" s="198">
        <v>0.002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231</v>
      </c>
      <c r="D37" s="109">
        <v>220</v>
      </c>
      <c r="E37" s="109">
        <v>287</v>
      </c>
      <c r="F37" s="110">
        <f>IF(D37&gt;0,100*E37/D37,0)</f>
        <v>130.45454545454547</v>
      </c>
      <c r="G37" s="111"/>
      <c r="H37" s="199">
        <v>0.328</v>
      </c>
      <c r="I37" s="200">
        <v>0.252</v>
      </c>
      <c r="J37" s="200">
        <v>0.329</v>
      </c>
      <c r="K37" s="112">
        <f>IF(I37&gt;0,100*J37/I37,0)</f>
        <v>130.55555555555554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4</v>
      </c>
      <c r="D39" s="109">
        <v>4</v>
      </c>
      <c r="E39" s="109">
        <v>5</v>
      </c>
      <c r="F39" s="110">
        <f>IF(D39&gt;0,100*E39/D39,0)</f>
        <v>125</v>
      </c>
      <c r="G39" s="111"/>
      <c r="H39" s="199">
        <v>0.003</v>
      </c>
      <c r="I39" s="200">
        <v>0.003</v>
      </c>
      <c r="J39" s="200">
        <v>0.004</v>
      </c>
      <c r="K39" s="112">
        <f>IF(I39&gt;0,100*J39/I39,0)</f>
        <v>133.33333333333334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258</v>
      </c>
      <c r="D41" s="100">
        <v>305</v>
      </c>
      <c r="E41" s="100">
        <v>310</v>
      </c>
      <c r="F41" s="101"/>
      <c r="G41" s="101"/>
      <c r="H41" s="198">
        <v>0.458</v>
      </c>
      <c r="I41" s="198">
        <v>0.53</v>
      </c>
      <c r="J41" s="198">
        <v>0.54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45</v>
      </c>
      <c r="D42" s="100">
        <v>48</v>
      </c>
      <c r="E42" s="100">
        <v>41</v>
      </c>
      <c r="F42" s="101"/>
      <c r="G42" s="101"/>
      <c r="H42" s="198">
        <v>0.099</v>
      </c>
      <c r="I42" s="198">
        <v>0.062</v>
      </c>
      <c r="J42" s="198">
        <v>0.053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1762</v>
      </c>
      <c r="D43" s="100">
        <v>2440</v>
      </c>
      <c r="E43" s="100">
        <v>3400</v>
      </c>
      <c r="F43" s="101"/>
      <c r="G43" s="101"/>
      <c r="H43" s="198">
        <v>3.524</v>
      </c>
      <c r="I43" s="198">
        <v>3.855</v>
      </c>
      <c r="J43" s="198">
        <v>8.5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35</v>
      </c>
      <c r="D44" s="100">
        <v>53</v>
      </c>
      <c r="E44" s="100">
        <v>66</v>
      </c>
      <c r="F44" s="101"/>
      <c r="G44" s="101"/>
      <c r="H44" s="198">
        <v>0.07</v>
      </c>
      <c r="I44" s="198">
        <v>0.095</v>
      </c>
      <c r="J44" s="198">
        <v>0.132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34</v>
      </c>
      <c r="D45" s="100">
        <v>56</v>
      </c>
      <c r="E45" s="100">
        <v>60</v>
      </c>
      <c r="F45" s="101"/>
      <c r="G45" s="101"/>
      <c r="H45" s="198">
        <v>0.06</v>
      </c>
      <c r="I45" s="198">
        <v>0.108</v>
      </c>
      <c r="J45" s="198">
        <v>0.114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30</v>
      </c>
      <c r="D46" s="100">
        <v>30</v>
      </c>
      <c r="E46" s="100">
        <v>32</v>
      </c>
      <c r="F46" s="101"/>
      <c r="G46" s="101"/>
      <c r="H46" s="198">
        <v>0.075</v>
      </c>
      <c r="I46" s="198">
        <v>0.06</v>
      </c>
      <c r="J46" s="198">
        <v>0.064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2</v>
      </c>
      <c r="D47" s="100">
        <v>2</v>
      </c>
      <c r="E47" s="100">
        <v>2</v>
      </c>
      <c r="F47" s="101"/>
      <c r="G47" s="101"/>
      <c r="H47" s="198">
        <v>0.002</v>
      </c>
      <c r="I47" s="198">
        <v>0.002</v>
      </c>
      <c r="J47" s="198">
        <v>0.002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75</v>
      </c>
      <c r="D48" s="100">
        <v>79</v>
      </c>
      <c r="E48" s="100">
        <v>129</v>
      </c>
      <c r="F48" s="101"/>
      <c r="G48" s="101"/>
      <c r="H48" s="198">
        <v>0.225</v>
      </c>
      <c r="I48" s="198">
        <v>0.197</v>
      </c>
      <c r="J48" s="198">
        <v>0.356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48</v>
      </c>
      <c r="D49" s="100">
        <v>82</v>
      </c>
      <c r="E49" s="100">
        <v>123</v>
      </c>
      <c r="F49" s="101"/>
      <c r="G49" s="101"/>
      <c r="H49" s="198">
        <v>0.062</v>
      </c>
      <c r="I49" s="198">
        <v>0.164</v>
      </c>
      <c r="J49" s="198">
        <v>0.235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2289</v>
      </c>
      <c r="D50" s="109">
        <v>3095</v>
      </c>
      <c r="E50" s="109">
        <v>4163</v>
      </c>
      <c r="F50" s="110">
        <f>IF(D50&gt;0,100*E50/D50,0)</f>
        <v>134.50726978998384</v>
      </c>
      <c r="G50" s="111"/>
      <c r="H50" s="199">
        <v>4.575</v>
      </c>
      <c r="I50" s="200">
        <v>5.072999999999999</v>
      </c>
      <c r="J50" s="200">
        <v>9.996</v>
      </c>
      <c r="K50" s="112">
        <f>IF(I50&gt;0,100*J50/I50,0)</f>
        <v>197.04316972205802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30</v>
      </c>
      <c r="D54" s="100">
        <v>40</v>
      </c>
      <c r="E54" s="100">
        <v>35</v>
      </c>
      <c r="F54" s="101"/>
      <c r="G54" s="101"/>
      <c r="H54" s="198">
        <v>0.054</v>
      </c>
      <c r="I54" s="198">
        <v>0.06</v>
      </c>
      <c r="J54" s="198">
        <v>0.056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>
        <v>14</v>
      </c>
      <c r="F55" s="101"/>
      <c r="G55" s="101"/>
      <c r="H55" s="198"/>
      <c r="I55" s="198"/>
      <c r="J55" s="198">
        <v>0.012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25</v>
      </c>
      <c r="D58" s="100">
        <v>11</v>
      </c>
      <c r="E58" s="100">
        <v>12</v>
      </c>
      <c r="F58" s="101"/>
      <c r="G58" s="101"/>
      <c r="H58" s="198">
        <v>0.018</v>
      </c>
      <c r="I58" s="198">
        <v>0.006</v>
      </c>
      <c r="J58" s="198">
        <v>0.006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55</v>
      </c>
      <c r="D59" s="109">
        <v>51</v>
      </c>
      <c r="E59" s="109">
        <v>61</v>
      </c>
      <c r="F59" s="110">
        <f>IF(D59&gt;0,100*E59/D59,0)</f>
        <v>119.6078431372549</v>
      </c>
      <c r="G59" s="111"/>
      <c r="H59" s="199">
        <v>0.072</v>
      </c>
      <c r="I59" s="200">
        <v>0.066</v>
      </c>
      <c r="J59" s="200">
        <v>0.07400000000000001</v>
      </c>
      <c r="K59" s="112">
        <f>IF(I59&gt;0,100*J59/I59,0)</f>
        <v>112.12121212121214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>
        <v>5</v>
      </c>
      <c r="E61" s="100">
        <v>5</v>
      </c>
      <c r="F61" s="101"/>
      <c r="G61" s="101"/>
      <c r="H61" s="198"/>
      <c r="I61" s="198">
        <v>0.01</v>
      </c>
      <c r="J61" s="198">
        <v>0.003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5</v>
      </c>
      <c r="D63" s="100"/>
      <c r="E63" s="100"/>
      <c r="F63" s="101"/>
      <c r="G63" s="101"/>
      <c r="H63" s="198">
        <v>0.008</v>
      </c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5</v>
      </c>
      <c r="D64" s="109">
        <v>5</v>
      </c>
      <c r="E64" s="109">
        <v>5</v>
      </c>
      <c r="F64" s="110">
        <f>IF(D64&gt;0,100*E64/D64,0)</f>
        <v>100</v>
      </c>
      <c r="G64" s="111"/>
      <c r="H64" s="199">
        <v>0.008</v>
      </c>
      <c r="I64" s="200">
        <v>0.01</v>
      </c>
      <c r="J64" s="200">
        <v>0.003</v>
      </c>
      <c r="K64" s="112">
        <f>IF(I64&gt;0,100*J64/I64,0)</f>
        <v>30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</v>
      </c>
      <c r="D66" s="109">
        <v>2</v>
      </c>
      <c r="E66" s="109">
        <v>8</v>
      </c>
      <c r="F66" s="110">
        <f>IF(D66&gt;0,100*E66/D66,0)</f>
        <v>400</v>
      </c>
      <c r="G66" s="111"/>
      <c r="H66" s="199">
        <v>0.001</v>
      </c>
      <c r="I66" s="200">
        <v>0.001</v>
      </c>
      <c r="J66" s="200">
        <v>0.006</v>
      </c>
      <c r="K66" s="112">
        <f>IF(I66&gt;0,100*J66/I66,0)</f>
        <v>600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/>
      <c r="I73" s="198"/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13</v>
      </c>
      <c r="D75" s="100">
        <v>13</v>
      </c>
      <c r="E75" s="100">
        <v>4</v>
      </c>
      <c r="F75" s="101"/>
      <c r="G75" s="101"/>
      <c r="H75" s="198">
        <v>0.016</v>
      </c>
      <c r="I75" s="198">
        <v>0.01264</v>
      </c>
      <c r="J75" s="198">
        <v>0.00302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/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</v>
      </c>
      <c r="D77" s="100">
        <v>3</v>
      </c>
      <c r="E77" s="100">
        <v>2</v>
      </c>
      <c r="F77" s="101"/>
      <c r="G77" s="101"/>
      <c r="H77" s="198">
        <v>0.004</v>
      </c>
      <c r="I77" s="198">
        <v>0.004</v>
      </c>
      <c r="J77" s="198">
        <v>0.003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22</v>
      </c>
      <c r="D78" s="100">
        <v>26</v>
      </c>
      <c r="E78" s="100">
        <v>26</v>
      </c>
      <c r="F78" s="101"/>
      <c r="G78" s="101"/>
      <c r="H78" s="198">
        <v>0.024</v>
      </c>
      <c r="I78" s="198">
        <v>0.03</v>
      </c>
      <c r="J78" s="198">
        <v>0.025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</v>
      </c>
      <c r="D79" s="100">
        <v>4</v>
      </c>
      <c r="E79" s="100">
        <v>5</v>
      </c>
      <c r="F79" s="101"/>
      <c r="G79" s="101"/>
      <c r="H79" s="198">
        <v>0.004</v>
      </c>
      <c r="I79" s="198">
        <v>0.006</v>
      </c>
      <c r="J79" s="198">
        <v>0.008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40</v>
      </c>
      <c r="D80" s="109">
        <v>46</v>
      </c>
      <c r="E80" s="109">
        <v>37</v>
      </c>
      <c r="F80" s="110">
        <f>IF(D80&gt;0,100*E80/D80,0)</f>
        <v>80.43478260869566</v>
      </c>
      <c r="G80" s="111"/>
      <c r="H80" s="199">
        <v>0.048</v>
      </c>
      <c r="I80" s="200">
        <v>0.05264</v>
      </c>
      <c r="J80" s="200">
        <v>0.03902</v>
      </c>
      <c r="K80" s="112">
        <f>IF(I80&gt;0,100*J80/I80,0)</f>
        <v>74.12613981762918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56</v>
      </c>
      <c r="D82" s="100">
        <v>56</v>
      </c>
      <c r="E82" s="100">
        <v>56</v>
      </c>
      <c r="F82" s="101"/>
      <c r="G82" s="101"/>
      <c r="H82" s="198">
        <v>0.052</v>
      </c>
      <c r="I82" s="198">
        <v>0.052</v>
      </c>
      <c r="J82" s="198">
        <v>0.052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75</v>
      </c>
      <c r="D83" s="100">
        <v>75</v>
      </c>
      <c r="E83" s="100">
        <v>75</v>
      </c>
      <c r="F83" s="101"/>
      <c r="G83" s="101"/>
      <c r="H83" s="198">
        <v>0.069</v>
      </c>
      <c r="I83" s="198">
        <v>0.07</v>
      </c>
      <c r="J83" s="198">
        <v>0.07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131</v>
      </c>
      <c r="D84" s="109">
        <v>131</v>
      </c>
      <c r="E84" s="109">
        <v>131</v>
      </c>
      <c r="F84" s="110">
        <f>IF(D84&gt;0,100*E84/D84,0)</f>
        <v>100</v>
      </c>
      <c r="G84" s="111"/>
      <c r="H84" s="199">
        <v>0.121</v>
      </c>
      <c r="I84" s="200">
        <v>0.122</v>
      </c>
      <c r="J84" s="200">
        <v>0.122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6829</v>
      </c>
      <c r="D86" s="100">
        <v>7654</v>
      </c>
      <c r="E86" s="100">
        <v>8961</v>
      </c>
      <c r="F86" s="101">
        <f>IF(D86&gt;0,100*E86/D86,0)</f>
        <v>117.07603867258949</v>
      </c>
      <c r="G86" s="101"/>
      <c r="H86" s="102">
        <v>11.336999999999998</v>
      </c>
      <c r="I86" s="102">
        <v>12.150957499999999</v>
      </c>
      <c r="J86" s="102">
        <v>18.372020000000003</v>
      </c>
      <c r="K86" s="103">
        <f>IF(I86&gt;0,100*J86/I86,0)</f>
        <v>151.19812574441153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6829</v>
      </c>
      <c r="D89" s="126">
        <v>7654</v>
      </c>
      <c r="E89" s="126">
        <v>8961</v>
      </c>
      <c r="F89" s="127">
        <f>IF(D89&gt;0,100*E89/D89,0)</f>
        <v>117.07603867258949</v>
      </c>
      <c r="G89" s="111"/>
      <c r="H89" s="128">
        <v>11.336999999999998</v>
      </c>
      <c r="I89" s="129">
        <v>12.150957499999999</v>
      </c>
      <c r="J89" s="129">
        <v>18.372020000000003</v>
      </c>
      <c r="K89" s="127">
        <f>IF(I89&gt;0,100*J89/I89,0)</f>
        <v>151.19812574441153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V627"/>
  <sheetViews>
    <sheetView workbookViewId="0" topLeftCell="A43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83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5321</v>
      </c>
      <c r="D9" s="100">
        <v>5321</v>
      </c>
      <c r="E9" s="100">
        <v>5318</v>
      </c>
      <c r="F9" s="101"/>
      <c r="G9" s="101"/>
      <c r="H9" s="198">
        <v>103.93</v>
      </c>
      <c r="I9" s="198">
        <v>103.927</v>
      </c>
      <c r="J9" s="198">
        <v>116.464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3546</v>
      </c>
      <c r="D10" s="100">
        <v>3546</v>
      </c>
      <c r="E10" s="100">
        <v>3450</v>
      </c>
      <c r="F10" s="101"/>
      <c r="G10" s="101"/>
      <c r="H10" s="198">
        <v>64.824</v>
      </c>
      <c r="I10" s="198">
        <v>64.818</v>
      </c>
      <c r="J10" s="198">
        <v>70.857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5559</v>
      </c>
      <c r="D11" s="100">
        <v>6096</v>
      </c>
      <c r="E11" s="100">
        <v>6114</v>
      </c>
      <c r="F11" s="101"/>
      <c r="G11" s="101"/>
      <c r="H11" s="198">
        <v>165.831</v>
      </c>
      <c r="I11" s="198">
        <v>197.85</v>
      </c>
      <c r="J11" s="198">
        <v>155.887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2304</v>
      </c>
      <c r="D12" s="100">
        <v>2133</v>
      </c>
      <c r="E12" s="100">
        <v>2333</v>
      </c>
      <c r="F12" s="101"/>
      <c r="G12" s="101"/>
      <c r="H12" s="198">
        <v>47.013</v>
      </c>
      <c r="I12" s="198">
        <v>47.014</v>
      </c>
      <c r="J12" s="198">
        <v>56.031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16730</v>
      </c>
      <c r="D13" s="109">
        <v>17096</v>
      </c>
      <c r="E13" s="109">
        <v>17215</v>
      </c>
      <c r="F13" s="110">
        <f>IF(D13&gt;0,100*E13/D13,0)</f>
        <v>100.69606925596631</v>
      </c>
      <c r="G13" s="111"/>
      <c r="H13" s="199">
        <v>381.598</v>
      </c>
      <c r="I13" s="200">
        <v>413.60900000000004</v>
      </c>
      <c r="J13" s="200">
        <v>399.239</v>
      </c>
      <c r="K13" s="112">
        <f>IF(I13&gt;0,100*J13/I13,0)</f>
        <v>96.52570422790605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1030</v>
      </c>
      <c r="D15" s="109">
        <v>1010</v>
      </c>
      <c r="E15" s="109">
        <v>1010</v>
      </c>
      <c r="F15" s="110">
        <f>IF(D15&gt;0,100*E15/D15,0)</f>
        <v>100</v>
      </c>
      <c r="G15" s="111"/>
      <c r="H15" s="199">
        <v>20.6</v>
      </c>
      <c r="I15" s="200">
        <v>22.22</v>
      </c>
      <c r="J15" s="200">
        <v>22.22</v>
      </c>
      <c r="K15" s="112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62</v>
      </c>
      <c r="D17" s="109">
        <v>30</v>
      </c>
      <c r="E17" s="109">
        <v>30</v>
      </c>
      <c r="F17" s="110">
        <f>IF(D17&gt;0,100*E17/D17,0)</f>
        <v>100</v>
      </c>
      <c r="G17" s="111"/>
      <c r="H17" s="199">
        <v>1.55</v>
      </c>
      <c r="I17" s="200">
        <v>0.48</v>
      </c>
      <c r="J17" s="200">
        <v>0.48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600</v>
      </c>
      <c r="D19" s="100">
        <v>300</v>
      </c>
      <c r="E19" s="100">
        <v>365</v>
      </c>
      <c r="F19" s="101"/>
      <c r="G19" s="101"/>
      <c r="H19" s="198">
        <v>20.414</v>
      </c>
      <c r="I19" s="198">
        <v>10.8</v>
      </c>
      <c r="J19" s="198">
        <v>14.053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120</v>
      </c>
      <c r="D20" s="100">
        <v>140</v>
      </c>
      <c r="E20" s="100">
        <v>140</v>
      </c>
      <c r="F20" s="101"/>
      <c r="G20" s="101"/>
      <c r="H20" s="198">
        <v>2.58</v>
      </c>
      <c r="I20" s="198">
        <v>3.08</v>
      </c>
      <c r="J20" s="198">
        <v>3.36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130</v>
      </c>
      <c r="D21" s="100">
        <v>120</v>
      </c>
      <c r="E21" s="100">
        <v>120</v>
      </c>
      <c r="F21" s="101"/>
      <c r="G21" s="101"/>
      <c r="H21" s="198">
        <v>2.99</v>
      </c>
      <c r="I21" s="198">
        <v>2.7</v>
      </c>
      <c r="J21" s="198">
        <v>2.804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850</v>
      </c>
      <c r="D22" s="109">
        <v>560</v>
      </c>
      <c r="E22" s="109">
        <v>625</v>
      </c>
      <c r="F22" s="110">
        <f>IF(D22&gt;0,100*E22/D22,0)</f>
        <v>111.60714285714286</v>
      </c>
      <c r="G22" s="111"/>
      <c r="H22" s="199">
        <v>25.984</v>
      </c>
      <c r="I22" s="200">
        <v>16.580000000000002</v>
      </c>
      <c r="J22" s="200">
        <v>20.217</v>
      </c>
      <c r="K22" s="112">
        <f>IF(I22&gt;0,100*J22/I22,0)</f>
        <v>121.93606755126656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200</v>
      </c>
      <c r="D24" s="109">
        <v>188</v>
      </c>
      <c r="E24" s="109">
        <v>186</v>
      </c>
      <c r="F24" s="110">
        <f>IF(D24&gt;0,100*E24/D24,0)</f>
        <v>98.93617021276596</v>
      </c>
      <c r="G24" s="111"/>
      <c r="H24" s="199">
        <v>5.678</v>
      </c>
      <c r="I24" s="200">
        <v>5.524</v>
      </c>
      <c r="J24" s="200">
        <v>6.181</v>
      </c>
      <c r="K24" s="112">
        <f>IF(I24&gt;0,100*J24/I24,0)</f>
        <v>111.89355539464157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1095</v>
      </c>
      <c r="D26" s="109">
        <v>1050</v>
      </c>
      <c r="E26" s="109">
        <v>850</v>
      </c>
      <c r="F26" s="110">
        <f>IF(D26&gt;0,100*E26/D26,0)</f>
        <v>80.95238095238095</v>
      </c>
      <c r="G26" s="111"/>
      <c r="H26" s="199">
        <v>47.03</v>
      </c>
      <c r="I26" s="200">
        <v>50</v>
      </c>
      <c r="J26" s="200">
        <v>39</v>
      </c>
      <c r="K26" s="112">
        <f>IF(I26&gt;0,100*J26/I26,0)</f>
        <v>78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20</v>
      </c>
      <c r="D28" s="100">
        <v>20</v>
      </c>
      <c r="E28" s="100">
        <v>65</v>
      </c>
      <c r="F28" s="101"/>
      <c r="G28" s="101"/>
      <c r="H28" s="198">
        <v>0.72</v>
      </c>
      <c r="I28" s="198">
        <v>0.72</v>
      </c>
      <c r="J28" s="198">
        <v>1.549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13</v>
      </c>
      <c r="D29" s="100">
        <v>5</v>
      </c>
      <c r="E29" s="100">
        <v>5</v>
      </c>
      <c r="F29" s="101"/>
      <c r="G29" s="101"/>
      <c r="H29" s="198">
        <v>0.39</v>
      </c>
      <c r="I29" s="198">
        <v>0.04</v>
      </c>
      <c r="J29" s="198">
        <v>0.075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73</v>
      </c>
      <c r="D30" s="100">
        <v>89</v>
      </c>
      <c r="E30" s="100">
        <v>322</v>
      </c>
      <c r="F30" s="101"/>
      <c r="G30" s="101"/>
      <c r="H30" s="198">
        <v>2.482</v>
      </c>
      <c r="I30" s="198">
        <v>3.026</v>
      </c>
      <c r="J30" s="198">
        <v>8.952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106</v>
      </c>
      <c r="D31" s="109">
        <v>114</v>
      </c>
      <c r="E31" s="109">
        <v>392</v>
      </c>
      <c r="F31" s="110">
        <f>IF(D31&gt;0,100*E31/D31,0)</f>
        <v>343.859649122807</v>
      </c>
      <c r="G31" s="111"/>
      <c r="H31" s="199">
        <v>3.592</v>
      </c>
      <c r="I31" s="200">
        <v>3.7859999999999996</v>
      </c>
      <c r="J31" s="200">
        <v>10.576</v>
      </c>
      <c r="K31" s="112">
        <f>IF(I31&gt;0,100*J31/I31,0)</f>
        <v>279.34495509772853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157</v>
      </c>
      <c r="D33" s="100">
        <v>136</v>
      </c>
      <c r="E33" s="100">
        <v>140</v>
      </c>
      <c r="F33" s="101"/>
      <c r="G33" s="101"/>
      <c r="H33" s="198">
        <v>2.957</v>
      </c>
      <c r="I33" s="198">
        <v>2.76</v>
      </c>
      <c r="J33" s="198">
        <v>2.85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131</v>
      </c>
      <c r="D34" s="100">
        <v>131</v>
      </c>
      <c r="E34" s="100">
        <v>90</v>
      </c>
      <c r="F34" s="101"/>
      <c r="G34" s="101"/>
      <c r="H34" s="198">
        <v>4.042</v>
      </c>
      <c r="I34" s="198">
        <v>4.042</v>
      </c>
      <c r="J34" s="198">
        <v>2.5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290</v>
      </c>
      <c r="D35" s="100">
        <v>300</v>
      </c>
      <c r="E35" s="100">
        <v>250</v>
      </c>
      <c r="F35" s="101"/>
      <c r="G35" s="101"/>
      <c r="H35" s="198">
        <v>7.415</v>
      </c>
      <c r="I35" s="198">
        <v>7.5</v>
      </c>
      <c r="J35" s="198">
        <v>4.75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252</v>
      </c>
      <c r="D36" s="100">
        <v>252</v>
      </c>
      <c r="E36" s="100">
        <v>157</v>
      </c>
      <c r="F36" s="101"/>
      <c r="G36" s="101"/>
      <c r="H36" s="198">
        <v>5.046</v>
      </c>
      <c r="I36" s="198">
        <v>5.046</v>
      </c>
      <c r="J36" s="198">
        <v>3.14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830</v>
      </c>
      <c r="D37" s="109">
        <v>819</v>
      </c>
      <c r="E37" s="109">
        <v>637</v>
      </c>
      <c r="F37" s="110">
        <f>IF(D37&gt;0,100*E37/D37,0)</f>
        <v>77.77777777777777</v>
      </c>
      <c r="G37" s="111"/>
      <c r="H37" s="199">
        <v>19.46</v>
      </c>
      <c r="I37" s="200">
        <v>19.348</v>
      </c>
      <c r="J37" s="200">
        <v>13.24</v>
      </c>
      <c r="K37" s="112">
        <f>IF(I37&gt;0,100*J37/I37,0)</f>
        <v>68.43084556543312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198</v>
      </c>
      <c r="D41" s="100">
        <v>250</v>
      </c>
      <c r="E41" s="100">
        <v>245</v>
      </c>
      <c r="F41" s="101"/>
      <c r="G41" s="101"/>
      <c r="H41" s="198">
        <v>9.009</v>
      </c>
      <c r="I41" s="198">
        <v>11.75</v>
      </c>
      <c r="J41" s="198">
        <v>11.025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786</v>
      </c>
      <c r="D42" s="100">
        <v>850</v>
      </c>
      <c r="E42" s="100">
        <v>700</v>
      </c>
      <c r="F42" s="101"/>
      <c r="G42" s="101"/>
      <c r="H42" s="198">
        <v>32.4</v>
      </c>
      <c r="I42" s="198">
        <v>32.3</v>
      </c>
      <c r="J42" s="198">
        <v>28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50</v>
      </c>
      <c r="D43" s="100">
        <v>60</v>
      </c>
      <c r="E43" s="100">
        <v>49</v>
      </c>
      <c r="F43" s="101"/>
      <c r="G43" s="101"/>
      <c r="H43" s="198">
        <v>1.5</v>
      </c>
      <c r="I43" s="198">
        <v>1.92</v>
      </c>
      <c r="J43" s="198">
        <v>1.568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2585</v>
      </c>
      <c r="D45" s="100">
        <v>1200</v>
      </c>
      <c r="E45" s="100">
        <v>2319</v>
      </c>
      <c r="F45" s="101"/>
      <c r="G45" s="101"/>
      <c r="H45" s="198">
        <v>103.4</v>
      </c>
      <c r="I45" s="198">
        <v>52.2</v>
      </c>
      <c r="J45" s="198">
        <v>97.398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500</v>
      </c>
      <c r="D46" s="100">
        <v>500</v>
      </c>
      <c r="E46" s="100">
        <v>500</v>
      </c>
      <c r="F46" s="101"/>
      <c r="G46" s="101"/>
      <c r="H46" s="198">
        <v>20</v>
      </c>
      <c r="I46" s="198">
        <v>22.5</v>
      </c>
      <c r="J46" s="198">
        <v>22.5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2000</v>
      </c>
      <c r="D48" s="100">
        <v>1725</v>
      </c>
      <c r="E48" s="100">
        <v>1500</v>
      </c>
      <c r="F48" s="101"/>
      <c r="G48" s="101"/>
      <c r="H48" s="198">
        <v>85.998</v>
      </c>
      <c r="I48" s="198">
        <v>77.625</v>
      </c>
      <c r="J48" s="198">
        <v>67.5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304</v>
      </c>
      <c r="D49" s="100">
        <v>365</v>
      </c>
      <c r="E49" s="100">
        <v>458</v>
      </c>
      <c r="F49" s="101"/>
      <c r="G49" s="101"/>
      <c r="H49" s="198">
        <v>12.899</v>
      </c>
      <c r="I49" s="198">
        <v>15.1</v>
      </c>
      <c r="J49" s="198">
        <v>14.675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6423</v>
      </c>
      <c r="D50" s="109">
        <v>4950</v>
      </c>
      <c r="E50" s="109">
        <v>5771</v>
      </c>
      <c r="F50" s="110">
        <f>IF(D50&gt;0,100*E50/D50,0)</f>
        <v>116.58585858585859</v>
      </c>
      <c r="G50" s="111"/>
      <c r="H50" s="199">
        <v>265.206</v>
      </c>
      <c r="I50" s="200">
        <v>213.395</v>
      </c>
      <c r="J50" s="200">
        <v>242.666</v>
      </c>
      <c r="K50" s="112">
        <f>IF(I50&gt;0,100*J50/I50,0)</f>
        <v>113.71681623280769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56</v>
      </c>
      <c r="D52" s="109">
        <v>56</v>
      </c>
      <c r="E52" s="109">
        <v>56</v>
      </c>
      <c r="F52" s="110">
        <f>IF(D52&gt;0,100*E52/D52,0)</f>
        <v>100</v>
      </c>
      <c r="G52" s="111"/>
      <c r="H52" s="199">
        <v>1.368</v>
      </c>
      <c r="I52" s="200">
        <v>1.368</v>
      </c>
      <c r="J52" s="200">
        <v>1.368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950</v>
      </c>
      <c r="D54" s="100">
        <v>1000</v>
      </c>
      <c r="E54" s="100">
        <v>900</v>
      </c>
      <c r="F54" s="101"/>
      <c r="G54" s="101"/>
      <c r="H54" s="198">
        <v>29.45</v>
      </c>
      <c r="I54" s="198">
        <v>30</v>
      </c>
      <c r="J54" s="198">
        <v>26.55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390</v>
      </c>
      <c r="D55" s="100">
        <v>168</v>
      </c>
      <c r="E55" s="100">
        <v>160</v>
      </c>
      <c r="F55" s="101"/>
      <c r="G55" s="101"/>
      <c r="H55" s="198">
        <v>13.33</v>
      </c>
      <c r="I55" s="198">
        <v>5.04</v>
      </c>
      <c r="J55" s="198">
        <v>4.8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60</v>
      </c>
      <c r="D56" s="100">
        <v>47</v>
      </c>
      <c r="E56" s="100">
        <v>75</v>
      </c>
      <c r="F56" s="101"/>
      <c r="G56" s="101"/>
      <c r="H56" s="198">
        <v>0.84</v>
      </c>
      <c r="I56" s="198">
        <v>0.72</v>
      </c>
      <c r="J56" s="198">
        <v>0.938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8</v>
      </c>
      <c r="D57" s="100"/>
      <c r="E57" s="100"/>
      <c r="F57" s="101"/>
      <c r="G57" s="101"/>
      <c r="H57" s="198">
        <v>0.192</v>
      </c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136</v>
      </c>
      <c r="D58" s="100">
        <v>108</v>
      </c>
      <c r="E58" s="100">
        <v>81</v>
      </c>
      <c r="F58" s="101"/>
      <c r="G58" s="101"/>
      <c r="H58" s="198">
        <v>5.168</v>
      </c>
      <c r="I58" s="198">
        <v>2.7</v>
      </c>
      <c r="J58" s="198">
        <v>1.782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1544</v>
      </c>
      <c r="D59" s="109">
        <v>1323</v>
      </c>
      <c r="E59" s="109">
        <v>1216</v>
      </c>
      <c r="F59" s="110">
        <f>IF(D59&gt;0,100*E59/D59,0)</f>
        <v>91.91232048374906</v>
      </c>
      <c r="G59" s="111"/>
      <c r="H59" s="199">
        <v>48.980000000000004</v>
      </c>
      <c r="I59" s="200">
        <v>38.46</v>
      </c>
      <c r="J59" s="200">
        <v>34.07000000000001</v>
      </c>
      <c r="K59" s="112">
        <f>IF(I59&gt;0,100*J59/I59,0)</f>
        <v>88.58554342173689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216</v>
      </c>
      <c r="D61" s="100">
        <v>200</v>
      </c>
      <c r="E61" s="100">
        <v>230</v>
      </c>
      <c r="F61" s="101"/>
      <c r="G61" s="101"/>
      <c r="H61" s="198">
        <v>5.4</v>
      </c>
      <c r="I61" s="198">
        <v>5</v>
      </c>
      <c r="J61" s="198">
        <v>7.5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317</v>
      </c>
      <c r="D62" s="100">
        <v>225</v>
      </c>
      <c r="E62" s="100">
        <v>225</v>
      </c>
      <c r="F62" s="101"/>
      <c r="G62" s="101"/>
      <c r="H62" s="198">
        <v>5.407</v>
      </c>
      <c r="I62" s="198">
        <v>2.111</v>
      </c>
      <c r="J62" s="198">
        <v>3.45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174</v>
      </c>
      <c r="D63" s="100">
        <v>105</v>
      </c>
      <c r="E63" s="100">
        <v>101</v>
      </c>
      <c r="F63" s="101"/>
      <c r="G63" s="101"/>
      <c r="H63" s="198">
        <v>7.35</v>
      </c>
      <c r="I63" s="198">
        <v>4.41</v>
      </c>
      <c r="J63" s="198">
        <v>4.8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707</v>
      </c>
      <c r="D64" s="109">
        <v>530</v>
      </c>
      <c r="E64" s="109">
        <v>556</v>
      </c>
      <c r="F64" s="110">
        <f>IF(D64&gt;0,100*E64/D64,0)</f>
        <v>104.90566037735849</v>
      </c>
      <c r="G64" s="111"/>
      <c r="H64" s="199">
        <v>18.157</v>
      </c>
      <c r="I64" s="200">
        <v>11.521</v>
      </c>
      <c r="J64" s="200">
        <v>15.75</v>
      </c>
      <c r="K64" s="112">
        <f>IF(I64&gt;0,100*J64/I64,0)</f>
        <v>136.7068830830657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512</v>
      </c>
      <c r="D66" s="109">
        <v>1084</v>
      </c>
      <c r="E66" s="109">
        <v>1047</v>
      </c>
      <c r="F66" s="110">
        <f>IF(D66&gt;0,100*E66/D66,0)</f>
        <v>96.58671586715867</v>
      </c>
      <c r="G66" s="111"/>
      <c r="H66" s="199">
        <v>17.408</v>
      </c>
      <c r="I66" s="200">
        <v>39.08</v>
      </c>
      <c r="J66" s="200">
        <v>38.548</v>
      </c>
      <c r="K66" s="112">
        <f>IF(I66&gt;0,100*J66/I66,0)</f>
        <v>98.63868986693961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607</v>
      </c>
      <c r="D68" s="100">
        <v>600</v>
      </c>
      <c r="E68" s="100">
        <v>580</v>
      </c>
      <c r="F68" s="101"/>
      <c r="G68" s="101"/>
      <c r="H68" s="198">
        <v>18.975</v>
      </c>
      <c r="I68" s="198">
        <v>24</v>
      </c>
      <c r="J68" s="198">
        <v>25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418</v>
      </c>
      <c r="D69" s="100">
        <v>400</v>
      </c>
      <c r="E69" s="100">
        <v>300</v>
      </c>
      <c r="F69" s="101"/>
      <c r="G69" s="101"/>
      <c r="H69" s="198">
        <v>12.933</v>
      </c>
      <c r="I69" s="198">
        <v>15</v>
      </c>
      <c r="J69" s="198">
        <v>12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1025</v>
      </c>
      <c r="D70" s="109">
        <v>1000</v>
      </c>
      <c r="E70" s="109">
        <v>880</v>
      </c>
      <c r="F70" s="110">
        <f>IF(D70&gt;0,100*E70/D70,0)</f>
        <v>88</v>
      </c>
      <c r="G70" s="111"/>
      <c r="H70" s="199">
        <v>31.908</v>
      </c>
      <c r="I70" s="200">
        <v>39</v>
      </c>
      <c r="J70" s="200">
        <v>37</v>
      </c>
      <c r="K70" s="112">
        <f>IF(I70&gt;0,100*J70/I70,0)</f>
        <v>94.87179487179488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195</v>
      </c>
      <c r="D72" s="100">
        <v>224</v>
      </c>
      <c r="E72" s="100">
        <v>224</v>
      </c>
      <c r="F72" s="101"/>
      <c r="G72" s="101"/>
      <c r="H72" s="198">
        <v>4.671</v>
      </c>
      <c r="I72" s="198">
        <v>5.394</v>
      </c>
      <c r="J72" s="198">
        <v>6.149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610</v>
      </c>
      <c r="D73" s="100">
        <v>615</v>
      </c>
      <c r="E73" s="100">
        <v>640</v>
      </c>
      <c r="F73" s="101"/>
      <c r="G73" s="101"/>
      <c r="H73" s="198">
        <v>20.15</v>
      </c>
      <c r="I73" s="198">
        <v>12.6</v>
      </c>
      <c r="J73" s="198">
        <v>16.1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464</v>
      </c>
      <c r="D74" s="100">
        <v>480</v>
      </c>
      <c r="E74" s="100">
        <v>485</v>
      </c>
      <c r="F74" s="101"/>
      <c r="G74" s="101"/>
      <c r="H74" s="198">
        <v>18.56</v>
      </c>
      <c r="I74" s="198">
        <v>19.2</v>
      </c>
      <c r="J74" s="198">
        <v>19.4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839</v>
      </c>
      <c r="D75" s="100">
        <v>839</v>
      </c>
      <c r="E75" s="100">
        <v>762</v>
      </c>
      <c r="F75" s="101"/>
      <c r="G75" s="101"/>
      <c r="H75" s="198">
        <v>20.469</v>
      </c>
      <c r="I75" s="198">
        <v>20.4694</v>
      </c>
      <c r="J75" s="198">
        <v>18.562399000000003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190</v>
      </c>
      <c r="D76" s="100">
        <v>136</v>
      </c>
      <c r="E76" s="100">
        <v>150</v>
      </c>
      <c r="F76" s="101"/>
      <c r="G76" s="101"/>
      <c r="H76" s="198">
        <v>3.506</v>
      </c>
      <c r="I76" s="198">
        <v>4.012</v>
      </c>
      <c r="J76" s="198">
        <v>4.5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152</v>
      </c>
      <c r="D77" s="100">
        <v>152</v>
      </c>
      <c r="E77" s="100">
        <v>115</v>
      </c>
      <c r="F77" s="101"/>
      <c r="G77" s="101"/>
      <c r="H77" s="198">
        <v>4.85</v>
      </c>
      <c r="I77" s="198">
        <v>3.42</v>
      </c>
      <c r="J77" s="198">
        <v>2.7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476</v>
      </c>
      <c r="D78" s="100">
        <v>475</v>
      </c>
      <c r="E78" s="100">
        <v>436</v>
      </c>
      <c r="F78" s="101"/>
      <c r="G78" s="101"/>
      <c r="H78" s="198">
        <v>12.868</v>
      </c>
      <c r="I78" s="198">
        <v>15.2</v>
      </c>
      <c r="J78" s="198">
        <v>12.426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750</v>
      </c>
      <c r="D79" s="100">
        <v>500</v>
      </c>
      <c r="E79" s="100">
        <v>600</v>
      </c>
      <c r="F79" s="101"/>
      <c r="G79" s="101"/>
      <c r="H79" s="198">
        <v>16.628</v>
      </c>
      <c r="I79" s="198">
        <v>14.676</v>
      </c>
      <c r="J79" s="198">
        <v>18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3676</v>
      </c>
      <c r="D80" s="109">
        <v>3421</v>
      </c>
      <c r="E80" s="109">
        <v>3412</v>
      </c>
      <c r="F80" s="110">
        <f>IF(D80&gt;0,100*E80/D80,0)</f>
        <v>99.73691902952353</v>
      </c>
      <c r="G80" s="111"/>
      <c r="H80" s="199">
        <v>101.70199999999998</v>
      </c>
      <c r="I80" s="200">
        <v>94.9714</v>
      </c>
      <c r="J80" s="200">
        <v>97.837399</v>
      </c>
      <c r="K80" s="112">
        <f>IF(I80&gt;0,100*J80/I80,0)</f>
        <v>103.01774955407629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121</v>
      </c>
      <c r="D82" s="100">
        <v>121</v>
      </c>
      <c r="E82" s="100">
        <v>212</v>
      </c>
      <c r="F82" s="101"/>
      <c r="G82" s="101"/>
      <c r="H82" s="198">
        <v>1.816</v>
      </c>
      <c r="I82" s="198">
        <v>1.821</v>
      </c>
      <c r="J82" s="198">
        <v>3.181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149</v>
      </c>
      <c r="D83" s="100">
        <v>150</v>
      </c>
      <c r="E83" s="100">
        <v>150</v>
      </c>
      <c r="F83" s="101"/>
      <c r="G83" s="101"/>
      <c r="H83" s="198">
        <v>2.974</v>
      </c>
      <c r="I83" s="198">
        <v>3</v>
      </c>
      <c r="J83" s="198">
        <v>3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270</v>
      </c>
      <c r="D84" s="109">
        <v>271</v>
      </c>
      <c r="E84" s="109">
        <v>362</v>
      </c>
      <c r="F84" s="110">
        <f>IF(D84&gt;0,100*E84/D84,0)</f>
        <v>133.57933579335793</v>
      </c>
      <c r="G84" s="111"/>
      <c r="H84" s="199">
        <v>4.79</v>
      </c>
      <c r="I84" s="200">
        <v>4.821</v>
      </c>
      <c r="J84" s="200">
        <v>6.181</v>
      </c>
      <c r="K84" s="112">
        <f>IF(I84&gt;0,100*J84/I84,0)</f>
        <v>128.20991495540346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35116</v>
      </c>
      <c r="D86" s="100">
        <v>33502</v>
      </c>
      <c r="E86" s="100">
        <v>34245</v>
      </c>
      <c r="F86" s="101">
        <f>IF(D86&gt;0,100*E86/D86,0)</f>
        <v>102.2177780431019</v>
      </c>
      <c r="G86" s="101"/>
      <c r="H86" s="102">
        <v>995.0110000000002</v>
      </c>
      <c r="I86" s="102">
        <v>974.1634000000001</v>
      </c>
      <c r="J86" s="102">
        <v>984.5733990000001</v>
      </c>
      <c r="K86" s="103">
        <f>IF(I86&gt;0,100*J86/I86,0)</f>
        <v>101.06860912655925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35116</v>
      </c>
      <c r="D89" s="126">
        <v>33502</v>
      </c>
      <c r="E89" s="126">
        <v>34245</v>
      </c>
      <c r="F89" s="127">
        <f>IF(D89&gt;0,100*E89/D89,0)</f>
        <v>102.2177780431019</v>
      </c>
      <c r="G89" s="111"/>
      <c r="H89" s="128">
        <v>995.0110000000002</v>
      </c>
      <c r="I89" s="129">
        <v>974.1634000000001</v>
      </c>
      <c r="J89" s="129">
        <v>984.5733990000001</v>
      </c>
      <c r="K89" s="127">
        <f>IF(I89&gt;0,100*J89/I89,0)</f>
        <v>101.06860912655925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V627"/>
  <sheetViews>
    <sheetView workbookViewId="0" topLeftCell="A52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84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54</v>
      </c>
      <c r="D9" s="100">
        <v>54</v>
      </c>
      <c r="E9" s="100">
        <v>60</v>
      </c>
      <c r="F9" s="101"/>
      <c r="G9" s="101"/>
      <c r="H9" s="198">
        <v>1.066</v>
      </c>
      <c r="I9" s="198">
        <v>1.066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626</v>
      </c>
      <c r="D10" s="100">
        <v>609</v>
      </c>
      <c r="E10" s="100">
        <v>620</v>
      </c>
      <c r="F10" s="101"/>
      <c r="G10" s="101"/>
      <c r="H10" s="198">
        <v>11.756</v>
      </c>
      <c r="I10" s="198">
        <v>11.436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618</v>
      </c>
      <c r="D11" s="100">
        <v>679</v>
      </c>
      <c r="E11" s="100">
        <v>679</v>
      </c>
      <c r="F11" s="101"/>
      <c r="G11" s="101"/>
      <c r="H11" s="198">
        <v>13.145</v>
      </c>
      <c r="I11" s="198">
        <v>14.443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23</v>
      </c>
      <c r="D12" s="100">
        <v>24</v>
      </c>
      <c r="E12" s="100">
        <v>24</v>
      </c>
      <c r="F12" s="101"/>
      <c r="G12" s="101"/>
      <c r="H12" s="198">
        <v>0.445</v>
      </c>
      <c r="I12" s="198">
        <v>0.465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1321</v>
      </c>
      <c r="D13" s="109">
        <v>1366</v>
      </c>
      <c r="E13" s="109">
        <v>1383</v>
      </c>
      <c r="F13" s="110">
        <f>IF(D13&gt;0,100*E13/D13,0)</f>
        <v>101.24450951683748</v>
      </c>
      <c r="G13" s="111"/>
      <c r="H13" s="199">
        <v>26.412</v>
      </c>
      <c r="I13" s="200">
        <v>27.41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125</v>
      </c>
      <c r="D17" s="109">
        <v>250</v>
      </c>
      <c r="E17" s="109">
        <v>112</v>
      </c>
      <c r="F17" s="110">
        <f>IF(D17&gt;0,100*E17/D17,0)</f>
        <v>44.8</v>
      </c>
      <c r="G17" s="111"/>
      <c r="H17" s="199">
        <v>3.125</v>
      </c>
      <c r="I17" s="200">
        <v>4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677</v>
      </c>
      <c r="D19" s="100">
        <v>804</v>
      </c>
      <c r="E19" s="100">
        <v>756</v>
      </c>
      <c r="F19" s="101"/>
      <c r="G19" s="101"/>
      <c r="H19" s="198">
        <v>20.299</v>
      </c>
      <c r="I19" s="198">
        <v>27.336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15</v>
      </c>
      <c r="D21" s="100">
        <v>10</v>
      </c>
      <c r="E21" s="100">
        <v>10</v>
      </c>
      <c r="F21" s="101"/>
      <c r="G21" s="101"/>
      <c r="H21" s="198">
        <v>0.3</v>
      </c>
      <c r="I21" s="198">
        <v>0.28</v>
      </c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692</v>
      </c>
      <c r="D22" s="109">
        <v>814</v>
      </c>
      <c r="E22" s="109">
        <v>766</v>
      </c>
      <c r="F22" s="110">
        <f>IF(D22&gt;0,100*E22/D22,0)</f>
        <v>94.1031941031941</v>
      </c>
      <c r="G22" s="111"/>
      <c r="H22" s="199">
        <v>20.599</v>
      </c>
      <c r="I22" s="200">
        <v>27.616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362</v>
      </c>
      <c r="D24" s="109">
        <v>313</v>
      </c>
      <c r="E24" s="109">
        <v>258</v>
      </c>
      <c r="F24" s="110">
        <f>IF(D24&gt;0,100*E24/D24,0)</f>
        <v>82.42811501597444</v>
      </c>
      <c r="G24" s="111"/>
      <c r="H24" s="199">
        <v>7.408</v>
      </c>
      <c r="I24" s="200">
        <v>6.293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526</v>
      </c>
      <c r="D26" s="109">
        <v>478</v>
      </c>
      <c r="E26" s="109">
        <v>410</v>
      </c>
      <c r="F26" s="110">
        <f>IF(D26&gt;0,100*E26/D26,0)</f>
        <v>85.77405857740585</v>
      </c>
      <c r="G26" s="111"/>
      <c r="H26" s="199">
        <v>24.288</v>
      </c>
      <c r="I26" s="200">
        <v>24.2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210</v>
      </c>
      <c r="D29" s="100">
        <v>235</v>
      </c>
      <c r="E29" s="100">
        <v>235</v>
      </c>
      <c r="F29" s="101"/>
      <c r="G29" s="101"/>
      <c r="H29" s="198">
        <v>4.96</v>
      </c>
      <c r="I29" s="198">
        <v>6.86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/>
      <c r="I30" s="198"/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210</v>
      </c>
      <c r="D31" s="109">
        <v>235</v>
      </c>
      <c r="E31" s="109">
        <v>235</v>
      </c>
      <c r="F31" s="110">
        <f>IF(D31&gt;0,100*E31/D31,0)</f>
        <v>100</v>
      </c>
      <c r="G31" s="111"/>
      <c r="H31" s="199">
        <v>4.96</v>
      </c>
      <c r="I31" s="200">
        <v>6.86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90</v>
      </c>
      <c r="D33" s="100">
        <v>91</v>
      </c>
      <c r="E33" s="100">
        <v>90</v>
      </c>
      <c r="F33" s="101"/>
      <c r="G33" s="101"/>
      <c r="H33" s="198">
        <v>1.797</v>
      </c>
      <c r="I33" s="198">
        <v>1.82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88</v>
      </c>
      <c r="D34" s="100">
        <v>88</v>
      </c>
      <c r="E34" s="100">
        <v>56</v>
      </c>
      <c r="F34" s="101"/>
      <c r="G34" s="101"/>
      <c r="H34" s="198">
        <v>1.833</v>
      </c>
      <c r="I34" s="198">
        <v>1.855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20</v>
      </c>
      <c r="D35" s="100">
        <v>75</v>
      </c>
      <c r="E35" s="100">
        <v>65</v>
      </c>
      <c r="F35" s="101"/>
      <c r="G35" s="101"/>
      <c r="H35" s="198">
        <v>0.4</v>
      </c>
      <c r="I35" s="198">
        <v>1.4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198</v>
      </c>
      <c r="D37" s="109">
        <v>254</v>
      </c>
      <c r="E37" s="109">
        <v>211</v>
      </c>
      <c r="F37" s="110">
        <f>IF(D37&gt;0,100*E37/D37,0)</f>
        <v>83.07086614173228</v>
      </c>
      <c r="G37" s="111"/>
      <c r="H37" s="199">
        <v>4.03</v>
      </c>
      <c r="I37" s="200">
        <v>5.074999999999999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280</v>
      </c>
      <c r="D39" s="109">
        <v>280</v>
      </c>
      <c r="E39" s="109">
        <v>208</v>
      </c>
      <c r="F39" s="110">
        <f>IF(D39&gt;0,100*E39/D39,0)</f>
        <v>74.28571428571429</v>
      </c>
      <c r="G39" s="111"/>
      <c r="H39" s="199">
        <v>6.272</v>
      </c>
      <c r="I39" s="200">
        <v>6.27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859</v>
      </c>
      <c r="D41" s="100">
        <v>1005</v>
      </c>
      <c r="E41" s="100">
        <v>1030</v>
      </c>
      <c r="F41" s="101"/>
      <c r="G41" s="101"/>
      <c r="H41" s="198">
        <v>44.883</v>
      </c>
      <c r="I41" s="198">
        <v>59.883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1724</v>
      </c>
      <c r="D42" s="100">
        <v>1588</v>
      </c>
      <c r="E42" s="100">
        <v>1584</v>
      </c>
      <c r="F42" s="101"/>
      <c r="G42" s="101"/>
      <c r="H42" s="198">
        <v>55.42</v>
      </c>
      <c r="I42" s="198">
        <v>55.58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1640</v>
      </c>
      <c r="D43" s="100">
        <v>1700</v>
      </c>
      <c r="E43" s="100">
        <v>1482</v>
      </c>
      <c r="F43" s="101"/>
      <c r="G43" s="101"/>
      <c r="H43" s="198">
        <v>65.6</v>
      </c>
      <c r="I43" s="198">
        <v>82.45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922</v>
      </c>
      <c r="D44" s="100">
        <v>944</v>
      </c>
      <c r="E44" s="100">
        <v>971</v>
      </c>
      <c r="F44" s="101"/>
      <c r="G44" s="101"/>
      <c r="H44" s="198">
        <v>39.706</v>
      </c>
      <c r="I44" s="198">
        <v>40.831</v>
      </c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2115</v>
      </c>
      <c r="D45" s="100">
        <v>3600</v>
      </c>
      <c r="E45" s="100">
        <v>1800</v>
      </c>
      <c r="F45" s="101"/>
      <c r="G45" s="101"/>
      <c r="H45" s="198">
        <v>93.06</v>
      </c>
      <c r="I45" s="198">
        <v>156.6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1630</v>
      </c>
      <c r="D46" s="100">
        <v>1786</v>
      </c>
      <c r="E46" s="100">
        <v>1655</v>
      </c>
      <c r="F46" s="101"/>
      <c r="G46" s="101"/>
      <c r="H46" s="198">
        <v>73.35</v>
      </c>
      <c r="I46" s="198">
        <v>97.33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498</v>
      </c>
      <c r="D47" s="100">
        <v>518</v>
      </c>
      <c r="E47" s="100">
        <v>457</v>
      </c>
      <c r="F47" s="101"/>
      <c r="G47" s="101"/>
      <c r="H47" s="198">
        <v>19.92</v>
      </c>
      <c r="I47" s="198">
        <v>20.72</v>
      </c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3798</v>
      </c>
      <c r="D48" s="100">
        <v>4042</v>
      </c>
      <c r="E48" s="100">
        <v>3593</v>
      </c>
      <c r="F48" s="101"/>
      <c r="G48" s="101"/>
      <c r="H48" s="198">
        <v>186.102</v>
      </c>
      <c r="I48" s="198">
        <v>219.561</v>
      </c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633</v>
      </c>
      <c r="D49" s="100">
        <v>546</v>
      </c>
      <c r="E49" s="100">
        <v>500</v>
      </c>
      <c r="F49" s="101"/>
      <c r="G49" s="101"/>
      <c r="H49" s="198">
        <v>29.15</v>
      </c>
      <c r="I49" s="198">
        <v>26.91</v>
      </c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13819</v>
      </c>
      <c r="D50" s="109">
        <v>15729</v>
      </c>
      <c r="E50" s="109">
        <v>13072</v>
      </c>
      <c r="F50" s="110">
        <f>IF(D50&gt;0,100*E50/D50,0)</f>
        <v>83.10763557759553</v>
      </c>
      <c r="G50" s="111"/>
      <c r="H50" s="199">
        <v>607.191</v>
      </c>
      <c r="I50" s="200">
        <v>759.865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26</v>
      </c>
      <c r="D52" s="109">
        <v>26</v>
      </c>
      <c r="E52" s="109">
        <v>26</v>
      </c>
      <c r="F52" s="110">
        <f>IF(D52&gt;0,100*E52/D52,0)</f>
        <v>100</v>
      </c>
      <c r="G52" s="111"/>
      <c r="H52" s="199">
        <v>0.589</v>
      </c>
      <c r="I52" s="200">
        <v>0.589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150</v>
      </c>
      <c r="D54" s="100">
        <v>270</v>
      </c>
      <c r="E54" s="100">
        <v>250</v>
      </c>
      <c r="F54" s="101"/>
      <c r="G54" s="101"/>
      <c r="H54" s="198">
        <v>4.5</v>
      </c>
      <c r="I54" s="198">
        <v>7.83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430</v>
      </c>
      <c r="D55" s="100">
        <v>286</v>
      </c>
      <c r="E55" s="100">
        <v>301</v>
      </c>
      <c r="F55" s="101"/>
      <c r="G55" s="101"/>
      <c r="H55" s="198">
        <v>12.9</v>
      </c>
      <c r="I55" s="198">
        <v>8.58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100</v>
      </c>
      <c r="D56" s="100">
        <v>97</v>
      </c>
      <c r="E56" s="100">
        <v>90</v>
      </c>
      <c r="F56" s="101"/>
      <c r="G56" s="101"/>
      <c r="H56" s="198">
        <v>1.2</v>
      </c>
      <c r="I56" s="198">
        <v>1.05</v>
      </c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>
        <v>150</v>
      </c>
      <c r="E57" s="100">
        <v>150</v>
      </c>
      <c r="F57" s="101"/>
      <c r="G57" s="101"/>
      <c r="H57" s="198"/>
      <c r="I57" s="198">
        <v>3.3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190</v>
      </c>
      <c r="D58" s="100">
        <v>194</v>
      </c>
      <c r="E58" s="100">
        <v>178</v>
      </c>
      <c r="F58" s="101"/>
      <c r="G58" s="101"/>
      <c r="H58" s="198">
        <v>7.6</v>
      </c>
      <c r="I58" s="198">
        <v>3.996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870</v>
      </c>
      <c r="D59" s="109">
        <v>997</v>
      </c>
      <c r="E59" s="109">
        <v>969</v>
      </c>
      <c r="F59" s="110">
        <f>IF(D59&gt;0,100*E59/D59,0)</f>
        <v>97.19157472417251</v>
      </c>
      <c r="G59" s="111"/>
      <c r="H59" s="199">
        <v>26.199999999999996</v>
      </c>
      <c r="I59" s="200">
        <v>24.756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209</v>
      </c>
      <c r="D61" s="100">
        <v>150</v>
      </c>
      <c r="E61" s="100">
        <v>150</v>
      </c>
      <c r="F61" s="101"/>
      <c r="G61" s="101"/>
      <c r="H61" s="198">
        <v>3.762</v>
      </c>
      <c r="I61" s="198">
        <v>3.75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166</v>
      </c>
      <c r="D62" s="100">
        <v>125</v>
      </c>
      <c r="E62" s="100">
        <v>150</v>
      </c>
      <c r="F62" s="101"/>
      <c r="G62" s="101"/>
      <c r="H62" s="198">
        <v>1.972</v>
      </c>
      <c r="I62" s="198">
        <v>0.965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27</v>
      </c>
      <c r="D63" s="100">
        <v>81</v>
      </c>
      <c r="E63" s="100">
        <v>67</v>
      </c>
      <c r="F63" s="101"/>
      <c r="G63" s="101"/>
      <c r="H63" s="198">
        <v>0.56</v>
      </c>
      <c r="I63" s="198">
        <v>3.39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402</v>
      </c>
      <c r="D64" s="109">
        <v>356</v>
      </c>
      <c r="E64" s="109">
        <v>367</v>
      </c>
      <c r="F64" s="110">
        <f>IF(D64&gt;0,100*E64/D64,0)</f>
        <v>103.08988764044943</v>
      </c>
      <c r="G64" s="111"/>
      <c r="H64" s="199">
        <v>6.2940000000000005</v>
      </c>
      <c r="I64" s="200">
        <v>8.105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410</v>
      </c>
      <c r="D66" s="109">
        <v>363</v>
      </c>
      <c r="E66" s="109">
        <v>305</v>
      </c>
      <c r="F66" s="110">
        <f>IF(D66&gt;0,100*E66/D66,0)</f>
        <v>84.02203856749311</v>
      </c>
      <c r="G66" s="111"/>
      <c r="H66" s="199">
        <v>10.66</v>
      </c>
      <c r="I66" s="200">
        <v>9.262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>
        <v>0</v>
      </c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80</v>
      </c>
      <c r="D72" s="100">
        <v>81</v>
      </c>
      <c r="E72" s="100">
        <v>81</v>
      </c>
      <c r="F72" s="101"/>
      <c r="G72" s="101"/>
      <c r="H72" s="198">
        <v>1.566</v>
      </c>
      <c r="I72" s="198">
        <v>1.538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325</v>
      </c>
      <c r="D73" s="100">
        <v>320</v>
      </c>
      <c r="E73" s="100">
        <v>305</v>
      </c>
      <c r="F73" s="101"/>
      <c r="G73" s="101"/>
      <c r="H73" s="198">
        <v>8.5</v>
      </c>
      <c r="I73" s="198">
        <v>6.05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58</v>
      </c>
      <c r="D74" s="100">
        <v>68</v>
      </c>
      <c r="E74" s="100">
        <v>70</v>
      </c>
      <c r="F74" s="101"/>
      <c r="G74" s="101"/>
      <c r="H74" s="198">
        <v>2.03</v>
      </c>
      <c r="I74" s="198">
        <v>2.38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33</v>
      </c>
      <c r="D75" s="100">
        <v>33</v>
      </c>
      <c r="E75" s="100">
        <v>130</v>
      </c>
      <c r="F75" s="101"/>
      <c r="G75" s="101"/>
      <c r="H75" s="198">
        <v>0.666</v>
      </c>
      <c r="I75" s="198">
        <v>0.666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140</v>
      </c>
      <c r="D76" s="100">
        <v>80</v>
      </c>
      <c r="E76" s="100">
        <v>80</v>
      </c>
      <c r="F76" s="101"/>
      <c r="G76" s="101"/>
      <c r="H76" s="198">
        <v>2.52</v>
      </c>
      <c r="I76" s="198">
        <v>1.92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107</v>
      </c>
      <c r="D77" s="100">
        <v>107</v>
      </c>
      <c r="E77" s="100">
        <v>80</v>
      </c>
      <c r="F77" s="101"/>
      <c r="G77" s="101"/>
      <c r="H77" s="198">
        <v>2.3</v>
      </c>
      <c r="I77" s="198">
        <v>2.25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340</v>
      </c>
      <c r="D78" s="100">
        <v>300</v>
      </c>
      <c r="E78" s="100">
        <v>290</v>
      </c>
      <c r="F78" s="101"/>
      <c r="G78" s="101"/>
      <c r="H78" s="198">
        <v>7.813</v>
      </c>
      <c r="I78" s="198">
        <v>6.6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257</v>
      </c>
      <c r="D79" s="100">
        <v>70</v>
      </c>
      <c r="E79" s="100">
        <v>100</v>
      </c>
      <c r="F79" s="101"/>
      <c r="G79" s="101"/>
      <c r="H79" s="198">
        <v>4.626</v>
      </c>
      <c r="I79" s="198">
        <v>1.33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1340</v>
      </c>
      <c r="D80" s="109">
        <v>1059</v>
      </c>
      <c r="E80" s="109">
        <v>1136</v>
      </c>
      <c r="F80" s="110">
        <f>IF(D80&gt;0,100*E80/D80,0)</f>
        <v>107.2710103871577</v>
      </c>
      <c r="G80" s="111"/>
      <c r="H80" s="199">
        <v>30.021</v>
      </c>
      <c r="I80" s="200">
        <v>22.734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260</v>
      </c>
      <c r="D82" s="100">
        <v>260</v>
      </c>
      <c r="E82" s="100">
        <v>313</v>
      </c>
      <c r="F82" s="101"/>
      <c r="G82" s="101"/>
      <c r="H82" s="198">
        <v>3.585</v>
      </c>
      <c r="I82" s="198">
        <v>3.585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509</v>
      </c>
      <c r="D83" s="100">
        <v>510</v>
      </c>
      <c r="E83" s="100">
        <v>510</v>
      </c>
      <c r="F83" s="101"/>
      <c r="G83" s="101"/>
      <c r="H83" s="198">
        <v>9.222</v>
      </c>
      <c r="I83" s="198">
        <v>9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769</v>
      </c>
      <c r="D84" s="109">
        <v>770</v>
      </c>
      <c r="E84" s="109">
        <v>823</v>
      </c>
      <c r="F84" s="110">
        <f>IF(D84&gt;0,100*E84/D84,0)</f>
        <v>106.88311688311688</v>
      </c>
      <c r="G84" s="111"/>
      <c r="H84" s="199">
        <v>12.806999999999999</v>
      </c>
      <c r="I84" s="200">
        <v>12.585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21350</v>
      </c>
      <c r="D86" s="100">
        <v>23290</v>
      </c>
      <c r="E86" s="100">
        <v>20281</v>
      </c>
      <c r="F86" s="101">
        <f>IF(D86&gt;0,100*E86/D86,0)</f>
        <v>87.08029197080292</v>
      </c>
      <c r="G86" s="101"/>
      <c r="H86" s="102">
        <v>790.8560000000001</v>
      </c>
      <c r="I86" s="102">
        <v>945.6200000000002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21350</v>
      </c>
      <c r="D89" s="126">
        <v>23290</v>
      </c>
      <c r="E89" s="126">
        <v>20281</v>
      </c>
      <c r="F89" s="127">
        <f>IF(D89&gt;0,100*E89/D89,0)</f>
        <v>87.08029197080292</v>
      </c>
      <c r="G89" s="111"/>
      <c r="H89" s="128">
        <v>790.8560000000001</v>
      </c>
      <c r="I89" s="129">
        <v>945.6200000000002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85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5995</v>
      </c>
      <c r="D9" s="100">
        <v>5995.452682296152</v>
      </c>
      <c r="E9" s="100">
        <v>6022</v>
      </c>
      <c r="F9" s="101"/>
      <c r="G9" s="101"/>
      <c r="H9" s="198">
        <v>117.85600000000001</v>
      </c>
      <c r="I9" s="198">
        <v>117.131615125637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4314</v>
      </c>
      <c r="D10" s="100">
        <v>4297.067959957971</v>
      </c>
      <c r="E10" s="100">
        <v>4212</v>
      </c>
      <c r="F10" s="101"/>
      <c r="G10" s="101"/>
      <c r="H10" s="198">
        <v>79.097</v>
      </c>
      <c r="I10" s="198">
        <v>78.772438726175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6282</v>
      </c>
      <c r="D11" s="100">
        <v>6880.424659090868</v>
      </c>
      <c r="E11" s="100">
        <v>6882</v>
      </c>
      <c r="F11" s="101"/>
      <c r="G11" s="101"/>
      <c r="H11" s="198">
        <v>181.522</v>
      </c>
      <c r="I11" s="198">
        <v>214.848915434999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3082</v>
      </c>
      <c r="D12" s="100">
        <v>2911.5506993473737</v>
      </c>
      <c r="E12" s="100">
        <v>3159</v>
      </c>
      <c r="F12" s="101"/>
      <c r="G12" s="101"/>
      <c r="H12" s="198">
        <v>61.342999999999996</v>
      </c>
      <c r="I12" s="198">
        <v>61.355960775465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19673</v>
      </c>
      <c r="D13" s="109">
        <v>20084.496000692365</v>
      </c>
      <c r="E13" s="109">
        <v>20275</v>
      </c>
      <c r="F13" s="110">
        <f>IF(D13&gt;0,100*E13/D13,0)</f>
        <v>100.94851271996603</v>
      </c>
      <c r="G13" s="111"/>
      <c r="H13" s="199">
        <v>439.81800000000004</v>
      </c>
      <c r="I13" s="200">
        <v>472.108930062276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1030</v>
      </c>
      <c r="D15" s="109">
        <v>1010</v>
      </c>
      <c r="E15" s="109">
        <v>1010</v>
      </c>
      <c r="F15" s="110">
        <f>IF(D15&gt;0,100*E15/D15,0)</f>
        <v>100</v>
      </c>
      <c r="G15" s="111"/>
      <c r="H15" s="199">
        <v>20.6</v>
      </c>
      <c r="I15" s="200">
        <v>22.22</v>
      </c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187</v>
      </c>
      <c r="D17" s="109">
        <v>280</v>
      </c>
      <c r="E17" s="109">
        <v>142</v>
      </c>
      <c r="F17" s="110">
        <f>IF(D17&gt;0,100*E17/D17,0)</f>
        <v>50.714285714285715</v>
      </c>
      <c r="G17" s="111"/>
      <c r="H17" s="199">
        <v>4.675</v>
      </c>
      <c r="I17" s="200">
        <v>4.48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1277</v>
      </c>
      <c r="D19" s="100">
        <v>1104</v>
      </c>
      <c r="E19" s="100">
        <v>1121</v>
      </c>
      <c r="F19" s="101"/>
      <c r="G19" s="101"/>
      <c r="H19" s="198">
        <v>40.713</v>
      </c>
      <c r="I19" s="198">
        <v>38.136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135</v>
      </c>
      <c r="D20" s="100">
        <v>165</v>
      </c>
      <c r="E20" s="100">
        <v>165</v>
      </c>
      <c r="F20" s="101"/>
      <c r="G20" s="101"/>
      <c r="H20" s="198">
        <v>2.918</v>
      </c>
      <c r="I20" s="198">
        <v>3.645</v>
      </c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220</v>
      </c>
      <c r="D21" s="100">
        <v>210</v>
      </c>
      <c r="E21" s="100">
        <v>210</v>
      </c>
      <c r="F21" s="101"/>
      <c r="G21" s="101"/>
      <c r="H21" s="198">
        <v>4.978</v>
      </c>
      <c r="I21" s="198">
        <v>4.69</v>
      </c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1632</v>
      </c>
      <c r="D22" s="109">
        <v>1479</v>
      </c>
      <c r="E22" s="109">
        <v>1496</v>
      </c>
      <c r="F22" s="110">
        <f>IF(D22&gt;0,100*E22/D22,0)</f>
        <v>101.14942528735632</v>
      </c>
      <c r="G22" s="111"/>
      <c r="H22" s="199">
        <v>48.609</v>
      </c>
      <c r="I22" s="200">
        <v>46.471000000000004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562</v>
      </c>
      <c r="D24" s="109">
        <v>501</v>
      </c>
      <c r="E24" s="109">
        <v>444</v>
      </c>
      <c r="F24" s="110">
        <f>IF(D24&gt;0,100*E24/D24,0)</f>
        <v>88.62275449101796</v>
      </c>
      <c r="G24" s="111"/>
      <c r="H24" s="199">
        <v>13.086</v>
      </c>
      <c r="I24" s="200">
        <v>11.817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1621</v>
      </c>
      <c r="D26" s="109">
        <v>1528</v>
      </c>
      <c r="E26" s="109">
        <v>1260</v>
      </c>
      <c r="F26" s="110">
        <f>IF(D26&gt;0,100*E26/D26,0)</f>
        <v>82.46073298429319</v>
      </c>
      <c r="G26" s="111"/>
      <c r="H26" s="199">
        <v>71.318</v>
      </c>
      <c r="I26" s="200">
        <v>74.2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20</v>
      </c>
      <c r="D28" s="100">
        <v>20</v>
      </c>
      <c r="E28" s="100">
        <v>65</v>
      </c>
      <c r="F28" s="101"/>
      <c r="G28" s="101"/>
      <c r="H28" s="198">
        <v>0.72</v>
      </c>
      <c r="I28" s="198">
        <v>0.72</v>
      </c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223</v>
      </c>
      <c r="D29" s="100">
        <v>240</v>
      </c>
      <c r="E29" s="100">
        <v>240</v>
      </c>
      <c r="F29" s="101"/>
      <c r="G29" s="101"/>
      <c r="H29" s="198">
        <v>5.35</v>
      </c>
      <c r="I29" s="198">
        <v>6.9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73</v>
      </c>
      <c r="D30" s="100">
        <v>89</v>
      </c>
      <c r="E30" s="100">
        <v>322</v>
      </c>
      <c r="F30" s="101"/>
      <c r="G30" s="101"/>
      <c r="H30" s="198">
        <v>2.482</v>
      </c>
      <c r="I30" s="198">
        <v>3.026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316</v>
      </c>
      <c r="D31" s="109">
        <v>349</v>
      </c>
      <c r="E31" s="109">
        <v>627</v>
      </c>
      <c r="F31" s="110">
        <f>IF(D31&gt;0,100*E31/D31,0)</f>
        <v>179.65616045845272</v>
      </c>
      <c r="G31" s="111"/>
      <c r="H31" s="199">
        <v>8.552</v>
      </c>
      <c r="I31" s="200">
        <v>10.646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362</v>
      </c>
      <c r="D33" s="100">
        <v>322</v>
      </c>
      <c r="E33" s="100">
        <v>330</v>
      </c>
      <c r="F33" s="101"/>
      <c r="G33" s="101"/>
      <c r="H33" s="198">
        <v>7.137</v>
      </c>
      <c r="I33" s="198">
        <v>6.48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247</v>
      </c>
      <c r="D34" s="100">
        <v>247</v>
      </c>
      <c r="E34" s="100">
        <v>187</v>
      </c>
      <c r="F34" s="101"/>
      <c r="G34" s="101"/>
      <c r="H34" s="198">
        <v>6.473</v>
      </c>
      <c r="I34" s="198">
        <v>6.495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325</v>
      </c>
      <c r="D35" s="100">
        <v>387</v>
      </c>
      <c r="E35" s="100">
        <v>325</v>
      </c>
      <c r="F35" s="101"/>
      <c r="G35" s="101"/>
      <c r="H35" s="198">
        <v>8.152</v>
      </c>
      <c r="I35" s="198">
        <v>9.11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334</v>
      </c>
      <c r="D36" s="100">
        <v>334</v>
      </c>
      <c r="E36" s="100">
        <v>243</v>
      </c>
      <c r="F36" s="101"/>
      <c r="G36" s="101"/>
      <c r="H36" s="198">
        <v>6.68</v>
      </c>
      <c r="I36" s="198">
        <v>6.68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1268</v>
      </c>
      <c r="D37" s="109">
        <v>1290</v>
      </c>
      <c r="E37" s="109">
        <v>1085</v>
      </c>
      <c r="F37" s="110">
        <f>IF(D37&gt;0,100*E37/D37,0)</f>
        <v>84.10852713178295</v>
      </c>
      <c r="G37" s="111"/>
      <c r="H37" s="199">
        <v>28.442</v>
      </c>
      <c r="I37" s="200">
        <v>28.765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1460</v>
      </c>
      <c r="D39" s="109">
        <v>1460</v>
      </c>
      <c r="E39" s="109">
        <v>1551</v>
      </c>
      <c r="F39" s="110">
        <f>IF(D39&gt;0,100*E39/D39,0)</f>
        <v>106.23287671232876</v>
      </c>
      <c r="G39" s="111"/>
      <c r="H39" s="199">
        <v>54.876</v>
      </c>
      <c r="I39" s="200">
        <v>54.826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1105</v>
      </c>
      <c r="D41" s="100">
        <v>1263</v>
      </c>
      <c r="E41" s="100">
        <v>1283</v>
      </c>
      <c r="F41" s="101"/>
      <c r="G41" s="101"/>
      <c r="H41" s="198">
        <v>55.342</v>
      </c>
      <c r="I41" s="198">
        <v>71.877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2510</v>
      </c>
      <c r="D42" s="100">
        <v>2438</v>
      </c>
      <c r="E42" s="100">
        <v>2284</v>
      </c>
      <c r="F42" s="101"/>
      <c r="G42" s="101"/>
      <c r="H42" s="198">
        <v>87.82</v>
      </c>
      <c r="I42" s="198">
        <v>87.88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1690</v>
      </c>
      <c r="D43" s="100">
        <v>1760</v>
      </c>
      <c r="E43" s="100">
        <v>1531</v>
      </c>
      <c r="F43" s="101"/>
      <c r="G43" s="101"/>
      <c r="H43" s="198">
        <v>67.1</v>
      </c>
      <c r="I43" s="198">
        <v>84.37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922</v>
      </c>
      <c r="D44" s="100">
        <v>944</v>
      </c>
      <c r="E44" s="100">
        <v>971</v>
      </c>
      <c r="F44" s="101"/>
      <c r="G44" s="101"/>
      <c r="H44" s="198">
        <v>39.706</v>
      </c>
      <c r="I44" s="198">
        <v>40.831</v>
      </c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4700</v>
      </c>
      <c r="D45" s="100">
        <v>4800</v>
      </c>
      <c r="E45" s="100">
        <v>4119</v>
      </c>
      <c r="F45" s="101"/>
      <c r="G45" s="101"/>
      <c r="H45" s="198">
        <v>196.46</v>
      </c>
      <c r="I45" s="198">
        <v>208.8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2130</v>
      </c>
      <c r="D46" s="100">
        <v>2286</v>
      </c>
      <c r="E46" s="100">
        <v>2155</v>
      </c>
      <c r="F46" s="101"/>
      <c r="G46" s="101"/>
      <c r="H46" s="198">
        <v>93.35</v>
      </c>
      <c r="I46" s="198">
        <v>119.83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498</v>
      </c>
      <c r="D47" s="100">
        <v>518</v>
      </c>
      <c r="E47" s="100">
        <v>457</v>
      </c>
      <c r="F47" s="101"/>
      <c r="G47" s="101"/>
      <c r="H47" s="198">
        <v>19.92</v>
      </c>
      <c r="I47" s="198">
        <v>20.72</v>
      </c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5798</v>
      </c>
      <c r="D48" s="100">
        <v>5767</v>
      </c>
      <c r="E48" s="100">
        <v>5093</v>
      </c>
      <c r="F48" s="101"/>
      <c r="G48" s="101"/>
      <c r="H48" s="198">
        <v>272.1</v>
      </c>
      <c r="I48" s="198">
        <v>297.186</v>
      </c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937</v>
      </c>
      <c r="D49" s="100">
        <v>911</v>
      </c>
      <c r="E49" s="100">
        <v>958</v>
      </c>
      <c r="F49" s="101"/>
      <c r="G49" s="101"/>
      <c r="H49" s="198">
        <v>42.049</v>
      </c>
      <c r="I49" s="198">
        <v>42.01</v>
      </c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20290</v>
      </c>
      <c r="D50" s="109">
        <v>20687</v>
      </c>
      <c r="E50" s="109">
        <v>18851</v>
      </c>
      <c r="F50" s="110">
        <f>IF(D50&gt;0,100*E50/D50,0)</f>
        <v>91.12486102383139</v>
      </c>
      <c r="G50" s="111"/>
      <c r="H50" s="199">
        <v>873.847</v>
      </c>
      <c r="I50" s="200">
        <v>973.5040000000001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82</v>
      </c>
      <c r="D52" s="109">
        <v>82</v>
      </c>
      <c r="E52" s="109">
        <v>82</v>
      </c>
      <c r="F52" s="110">
        <f>IF(D52&gt;0,100*E52/D52,0)</f>
        <v>100</v>
      </c>
      <c r="G52" s="111"/>
      <c r="H52" s="199">
        <v>1.957</v>
      </c>
      <c r="I52" s="200">
        <v>1.957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1100</v>
      </c>
      <c r="D54" s="100">
        <v>1270</v>
      </c>
      <c r="E54" s="100">
        <v>1150</v>
      </c>
      <c r="F54" s="101"/>
      <c r="G54" s="101"/>
      <c r="H54" s="198">
        <v>33.95</v>
      </c>
      <c r="I54" s="198">
        <v>37.83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830</v>
      </c>
      <c r="D55" s="100">
        <v>462</v>
      </c>
      <c r="E55" s="100">
        <v>473</v>
      </c>
      <c r="F55" s="101"/>
      <c r="G55" s="101"/>
      <c r="H55" s="198">
        <v>26.5</v>
      </c>
      <c r="I55" s="198">
        <v>13.86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160</v>
      </c>
      <c r="D56" s="100">
        <v>144</v>
      </c>
      <c r="E56" s="100">
        <v>165</v>
      </c>
      <c r="F56" s="101"/>
      <c r="G56" s="101"/>
      <c r="H56" s="198">
        <v>2.04</v>
      </c>
      <c r="I56" s="198">
        <v>1.77</v>
      </c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12</v>
      </c>
      <c r="D57" s="100">
        <v>150</v>
      </c>
      <c r="E57" s="100">
        <v>150</v>
      </c>
      <c r="F57" s="101"/>
      <c r="G57" s="101"/>
      <c r="H57" s="198">
        <v>0.28800000000000003</v>
      </c>
      <c r="I57" s="198">
        <v>3.3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556</v>
      </c>
      <c r="D58" s="100">
        <v>482</v>
      </c>
      <c r="E58" s="100">
        <v>404</v>
      </c>
      <c r="F58" s="101"/>
      <c r="G58" s="101"/>
      <c r="H58" s="198">
        <v>21.508000000000003</v>
      </c>
      <c r="I58" s="198">
        <v>12.576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2658</v>
      </c>
      <c r="D59" s="109">
        <v>2508</v>
      </c>
      <c r="E59" s="109">
        <v>2342</v>
      </c>
      <c r="F59" s="110">
        <f>IF(D59&gt;0,100*E59/D59,0)</f>
        <v>93.38118022328548</v>
      </c>
      <c r="G59" s="111"/>
      <c r="H59" s="199">
        <v>84.286</v>
      </c>
      <c r="I59" s="200">
        <v>69.336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618</v>
      </c>
      <c r="D61" s="100">
        <v>550</v>
      </c>
      <c r="E61" s="100">
        <v>570</v>
      </c>
      <c r="F61" s="101"/>
      <c r="G61" s="101"/>
      <c r="H61" s="198">
        <v>13.987000000000002</v>
      </c>
      <c r="I61" s="198">
        <v>13.75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589</v>
      </c>
      <c r="D62" s="100">
        <v>470</v>
      </c>
      <c r="E62" s="100">
        <v>495</v>
      </c>
      <c r="F62" s="101"/>
      <c r="G62" s="101"/>
      <c r="H62" s="198">
        <v>10.559</v>
      </c>
      <c r="I62" s="198">
        <v>6.676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489</v>
      </c>
      <c r="D63" s="100">
        <v>924</v>
      </c>
      <c r="E63" s="100">
        <v>1041</v>
      </c>
      <c r="F63" s="101"/>
      <c r="G63" s="101"/>
      <c r="H63" s="198">
        <v>15.319999999999999</v>
      </c>
      <c r="I63" s="198">
        <v>34.125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1696</v>
      </c>
      <c r="D64" s="109">
        <v>1944</v>
      </c>
      <c r="E64" s="109">
        <v>2106</v>
      </c>
      <c r="F64" s="110">
        <f>IF(D64&gt;0,100*E64/D64,0)</f>
        <v>108.33333333333333</v>
      </c>
      <c r="G64" s="111"/>
      <c r="H64" s="199">
        <v>39.866</v>
      </c>
      <c r="I64" s="200">
        <v>54.551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2834</v>
      </c>
      <c r="D66" s="109">
        <v>5220</v>
      </c>
      <c r="E66" s="109">
        <v>5062</v>
      </c>
      <c r="F66" s="110">
        <f>IF(D66&gt;0,100*E66/D66,0)</f>
        <v>96.97318007662835</v>
      </c>
      <c r="G66" s="111"/>
      <c r="H66" s="199">
        <v>96.268</v>
      </c>
      <c r="I66" s="200">
        <v>175.464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607</v>
      </c>
      <c r="D68" s="100">
        <v>600</v>
      </c>
      <c r="E68" s="100">
        <v>580</v>
      </c>
      <c r="F68" s="101"/>
      <c r="G68" s="101"/>
      <c r="H68" s="198">
        <v>18.975</v>
      </c>
      <c r="I68" s="198">
        <v>24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418</v>
      </c>
      <c r="D69" s="100">
        <v>400</v>
      </c>
      <c r="E69" s="100">
        <v>300</v>
      </c>
      <c r="F69" s="101"/>
      <c r="G69" s="101"/>
      <c r="H69" s="198">
        <v>12.933</v>
      </c>
      <c r="I69" s="198">
        <v>15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1025</v>
      </c>
      <c r="D70" s="109">
        <v>1000</v>
      </c>
      <c r="E70" s="109">
        <v>880</v>
      </c>
      <c r="F70" s="110">
        <f>IF(D70&gt;0,100*E70/D70,0)</f>
        <v>88</v>
      </c>
      <c r="G70" s="111"/>
      <c r="H70" s="199">
        <v>31.908</v>
      </c>
      <c r="I70" s="200">
        <v>39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486</v>
      </c>
      <c r="D72" s="100">
        <v>509</v>
      </c>
      <c r="E72" s="100">
        <v>527</v>
      </c>
      <c r="F72" s="101"/>
      <c r="G72" s="101"/>
      <c r="H72" s="198">
        <v>10.861</v>
      </c>
      <c r="I72" s="198">
        <v>11.367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2095</v>
      </c>
      <c r="D73" s="100">
        <v>2015</v>
      </c>
      <c r="E73" s="100">
        <v>1922</v>
      </c>
      <c r="F73" s="101"/>
      <c r="G73" s="101"/>
      <c r="H73" s="198">
        <v>52.85</v>
      </c>
      <c r="I73" s="198">
        <v>44.05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681</v>
      </c>
      <c r="D74" s="100">
        <v>685</v>
      </c>
      <c r="E74" s="100">
        <v>695</v>
      </c>
      <c r="F74" s="101"/>
      <c r="G74" s="101"/>
      <c r="H74" s="198">
        <v>26.155</v>
      </c>
      <c r="I74" s="198">
        <v>26.375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1073</v>
      </c>
      <c r="D75" s="100">
        <v>1073</v>
      </c>
      <c r="E75" s="100">
        <v>1076</v>
      </c>
      <c r="F75" s="101"/>
      <c r="G75" s="101"/>
      <c r="H75" s="198">
        <v>27.375</v>
      </c>
      <c r="I75" s="198">
        <v>27.375400000000003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488</v>
      </c>
      <c r="D76" s="100">
        <v>466</v>
      </c>
      <c r="E76" s="100">
        <v>560</v>
      </c>
      <c r="F76" s="101"/>
      <c r="G76" s="101"/>
      <c r="H76" s="198">
        <v>8.408</v>
      </c>
      <c r="I76" s="198">
        <v>14.034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280</v>
      </c>
      <c r="D77" s="100">
        <v>280</v>
      </c>
      <c r="E77" s="100">
        <v>212</v>
      </c>
      <c r="F77" s="101"/>
      <c r="G77" s="101"/>
      <c r="H77" s="198">
        <v>7.893999999999999</v>
      </c>
      <c r="I77" s="198">
        <v>6.11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1715</v>
      </c>
      <c r="D78" s="100">
        <v>1670</v>
      </c>
      <c r="E78" s="100">
        <v>1236</v>
      </c>
      <c r="F78" s="101"/>
      <c r="G78" s="101"/>
      <c r="H78" s="198">
        <v>45.213</v>
      </c>
      <c r="I78" s="198">
        <v>46.71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3938</v>
      </c>
      <c r="D79" s="100">
        <v>4370</v>
      </c>
      <c r="E79" s="100">
        <v>3950</v>
      </c>
      <c r="F79" s="101"/>
      <c r="G79" s="101"/>
      <c r="H79" s="198">
        <v>79.63000000000001</v>
      </c>
      <c r="I79" s="198">
        <v>148.006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10756</v>
      </c>
      <c r="D80" s="109">
        <v>11068</v>
      </c>
      <c r="E80" s="109">
        <v>10178</v>
      </c>
      <c r="F80" s="110">
        <f>IF(D80&gt;0,100*E80/D80,0)</f>
        <v>91.9588001445609</v>
      </c>
      <c r="G80" s="111"/>
      <c r="H80" s="199">
        <v>258.386</v>
      </c>
      <c r="I80" s="200">
        <v>324.02740000000006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1617</v>
      </c>
      <c r="D82" s="100">
        <v>2023</v>
      </c>
      <c r="E82" s="100">
        <v>2181</v>
      </c>
      <c r="F82" s="101"/>
      <c r="G82" s="101"/>
      <c r="H82" s="198">
        <v>35.856</v>
      </c>
      <c r="I82" s="198">
        <v>46.088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3265</v>
      </c>
      <c r="D83" s="100">
        <v>3260</v>
      </c>
      <c r="E83" s="100">
        <v>3260</v>
      </c>
      <c r="F83" s="101"/>
      <c r="G83" s="101"/>
      <c r="H83" s="198">
        <v>58.55700000000001</v>
      </c>
      <c r="I83" s="198">
        <v>58.3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4882</v>
      </c>
      <c r="D84" s="109">
        <v>5283</v>
      </c>
      <c r="E84" s="109">
        <v>5441</v>
      </c>
      <c r="F84" s="110">
        <f>IF(D84&gt;0,100*E84/D84,0)</f>
        <v>102.99072496687488</v>
      </c>
      <c r="G84" s="111"/>
      <c r="H84" s="199">
        <v>94.41300000000001</v>
      </c>
      <c r="I84" s="200">
        <v>104.388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71972</v>
      </c>
      <c r="D86" s="100">
        <v>75773.49600069236</v>
      </c>
      <c r="E86" s="100">
        <v>72832</v>
      </c>
      <c r="F86" s="101">
        <f>IF(D86&gt;0,100*E86/D86,0)</f>
        <v>96.11804106192291</v>
      </c>
      <c r="G86" s="101"/>
      <c r="H86" s="102">
        <v>2170.907</v>
      </c>
      <c r="I86" s="102">
        <v>2467.761330062276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71972</v>
      </c>
      <c r="D89" s="126">
        <v>75773.49600069236</v>
      </c>
      <c r="E89" s="126">
        <v>72832</v>
      </c>
      <c r="F89" s="127">
        <f>IF(D89&gt;0,100*E89/D89,0)</f>
        <v>96.11804106192291</v>
      </c>
      <c r="G89" s="111"/>
      <c r="H89" s="128">
        <v>2170.907</v>
      </c>
      <c r="I89" s="129">
        <v>2467.761330062276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86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/>
      <c r="I30" s="198"/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/>
      <c r="I31" s="200"/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/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/>
      <c r="I35" s="198"/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/>
      <c r="I37" s="200"/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/>
      <c r="I50" s="200"/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/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/>
      <c r="I59" s="200"/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/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/>
      <c r="I66" s="200"/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9</v>
      </c>
      <c r="D68" s="100">
        <v>12</v>
      </c>
      <c r="E68" s="100">
        <v>12</v>
      </c>
      <c r="F68" s="101"/>
      <c r="G68" s="101"/>
      <c r="H68" s="198">
        <v>0.5</v>
      </c>
      <c r="I68" s="198">
        <v>0.7</v>
      </c>
      <c r="J68" s="198">
        <v>0.7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9</v>
      </c>
      <c r="D70" s="109">
        <v>12</v>
      </c>
      <c r="E70" s="109">
        <v>12</v>
      </c>
      <c r="F70" s="110">
        <f>IF(D70&gt;0,100*E70/D70,0)</f>
        <v>100</v>
      </c>
      <c r="G70" s="111"/>
      <c r="H70" s="199">
        <v>0.5</v>
      </c>
      <c r="I70" s="200">
        <v>0.7</v>
      </c>
      <c r="J70" s="200">
        <v>0.7</v>
      </c>
      <c r="K70" s="112">
        <f>IF(I70&gt;0,100*J70/I70,0)</f>
        <v>100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1882</v>
      </c>
      <c r="D73" s="100">
        <v>2795</v>
      </c>
      <c r="E73" s="100">
        <v>2725</v>
      </c>
      <c r="F73" s="101"/>
      <c r="G73" s="101"/>
      <c r="H73" s="198">
        <v>113.866</v>
      </c>
      <c r="I73" s="198">
        <v>210.55</v>
      </c>
      <c r="J73" s="198">
        <v>239.7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14</v>
      </c>
      <c r="D74" s="100">
        <v>30</v>
      </c>
      <c r="E74" s="100">
        <v>30</v>
      </c>
      <c r="F74" s="101"/>
      <c r="G74" s="101"/>
      <c r="H74" s="198">
        <v>0.798</v>
      </c>
      <c r="I74" s="198">
        <v>1.71</v>
      </c>
      <c r="J74" s="198">
        <v>1.65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</v>
      </c>
      <c r="D75" s="100">
        <v>1</v>
      </c>
      <c r="E75" s="100"/>
      <c r="F75" s="101"/>
      <c r="G75" s="101"/>
      <c r="H75" s="198">
        <v>0.055</v>
      </c>
      <c r="I75" s="198">
        <v>0.055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2</v>
      </c>
      <c r="D76" s="100">
        <v>10</v>
      </c>
      <c r="E76" s="100">
        <v>10</v>
      </c>
      <c r="F76" s="101"/>
      <c r="G76" s="101"/>
      <c r="H76" s="198">
        <v>0.151</v>
      </c>
      <c r="I76" s="198">
        <v>0.5</v>
      </c>
      <c r="J76" s="198">
        <v>0.5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19</v>
      </c>
      <c r="D77" s="100">
        <v>2</v>
      </c>
      <c r="E77" s="100"/>
      <c r="F77" s="101"/>
      <c r="G77" s="101"/>
      <c r="H77" s="198">
        <v>1.14</v>
      </c>
      <c r="I77" s="198">
        <v>0.088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13</v>
      </c>
      <c r="D78" s="100">
        <v>73</v>
      </c>
      <c r="E78" s="100">
        <v>74</v>
      </c>
      <c r="F78" s="101"/>
      <c r="G78" s="101"/>
      <c r="H78" s="198">
        <v>1.075</v>
      </c>
      <c r="I78" s="198">
        <v>4.745</v>
      </c>
      <c r="J78" s="198">
        <v>4.81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3517</v>
      </c>
      <c r="D79" s="100">
        <v>5739</v>
      </c>
      <c r="E79" s="100">
        <v>5800</v>
      </c>
      <c r="F79" s="101"/>
      <c r="G79" s="101"/>
      <c r="H79" s="198">
        <v>266.686</v>
      </c>
      <c r="I79" s="198">
        <v>531.154</v>
      </c>
      <c r="J79" s="198">
        <v>464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5448</v>
      </c>
      <c r="D80" s="109">
        <v>8650</v>
      </c>
      <c r="E80" s="109">
        <v>8639</v>
      </c>
      <c r="F80" s="110">
        <f>IF(D80&gt;0,100*E80/D80,0)</f>
        <v>99.8728323699422</v>
      </c>
      <c r="G80" s="111"/>
      <c r="H80" s="199">
        <v>383.77099999999996</v>
      </c>
      <c r="I80" s="200">
        <v>748.802</v>
      </c>
      <c r="J80" s="200">
        <v>710.66</v>
      </c>
      <c r="K80" s="112">
        <f>IF(I80&gt;0,100*J80/I80,0)</f>
        <v>94.90626360506515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5457</v>
      </c>
      <c r="D86" s="100">
        <v>8662</v>
      </c>
      <c r="E86" s="100">
        <v>8651</v>
      </c>
      <c r="F86" s="101">
        <f>IF(D86&gt;0,100*E86/D86,0)</f>
        <v>99.87300854306164</v>
      </c>
      <c r="G86" s="101"/>
      <c r="H86" s="102">
        <v>384.27099999999996</v>
      </c>
      <c r="I86" s="102">
        <v>749.5020000000001</v>
      </c>
      <c r="J86" s="102">
        <v>711.36</v>
      </c>
      <c r="K86" s="103">
        <f>IF(I86&gt;0,100*J86/I86,0)</f>
        <v>94.91102091788947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5457</v>
      </c>
      <c r="D89" s="126">
        <v>8662</v>
      </c>
      <c r="E89" s="126">
        <v>8651</v>
      </c>
      <c r="F89" s="127">
        <f>IF(D89&gt;0,100*E89/D89,0)</f>
        <v>99.87300854306164</v>
      </c>
      <c r="G89" s="111"/>
      <c r="H89" s="128">
        <v>384.27099999999996</v>
      </c>
      <c r="I89" s="129">
        <v>749.5020000000001</v>
      </c>
      <c r="J89" s="129">
        <v>711.36</v>
      </c>
      <c r="K89" s="127">
        <f>IF(I89&gt;0,100*J89/I89,0)</f>
        <v>94.91102091788947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 t="s">
        <v>292</v>
      </c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zoomScaleSheetLayoutView="90" zoomScalePageLayoutView="0" workbookViewId="0" topLeftCell="A20">
      <selection activeCell="J83" sqref="J83"/>
    </sheetView>
  </sheetViews>
  <sheetFormatPr defaultColWidth="11.421875" defaultRowHeight="15"/>
  <cols>
    <col min="1" max="4" width="11.57421875" style="7" customWidth="1"/>
    <col min="5" max="5" width="1.8515625" style="7" customWidth="1"/>
    <col min="6" max="16384" width="11.57421875" style="7" customWidth="1"/>
  </cols>
  <sheetData>
    <row r="1" spans="1:9" ht="12.75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2.75">
      <c r="A2" s="176"/>
      <c r="B2" s="176"/>
      <c r="C2" s="176"/>
      <c r="D2" s="176"/>
      <c r="E2" s="176"/>
      <c r="F2" s="176"/>
      <c r="G2" s="176"/>
      <c r="H2" s="176"/>
      <c r="I2" s="176"/>
    </row>
    <row r="3" spans="1:9" ht="15">
      <c r="A3" s="252" t="s">
        <v>234</v>
      </c>
      <c r="B3" s="252"/>
      <c r="C3" s="252"/>
      <c r="D3" s="252"/>
      <c r="E3" s="252"/>
      <c r="F3" s="252"/>
      <c r="G3" s="252"/>
      <c r="H3" s="252"/>
      <c r="I3" s="252"/>
    </row>
    <row r="4" spans="1:9" ht="12.75">
      <c r="A4" s="176"/>
      <c r="B4" s="176"/>
      <c r="C4" s="176"/>
      <c r="D4" s="176"/>
      <c r="E4" s="176"/>
      <c r="F4" s="176"/>
      <c r="G4" s="176"/>
      <c r="H4" s="176"/>
      <c r="I4" s="176"/>
    </row>
    <row r="5" spans="1:9" ht="12.75">
      <c r="A5" s="176"/>
      <c r="B5" s="176"/>
      <c r="C5" s="176"/>
      <c r="D5" s="176"/>
      <c r="E5" s="176"/>
      <c r="F5" s="176"/>
      <c r="G5" s="176"/>
      <c r="H5" s="176"/>
      <c r="I5" s="176"/>
    </row>
    <row r="6" spans="1:9" ht="12.75">
      <c r="A6" s="176"/>
      <c r="B6" s="176"/>
      <c r="C6" s="176"/>
      <c r="D6" s="176"/>
      <c r="E6" s="176"/>
      <c r="F6" s="176"/>
      <c r="G6" s="176"/>
      <c r="H6" s="176"/>
      <c r="I6" s="176"/>
    </row>
    <row r="7" spans="1:9" ht="12.75">
      <c r="A7" s="177" t="s">
        <v>235</v>
      </c>
      <c r="B7" s="178"/>
      <c r="C7" s="178"/>
      <c r="D7" s="179"/>
      <c r="E7" s="179"/>
      <c r="F7" s="179"/>
      <c r="G7" s="179"/>
      <c r="H7" s="179"/>
      <c r="I7" s="179"/>
    </row>
    <row r="8" spans="1:9" ht="12.75">
      <c r="A8" s="176"/>
      <c r="B8" s="176"/>
      <c r="C8" s="176"/>
      <c r="D8" s="176"/>
      <c r="E8" s="176"/>
      <c r="F8" s="176"/>
      <c r="G8" s="176"/>
      <c r="H8" s="176"/>
      <c r="I8" s="176"/>
    </row>
    <row r="9" spans="1:9" ht="12.75">
      <c r="A9" s="180" t="s">
        <v>236</v>
      </c>
      <c r="B9" s="176"/>
      <c r="C9" s="176"/>
      <c r="D9" s="176"/>
      <c r="E9" s="176"/>
      <c r="F9" s="176"/>
      <c r="G9" s="176"/>
      <c r="H9" s="176"/>
      <c r="I9" s="176"/>
    </row>
    <row r="10" spans="1:9" ht="12.75">
      <c r="A10" s="176"/>
      <c r="B10" s="176"/>
      <c r="C10" s="176"/>
      <c r="D10" s="176"/>
      <c r="E10" s="176"/>
      <c r="F10" s="176"/>
      <c r="G10" s="176"/>
      <c r="H10" s="176"/>
      <c r="I10" s="176"/>
    </row>
    <row r="11" spans="1:9" ht="12.75">
      <c r="A11" s="181"/>
      <c r="B11" s="182"/>
      <c r="C11" s="182"/>
      <c r="D11" s="183" t="s">
        <v>237</v>
      </c>
      <c r="E11" s="184"/>
      <c r="F11" s="181"/>
      <c r="G11" s="182"/>
      <c r="H11" s="182"/>
      <c r="I11" s="183" t="s">
        <v>237</v>
      </c>
    </row>
    <row r="12" spans="1:9" ht="12.75">
      <c r="A12" s="185"/>
      <c r="B12" s="186"/>
      <c r="C12" s="186"/>
      <c r="D12" s="187"/>
      <c r="E12" s="184"/>
      <c r="F12" s="185"/>
      <c r="G12" s="186"/>
      <c r="H12" s="186"/>
      <c r="I12" s="187"/>
    </row>
    <row r="13" spans="1:9" ht="5.25" customHeight="1">
      <c r="A13" s="188"/>
      <c r="B13" s="189"/>
      <c r="C13" s="189"/>
      <c r="D13" s="190"/>
      <c r="E13" s="184"/>
      <c r="F13" s="188"/>
      <c r="G13" s="189"/>
      <c r="H13" s="189"/>
      <c r="I13" s="190"/>
    </row>
    <row r="14" spans="1:9" ht="12.75">
      <c r="A14" s="185" t="s">
        <v>238</v>
      </c>
      <c r="B14" s="186"/>
      <c r="C14" s="186"/>
      <c r="D14" s="187">
        <v>9</v>
      </c>
      <c r="E14" s="184"/>
      <c r="F14" s="185" t="s">
        <v>270</v>
      </c>
      <c r="G14" s="186"/>
      <c r="H14" s="186"/>
      <c r="I14" s="187">
        <v>41</v>
      </c>
    </row>
    <row r="15" spans="1:9" ht="5.25" customHeight="1">
      <c r="A15" s="188"/>
      <c r="B15" s="189"/>
      <c r="C15" s="189"/>
      <c r="D15" s="190"/>
      <c r="E15" s="184"/>
      <c r="F15" s="188"/>
      <c r="G15" s="189"/>
      <c r="H15" s="189"/>
      <c r="I15" s="190"/>
    </row>
    <row r="16" spans="1:9" ht="12.75">
      <c r="A16" s="185" t="s">
        <v>239</v>
      </c>
      <c r="B16" s="186"/>
      <c r="C16" s="186"/>
      <c r="D16" s="187">
        <v>10</v>
      </c>
      <c r="E16" s="184"/>
      <c r="F16" s="185" t="s">
        <v>271</v>
      </c>
      <c r="G16" s="186"/>
      <c r="H16" s="186"/>
      <c r="I16" s="187">
        <v>42</v>
      </c>
    </row>
    <row r="17" spans="1:9" ht="5.25" customHeight="1">
      <c r="A17" s="188"/>
      <c r="B17" s="189"/>
      <c r="C17" s="189"/>
      <c r="D17" s="190"/>
      <c r="E17" s="184"/>
      <c r="F17" s="188"/>
      <c r="G17" s="189"/>
      <c r="H17" s="189"/>
      <c r="I17" s="190"/>
    </row>
    <row r="18" spans="1:9" ht="12.75">
      <c r="A18" s="185" t="s">
        <v>240</v>
      </c>
      <c r="B18" s="186"/>
      <c r="C18" s="186"/>
      <c r="D18" s="187">
        <v>11</v>
      </c>
      <c r="E18" s="184"/>
      <c r="F18" s="185" t="s">
        <v>272</v>
      </c>
      <c r="G18" s="186"/>
      <c r="H18" s="186"/>
      <c r="I18" s="187">
        <v>43</v>
      </c>
    </row>
    <row r="19" spans="1:9" ht="5.25" customHeight="1">
      <c r="A19" s="188"/>
      <c r="B19" s="189"/>
      <c r="C19" s="189"/>
      <c r="D19" s="190"/>
      <c r="E19" s="184"/>
      <c r="F19" s="188"/>
      <c r="G19" s="189"/>
      <c r="H19" s="189"/>
      <c r="I19" s="190"/>
    </row>
    <row r="20" spans="1:9" ht="12.75">
      <c r="A20" s="185" t="s">
        <v>241</v>
      </c>
      <c r="B20" s="186"/>
      <c r="C20" s="186"/>
      <c r="D20" s="187">
        <v>12</v>
      </c>
      <c r="E20" s="184"/>
      <c r="F20" s="185" t="s">
        <v>273</v>
      </c>
      <c r="G20" s="186"/>
      <c r="H20" s="186"/>
      <c r="I20" s="187">
        <v>44</v>
      </c>
    </row>
    <row r="21" spans="1:9" ht="5.25" customHeight="1">
      <c r="A21" s="188"/>
      <c r="B21" s="189"/>
      <c r="C21" s="189"/>
      <c r="D21" s="190"/>
      <c r="E21" s="184"/>
      <c r="F21" s="188"/>
      <c r="G21" s="189"/>
      <c r="H21" s="189"/>
      <c r="I21" s="190"/>
    </row>
    <row r="22" spans="1:9" ht="12.75">
      <c r="A22" s="185" t="s">
        <v>242</v>
      </c>
      <c r="B22" s="186"/>
      <c r="C22" s="186"/>
      <c r="D22" s="187">
        <v>13</v>
      </c>
      <c r="E22" s="184"/>
      <c r="F22" s="185" t="s">
        <v>274</v>
      </c>
      <c r="G22" s="186"/>
      <c r="H22" s="186"/>
      <c r="I22" s="187">
        <v>45</v>
      </c>
    </row>
    <row r="23" spans="1:9" ht="5.25" customHeight="1">
      <c r="A23" s="188"/>
      <c r="B23" s="189"/>
      <c r="C23" s="189"/>
      <c r="D23" s="190"/>
      <c r="E23" s="184"/>
      <c r="F23" s="188"/>
      <c r="G23" s="189"/>
      <c r="H23" s="189"/>
      <c r="I23" s="190"/>
    </row>
    <row r="24" spans="1:9" ht="12.75">
      <c r="A24" s="185" t="s">
        <v>243</v>
      </c>
      <c r="B24" s="186"/>
      <c r="C24" s="186"/>
      <c r="D24" s="187">
        <v>14</v>
      </c>
      <c r="E24" s="184"/>
      <c r="F24" s="185" t="s">
        <v>275</v>
      </c>
      <c r="G24" s="186"/>
      <c r="H24" s="186"/>
      <c r="I24" s="187">
        <v>46</v>
      </c>
    </row>
    <row r="25" spans="1:9" ht="5.25" customHeight="1">
      <c r="A25" s="188"/>
      <c r="B25" s="189"/>
      <c r="C25" s="189"/>
      <c r="D25" s="190"/>
      <c r="E25" s="184"/>
      <c r="F25" s="188"/>
      <c r="G25" s="189"/>
      <c r="H25" s="189"/>
      <c r="I25" s="190"/>
    </row>
    <row r="26" spans="1:9" ht="12.75">
      <c r="A26" s="185" t="s">
        <v>244</v>
      </c>
      <c r="B26" s="186"/>
      <c r="C26" s="186"/>
      <c r="D26" s="187">
        <v>15</v>
      </c>
      <c r="E26" s="184"/>
      <c r="F26" s="185" t="s">
        <v>276</v>
      </c>
      <c r="G26" s="186"/>
      <c r="H26" s="186"/>
      <c r="I26" s="187">
        <v>47</v>
      </c>
    </row>
    <row r="27" spans="1:9" ht="5.25" customHeight="1">
      <c r="A27" s="188"/>
      <c r="B27" s="189"/>
      <c r="C27" s="189"/>
      <c r="D27" s="190"/>
      <c r="E27" s="184"/>
      <c r="F27" s="188"/>
      <c r="G27" s="189"/>
      <c r="H27" s="189"/>
      <c r="I27" s="190"/>
    </row>
    <row r="28" spans="1:9" ht="12.75">
      <c r="A28" s="185" t="s">
        <v>245</v>
      </c>
      <c r="B28" s="186"/>
      <c r="C28" s="186"/>
      <c r="D28" s="187">
        <v>16</v>
      </c>
      <c r="E28" s="184"/>
      <c r="F28" s="185" t="s">
        <v>277</v>
      </c>
      <c r="G28" s="186"/>
      <c r="H28" s="186"/>
      <c r="I28" s="187">
        <v>48</v>
      </c>
    </row>
    <row r="29" spans="1:9" ht="5.25" customHeight="1">
      <c r="A29" s="188"/>
      <c r="B29" s="189"/>
      <c r="C29" s="189"/>
      <c r="D29" s="190"/>
      <c r="E29" s="184"/>
      <c r="F29" s="188"/>
      <c r="G29" s="189"/>
      <c r="H29" s="189"/>
      <c r="I29" s="190"/>
    </row>
    <row r="30" spans="1:9" ht="12.75">
      <c r="A30" s="185" t="s">
        <v>246</v>
      </c>
      <c r="B30" s="186"/>
      <c r="C30" s="186"/>
      <c r="D30" s="187">
        <v>17</v>
      </c>
      <c r="E30" s="184"/>
      <c r="F30" s="185" t="s">
        <v>278</v>
      </c>
      <c r="G30" s="186"/>
      <c r="H30" s="186"/>
      <c r="I30" s="187">
        <v>49</v>
      </c>
    </row>
    <row r="31" spans="1:9" ht="5.25" customHeight="1">
      <c r="A31" s="188"/>
      <c r="B31" s="189"/>
      <c r="C31" s="189"/>
      <c r="D31" s="190"/>
      <c r="E31" s="184"/>
      <c r="F31" s="188"/>
      <c r="G31" s="189"/>
      <c r="H31" s="189"/>
      <c r="I31" s="190"/>
    </row>
    <row r="32" spans="1:9" ht="12.75">
      <c r="A32" s="185" t="s">
        <v>247</v>
      </c>
      <c r="B32" s="186"/>
      <c r="C32" s="186"/>
      <c r="D32" s="187">
        <v>18</v>
      </c>
      <c r="E32" s="184"/>
      <c r="F32" s="185" t="s">
        <v>279</v>
      </c>
      <c r="G32" s="186"/>
      <c r="H32" s="186"/>
      <c r="I32" s="187">
        <v>50</v>
      </c>
    </row>
    <row r="33" spans="1:9" ht="5.25" customHeight="1">
      <c r="A33" s="188"/>
      <c r="B33" s="189"/>
      <c r="C33" s="189"/>
      <c r="D33" s="190"/>
      <c r="E33" s="184"/>
      <c r="F33" s="188"/>
      <c r="G33" s="189"/>
      <c r="H33" s="189"/>
      <c r="I33" s="190"/>
    </row>
    <row r="34" spans="1:9" ht="12.75">
      <c r="A34" s="185" t="s">
        <v>248</v>
      </c>
      <c r="B34" s="186"/>
      <c r="C34" s="186"/>
      <c r="D34" s="187">
        <v>19</v>
      </c>
      <c r="E34" s="184"/>
      <c r="F34" s="185" t="s">
        <v>280</v>
      </c>
      <c r="G34" s="186"/>
      <c r="H34" s="186"/>
      <c r="I34" s="187">
        <v>51</v>
      </c>
    </row>
    <row r="35" spans="1:9" ht="5.25" customHeight="1">
      <c r="A35" s="188"/>
      <c r="B35" s="189"/>
      <c r="C35" s="189"/>
      <c r="D35" s="190"/>
      <c r="E35" s="184"/>
      <c r="F35" s="188"/>
      <c r="G35" s="189"/>
      <c r="H35" s="189"/>
      <c r="I35" s="190"/>
    </row>
    <row r="36" spans="1:9" ht="12.75">
      <c r="A36" s="185" t="s">
        <v>249</v>
      </c>
      <c r="B36" s="186"/>
      <c r="C36" s="186"/>
      <c r="D36" s="187">
        <v>20</v>
      </c>
      <c r="E36" s="184"/>
      <c r="F36" s="185" t="s">
        <v>281</v>
      </c>
      <c r="G36" s="186"/>
      <c r="H36" s="186"/>
      <c r="I36" s="187">
        <v>52</v>
      </c>
    </row>
    <row r="37" spans="1:9" ht="5.25" customHeight="1">
      <c r="A37" s="188"/>
      <c r="B37" s="189"/>
      <c r="C37" s="189"/>
      <c r="D37" s="190"/>
      <c r="E37" s="184"/>
      <c r="F37" s="188"/>
      <c r="G37" s="189"/>
      <c r="H37" s="189"/>
      <c r="I37" s="190"/>
    </row>
    <row r="38" spans="1:9" ht="12.75">
      <c r="A38" s="185" t="s">
        <v>250</v>
      </c>
      <c r="B38" s="186"/>
      <c r="C38" s="186"/>
      <c r="D38" s="187">
        <v>21</v>
      </c>
      <c r="E38" s="184"/>
      <c r="F38" s="185" t="s">
        <v>282</v>
      </c>
      <c r="G38" s="186"/>
      <c r="H38" s="186"/>
      <c r="I38" s="187">
        <v>53</v>
      </c>
    </row>
    <row r="39" spans="1:9" ht="5.25" customHeight="1">
      <c r="A39" s="188"/>
      <c r="B39" s="189"/>
      <c r="C39" s="189"/>
      <c r="D39" s="190"/>
      <c r="E39" s="184"/>
      <c r="F39" s="188"/>
      <c r="G39" s="189"/>
      <c r="H39" s="189"/>
      <c r="I39" s="190"/>
    </row>
    <row r="40" spans="1:9" ht="12.75">
      <c r="A40" s="185" t="s">
        <v>251</v>
      </c>
      <c r="B40" s="186"/>
      <c r="C40" s="186"/>
      <c r="D40" s="187">
        <v>22</v>
      </c>
      <c r="E40" s="184"/>
      <c r="F40" s="185" t="s">
        <v>283</v>
      </c>
      <c r="G40" s="186"/>
      <c r="H40" s="186"/>
      <c r="I40" s="187">
        <v>54</v>
      </c>
    </row>
    <row r="41" spans="1:9" ht="5.25" customHeight="1">
      <c r="A41" s="188"/>
      <c r="B41" s="189"/>
      <c r="C41" s="189"/>
      <c r="D41" s="190"/>
      <c r="E41" s="184"/>
      <c r="F41" s="188"/>
      <c r="G41" s="189"/>
      <c r="H41" s="189"/>
      <c r="I41" s="190"/>
    </row>
    <row r="42" spans="1:9" ht="12.75">
      <c r="A42" s="185" t="s">
        <v>252</v>
      </c>
      <c r="B42" s="186"/>
      <c r="C42" s="186"/>
      <c r="D42" s="187">
        <v>23</v>
      </c>
      <c r="E42" s="184"/>
      <c r="F42" s="185" t="s">
        <v>284</v>
      </c>
      <c r="G42" s="186"/>
      <c r="H42" s="186"/>
      <c r="I42" s="187">
        <v>55</v>
      </c>
    </row>
    <row r="43" spans="1:9" ht="5.25" customHeight="1">
      <c r="A43" s="188"/>
      <c r="B43" s="189"/>
      <c r="C43" s="189"/>
      <c r="D43" s="190"/>
      <c r="E43" s="184"/>
      <c r="F43" s="188"/>
      <c r="G43" s="189"/>
      <c r="H43" s="189"/>
      <c r="I43" s="190"/>
    </row>
    <row r="44" spans="1:9" ht="12.75">
      <c r="A44" s="185" t="s">
        <v>253</v>
      </c>
      <c r="B44" s="186"/>
      <c r="C44" s="186"/>
      <c r="D44" s="187">
        <v>24</v>
      </c>
      <c r="E44" s="184"/>
      <c r="F44" s="185" t="s">
        <v>285</v>
      </c>
      <c r="G44" s="186"/>
      <c r="H44" s="186"/>
      <c r="I44" s="187"/>
    </row>
    <row r="45" spans="1:9" ht="5.25" customHeight="1">
      <c r="A45" s="188"/>
      <c r="B45" s="189"/>
      <c r="C45" s="189"/>
      <c r="D45" s="190"/>
      <c r="E45" s="184"/>
      <c r="F45" s="188"/>
      <c r="G45" s="189"/>
      <c r="H45" s="189"/>
      <c r="I45" s="190"/>
    </row>
    <row r="46" spans="1:9" ht="12.75">
      <c r="A46" s="185" t="s">
        <v>254</v>
      </c>
      <c r="B46" s="186"/>
      <c r="C46" s="186"/>
      <c r="D46" s="187">
        <v>25</v>
      </c>
      <c r="E46" s="184"/>
      <c r="F46" s="185"/>
      <c r="G46" s="186"/>
      <c r="H46" s="186"/>
      <c r="I46" s="187"/>
    </row>
    <row r="47" spans="1:9" ht="5.25" customHeight="1">
      <c r="A47" s="188"/>
      <c r="B47" s="189"/>
      <c r="C47" s="189"/>
      <c r="D47" s="190"/>
      <c r="E47" s="184"/>
      <c r="F47" s="188"/>
      <c r="G47" s="189"/>
      <c r="H47" s="189"/>
      <c r="I47" s="190"/>
    </row>
    <row r="48" spans="1:9" ht="12.75">
      <c r="A48" s="185" t="s">
        <v>255</v>
      </c>
      <c r="B48" s="186"/>
      <c r="C48" s="186"/>
      <c r="D48" s="187">
        <v>26</v>
      </c>
      <c r="E48" s="184"/>
      <c r="F48" s="185"/>
      <c r="G48" s="186"/>
      <c r="H48" s="186"/>
      <c r="I48" s="187"/>
    </row>
    <row r="49" spans="1:9" ht="5.25" customHeight="1">
      <c r="A49" s="188"/>
      <c r="B49" s="189"/>
      <c r="C49" s="189"/>
      <c r="D49" s="190"/>
      <c r="E49" s="184"/>
      <c r="F49" s="188"/>
      <c r="G49" s="189"/>
      <c r="H49" s="189"/>
      <c r="I49" s="190"/>
    </row>
    <row r="50" spans="1:9" ht="12.75">
      <c r="A50" s="185" t="s">
        <v>256</v>
      </c>
      <c r="B50" s="186"/>
      <c r="C50" s="186"/>
      <c r="D50" s="187">
        <v>27</v>
      </c>
      <c r="E50" s="184"/>
      <c r="F50" s="185"/>
      <c r="G50" s="186"/>
      <c r="H50" s="186"/>
      <c r="I50" s="187"/>
    </row>
    <row r="51" spans="1:9" ht="5.25" customHeight="1">
      <c r="A51" s="188"/>
      <c r="B51" s="189"/>
      <c r="C51" s="189"/>
      <c r="D51" s="190"/>
      <c r="E51" s="184"/>
      <c r="F51" s="188"/>
      <c r="G51" s="189"/>
      <c r="H51" s="189"/>
      <c r="I51" s="190"/>
    </row>
    <row r="52" spans="1:9" ht="12.75">
      <c r="A52" s="185" t="s">
        <v>257</v>
      </c>
      <c r="B52" s="186"/>
      <c r="C52" s="186"/>
      <c r="D52" s="187">
        <v>28</v>
      </c>
      <c r="E52" s="184"/>
      <c r="F52" s="185"/>
      <c r="G52" s="186"/>
      <c r="H52" s="186"/>
      <c r="I52" s="187"/>
    </row>
    <row r="53" spans="1:9" ht="5.25" customHeight="1">
      <c r="A53" s="188"/>
      <c r="B53" s="189"/>
      <c r="C53" s="189"/>
      <c r="D53" s="190"/>
      <c r="E53" s="184"/>
      <c r="F53" s="188"/>
      <c r="G53" s="189"/>
      <c r="H53" s="189"/>
      <c r="I53" s="190"/>
    </row>
    <row r="54" spans="1:9" ht="12.75">
      <c r="A54" s="185" t="s">
        <v>258</v>
      </c>
      <c r="B54" s="186"/>
      <c r="C54" s="186"/>
      <c r="D54" s="187">
        <v>29</v>
      </c>
      <c r="E54" s="184"/>
      <c r="F54" s="185"/>
      <c r="G54" s="186"/>
      <c r="H54" s="186"/>
      <c r="I54" s="187"/>
    </row>
    <row r="55" spans="1:9" ht="5.25" customHeight="1">
      <c r="A55" s="188"/>
      <c r="B55" s="189"/>
      <c r="C55" s="189"/>
      <c r="D55" s="190"/>
      <c r="E55" s="184"/>
      <c r="F55" s="188"/>
      <c r="G55" s="189"/>
      <c r="H55" s="189"/>
      <c r="I55" s="190"/>
    </row>
    <row r="56" spans="1:9" ht="12.75">
      <c r="A56" s="185" t="s">
        <v>259</v>
      </c>
      <c r="B56" s="186"/>
      <c r="C56" s="186"/>
      <c r="D56" s="187">
        <v>30</v>
      </c>
      <c r="E56" s="184"/>
      <c r="F56" s="185"/>
      <c r="G56" s="186"/>
      <c r="H56" s="186"/>
      <c r="I56" s="187"/>
    </row>
    <row r="57" spans="1:9" ht="5.25" customHeight="1">
      <c r="A57" s="188"/>
      <c r="B57" s="189"/>
      <c r="C57" s="189"/>
      <c r="D57" s="190"/>
      <c r="E57" s="184"/>
      <c r="F57" s="188"/>
      <c r="G57" s="189"/>
      <c r="H57" s="189"/>
      <c r="I57" s="190"/>
    </row>
    <row r="58" spans="1:9" ht="12.75">
      <c r="A58" s="185" t="s">
        <v>260</v>
      </c>
      <c r="B58" s="186"/>
      <c r="C58" s="186"/>
      <c r="D58" s="187">
        <v>31</v>
      </c>
      <c r="E58" s="184"/>
      <c r="F58" s="185"/>
      <c r="G58" s="186"/>
      <c r="H58" s="186"/>
      <c r="I58" s="187"/>
    </row>
    <row r="59" spans="1:9" ht="5.25" customHeight="1">
      <c r="A59" s="188"/>
      <c r="B59" s="189"/>
      <c r="C59" s="189"/>
      <c r="D59" s="190"/>
      <c r="E59" s="184"/>
      <c r="F59" s="188"/>
      <c r="G59" s="189"/>
      <c r="H59" s="189"/>
      <c r="I59" s="190"/>
    </row>
    <row r="60" spans="1:9" ht="12.75">
      <c r="A60" s="185" t="s">
        <v>261</v>
      </c>
      <c r="B60" s="186"/>
      <c r="C60" s="186"/>
      <c r="D60" s="187">
        <v>32</v>
      </c>
      <c r="E60" s="184"/>
      <c r="F60" s="185"/>
      <c r="G60" s="186"/>
      <c r="H60" s="186"/>
      <c r="I60" s="187"/>
    </row>
    <row r="61" spans="1:9" ht="5.25" customHeight="1">
      <c r="A61" s="188"/>
      <c r="B61" s="189"/>
      <c r="C61" s="189"/>
      <c r="D61" s="190"/>
      <c r="E61" s="184"/>
      <c r="F61" s="188"/>
      <c r="G61" s="189"/>
      <c r="H61" s="189"/>
      <c r="I61" s="190"/>
    </row>
    <row r="62" spans="1:9" ht="12.75">
      <c r="A62" s="185" t="s">
        <v>262</v>
      </c>
      <c r="B62" s="186"/>
      <c r="C62" s="186"/>
      <c r="D62" s="187">
        <v>33</v>
      </c>
      <c r="E62" s="184"/>
      <c r="F62" s="185"/>
      <c r="G62" s="186"/>
      <c r="H62" s="186"/>
      <c r="I62" s="187"/>
    </row>
    <row r="63" spans="1:9" ht="5.25" customHeight="1">
      <c r="A63" s="188"/>
      <c r="B63" s="189"/>
      <c r="C63" s="189"/>
      <c r="D63" s="190"/>
      <c r="E63" s="184"/>
      <c r="F63" s="188"/>
      <c r="G63" s="189"/>
      <c r="H63" s="189"/>
      <c r="I63" s="190"/>
    </row>
    <row r="64" spans="1:9" ht="12.75">
      <c r="A64" s="185" t="s">
        <v>263</v>
      </c>
      <c r="B64" s="186"/>
      <c r="C64" s="186"/>
      <c r="D64" s="187">
        <v>34</v>
      </c>
      <c r="E64" s="184"/>
      <c r="F64" s="185"/>
      <c r="G64" s="186"/>
      <c r="H64" s="186"/>
      <c r="I64" s="187"/>
    </row>
    <row r="65" spans="1:9" ht="5.25" customHeight="1">
      <c r="A65" s="188"/>
      <c r="B65" s="189"/>
      <c r="C65" s="189"/>
      <c r="D65" s="190"/>
      <c r="E65" s="184"/>
      <c r="F65" s="188"/>
      <c r="G65" s="189"/>
      <c r="H65" s="189"/>
      <c r="I65" s="190"/>
    </row>
    <row r="66" spans="1:9" ht="12.75">
      <c r="A66" s="185" t="s">
        <v>264</v>
      </c>
      <c r="B66" s="186"/>
      <c r="C66" s="186"/>
      <c r="D66" s="187">
        <v>35</v>
      </c>
      <c r="E66" s="184"/>
      <c r="F66" s="185"/>
      <c r="G66" s="186"/>
      <c r="H66" s="186"/>
      <c r="I66" s="187"/>
    </row>
    <row r="67" spans="1:9" ht="5.25" customHeight="1">
      <c r="A67" s="188"/>
      <c r="B67" s="189"/>
      <c r="C67" s="189"/>
      <c r="D67" s="190"/>
      <c r="E67" s="184"/>
      <c r="F67" s="188"/>
      <c r="G67" s="189"/>
      <c r="H67" s="189"/>
      <c r="I67" s="190"/>
    </row>
    <row r="68" spans="1:9" ht="12.75">
      <c r="A68" s="185" t="s">
        <v>265</v>
      </c>
      <c r="B68" s="186"/>
      <c r="C68" s="186"/>
      <c r="D68" s="187">
        <v>36</v>
      </c>
      <c r="E68" s="184"/>
      <c r="F68" s="185"/>
      <c r="G68" s="186"/>
      <c r="H68" s="186"/>
      <c r="I68" s="187"/>
    </row>
    <row r="69" spans="1:9" ht="5.25" customHeight="1">
      <c r="A69" s="188"/>
      <c r="B69" s="189"/>
      <c r="C69" s="189"/>
      <c r="D69" s="190"/>
      <c r="E69" s="184"/>
      <c r="F69" s="188"/>
      <c r="G69" s="189"/>
      <c r="H69" s="189"/>
      <c r="I69" s="190"/>
    </row>
    <row r="70" spans="1:9" ht="12.75">
      <c r="A70" s="185" t="s">
        <v>266</v>
      </c>
      <c r="B70" s="186"/>
      <c r="C70" s="186"/>
      <c r="D70" s="187">
        <v>37</v>
      </c>
      <c r="E70" s="184"/>
      <c r="F70" s="185"/>
      <c r="G70" s="186"/>
      <c r="H70" s="186"/>
      <c r="I70" s="187"/>
    </row>
    <row r="71" spans="1:9" ht="5.25" customHeight="1">
      <c r="A71" s="188"/>
      <c r="B71" s="189"/>
      <c r="C71" s="189"/>
      <c r="D71" s="190"/>
      <c r="E71" s="184"/>
      <c r="F71" s="188"/>
      <c r="G71" s="189"/>
      <c r="H71" s="189"/>
      <c r="I71" s="190"/>
    </row>
    <row r="72" spans="1:9" ht="12.75">
      <c r="A72" s="185" t="s">
        <v>267</v>
      </c>
      <c r="B72" s="186"/>
      <c r="C72" s="186"/>
      <c r="D72" s="187">
        <v>38</v>
      </c>
      <c r="E72" s="184"/>
      <c r="F72" s="185"/>
      <c r="G72" s="186"/>
      <c r="H72" s="186"/>
      <c r="I72" s="187"/>
    </row>
    <row r="73" spans="1:9" ht="5.25" customHeight="1">
      <c r="A73" s="188"/>
      <c r="B73" s="189"/>
      <c r="C73" s="189"/>
      <c r="D73" s="190"/>
      <c r="E73" s="176"/>
      <c r="F73" s="188"/>
      <c r="G73" s="189"/>
      <c r="H73" s="189"/>
      <c r="I73" s="190"/>
    </row>
    <row r="74" spans="1:9" ht="12.75">
      <c r="A74" s="185" t="s">
        <v>268</v>
      </c>
      <c r="B74" s="186"/>
      <c r="C74" s="186"/>
      <c r="D74" s="187">
        <v>39</v>
      </c>
      <c r="E74" s="176"/>
      <c r="F74" s="185"/>
      <c r="G74" s="186"/>
      <c r="H74" s="186"/>
      <c r="I74" s="187"/>
    </row>
    <row r="75" spans="1:9" ht="5.25" customHeight="1">
      <c r="A75" s="188"/>
      <c r="B75" s="189"/>
      <c r="C75" s="189"/>
      <c r="D75" s="190"/>
      <c r="E75" s="176"/>
      <c r="F75" s="188"/>
      <c r="G75" s="189"/>
      <c r="H75" s="189"/>
      <c r="I75" s="190"/>
    </row>
    <row r="76" spans="1:9" ht="12.75">
      <c r="A76" s="185" t="s">
        <v>269</v>
      </c>
      <c r="B76" s="186"/>
      <c r="C76" s="186"/>
      <c r="D76" s="187">
        <v>40</v>
      </c>
      <c r="E76" s="176"/>
      <c r="F76" s="185"/>
      <c r="G76" s="186"/>
      <c r="H76" s="186"/>
      <c r="I76" s="187"/>
    </row>
    <row r="77" spans="1:9" ht="5.25" customHeight="1">
      <c r="A77" s="191"/>
      <c r="B77" s="192"/>
      <c r="C77" s="192"/>
      <c r="D77" s="193"/>
      <c r="E77" s="176"/>
      <c r="F77" s="191"/>
      <c r="G77" s="192"/>
      <c r="H77" s="192"/>
      <c r="I77" s="193"/>
    </row>
    <row r="78" spans="1:4" ht="6.75" customHeight="1">
      <c r="A78" s="194"/>
      <c r="B78" s="194"/>
      <c r="C78" s="194"/>
      <c r="D78" s="194"/>
    </row>
    <row r="79" spans="1:14" ht="14.25">
      <c r="A79" s="253" t="s">
        <v>303</v>
      </c>
      <c r="B79" s="253"/>
      <c r="C79" s="253"/>
      <c r="D79" s="253"/>
      <c r="E79" s="253"/>
      <c r="F79" s="253"/>
      <c r="G79" s="253"/>
      <c r="H79" s="253"/>
      <c r="I79" s="253"/>
      <c r="J79" s="254"/>
      <c r="K79" s="254"/>
      <c r="L79" s="254"/>
      <c r="M79" s="254"/>
      <c r="N79" s="254"/>
    </row>
    <row r="80" spans="1:4" ht="12.75">
      <c r="A80" s="194"/>
      <c r="B80" s="194"/>
      <c r="C80" s="194"/>
      <c r="D80" s="194"/>
    </row>
    <row r="81" spans="1:4" ht="12.75">
      <c r="A81" s="194"/>
      <c r="B81" s="194"/>
      <c r="C81" s="194"/>
      <c r="D81" s="194"/>
    </row>
    <row r="82" spans="1:4" ht="12.75">
      <c r="A82" s="194"/>
      <c r="B82" s="194"/>
      <c r="C82" s="194"/>
      <c r="D82" s="194"/>
    </row>
    <row r="83" spans="1:4" ht="12.75">
      <c r="A83" s="194"/>
      <c r="B83" s="194"/>
      <c r="C83" s="194"/>
      <c r="D83" s="194"/>
    </row>
    <row r="84" spans="1:4" ht="12.75">
      <c r="A84" s="194"/>
      <c r="B84" s="194"/>
      <c r="C84" s="194"/>
      <c r="D84" s="194"/>
    </row>
    <row r="85" spans="1:4" ht="12.75">
      <c r="A85" s="194"/>
      <c r="B85" s="194"/>
      <c r="C85" s="194"/>
      <c r="D85" s="194"/>
    </row>
    <row r="86" spans="1:4" ht="12.75">
      <c r="A86" s="194"/>
      <c r="B86" s="194"/>
      <c r="C86" s="194"/>
      <c r="D86" s="194"/>
    </row>
    <row r="87" spans="1:4" ht="12.75">
      <c r="A87" s="194"/>
      <c r="B87" s="194"/>
      <c r="C87" s="194"/>
      <c r="D87" s="194"/>
    </row>
    <row r="88" spans="1:4" ht="12.75">
      <c r="A88" s="194"/>
      <c r="B88" s="194"/>
      <c r="C88" s="194"/>
      <c r="D88" s="194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9:N79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V627"/>
  <sheetViews>
    <sheetView workbookViewId="0" topLeftCell="A10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87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/>
      <c r="I30" s="198"/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/>
      <c r="I31" s="200"/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/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/>
      <c r="I35" s="198"/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/>
      <c r="I37" s="200"/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/>
      <c r="I50" s="200"/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/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/>
      <c r="I59" s="200"/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/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70</v>
      </c>
      <c r="D66" s="109">
        <v>68</v>
      </c>
      <c r="E66" s="109">
        <v>57</v>
      </c>
      <c r="F66" s="110">
        <f>IF(D66&gt;0,100*E66/D66,0)</f>
        <v>83.82352941176471</v>
      </c>
      <c r="G66" s="111"/>
      <c r="H66" s="199">
        <v>0.182</v>
      </c>
      <c r="I66" s="200">
        <v>0.156</v>
      </c>
      <c r="J66" s="200">
        <v>0.13</v>
      </c>
      <c r="K66" s="112">
        <f>IF(I66&gt;0,100*J66/I66,0)</f>
        <v>83.33333333333333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13650</v>
      </c>
      <c r="D73" s="100">
        <v>15036</v>
      </c>
      <c r="E73" s="100">
        <v>13235</v>
      </c>
      <c r="F73" s="101"/>
      <c r="G73" s="101"/>
      <c r="H73" s="198">
        <v>32.725</v>
      </c>
      <c r="I73" s="198">
        <v>40.14525</v>
      </c>
      <c r="J73" s="198">
        <v>37.058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5565</v>
      </c>
      <c r="D74" s="100">
        <v>6500</v>
      </c>
      <c r="E74" s="100">
        <v>6500</v>
      </c>
      <c r="F74" s="101"/>
      <c r="G74" s="101"/>
      <c r="H74" s="198">
        <v>8.701</v>
      </c>
      <c r="I74" s="198">
        <v>17.55</v>
      </c>
      <c r="J74" s="198">
        <v>17.55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660</v>
      </c>
      <c r="D76" s="100">
        <v>435</v>
      </c>
      <c r="E76" s="100">
        <v>400</v>
      </c>
      <c r="F76" s="101"/>
      <c r="G76" s="101"/>
      <c r="H76" s="198">
        <v>0.937</v>
      </c>
      <c r="I76" s="198">
        <v>1.128</v>
      </c>
      <c r="J76" s="198">
        <v>1.037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4760</v>
      </c>
      <c r="D77" s="100">
        <v>5273</v>
      </c>
      <c r="E77" s="100">
        <v>5000</v>
      </c>
      <c r="F77" s="101"/>
      <c r="G77" s="101"/>
      <c r="H77" s="198">
        <v>4</v>
      </c>
      <c r="I77" s="198">
        <v>16.3</v>
      </c>
      <c r="J77" s="198">
        <v>15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39165</v>
      </c>
      <c r="D79" s="100">
        <v>47165</v>
      </c>
      <c r="E79" s="100">
        <v>39500</v>
      </c>
      <c r="F79" s="101"/>
      <c r="G79" s="101"/>
      <c r="H79" s="198">
        <v>99.059</v>
      </c>
      <c r="I79" s="198">
        <v>150.877</v>
      </c>
      <c r="J79" s="198">
        <v>118.031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63800</v>
      </c>
      <c r="D80" s="109">
        <v>74409</v>
      </c>
      <c r="E80" s="109">
        <v>64635</v>
      </c>
      <c r="F80" s="110">
        <f>IF(D80&gt;0,100*E80/D80,0)</f>
        <v>86.86449219852437</v>
      </c>
      <c r="G80" s="111"/>
      <c r="H80" s="199">
        <v>145.422</v>
      </c>
      <c r="I80" s="200">
        <v>226.00025</v>
      </c>
      <c r="J80" s="200">
        <v>188.67600000000002</v>
      </c>
      <c r="K80" s="112">
        <f>IF(I80&gt;0,100*J80/I80,0)</f>
        <v>83.48486340169978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63870</v>
      </c>
      <c r="D86" s="100">
        <v>74477</v>
      </c>
      <c r="E86" s="100">
        <v>64692</v>
      </c>
      <c r="F86" s="101">
        <f>IF(D86&gt;0,100*E86/D86,0)</f>
        <v>86.86171569746365</v>
      </c>
      <c r="G86" s="101"/>
      <c r="H86" s="102">
        <v>145.60399999999998</v>
      </c>
      <c r="I86" s="102">
        <v>226.15625</v>
      </c>
      <c r="J86" s="102">
        <v>188.806</v>
      </c>
      <c r="K86" s="103">
        <f>IF(I86&gt;0,100*J86/I86,0)</f>
        <v>83.48475887798813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63870</v>
      </c>
      <c r="D89" s="126">
        <v>74477</v>
      </c>
      <c r="E89" s="126">
        <v>64692</v>
      </c>
      <c r="F89" s="127">
        <f>IF(D89&gt;0,100*E89/D89,0)</f>
        <v>86.86171569746365</v>
      </c>
      <c r="G89" s="111"/>
      <c r="H89" s="128">
        <v>145.60399999999998</v>
      </c>
      <c r="I89" s="129">
        <v>226.15625</v>
      </c>
      <c r="J89" s="129">
        <v>188.806</v>
      </c>
      <c r="K89" s="127">
        <f>IF(I89&gt;0,100*J89/I89,0)</f>
        <v>83.48475887798813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88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36</v>
      </c>
      <c r="D17" s="109">
        <v>5</v>
      </c>
      <c r="E17" s="109">
        <v>5</v>
      </c>
      <c r="F17" s="110">
        <f>IF(D17&gt;0,100*E17/D17,0)</f>
        <v>100</v>
      </c>
      <c r="G17" s="111"/>
      <c r="H17" s="199">
        <v>0.047</v>
      </c>
      <c r="I17" s="200">
        <v>0.007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1932</v>
      </c>
      <c r="D19" s="100">
        <v>1129</v>
      </c>
      <c r="E19" s="100">
        <v>1888</v>
      </c>
      <c r="F19" s="101"/>
      <c r="G19" s="101"/>
      <c r="H19" s="198">
        <v>3.864</v>
      </c>
      <c r="I19" s="198">
        <v>3.161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1932</v>
      </c>
      <c r="D22" s="109">
        <v>1129</v>
      </c>
      <c r="E22" s="109">
        <v>1888</v>
      </c>
      <c r="F22" s="110">
        <f>IF(D22&gt;0,100*E22/D22,0)</f>
        <v>167.22763507528788</v>
      </c>
      <c r="G22" s="111"/>
      <c r="H22" s="199">
        <v>3.864</v>
      </c>
      <c r="I22" s="200">
        <v>3.161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5082</v>
      </c>
      <c r="D24" s="109">
        <v>4106</v>
      </c>
      <c r="E24" s="109">
        <v>3961</v>
      </c>
      <c r="F24" s="110">
        <f>IF(D24&gt;0,100*E24/D24,0)</f>
        <v>96.46858256210423</v>
      </c>
      <c r="G24" s="111"/>
      <c r="H24" s="199">
        <v>9.502</v>
      </c>
      <c r="I24" s="200">
        <v>9.297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1090</v>
      </c>
      <c r="D26" s="109">
        <v>800</v>
      </c>
      <c r="E26" s="109">
        <v>700</v>
      </c>
      <c r="F26" s="110">
        <f>IF(D26&gt;0,100*E26/D26,0)</f>
        <v>87.5</v>
      </c>
      <c r="G26" s="111"/>
      <c r="H26" s="199">
        <v>2.689</v>
      </c>
      <c r="I26" s="200">
        <v>1.75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2702</v>
      </c>
      <c r="D28" s="100">
        <v>2623</v>
      </c>
      <c r="E28" s="100">
        <v>714</v>
      </c>
      <c r="F28" s="101"/>
      <c r="G28" s="101"/>
      <c r="H28" s="198">
        <v>6.613</v>
      </c>
      <c r="I28" s="198">
        <v>5.7</v>
      </c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4767</v>
      </c>
      <c r="D29" s="100">
        <v>5040</v>
      </c>
      <c r="E29" s="100">
        <v>3481</v>
      </c>
      <c r="F29" s="101"/>
      <c r="G29" s="101"/>
      <c r="H29" s="198">
        <v>5.671</v>
      </c>
      <c r="I29" s="198">
        <v>3.047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6952</v>
      </c>
      <c r="D30" s="100">
        <v>6246</v>
      </c>
      <c r="E30" s="100">
        <v>6384</v>
      </c>
      <c r="F30" s="101"/>
      <c r="G30" s="101"/>
      <c r="H30" s="198">
        <v>7.242</v>
      </c>
      <c r="I30" s="198">
        <v>5.499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14421</v>
      </c>
      <c r="D31" s="109">
        <v>13909</v>
      </c>
      <c r="E31" s="109">
        <v>10579</v>
      </c>
      <c r="F31" s="110">
        <f>IF(D31&gt;0,100*E31/D31,0)</f>
        <v>76.05866705011144</v>
      </c>
      <c r="G31" s="111"/>
      <c r="H31" s="199">
        <v>19.526</v>
      </c>
      <c r="I31" s="200">
        <v>14.245999999999999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315</v>
      </c>
      <c r="D33" s="100">
        <v>276</v>
      </c>
      <c r="E33" s="100">
        <v>325</v>
      </c>
      <c r="F33" s="101"/>
      <c r="G33" s="101"/>
      <c r="H33" s="198">
        <v>0.626</v>
      </c>
      <c r="I33" s="198">
        <v>0.41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2093</v>
      </c>
      <c r="D34" s="100">
        <v>1864</v>
      </c>
      <c r="E34" s="100">
        <v>1621</v>
      </c>
      <c r="F34" s="101"/>
      <c r="G34" s="101"/>
      <c r="H34" s="198">
        <v>4.76</v>
      </c>
      <c r="I34" s="198">
        <v>4.15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77</v>
      </c>
      <c r="D35" s="100">
        <v>70</v>
      </c>
      <c r="E35" s="100">
        <v>410</v>
      </c>
      <c r="F35" s="101"/>
      <c r="G35" s="101"/>
      <c r="H35" s="198">
        <v>0.15</v>
      </c>
      <c r="I35" s="198">
        <v>0.14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3</v>
      </c>
      <c r="D36" s="100"/>
      <c r="E36" s="100">
        <v>11</v>
      </c>
      <c r="F36" s="101"/>
      <c r="G36" s="101"/>
      <c r="H36" s="198">
        <v>0.003</v>
      </c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2488</v>
      </c>
      <c r="D37" s="109">
        <v>2210</v>
      </c>
      <c r="E37" s="109">
        <v>2367</v>
      </c>
      <c r="F37" s="110">
        <f>IF(D37&gt;0,100*E37/D37,0)</f>
        <v>107.10407239819004</v>
      </c>
      <c r="G37" s="111"/>
      <c r="H37" s="199">
        <v>5.539000000000001</v>
      </c>
      <c r="I37" s="200">
        <v>4.7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6</v>
      </c>
      <c r="D39" s="109">
        <v>6</v>
      </c>
      <c r="E39" s="109">
        <v>4</v>
      </c>
      <c r="F39" s="110">
        <f>IF(D39&gt;0,100*E39/D39,0)</f>
        <v>66.66666666666667</v>
      </c>
      <c r="G39" s="111"/>
      <c r="H39" s="199">
        <v>0.009</v>
      </c>
      <c r="I39" s="200">
        <v>0.002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6599</v>
      </c>
      <c r="D41" s="100">
        <v>4129</v>
      </c>
      <c r="E41" s="100">
        <v>4955</v>
      </c>
      <c r="F41" s="101"/>
      <c r="G41" s="101"/>
      <c r="H41" s="198">
        <v>6.307</v>
      </c>
      <c r="I41" s="198">
        <v>3.585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69433</v>
      </c>
      <c r="D42" s="100">
        <v>56715</v>
      </c>
      <c r="E42" s="100">
        <v>58134</v>
      </c>
      <c r="F42" s="101"/>
      <c r="G42" s="101"/>
      <c r="H42" s="198">
        <v>84.246</v>
      </c>
      <c r="I42" s="198">
        <v>68.981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7040</v>
      </c>
      <c r="D43" s="100">
        <v>6328</v>
      </c>
      <c r="E43" s="100">
        <v>8375</v>
      </c>
      <c r="F43" s="101"/>
      <c r="G43" s="101"/>
      <c r="H43" s="198">
        <v>11.376</v>
      </c>
      <c r="I43" s="198">
        <v>8.137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43820</v>
      </c>
      <c r="D44" s="100">
        <v>41358</v>
      </c>
      <c r="E44" s="100">
        <v>37150</v>
      </c>
      <c r="F44" s="101"/>
      <c r="G44" s="101"/>
      <c r="H44" s="198">
        <v>66.501</v>
      </c>
      <c r="I44" s="198">
        <v>49.304</v>
      </c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18767</v>
      </c>
      <c r="D45" s="100">
        <v>12910</v>
      </c>
      <c r="E45" s="100">
        <v>13810</v>
      </c>
      <c r="F45" s="101"/>
      <c r="G45" s="101"/>
      <c r="H45" s="198">
        <v>16.796</v>
      </c>
      <c r="I45" s="198">
        <v>13.021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27747</v>
      </c>
      <c r="D46" s="100">
        <v>26167</v>
      </c>
      <c r="E46" s="100">
        <v>27349</v>
      </c>
      <c r="F46" s="101"/>
      <c r="G46" s="101"/>
      <c r="H46" s="198">
        <v>22.625</v>
      </c>
      <c r="I46" s="198">
        <v>29.042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36410</v>
      </c>
      <c r="D47" s="100">
        <v>38429</v>
      </c>
      <c r="E47" s="100">
        <v>38039</v>
      </c>
      <c r="F47" s="101"/>
      <c r="G47" s="101"/>
      <c r="H47" s="198">
        <v>46.17</v>
      </c>
      <c r="I47" s="198">
        <v>52.103</v>
      </c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57750</v>
      </c>
      <c r="D48" s="100">
        <v>48734</v>
      </c>
      <c r="E48" s="100">
        <v>46005</v>
      </c>
      <c r="F48" s="101"/>
      <c r="G48" s="101"/>
      <c r="H48" s="198">
        <v>84.463</v>
      </c>
      <c r="I48" s="198">
        <v>46.395</v>
      </c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24835</v>
      </c>
      <c r="D49" s="100">
        <v>21545</v>
      </c>
      <c r="E49" s="100">
        <v>21626</v>
      </c>
      <c r="F49" s="101"/>
      <c r="G49" s="101"/>
      <c r="H49" s="198">
        <v>29.292</v>
      </c>
      <c r="I49" s="198">
        <v>24.544</v>
      </c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292401</v>
      </c>
      <c r="D50" s="109">
        <v>256315</v>
      </c>
      <c r="E50" s="109">
        <v>255443</v>
      </c>
      <c r="F50" s="110">
        <f>IF(D50&gt;0,100*E50/D50,0)</f>
        <v>99.65979361332735</v>
      </c>
      <c r="G50" s="111"/>
      <c r="H50" s="199">
        <v>367.77600000000007</v>
      </c>
      <c r="I50" s="200">
        <v>295.112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1472</v>
      </c>
      <c r="D52" s="109">
        <v>1472</v>
      </c>
      <c r="E52" s="109">
        <v>1472</v>
      </c>
      <c r="F52" s="110">
        <f>IF(D52&gt;0,100*E52/D52,0)</f>
        <v>100</v>
      </c>
      <c r="G52" s="111"/>
      <c r="H52" s="199">
        <v>1.552</v>
      </c>
      <c r="I52" s="200">
        <v>1.552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6551</v>
      </c>
      <c r="D54" s="100">
        <v>5275</v>
      </c>
      <c r="E54" s="100">
        <v>3739</v>
      </c>
      <c r="F54" s="101"/>
      <c r="G54" s="101"/>
      <c r="H54" s="198">
        <v>8.428</v>
      </c>
      <c r="I54" s="198">
        <v>6.818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2545</v>
      </c>
      <c r="D55" s="100">
        <v>1842</v>
      </c>
      <c r="E55" s="100">
        <v>1034</v>
      </c>
      <c r="F55" s="101"/>
      <c r="G55" s="101"/>
      <c r="H55" s="198">
        <v>1.78</v>
      </c>
      <c r="I55" s="198">
        <v>1.475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156704</v>
      </c>
      <c r="D56" s="100">
        <v>147500</v>
      </c>
      <c r="E56" s="100">
        <v>140000</v>
      </c>
      <c r="F56" s="101"/>
      <c r="G56" s="101"/>
      <c r="H56" s="198">
        <v>142.111</v>
      </c>
      <c r="I56" s="198">
        <v>147.5</v>
      </c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32793</v>
      </c>
      <c r="D57" s="100">
        <v>30518</v>
      </c>
      <c r="E57" s="100">
        <v>30518</v>
      </c>
      <c r="F57" s="101"/>
      <c r="G57" s="101"/>
      <c r="H57" s="198">
        <v>31.173</v>
      </c>
      <c r="I57" s="198">
        <v>25.9403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4444</v>
      </c>
      <c r="D58" s="100">
        <v>7286</v>
      </c>
      <c r="E58" s="100">
        <v>6775</v>
      </c>
      <c r="F58" s="101"/>
      <c r="G58" s="101"/>
      <c r="H58" s="198">
        <v>4.38</v>
      </c>
      <c r="I58" s="198">
        <v>5.015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203037</v>
      </c>
      <c r="D59" s="109">
        <v>192421</v>
      </c>
      <c r="E59" s="109">
        <v>182066</v>
      </c>
      <c r="F59" s="110">
        <f>IF(D59&gt;0,100*E59/D59,0)</f>
        <v>94.6185707381211</v>
      </c>
      <c r="G59" s="111"/>
      <c r="H59" s="199">
        <v>187.87199999999999</v>
      </c>
      <c r="I59" s="200">
        <v>186.7483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648</v>
      </c>
      <c r="D61" s="100">
        <v>300</v>
      </c>
      <c r="E61" s="100">
        <v>300</v>
      </c>
      <c r="F61" s="101"/>
      <c r="G61" s="101"/>
      <c r="H61" s="198">
        <v>0.802</v>
      </c>
      <c r="I61" s="198">
        <v>0.25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6</v>
      </c>
      <c r="D62" s="100"/>
      <c r="E62" s="100"/>
      <c r="F62" s="101"/>
      <c r="G62" s="101"/>
      <c r="H62" s="198">
        <v>0.003</v>
      </c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567</v>
      </c>
      <c r="D63" s="100">
        <v>289</v>
      </c>
      <c r="E63" s="100">
        <v>289</v>
      </c>
      <c r="F63" s="101"/>
      <c r="G63" s="101"/>
      <c r="H63" s="198">
        <v>0.75</v>
      </c>
      <c r="I63" s="198">
        <v>0.116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1221</v>
      </c>
      <c r="D64" s="109">
        <v>589</v>
      </c>
      <c r="E64" s="109">
        <v>589</v>
      </c>
      <c r="F64" s="110">
        <f>IF(D64&gt;0,100*E64/D64,0)</f>
        <v>100</v>
      </c>
      <c r="G64" s="111"/>
      <c r="H64" s="199">
        <v>1.5550000000000002</v>
      </c>
      <c r="I64" s="200">
        <v>0.366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107</v>
      </c>
      <c r="D66" s="109">
        <v>95</v>
      </c>
      <c r="E66" s="109">
        <v>85</v>
      </c>
      <c r="F66" s="110">
        <f>IF(D66&gt;0,100*E66/D66,0)</f>
        <v>89.47368421052632</v>
      </c>
      <c r="G66" s="111"/>
      <c r="H66" s="199">
        <v>0.151</v>
      </c>
      <c r="I66" s="200">
        <v>0.13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20425</v>
      </c>
      <c r="D68" s="100">
        <v>19300</v>
      </c>
      <c r="E68" s="100">
        <v>20000</v>
      </c>
      <c r="F68" s="101"/>
      <c r="G68" s="101"/>
      <c r="H68" s="198">
        <v>30.025</v>
      </c>
      <c r="I68" s="198">
        <v>27.3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716</v>
      </c>
      <c r="D69" s="100">
        <v>600</v>
      </c>
      <c r="E69" s="100">
        <v>900</v>
      </c>
      <c r="F69" s="101"/>
      <c r="G69" s="101"/>
      <c r="H69" s="198">
        <v>1.872</v>
      </c>
      <c r="I69" s="198">
        <v>2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21141</v>
      </c>
      <c r="D70" s="109">
        <v>19900</v>
      </c>
      <c r="E70" s="109">
        <v>20900</v>
      </c>
      <c r="F70" s="110">
        <f>IF(D70&gt;0,100*E70/D70,0)</f>
        <v>105.0251256281407</v>
      </c>
      <c r="G70" s="111"/>
      <c r="H70" s="199">
        <v>31.897</v>
      </c>
      <c r="I70" s="200">
        <v>29.3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90</v>
      </c>
      <c r="D72" s="100">
        <v>15</v>
      </c>
      <c r="E72" s="100">
        <v>13</v>
      </c>
      <c r="F72" s="101"/>
      <c r="G72" s="101"/>
      <c r="H72" s="198">
        <v>0.069</v>
      </c>
      <c r="I72" s="198">
        <v>0.005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65816</v>
      </c>
      <c r="D73" s="100">
        <v>63802</v>
      </c>
      <c r="E73" s="100">
        <v>60700</v>
      </c>
      <c r="F73" s="101"/>
      <c r="G73" s="101"/>
      <c r="H73" s="198">
        <v>78.121</v>
      </c>
      <c r="I73" s="198">
        <v>97.45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59340</v>
      </c>
      <c r="D74" s="100">
        <v>52620</v>
      </c>
      <c r="E74" s="100">
        <v>52620</v>
      </c>
      <c r="F74" s="101"/>
      <c r="G74" s="101"/>
      <c r="H74" s="198">
        <v>85</v>
      </c>
      <c r="I74" s="198">
        <v>86.823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3967</v>
      </c>
      <c r="D75" s="100">
        <v>2947.345</v>
      </c>
      <c r="E75" s="100">
        <v>2897</v>
      </c>
      <c r="F75" s="101"/>
      <c r="G75" s="101"/>
      <c r="H75" s="198">
        <v>3.659</v>
      </c>
      <c r="I75" s="198">
        <v>1.6609778721262918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17768</v>
      </c>
      <c r="D76" s="100">
        <v>16876</v>
      </c>
      <c r="E76" s="100">
        <v>15800</v>
      </c>
      <c r="F76" s="101"/>
      <c r="G76" s="101"/>
      <c r="H76" s="198">
        <v>22.468</v>
      </c>
      <c r="I76" s="198">
        <v>27.015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3025</v>
      </c>
      <c r="D77" s="100">
        <v>2062</v>
      </c>
      <c r="E77" s="100">
        <v>2000</v>
      </c>
      <c r="F77" s="101"/>
      <c r="G77" s="101"/>
      <c r="H77" s="198">
        <v>1.601</v>
      </c>
      <c r="I77" s="198">
        <v>0.82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7501</v>
      </c>
      <c r="D78" s="100">
        <v>4875</v>
      </c>
      <c r="E78" s="100">
        <v>4800</v>
      </c>
      <c r="F78" s="101"/>
      <c r="G78" s="101"/>
      <c r="H78" s="198">
        <v>8.463</v>
      </c>
      <c r="I78" s="198">
        <v>4.729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163629</v>
      </c>
      <c r="D79" s="100">
        <v>145253</v>
      </c>
      <c r="E79" s="100">
        <v>145000</v>
      </c>
      <c r="F79" s="101"/>
      <c r="G79" s="101"/>
      <c r="H79" s="198">
        <v>206.714</v>
      </c>
      <c r="I79" s="198">
        <v>214.622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321136</v>
      </c>
      <c r="D80" s="109">
        <v>288450.345</v>
      </c>
      <c r="E80" s="109">
        <v>283830</v>
      </c>
      <c r="F80" s="110">
        <f>IF(D80&gt;0,100*E80/D80,0)</f>
        <v>98.39821824446076</v>
      </c>
      <c r="G80" s="111"/>
      <c r="H80" s="199">
        <v>406.09499999999997</v>
      </c>
      <c r="I80" s="200">
        <v>433.12497787212635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865570</v>
      </c>
      <c r="D86" s="100">
        <v>781407.345</v>
      </c>
      <c r="E86" s="100">
        <v>763889</v>
      </c>
      <c r="F86" s="101">
        <f>IF(D86&gt;0,100*E86/D86,0)</f>
        <v>97.75810336157002</v>
      </c>
      <c r="G86" s="101"/>
      <c r="H86" s="102">
        <v>1038.074</v>
      </c>
      <c r="I86" s="102">
        <v>979.4962778721264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865570</v>
      </c>
      <c r="D89" s="126">
        <v>781407.345</v>
      </c>
      <c r="E89" s="126">
        <v>763889</v>
      </c>
      <c r="F89" s="127">
        <f>IF(D89&gt;0,100*E89/D89,0)</f>
        <v>97.75810336157002</v>
      </c>
      <c r="G89" s="111"/>
      <c r="H89" s="128">
        <v>1038.074</v>
      </c>
      <c r="I89" s="129">
        <v>979.4962778721264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89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5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21</v>
      </c>
      <c r="D24" s="109">
        <v>5</v>
      </c>
      <c r="E24" s="109">
        <v>26</v>
      </c>
      <c r="F24" s="110">
        <f>IF(D24&gt;0,100*E24/D24,0)</f>
        <v>520</v>
      </c>
      <c r="G24" s="111"/>
      <c r="H24" s="199">
        <v>0.054</v>
      </c>
      <c r="I24" s="200">
        <v>0.011</v>
      </c>
      <c r="J24" s="200">
        <v>0.052</v>
      </c>
      <c r="K24" s="112">
        <f>IF(I24&gt;0,100*J24/I24,0)</f>
        <v>472.72727272727275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12</v>
      </c>
      <c r="D30" s="100"/>
      <c r="E30" s="100"/>
      <c r="F30" s="101"/>
      <c r="G30" s="101"/>
      <c r="H30" s="198">
        <v>0.027</v>
      </c>
      <c r="I30" s="198"/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12</v>
      </c>
      <c r="D31" s="109"/>
      <c r="E31" s="109"/>
      <c r="F31" s="110"/>
      <c r="G31" s="111"/>
      <c r="H31" s="199">
        <v>0.027</v>
      </c>
      <c r="I31" s="200"/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21</v>
      </c>
      <c r="D34" s="100">
        <v>29</v>
      </c>
      <c r="E34" s="100">
        <v>44</v>
      </c>
      <c r="F34" s="101"/>
      <c r="G34" s="101"/>
      <c r="H34" s="198">
        <v>0.038</v>
      </c>
      <c r="I34" s="198">
        <v>0.064</v>
      </c>
      <c r="J34" s="198">
        <v>0.08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14</v>
      </c>
      <c r="D35" s="100">
        <v>8</v>
      </c>
      <c r="E35" s="100">
        <v>15</v>
      </c>
      <c r="F35" s="101"/>
      <c r="G35" s="101"/>
      <c r="H35" s="198">
        <v>0.025</v>
      </c>
      <c r="I35" s="198">
        <v>0.014</v>
      </c>
      <c r="J35" s="198">
        <v>0.027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35</v>
      </c>
      <c r="D37" s="109">
        <v>37</v>
      </c>
      <c r="E37" s="109">
        <v>59</v>
      </c>
      <c r="F37" s="110">
        <f>IF(D37&gt;0,100*E37/D37,0)</f>
        <v>159.45945945945945</v>
      </c>
      <c r="G37" s="111"/>
      <c r="H37" s="199">
        <v>0.063</v>
      </c>
      <c r="I37" s="200">
        <v>0.078</v>
      </c>
      <c r="J37" s="200">
        <v>0.107</v>
      </c>
      <c r="K37" s="112">
        <f>IF(I37&gt;0,100*J37/I37,0)</f>
        <v>137.17948717948718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</v>
      </c>
      <c r="D39" s="109">
        <v>1</v>
      </c>
      <c r="E39" s="109"/>
      <c r="F39" s="110"/>
      <c r="G39" s="111"/>
      <c r="H39" s="199">
        <v>0.003</v>
      </c>
      <c r="I39" s="200">
        <v>0.003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7</v>
      </c>
      <c r="D41" s="100">
        <v>37</v>
      </c>
      <c r="E41" s="100">
        <v>39</v>
      </c>
      <c r="F41" s="101"/>
      <c r="G41" s="101"/>
      <c r="H41" s="198">
        <v>0.028</v>
      </c>
      <c r="I41" s="198">
        <v>0.117</v>
      </c>
      <c r="J41" s="198">
        <v>0.125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>
        <v>9</v>
      </c>
      <c r="F42" s="101"/>
      <c r="G42" s="101"/>
      <c r="H42" s="198"/>
      <c r="I42" s="198"/>
      <c r="J42" s="198">
        <v>0.023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45</v>
      </c>
      <c r="D43" s="100">
        <v>54</v>
      </c>
      <c r="E43" s="100">
        <v>61</v>
      </c>
      <c r="F43" s="101"/>
      <c r="G43" s="101"/>
      <c r="H43" s="198">
        <v>0.141</v>
      </c>
      <c r="I43" s="198">
        <v>0.135</v>
      </c>
      <c r="J43" s="198">
        <v>0.183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32</v>
      </c>
      <c r="D44" s="100">
        <v>9</v>
      </c>
      <c r="E44" s="100"/>
      <c r="F44" s="101"/>
      <c r="G44" s="101"/>
      <c r="H44" s="198">
        <v>0.113</v>
      </c>
      <c r="I44" s="198">
        <v>0.032</v>
      </c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25</v>
      </c>
      <c r="D45" s="100">
        <v>53</v>
      </c>
      <c r="E45" s="100">
        <v>67</v>
      </c>
      <c r="F45" s="101"/>
      <c r="G45" s="101"/>
      <c r="H45" s="198">
        <v>0.077</v>
      </c>
      <c r="I45" s="198">
        <v>0.17</v>
      </c>
      <c r="J45" s="198">
        <v>0.208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3</v>
      </c>
      <c r="D46" s="100">
        <v>4</v>
      </c>
      <c r="E46" s="100">
        <v>4</v>
      </c>
      <c r="F46" s="101"/>
      <c r="G46" s="101"/>
      <c r="H46" s="198">
        <v>0.003</v>
      </c>
      <c r="I46" s="198">
        <v>0.004</v>
      </c>
      <c r="J46" s="198">
        <v>0.004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>
        <v>22</v>
      </c>
      <c r="F48" s="101"/>
      <c r="G48" s="101"/>
      <c r="H48" s="198"/>
      <c r="I48" s="198"/>
      <c r="J48" s="198">
        <v>0.037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5</v>
      </c>
      <c r="D49" s="100">
        <v>9</v>
      </c>
      <c r="E49" s="100">
        <v>27</v>
      </c>
      <c r="F49" s="101"/>
      <c r="G49" s="101"/>
      <c r="H49" s="198">
        <v>0.016</v>
      </c>
      <c r="I49" s="198">
        <v>0.029</v>
      </c>
      <c r="J49" s="198">
        <v>0.086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117</v>
      </c>
      <c r="D50" s="109">
        <v>166</v>
      </c>
      <c r="E50" s="109">
        <v>229</v>
      </c>
      <c r="F50" s="110">
        <f>IF(D50&gt;0,100*E50/D50,0)</f>
        <v>137.95180722891567</v>
      </c>
      <c r="G50" s="111"/>
      <c r="H50" s="199">
        <v>0.378</v>
      </c>
      <c r="I50" s="200">
        <v>0.4870000000000001</v>
      </c>
      <c r="J50" s="200">
        <v>0.6659999999999999</v>
      </c>
      <c r="K50" s="112">
        <f>IF(I50&gt;0,100*J50/I50,0)</f>
        <v>136.75564681724842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</v>
      </c>
      <c r="D52" s="109">
        <v>1</v>
      </c>
      <c r="E52" s="109">
        <v>1</v>
      </c>
      <c r="F52" s="110">
        <f>IF(D52&gt;0,100*E52/D52,0)</f>
        <v>100</v>
      </c>
      <c r="G52" s="111"/>
      <c r="H52" s="199">
        <v>0.002</v>
      </c>
      <c r="I52" s="200">
        <v>0.002</v>
      </c>
      <c r="J52" s="200">
        <v>0.002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7</v>
      </c>
      <c r="D55" s="100">
        <v>8</v>
      </c>
      <c r="E55" s="100">
        <v>25</v>
      </c>
      <c r="F55" s="101"/>
      <c r="G55" s="101"/>
      <c r="H55" s="198">
        <v>0.014</v>
      </c>
      <c r="I55" s="198">
        <v>0.018</v>
      </c>
      <c r="J55" s="198">
        <v>0.057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2</v>
      </c>
      <c r="D58" s="100"/>
      <c r="E58" s="100"/>
      <c r="F58" s="101"/>
      <c r="G58" s="101"/>
      <c r="H58" s="198">
        <v>0.006</v>
      </c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9</v>
      </c>
      <c r="D59" s="109">
        <v>8</v>
      </c>
      <c r="E59" s="109">
        <v>25</v>
      </c>
      <c r="F59" s="110">
        <f>IF(D59&gt;0,100*E59/D59,0)</f>
        <v>312.5</v>
      </c>
      <c r="G59" s="111"/>
      <c r="H59" s="199">
        <v>0.02</v>
      </c>
      <c r="I59" s="200">
        <v>0.018</v>
      </c>
      <c r="J59" s="200">
        <v>0.057</v>
      </c>
      <c r="K59" s="112">
        <f>IF(I59&gt;0,100*J59/I59,0)</f>
        <v>316.6666666666667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/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/>
      <c r="I66" s="200"/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280</v>
      </c>
      <c r="D68" s="100">
        <v>480</v>
      </c>
      <c r="E68" s="100">
        <v>650</v>
      </c>
      <c r="F68" s="101"/>
      <c r="G68" s="101"/>
      <c r="H68" s="198">
        <v>0.766</v>
      </c>
      <c r="I68" s="198">
        <v>1.7</v>
      </c>
      <c r="J68" s="198">
        <v>2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34</v>
      </c>
      <c r="D69" s="100">
        <v>80</v>
      </c>
      <c r="E69" s="100">
        <v>285</v>
      </c>
      <c r="F69" s="101"/>
      <c r="G69" s="101"/>
      <c r="H69" s="198">
        <v>0.104</v>
      </c>
      <c r="I69" s="198">
        <v>0.3</v>
      </c>
      <c r="J69" s="198">
        <v>0.9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314</v>
      </c>
      <c r="D70" s="109">
        <v>560</v>
      </c>
      <c r="E70" s="109">
        <v>935</v>
      </c>
      <c r="F70" s="110">
        <f>IF(D70&gt;0,100*E70/D70,0)</f>
        <v>166.96428571428572</v>
      </c>
      <c r="G70" s="111"/>
      <c r="H70" s="199">
        <v>0.87</v>
      </c>
      <c r="I70" s="200">
        <v>2</v>
      </c>
      <c r="J70" s="200">
        <v>2.9</v>
      </c>
      <c r="K70" s="112">
        <f>IF(I70&gt;0,100*J70/I70,0)</f>
        <v>145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>
        <v>6</v>
      </c>
      <c r="F73" s="101"/>
      <c r="G73" s="101"/>
      <c r="H73" s="198"/>
      <c r="I73" s="198"/>
      <c r="J73" s="198">
        <v>0.012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20</v>
      </c>
      <c r="D74" s="100"/>
      <c r="E74" s="100"/>
      <c r="F74" s="101"/>
      <c r="G74" s="101"/>
      <c r="H74" s="198">
        <v>0.04</v>
      </c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/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/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</v>
      </c>
      <c r="D79" s="100">
        <v>24</v>
      </c>
      <c r="E79" s="100">
        <v>25</v>
      </c>
      <c r="F79" s="101"/>
      <c r="G79" s="101"/>
      <c r="H79" s="198">
        <v>0.003</v>
      </c>
      <c r="I79" s="198">
        <v>0.057</v>
      </c>
      <c r="J79" s="198">
        <v>0.04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21</v>
      </c>
      <c r="D80" s="109">
        <v>24</v>
      </c>
      <c r="E80" s="109">
        <v>31</v>
      </c>
      <c r="F80" s="110">
        <f>IF(D80&gt;0,100*E80/D80,0)</f>
        <v>129.16666666666666</v>
      </c>
      <c r="G80" s="111"/>
      <c r="H80" s="199">
        <v>0.043000000000000003</v>
      </c>
      <c r="I80" s="200">
        <v>0.057</v>
      </c>
      <c r="J80" s="200">
        <v>0.052000000000000005</v>
      </c>
      <c r="K80" s="112">
        <f>IF(I80&gt;0,100*J80/I80,0)</f>
        <v>91.2280701754386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531</v>
      </c>
      <c r="D86" s="100">
        <v>802</v>
      </c>
      <c r="E86" s="100">
        <v>1306</v>
      </c>
      <c r="F86" s="101">
        <f>IF(D86&gt;0,100*E86/D86,0)</f>
        <v>162.8428927680798</v>
      </c>
      <c r="G86" s="101"/>
      <c r="H86" s="102">
        <v>1.46</v>
      </c>
      <c r="I86" s="102">
        <v>2.656</v>
      </c>
      <c r="J86" s="102">
        <v>3.836</v>
      </c>
      <c r="K86" s="103">
        <f>IF(I86&gt;0,100*J86/I86,0)</f>
        <v>144.42771084337346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531</v>
      </c>
      <c r="D89" s="126">
        <v>802</v>
      </c>
      <c r="E89" s="126">
        <v>1306</v>
      </c>
      <c r="F89" s="127">
        <f>IF(D89&gt;0,100*E89/D89,0)</f>
        <v>162.8428927680798</v>
      </c>
      <c r="G89" s="111"/>
      <c r="H89" s="128">
        <v>1.46</v>
      </c>
      <c r="I89" s="129">
        <v>2.656</v>
      </c>
      <c r="J89" s="129">
        <v>3.836</v>
      </c>
      <c r="K89" s="127">
        <f>IF(I89&gt;0,100*J89/I89,0)</f>
        <v>144.42771084337346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V627"/>
  <sheetViews>
    <sheetView workbookViewId="0" topLeftCell="A4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90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35</v>
      </c>
      <c r="D17" s="109">
        <v>68</v>
      </c>
      <c r="E17" s="109">
        <v>68</v>
      </c>
      <c r="F17" s="110">
        <f>IF(D17&gt;0,100*E17/D17,0)</f>
        <v>100</v>
      </c>
      <c r="G17" s="111"/>
      <c r="H17" s="199">
        <v>0.051</v>
      </c>
      <c r="I17" s="200">
        <v>0.15</v>
      </c>
      <c r="J17" s="200">
        <v>0.15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553</v>
      </c>
      <c r="D19" s="100">
        <v>516</v>
      </c>
      <c r="E19" s="100">
        <v>914</v>
      </c>
      <c r="F19" s="101"/>
      <c r="G19" s="101"/>
      <c r="H19" s="198">
        <v>1.548</v>
      </c>
      <c r="I19" s="198">
        <v>1.677</v>
      </c>
      <c r="J19" s="198">
        <v>2.742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553</v>
      </c>
      <c r="D22" s="109">
        <v>516</v>
      </c>
      <c r="E22" s="109">
        <v>914</v>
      </c>
      <c r="F22" s="110">
        <f>IF(D22&gt;0,100*E22/D22,0)</f>
        <v>177.13178294573643</v>
      </c>
      <c r="G22" s="111"/>
      <c r="H22" s="199">
        <v>1.548</v>
      </c>
      <c r="I22" s="200">
        <v>1.677</v>
      </c>
      <c r="J22" s="200">
        <v>2.742</v>
      </c>
      <c r="K22" s="112">
        <f>IF(I22&gt;0,100*J22/I22,0)</f>
        <v>163.5062611806798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4823</v>
      </c>
      <c r="D24" s="109">
        <v>6384</v>
      </c>
      <c r="E24" s="109">
        <v>7043</v>
      </c>
      <c r="F24" s="110">
        <f>IF(D24&gt;0,100*E24/D24,0)</f>
        <v>110.32268170426065</v>
      </c>
      <c r="G24" s="111"/>
      <c r="H24" s="199">
        <v>13.711</v>
      </c>
      <c r="I24" s="200">
        <v>19.605</v>
      </c>
      <c r="J24" s="200">
        <v>16.597</v>
      </c>
      <c r="K24" s="112">
        <f>IF(I24&gt;0,100*J24/I24,0)</f>
        <v>84.65697526141291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301</v>
      </c>
      <c r="D26" s="109">
        <v>350</v>
      </c>
      <c r="E26" s="109">
        <v>500</v>
      </c>
      <c r="F26" s="110">
        <f>IF(D26&gt;0,100*E26/D26,0)</f>
        <v>142.85714285714286</v>
      </c>
      <c r="G26" s="111"/>
      <c r="H26" s="199">
        <v>0.924</v>
      </c>
      <c r="I26" s="200">
        <v>0.9</v>
      </c>
      <c r="J26" s="200">
        <v>1.3</v>
      </c>
      <c r="K26" s="112">
        <f>IF(I26&gt;0,100*J26/I26,0)</f>
        <v>144.44444444444443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2010</v>
      </c>
      <c r="D28" s="100">
        <v>2539</v>
      </c>
      <c r="E28" s="100">
        <v>3664</v>
      </c>
      <c r="F28" s="101"/>
      <c r="G28" s="101"/>
      <c r="H28" s="198">
        <v>7.357</v>
      </c>
      <c r="I28" s="198">
        <v>8.087</v>
      </c>
      <c r="J28" s="198">
        <v>7.748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107</v>
      </c>
      <c r="D29" s="100">
        <v>11</v>
      </c>
      <c r="E29" s="100">
        <v>82</v>
      </c>
      <c r="F29" s="101"/>
      <c r="G29" s="101"/>
      <c r="H29" s="198">
        <v>0.108</v>
      </c>
      <c r="I29" s="198">
        <v>0.007</v>
      </c>
      <c r="J29" s="198">
        <v>0.116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1251</v>
      </c>
      <c r="D30" s="100">
        <v>984</v>
      </c>
      <c r="E30" s="100">
        <v>1464</v>
      </c>
      <c r="F30" s="101"/>
      <c r="G30" s="101"/>
      <c r="H30" s="198">
        <v>1.716</v>
      </c>
      <c r="I30" s="198">
        <v>1.599</v>
      </c>
      <c r="J30" s="198">
        <v>2.642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3368</v>
      </c>
      <c r="D31" s="109">
        <v>3534</v>
      </c>
      <c r="E31" s="109">
        <v>5210</v>
      </c>
      <c r="F31" s="110">
        <f>IF(D31&gt;0,100*E31/D31,0)</f>
        <v>147.4250141482739</v>
      </c>
      <c r="G31" s="111"/>
      <c r="H31" s="199">
        <v>9.181</v>
      </c>
      <c r="I31" s="200">
        <v>9.693</v>
      </c>
      <c r="J31" s="200">
        <v>10.506</v>
      </c>
      <c r="K31" s="112">
        <f>IF(I31&gt;0,100*J31/I31,0)</f>
        <v>108.38749613122872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4636</v>
      </c>
      <c r="D33" s="100">
        <v>3524</v>
      </c>
      <c r="E33" s="100">
        <v>4466</v>
      </c>
      <c r="F33" s="101"/>
      <c r="G33" s="101"/>
      <c r="H33" s="198">
        <v>7.58</v>
      </c>
      <c r="I33" s="198">
        <v>8.836</v>
      </c>
      <c r="J33" s="198">
        <v>6.522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3353</v>
      </c>
      <c r="D34" s="100">
        <v>3265</v>
      </c>
      <c r="E34" s="100">
        <v>2641</v>
      </c>
      <c r="F34" s="101"/>
      <c r="G34" s="101"/>
      <c r="H34" s="198">
        <v>10.304</v>
      </c>
      <c r="I34" s="198">
        <v>6.214</v>
      </c>
      <c r="J34" s="198">
        <v>7.5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3124</v>
      </c>
      <c r="D35" s="100">
        <v>2000</v>
      </c>
      <c r="E35" s="100">
        <v>6400</v>
      </c>
      <c r="F35" s="101"/>
      <c r="G35" s="101"/>
      <c r="H35" s="198">
        <v>8.602</v>
      </c>
      <c r="I35" s="198">
        <v>5.2</v>
      </c>
      <c r="J35" s="198">
        <v>16.6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145</v>
      </c>
      <c r="D36" s="100">
        <v>23</v>
      </c>
      <c r="E36" s="100">
        <v>494</v>
      </c>
      <c r="F36" s="101"/>
      <c r="G36" s="101"/>
      <c r="H36" s="198">
        <v>0.339</v>
      </c>
      <c r="I36" s="198">
        <v>0.053</v>
      </c>
      <c r="J36" s="198">
        <v>1.112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11258</v>
      </c>
      <c r="D37" s="109">
        <v>8812</v>
      </c>
      <c r="E37" s="109">
        <v>14001</v>
      </c>
      <c r="F37" s="110">
        <f>IF(D37&gt;0,100*E37/D37,0)</f>
        <v>158.88561053109396</v>
      </c>
      <c r="G37" s="111"/>
      <c r="H37" s="199">
        <v>26.825</v>
      </c>
      <c r="I37" s="200">
        <v>20.303</v>
      </c>
      <c r="J37" s="200">
        <v>31.734</v>
      </c>
      <c r="K37" s="112">
        <f>IF(I37&gt;0,100*J37/I37,0)</f>
        <v>156.30202433137958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1374</v>
      </c>
      <c r="D41" s="100">
        <v>1180</v>
      </c>
      <c r="E41" s="100">
        <v>2163</v>
      </c>
      <c r="F41" s="101"/>
      <c r="G41" s="101"/>
      <c r="H41" s="198">
        <v>3.463</v>
      </c>
      <c r="I41" s="198">
        <v>2.05</v>
      </c>
      <c r="J41" s="198">
        <v>3.997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1100</v>
      </c>
      <c r="D42" s="100">
        <v>1093</v>
      </c>
      <c r="E42" s="100">
        <v>1197</v>
      </c>
      <c r="F42" s="101"/>
      <c r="G42" s="101"/>
      <c r="H42" s="198">
        <v>1.571</v>
      </c>
      <c r="I42" s="198">
        <v>1.421</v>
      </c>
      <c r="J42" s="198">
        <v>1.556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625</v>
      </c>
      <c r="D43" s="100">
        <v>732</v>
      </c>
      <c r="E43" s="100">
        <v>1244</v>
      </c>
      <c r="F43" s="101"/>
      <c r="G43" s="101"/>
      <c r="H43" s="198">
        <v>1.424</v>
      </c>
      <c r="I43" s="198">
        <v>1.651</v>
      </c>
      <c r="J43" s="198">
        <v>2.418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268</v>
      </c>
      <c r="D44" s="100">
        <v>194</v>
      </c>
      <c r="E44" s="100">
        <v>468</v>
      </c>
      <c r="F44" s="101"/>
      <c r="G44" s="101"/>
      <c r="H44" s="198">
        <v>0.733</v>
      </c>
      <c r="I44" s="198">
        <v>0.526</v>
      </c>
      <c r="J44" s="198">
        <v>1.102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3140</v>
      </c>
      <c r="D45" s="100">
        <v>3944</v>
      </c>
      <c r="E45" s="100">
        <v>7236</v>
      </c>
      <c r="F45" s="101"/>
      <c r="G45" s="101"/>
      <c r="H45" s="198">
        <v>6.31</v>
      </c>
      <c r="I45" s="198">
        <v>6.302</v>
      </c>
      <c r="J45" s="198">
        <v>12.053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547</v>
      </c>
      <c r="D46" s="100">
        <v>810</v>
      </c>
      <c r="E46" s="100">
        <v>1665</v>
      </c>
      <c r="F46" s="101"/>
      <c r="G46" s="101"/>
      <c r="H46" s="198">
        <v>1.094</v>
      </c>
      <c r="I46" s="198">
        <v>2.025</v>
      </c>
      <c r="J46" s="198">
        <v>3.826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464</v>
      </c>
      <c r="D47" s="100">
        <v>464</v>
      </c>
      <c r="E47" s="100">
        <v>1280</v>
      </c>
      <c r="F47" s="101"/>
      <c r="G47" s="101"/>
      <c r="H47" s="198">
        <v>1.658</v>
      </c>
      <c r="I47" s="198">
        <v>0.876</v>
      </c>
      <c r="J47" s="198">
        <v>2.678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3521</v>
      </c>
      <c r="D48" s="100">
        <v>3379</v>
      </c>
      <c r="E48" s="100">
        <v>5930</v>
      </c>
      <c r="F48" s="101"/>
      <c r="G48" s="101"/>
      <c r="H48" s="198">
        <v>12.818</v>
      </c>
      <c r="I48" s="198">
        <v>6.565</v>
      </c>
      <c r="J48" s="198">
        <v>14.175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5349</v>
      </c>
      <c r="D49" s="100">
        <v>4551</v>
      </c>
      <c r="E49" s="100">
        <v>7601</v>
      </c>
      <c r="F49" s="101"/>
      <c r="G49" s="101"/>
      <c r="H49" s="198">
        <v>16.584</v>
      </c>
      <c r="I49" s="198">
        <v>12.395</v>
      </c>
      <c r="J49" s="198">
        <v>17.569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16388</v>
      </c>
      <c r="D50" s="109">
        <v>16347</v>
      </c>
      <c r="E50" s="109">
        <v>28784</v>
      </c>
      <c r="F50" s="110">
        <f>IF(D50&gt;0,100*E50/D50,0)</f>
        <v>176.08123814767237</v>
      </c>
      <c r="G50" s="111"/>
      <c r="H50" s="199">
        <v>45.655</v>
      </c>
      <c r="I50" s="200">
        <v>33.811</v>
      </c>
      <c r="J50" s="200">
        <v>59.37400000000001</v>
      </c>
      <c r="K50" s="112">
        <f>IF(I50&gt;0,100*J50/I50,0)</f>
        <v>175.6055721510751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182</v>
      </c>
      <c r="D52" s="109">
        <v>182</v>
      </c>
      <c r="E52" s="109">
        <v>182</v>
      </c>
      <c r="F52" s="110">
        <f>IF(D52&gt;0,100*E52/D52,0)</f>
        <v>100</v>
      </c>
      <c r="G52" s="111"/>
      <c r="H52" s="199">
        <v>0.272</v>
      </c>
      <c r="I52" s="200">
        <v>0.272</v>
      </c>
      <c r="J52" s="200">
        <v>0.272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1911</v>
      </c>
      <c r="D54" s="100">
        <v>2300</v>
      </c>
      <c r="E54" s="100">
        <v>1500</v>
      </c>
      <c r="F54" s="101"/>
      <c r="G54" s="101"/>
      <c r="H54" s="198">
        <v>5.351</v>
      </c>
      <c r="I54" s="198">
        <v>6.21</v>
      </c>
      <c r="J54" s="198">
        <v>4.2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92</v>
      </c>
      <c r="D55" s="100">
        <v>116</v>
      </c>
      <c r="E55" s="100">
        <v>211</v>
      </c>
      <c r="F55" s="101"/>
      <c r="G55" s="101"/>
      <c r="H55" s="198">
        <v>0.14</v>
      </c>
      <c r="I55" s="198">
        <v>0.174</v>
      </c>
      <c r="J55" s="198">
        <v>0.316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142</v>
      </c>
      <c r="D56" s="100">
        <v>220</v>
      </c>
      <c r="E56" s="100">
        <v>23</v>
      </c>
      <c r="F56" s="101"/>
      <c r="G56" s="101"/>
      <c r="H56" s="198">
        <v>0.284</v>
      </c>
      <c r="I56" s="198">
        <v>0.27</v>
      </c>
      <c r="J56" s="198">
        <v>0.023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857</v>
      </c>
      <c r="D57" s="100">
        <v>1675</v>
      </c>
      <c r="E57" s="100">
        <v>1675</v>
      </c>
      <c r="F57" s="101"/>
      <c r="G57" s="101"/>
      <c r="H57" s="198">
        <v>3.041</v>
      </c>
      <c r="I57" s="198">
        <v>5.867</v>
      </c>
      <c r="J57" s="198">
        <v>5.863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1206</v>
      </c>
      <c r="D58" s="100">
        <v>1280</v>
      </c>
      <c r="E58" s="100">
        <v>1698</v>
      </c>
      <c r="F58" s="101"/>
      <c r="G58" s="101"/>
      <c r="H58" s="198">
        <v>4.246</v>
      </c>
      <c r="I58" s="198">
        <v>4.005</v>
      </c>
      <c r="J58" s="198">
        <v>4.754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4208</v>
      </c>
      <c r="D59" s="109">
        <v>5591</v>
      </c>
      <c r="E59" s="109">
        <v>5107</v>
      </c>
      <c r="F59" s="110">
        <f>IF(D59&gt;0,100*E59/D59,0)</f>
        <v>91.343230191379</v>
      </c>
      <c r="G59" s="111"/>
      <c r="H59" s="199">
        <v>13.062</v>
      </c>
      <c r="I59" s="200">
        <v>16.526</v>
      </c>
      <c r="J59" s="200">
        <v>15.156</v>
      </c>
      <c r="K59" s="112">
        <f>IF(I59&gt;0,100*J59/I59,0)</f>
        <v>91.71003267578362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/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/>
      <c r="I66" s="200"/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336</v>
      </c>
      <c r="D68" s="100">
        <v>140</v>
      </c>
      <c r="E68" s="100">
        <v>95</v>
      </c>
      <c r="F68" s="101"/>
      <c r="G68" s="101"/>
      <c r="H68" s="198">
        <v>0.478</v>
      </c>
      <c r="I68" s="198">
        <v>0.4</v>
      </c>
      <c r="J68" s="198">
        <v>0.2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>
        <v>7</v>
      </c>
      <c r="E69" s="100">
        <v>16</v>
      </c>
      <c r="F69" s="101"/>
      <c r="G69" s="101"/>
      <c r="H69" s="198"/>
      <c r="I69" s="198">
        <v>0.02</v>
      </c>
      <c r="J69" s="198">
        <v>0.045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336</v>
      </c>
      <c r="D70" s="109">
        <v>147</v>
      </c>
      <c r="E70" s="109">
        <v>111</v>
      </c>
      <c r="F70" s="110">
        <f>IF(D70&gt;0,100*E70/D70,0)</f>
        <v>75.51020408163265</v>
      </c>
      <c r="G70" s="111"/>
      <c r="H70" s="199">
        <v>0.478</v>
      </c>
      <c r="I70" s="200">
        <v>0.42000000000000004</v>
      </c>
      <c r="J70" s="200">
        <v>0.245</v>
      </c>
      <c r="K70" s="112">
        <f>IF(I70&gt;0,100*J70/I70,0)</f>
        <v>58.33333333333333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89</v>
      </c>
      <c r="D73" s="100">
        <v>70</v>
      </c>
      <c r="E73" s="100">
        <v>280</v>
      </c>
      <c r="F73" s="101"/>
      <c r="G73" s="101"/>
      <c r="H73" s="198">
        <v>0.094</v>
      </c>
      <c r="I73" s="198">
        <v>0.072</v>
      </c>
      <c r="J73" s="198">
        <v>0.308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72</v>
      </c>
      <c r="D74" s="100">
        <v>257</v>
      </c>
      <c r="E74" s="100">
        <v>260</v>
      </c>
      <c r="F74" s="101"/>
      <c r="G74" s="101"/>
      <c r="H74" s="198">
        <v>0.064</v>
      </c>
      <c r="I74" s="198">
        <v>0.312</v>
      </c>
      <c r="J74" s="198">
        <v>0.26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10</v>
      </c>
      <c r="D75" s="100">
        <v>10</v>
      </c>
      <c r="E75" s="100"/>
      <c r="F75" s="101"/>
      <c r="G75" s="101"/>
      <c r="H75" s="198">
        <v>0.02</v>
      </c>
      <c r="I75" s="198">
        <v>0.014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>
        <v>46</v>
      </c>
      <c r="E76" s="100">
        <v>50</v>
      </c>
      <c r="F76" s="101"/>
      <c r="G76" s="101"/>
      <c r="H76" s="198"/>
      <c r="I76" s="198">
        <v>0.07</v>
      </c>
      <c r="J76" s="198">
        <v>0.175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48</v>
      </c>
      <c r="D77" s="100">
        <v>49</v>
      </c>
      <c r="E77" s="100">
        <v>49</v>
      </c>
      <c r="F77" s="101"/>
      <c r="G77" s="101"/>
      <c r="H77" s="198">
        <v>0.057</v>
      </c>
      <c r="I77" s="198">
        <v>0.056</v>
      </c>
      <c r="J77" s="198">
        <v>0.056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878</v>
      </c>
      <c r="D79" s="100">
        <v>622</v>
      </c>
      <c r="E79" s="100">
        <v>750</v>
      </c>
      <c r="F79" s="101"/>
      <c r="G79" s="101"/>
      <c r="H79" s="198">
        <v>1.27</v>
      </c>
      <c r="I79" s="198">
        <v>1.766</v>
      </c>
      <c r="J79" s="198">
        <v>1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1097</v>
      </c>
      <c r="D80" s="109">
        <v>1054</v>
      </c>
      <c r="E80" s="109">
        <v>1389</v>
      </c>
      <c r="F80" s="110">
        <f>IF(D80&gt;0,100*E80/D80,0)</f>
        <v>131.78368121442125</v>
      </c>
      <c r="G80" s="111"/>
      <c r="H80" s="199">
        <v>1.505</v>
      </c>
      <c r="I80" s="200">
        <v>2.29</v>
      </c>
      <c r="J80" s="200">
        <v>1.7990000000000002</v>
      </c>
      <c r="K80" s="112">
        <f>IF(I80&gt;0,100*J80/I80,0)</f>
        <v>78.5589519650655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42549</v>
      </c>
      <c r="D86" s="100">
        <v>42985</v>
      </c>
      <c r="E86" s="100">
        <v>63309</v>
      </c>
      <c r="F86" s="101">
        <f>IF(D86&gt;0,100*E86/D86,0)</f>
        <v>147.28160986390603</v>
      </c>
      <c r="G86" s="101"/>
      <c r="H86" s="102">
        <v>113.21199999999999</v>
      </c>
      <c r="I86" s="102">
        <v>105.64700000000002</v>
      </c>
      <c r="J86" s="102">
        <v>139.87500000000003</v>
      </c>
      <c r="K86" s="103">
        <f>IF(I86&gt;0,100*J86/I86,0)</f>
        <v>132.39845901918653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42549</v>
      </c>
      <c r="D89" s="126">
        <v>42985</v>
      </c>
      <c r="E89" s="126">
        <v>63309</v>
      </c>
      <c r="F89" s="127">
        <f>IF(D89&gt;0,100*E89/D89,0)</f>
        <v>147.28160986390603</v>
      </c>
      <c r="G89" s="111"/>
      <c r="H89" s="128">
        <v>113.21199999999999</v>
      </c>
      <c r="I89" s="129">
        <v>105.64700000000002</v>
      </c>
      <c r="J89" s="129">
        <v>139.87500000000003</v>
      </c>
      <c r="K89" s="127">
        <f>IF(I89&gt;0,100*J89/I89,0)</f>
        <v>132.39845901918653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91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5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42789</v>
      </c>
      <c r="D9" s="100">
        <v>43992</v>
      </c>
      <c r="E9" s="100">
        <v>43992</v>
      </c>
      <c r="F9" s="101"/>
      <c r="G9" s="101"/>
      <c r="H9" s="198">
        <v>1551.615</v>
      </c>
      <c r="I9" s="198">
        <v>1595.2204588965524</v>
      </c>
      <c r="J9" s="198">
        <v>1595.2204588965524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19973</v>
      </c>
      <c r="D10" s="100">
        <v>19938</v>
      </c>
      <c r="E10" s="100">
        <v>19938</v>
      </c>
      <c r="F10" s="101"/>
      <c r="G10" s="101"/>
      <c r="H10" s="198">
        <v>673.03</v>
      </c>
      <c r="I10" s="198">
        <v>671.8602900000001</v>
      </c>
      <c r="J10" s="198">
        <v>671.8602900000001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760</v>
      </c>
      <c r="D11" s="100">
        <v>653</v>
      </c>
      <c r="E11" s="100">
        <v>653</v>
      </c>
      <c r="F11" s="101"/>
      <c r="G11" s="101"/>
      <c r="H11" s="198">
        <v>35.467</v>
      </c>
      <c r="I11" s="198">
        <v>30.47333</v>
      </c>
      <c r="J11" s="198">
        <v>30.47333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5414</v>
      </c>
      <c r="D12" s="100">
        <v>5414</v>
      </c>
      <c r="E12" s="100">
        <v>5369</v>
      </c>
      <c r="F12" s="101"/>
      <c r="G12" s="101"/>
      <c r="H12" s="198">
        <v>166.182</v>
      </c>
      <c r="I12" s="198">
        <v>167.192</v>
      </c>
      <c r="J12" s="198">
        <v>165.80233616549685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68936</v>
      </c>
      <c r="D13" s="109">
        <v>69997</v>
      </c>
      <c r="E13" s="109">
        <v>69952</v>
      </c>
      <c r="F13" s="110">
        <f>IF(D13&gt;0,100*E13/D13,0)</f>
        <v>99.93571153049416</v>
      </c>
      <c r="G13" s="111"/>
      <c r="H13" s="199">
        <v>2426.294</v>
      </c>
      <c r="I13" s="200">
        <v>2464.7460788965523</v>
      </c>
      <c r="J13" s="200">
        <v>2463.356415062049</v>
      </c>
      <c r="K13" s="112">
        <f>IF(I13&gt;0,100*J13/I13,0)</f>
        <v>99.94361837730865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7608</v>
      </c>
      <c r="D15" s="109">
        <v>8177</v>
      </c>
      <c r="E15" s="109">
        <v>8250</v>
      </c>
      <c r="F15" s="110">
        <f>IF(D15&gt;0,100*E15/D15,0)</f>
        <v>100.89274795157148</v>
      </c>
      <c r="G15" s="111"/>
      <c r="H15" s="199">
        <v>380.4</v>
      </c>
      <c r="I15" s="200">
        <v>410</v>
      </c>
      <c r="J15" s="200">
        <v>435</v>
      </c>
      <c r="K15" s="112">
        <f>IF(I15&gt;0,100*J15/I15,0)</f>
        <v>106.09756097560975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1444</v>
      </c>
      <c r="D17" s="109">
        <v>1200</v>
      </c>
      <c r="E17" s="109">
        <v>1200</v>
      </c>
      <c r="F17" s="110">
        <f>IF(D17&gt;0,100*E17/D17,0)</f>
        <v>100</v>
      </c>
      <c r="G17" s="111"/>
      <c r="H17" s="199">
        <v>79.42</v>
      </c>
      <c r="I17" s="200">
        <v>51</v>
      </c>
      <c r="J17" s="200">
        <v>51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669</v>
      </c>
      <c r="D19" s="100">
        <v>707</v>
      </c>
      <c r="E19" s="100">
        <v>605</v>
      </c>
      <c r="F19" s="101"/>
      <c r="G19" s="101"/>
      <c r="H19" s="198">
        <v>27.393</v>
      </c>
      <c r="I19" s="198">
        <v>28.987</v>
      </c>
      <c r="J19" s="198">
        <v>24.805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140</v>
      </c>
      <c r="D20" s="100">
        <v>140</v>
      </c>
      <c r="E20" s="100">
        <v>140</v>
      </c>
      <c r="F20" s="101"/>
      <c r="G20" s="101"/>
      <c r="H20" s="198">
        <v>5.25</v>
      </c>
      <c r="I20" s="198">
        <v>5.99</v>
      </c>
      <c r="J20" s="198">
        <v>5.95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300</v>
      </c>
      <c r="D21" s="100">
        <v>280</v>
      </c>
      <c r="E21" s="100">
        <v>280</v>
      </c>
      <c r="F21" s="101"/>
      <c r="G21" s="101"/>
      <c r="H21" s="198">
        <v>10.35</v>
      </c>
      <c r="I21" s="198">
        <v>12.2</v>
      </c>
      <c r="J21" s="198">
        <v>12.04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1109</v>
      </c>
      <c r="D22" s="109">
        <v>1127</v>
      </c>
      <c r="E22" s="109">
        <v>1025</v>
      </c>
      <c r="F22" s="110">
        <f>IF(D22&gt;0,100*E22/D22,0)</f>
        <v>90.94942324755989</v>
      </c>
      <c r="G22" s="111"/>
      <c r="H22" s="199">
        <v>42.993</v>
      </c>
      <c r="I22" s="200">
        <v>47.17699999999999</v>
      </c>
      <c r="J22" s="200">
        <v>42.795</v>
      </c>
      <c r="K22" s="112">
        <f>IF(I22&gt;0,100*J22/I22,0)</f>
        <v>90.7115755558853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3574</v>
      </c>
      <c r="D24" s="109">
        <v>3532</v>
      </c>
      <c r="E24" s="109">
        <v>3994</v>
      </c>
      <c r="F24" s="110">
        <f>IF(D24&gt;0,100*E24/D24,0)</f>
        <v>113.08040770101925</v>
      </c>
      <c r="G24" s="111"/>
      <c r="H24" s="199">
        <v>159.49</v>
      </c>
      <c r="I24" s="200">
        <v>166.338</v>
      </c>
      <c r="J24" s="200">
        <v>187.129</v>
      </c>
      <c r="K24" s="112">
        <f>IF(I24&gt;0,100*J24/I24,0)</f>
        <v>112.49924851807764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39</v>
      </c>
      <c r="D26" s="109">
        <v>45</v>
      </c>
      <c r="E26" s="109">
        <v>60</v>
      </c>
      <c r="F26" s="110">
        <f>IF(D26&gt;0,100*E26/D26,0)</f>
        <v>133.33333333333334</v>
      </c>
      <c r="G26" s="111"/>
      <c r="H26" s="199">
        <v>1.989</v>
      </c>
      <c r="I26" s="200">
        <v>1.6</v>
      </c>
      <c r="J26" s="200">
        <v>3</v>
      </c>
      <c r="K26" s="112">
        <f>IF(I26&gt;0,100*J26/I26,0)</f>
        <v>187.5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500</v>
      </c>
      <c r="D28" s="100"/>
      <c r="E28" s="100"/>
      <c r="F28" s="101"/>
      <c r="G28" s="101"/>
      <c r="H28" s="198">
        <v>20</v>
      </c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700</v>
      </c>
      <c r="D30" s="100"/>
      <c r="E30" s="100"/>
      <c r="F30" s="101"/>
      <c r="G30" s="101"/>
      <c r="H30" s="198">
        <v>38.5</v>
      </c>
      <c r="I30" s="198"/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1200</v>
      </c>
      <c r="D31" s="109"/>
      <c r="E31" s="109"/>
      <c r="F31" s="110"/>
      <c r="G31" s="111"/>
      <c r="H31" s="199">
        <v>58.5</v>
      </c>
      <c r="I31" s="200"/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2882</v>
      </c>
      <c r="D33" s="100">
        <v>2600</v>
      </c>
      <c r="E33" s="100">
        <v>2000</v>
      </c>
      <c r="F33" s="101"/>
      <c r="G33" s="101"/>
      <c r="H33" s="198">
        <v>104.699</v>
      </c>
      <c r="I33" s="198">
        <v>94</v>
      </c>
      <c r="J33" s="198">
        <v>80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3386</v>
      </c>
      <c r="D34" s="100">
        <v>2824</v>
      </c>
      <c r="E34" s="100">
        <v>3000</v>
      </c>
      <c r="F34" s="101"/>
      <c r="G34" s="101"/>
      <c r="H34" s="198">
        <v>192.415</v>
      </c>
      <c r="I34" s="198">
        <v>144.235</v>
      </c>
      <c r="J34" s="198">
        <v>120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3144</v>
      </c>
      <c r="D35" s="100">
        <v>3800</v>
      </c>
      <c r="E35" s="100">
        <v>3800</v>
      </c>
      <c r="F35" s="101"/>
      <c r="G35" s="101"/>
      <c r="H35" s="198">
        <v>192.688</v>
      </c>
      <c r="I35" s="198">
        <v>228</v>
      </c>
      <c r="J35" s="198">
        <v>228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9412</v>
      </c>
      <c r="D37" s="109">
        <v>9224</v>
      </c>
      <c r="E37" s="109">
        <v>8800</v>
      </c>
      <c r="F37" s="110">
        <f>IF(D37&gt;0,100*E37/D37,0)</f>
        <v>95.40329575021683</v>
      </c>
      <c r="G37" s="111"/>
      <c r="H37" s="199">
        <v>489.80199999999996</v>
      </c>
      <c r="I37" s="200">
        <v>466.235</v>
      </c>
      <c r="J37" s="200">
        <v>428</v>
      </c>
      <c r="K37" s="112">
        <f>IF(I37&gt;0,100*J37/I37,0)</f>
        <v>91.79919997426191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155</v>
      </c>
      <c r="D39" s="109">
        <v>155</v>
      </c>
      <c r="E39" s="109">
        <v>156</v>
      </c>
      <c r="F39" s="110">
        <f>IF(D39&gt;0,100*E39/D39,0)</f>
        <v>100.64516129032258</v>
      </c>
      <c r="G39" s="111"/>
      <c r="H39" s="199">
        <v>7.44</v>
      </c>
      <c r="I39" s="200">
        <v>7.44</v>
      </c>
      <c r="J39" s="200">
        <v>7.5</v>
      </c>
      <c r="K39" s="112">
        <f>IF(I39&gt;0,100*J39/I39,0)</f>
        <v>100.80645161290322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674</v>
      </c>
      <c r="D41" s="100">
        <v>620</v>
      </c>
      <c r="E41" s="100">
        <v>750</v>
      </c>
      <c r="F41" s="101"/>
      <c r="G41" s="101"/>
      <c r="H41" s="198">
        <v>39.618</v>
      </c>
      <c r="I41" s="198">
        <v>39.308</v>
      </c>
      <c r="J41" s="198">
        <v>45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843</v>
      </c>
      <c r="D42" s="100">
        <v>859</v>
      </c>
      <c r="E42" s="100">
        <v>664</v>
      </c>
      <c r="F42" s="101"/>
      <c r="G42" s="101"/>
      <c r="H42" s="198">
        <v>41.83</v>
      </c>
      <c r="I42" s="198">
        <v>43.227</v>
      </c>
      <c r="J42" s="198">
        <v>37.92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3400</v>
      </c>
      <c r="D43" s="100">
        <v>3844</v>
      </c>
      <c r="E43" s="100">
        <v>3800</v>
      </c>
      <c r="F43" s="101"/>
      <c r="G43" s="101"/>
      <c r="H43" s="198">
        <v>204</v>
      </c>
      <c r="I43" s="198">
        <v>230.64</v>
      </c>
      <c r="J43" s="198">
        <v>247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3500</v>
      </c>
      <c r="D44" s="100">
        <v>3500</v>
      </c>
      <c r="E44" s="100">
        <v>3500</v>
      </c>
      <c r="F44" s="101"/>
      <c r="G44" s="101"/>
      <c r="H44" s="198">
        <v>192.5</v>
      </c>
      <c r="I44" s="198">
        <v>175</v>
      </c>
      <c r="J44" s="198">
        <v>175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212</v>
      </c>
      <c r="D45" s="100">
        <v>211</v>
      </c>
      <c r="E45" s="100">
        <v>200</v>
      </c>
      <c r="F45" s="101"/>
      <c r="G45" s="101"/>
      <c r="H45" s="198">
        <v>13.488</v>
      </c>
      <c r="I45" s="198">
        <v>12.449</v>
      </c>
      <c r="J45" s="198">
        <v>11.6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587</v>
      </c>
      <c r="D46" s="100">
        <v>585</v>
      </c>
      <c r="E46" s="100">
        <v>540</v>
      </c>
      <c r="F46" s="101"/>
      <c r="G46" s="101"/>
      <c r="H46" s="198">
        <v>40.58</v>
      </c>
      <c r="I46" s="198">
        <v>35.1</v>
      </c>
      <c r="J46" s="198">
        <v>32.4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1</v>
      </c>
      <c r="D47" s="100">
        <v>1</v>
      </c>
      <c r="E47" s="100"/>
      <c r="F47" s="101"/>
      <c r="G47" s="101"/>
      <c r="H47" s="198">
        <v>0.04</v>
      </c>
      <c r="I47" s="198">
        <v>0.045</v>
      </c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119</v>
      </c>
      <c r="D48" s="100">
        <v>152</v>
      </c>
      <c r="E48" s="100">
        <v>150</v>
      </c>
      <c r="F48" s="101"/>
      <c r="G48" s="101"/>
      <c r="H48" s="198">
        <v>6.545</v>
      </c>
      <c r="I48" s="198">
        <v>8.36</v>
      </c>
      <c r="J48" s="198">
        <v>9.75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1000</v>
      </c>
      <c r="D49" s="100">
        <v>3132</v>
      </c>
      <c r="E49" s="100">
        <v>975</v>
      </c>
      <c r="F49" s="101"/>
      <c r="G49" s="101"/>
      <c r="H49" s="198">
        <v>65</v>
      </c>
      <c r="I49" s="198">
        <v>203.58</v>
      </c>
      <c r="J49" s="198">
        <v>63.375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10336</v>
      </c>
      <c r="D50" s="109">
        <v>12904</v>
      </c>
      <c r="E50" s="109">
        <v>10579</v>
      </c>
      <c r="F50" s="110">
        <f>IF(D50&gt;0,100*E50/D50,0)</f>
        <v>81.98233106013639</v>
      </c>
      <c r="G50" s="111"/>
      <c r="H50" s="199">
        <v>603.6009999999999</v>
      </c>
      <c r="I50" s="200">
        <v>747.709</v>
      </c>
      <c r="J50" s="200">
        <v>622.045</v>
      </c>
      <c r="K50" s="112">
        <f>IF(I50&gt;0,100*J50/I50,0)</f>
        <v>83.19346162745131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1050</v>
      </c>
      <c r="D54" s="100">
        <v>900</v>
      </c>
      <c r="E54" s="100">
        <v>800</v>
      </c>
      <c r="F54" s="101"/>
      <c r="G54" s="101"/>
      <c r="H54" s="198">
        <v>58.275</v>
      </c>
      <c r="I54" s="198">
        <v>48.6</v>
      </c>
      <c r="J54" s="198">
        <v>43.2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28</v>
      </c>
      <c r="D55" s="100">
        <v>25</v>
      </c>
      <c r="E55" s="100">
        <v>25</v>
      </c>
      <c r="F55" s="101"/>
      <c r="G55" s="101"/>
      <c r="H55" s="198">
        <v>1.26</v>
      </c>
      <c r="I55" s="198">
        <v>1.125</v>
      </c>
      <c r="J55" s="198">
        <v>1.125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40</v>
      </c>
      <c r="D56" s="100">
        <v>37</v>
      </c>
      <c r="E56" s="100">
        <v>37</v>
      </c>
      <c r="F56" s="101"/>
      <c r="G56" s="101"/>
      <c r="H56" s="198">
        <v>0.8</v>
      </c>
      <c r="I56" s="198">
        <v>0.9</v>
      </c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425</v>
      </c>
      <c r="D58" s="100">
        <v>619</v>
      </c>
      <c r="E58" s="100">
        <v>550</v>
      </c>
      <c r="F58" s="101"/>
      <c r="G58" s="101"/>
      <c r="H58" s="198">
        <v>17</v>
      </c>
      <c r="I58" s="198">
        <v>34.664</v>
      </c>
      <c r="J58" s="198">
        <v>28.05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1543</v>
      </c>
      <c r="D59" s="109">
        <v>1581</v>
      </c>
      <c r="E59" s="109">
        <v>1412</v>
      </c>
      <c r="F59" s="110">
        <f>IF(D59&gt;0,100*E59/D59,0)</f>
        <v>89.31056293485136</v>
      </c>
      <c r="G59" s="111"/>
      <c r="H59" s="199">
        <v>77.335</v>
      </c>
      <c r="I59" s="200">
        <v>85.289</v>
      </c>
      <c r="J59" s="200">
        <v>72.375</v>
      </c>
      <c r="K59" s="112">
        <f>IF(I59&gt;0,100*J59/I59,0)</f>
        <v>84.85853978824936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55</v>
      </c>
      <c r="D61" s="100">
        <v>60</v>
      </c>
      <c r="E61" s="100">
        <v>50</v>
      </c>
      <c r="F61" s="101"/>
      <c r="G61" s="101"/>
      <c r="H61" s="198">
        <v>1.54</v>
      </c>
      <c r="I61" s="198">
        <v>1.2</v>
      </c>
      <c r="J61" s="198">
        <v>1.2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59</v>
      </c>
      <c r="D62" s="100">
        <v>39</v>
      </c>
      <c r="E62" s="100">
        <v>40</v>
      </c>
      <c r="F62" s="101"/>
      <c r="G62" s="101"/>
      <c r="H62" s="198">
        <v>1.253</v>
      </c>
      <c r="I62" s="198">
        <v>0.655</v>
      </c>
      <c r="J62" s="198">
        <v>0.84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18</v>
      </c>
      <c r="D63" s="100">
        <v>24</v>
      </c>
      <c r="E63" s="100">
        <v>24</v>
      </c>
      <c r="F63" s="101"/>
      <c r="G63" s="101"/>
      <c r="H63" s="198">
        <v>0.54</v>
      </c>
      <c r="I63" s="198">
        <v>0.72</v>
      </c>
      <c r="J63" s="198">
        <v>0.525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132</v>
      </c>
      <c r="D64" s="109">
        <v>123</v>
      </c>
      <c r="E64" s="109">
        <v>114</v>
      </c>
      <c r="F64" s="110">
        <f>IF(D64&gt;0,100*E64/D64,0)</f>
        <v>92.6829268292683</v>
      </c>
      <c r="G64" s="111"/>
      <c r="H64" s="199">
        <v>3.333</v>
      </c>
      <c r="I64" s="200">
        <v>2.575</v>
      </c>
      <c r="J64" s="200">
        <v>2.565</v>
      </c>
      <c r="K64" s="112">
        <f>IF(I64&gt;0,100*J64/I64,0)</f>
        <v>99.61165048543688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26</v>
      </c>
      <c r="D66" s="109">
        <v>26</v>
      </c>
      <c r="E66" s="109">
        <v>26</v>
      </c>
      <c r="F66" s="110">
        <f>IF(D66&gt;0,100*E66/D66,0)</f>
        <v>100</v>
      </c>
      <c r="G66" s="111"/>
      <c r="H66" s="199">
        <v>0.728</v>
      </c>
      <c r="I66" s="200">
        <v>0.728</v>
      </c>
      <c r="J66" s="200">
        <v>0.728</v>
      </c>
      <c r="K66" s="112">
        <f>IF(I66&gt;0,100*J66/I66,0)</f>
        <v>100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232</v>
      </c>
      <c r="D68" s="100">
        <v>230</v>
      </c>
      <c r="E68" s="100">
        <v>220</v>
      </c>
      <c r="F68" s="101"/>
      <c r="G68" s="101"/>
      <c r="H68" s="198">
        <v>13.304</v>
      </c>
      <c r="I68" s="198">
        <v>12.5</v>
      </c>
      <c r="J68" s="198">
        <v>12.5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362</v>
      </c>
      <c r="D69" s="100">
        <v>360</v>
      </c>
      <c r="E69" s="100">
        <v>350</v>
      </c>
      <c r="F69" s="101"/>
      <c r="G69" s="101"/>
      <c r="H69" s="198">
        <v>18.626</v>
      </c>
      <c r="I69" s="198">
        <v>18</v>
      </c>
      <c r="J69" s="198">
        <v>18.5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594</v>
      </c>
      <c r="D70" s="109">
        <v>590</v>
      </c>
      <c r="E70" s="109">
        <v>570</v>
      </c>
      <c r="F70" s="110">
        <f>IF(D70&gt;0,100*E70/D70,0)</f>
        <v>96.61016949152543</v>
      </c>
      <c r="G70" s="111"/>
      <c r="H70" s="199">
        <v>31.93</v>
      </c>
      <c r="I70" s="200">
        <v>30.5</v>
      </c>
      <c r="J70" s="200">
        <v>31</v>
      </c>
      <c r="K70" s="112">
        <f>IF(I70&gt;0,100*J70/I70,0)</f>
        <v>101.63934426229508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15</v>
      </c>
      <c r="D72" s="100">
        <v>11</v>
      </c>
      <c r="E72" s="100">
        <v>11</v>
      </c>
      <c r="F72" s="101"/>
      <c r="G72" s="101"/>
      <c r="H72" s="198">
        <v>0.207</v>
      </c>
      <c r="I72" s="198">
        <v>0.083</v>
      </c>
      <c r="J72" s="198">
        <v>0.083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270</v>
      </c>
      <c r="D73" s="100">
        <v>270</v>
      </c>
      <c r="E73" s="100">
        <v>300</v>
      </c>
      <c r="F73" s="101"/>
      <c r="G73" s="101"/>
      <c r="H73" s="198">
        <v>6.495</v>
      </c>
      <c r="I73" s="198">
        <v>6.55</v>
      </c>
      <c r="J73" s="198">
        <v>6.1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211</v>
      </c>
      <c r="D74" s="100">
        <v>215</v>
      </c>
      <c r="E74" s="100">
        <v>225</v>
      </c>
      <c r="F74" s="101"/>
      <c r="G74" s="101"/>
      <c r="H74" s="198">
        <v>10.46</v>
      </c>
      <c r="I74" s="198">
        <v>10.75</v>
      </c>
      <c r="J74" s="198">
        <v>10.125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196</v>
      </c>
      <c r="D75" s="100">
        <v>174</v>
      </c>
      <c r="E75" s="100">
        <v>135</v>
      </c>
      <c r="F75" s="101"/>
      <c r="G75" s="101"/>
      <c r="H75" s="198">
        <v>10.349</v>
      </c>
      <c r="I75" s="198">
        <v>9.1875</v>
      </c>
      <c r="J75" s="198">
        <v>6.036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175</v>
      </c>
      <c r="D76" s="100">
        <v>130</v>
      </c>
      <c r="E76" s="100">
        <v>165</v>
      </c>
      <c r="F76" s="101"/>
      <c r="G76" s="101"/>
      <c r="H76" s="198">
        <v>9.275</v>
      </c>
      <c r="I76" s="198">
        <v>6.89</v>
      </c>
      <c r="J76" s="198">
        <v>7.92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60</v>
      </c>
      <c r="D77" s="100">
        <v>61</v>
      </c>
      <c r="E77" s="100">
        <v>54</v>
      </c>
      <c r="F77" s="101"/>
      <c r="G77" s="101"/>
      <c r="H77" s="198">
        <v>3.195</v>
      </c>
      <c r="I77" s="198">
        <v>2.409</v>
      </c>
      <c r="J77" s="198">
        <v>2.295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158</v>
      </c>
      <c r="D78" s="100">
        <v>200</v>
      </c>
      <c r="E78" s="100">
        <v>140</v>
      </c>
      <c r="F78" s="101"/>
      <c r="G78" s="101"/>
      <c r="H78" s="198">
        <v>6.326</v>
      </c>
      <c r="I78" s="198">
        <v>7.8</v>
      </c>
      <c r="J78" s="198">
        <v>5.5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300</v>
      </c>
      <c r="D79" s="100">
        <v>290</v>
      </c>
      <c r="E79" s="100">
        <v>300</v>
      </c>
      <c r="F79" s="101"/>
      <c r="G79" s="101"/>
      <c r="H79" s="198">
        <v>13.775</v>
      </c>
      <c r="I79" s="198">
        <v>16.048</v>
      </c>
      <c r="J79" s="198">
        <v>16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1385</v>
      </c>
      <c r="D80" s="109">
        <v>1351</v>
      </c>
      <c r="E80" s="109">
        <v>1330</v>
      </c>
      <c r="F80" s="110">
        <f>IF(D80&gt;0,100*E80/D80,0)</f>
        <v>98.44559585492227</v>
      </c>
      <c r="G80" s="111"/>
      <c r="H80" s="199">
        <v>60.082</v>
      </c>
      <c r="I80" s="200">
        <v>59.71749999999999</v>
      </c>
      <c r="J80" s="200">
        <v>54.059000000000005</v>
      </c>
      <c r="K80" s="112">
        <f>IF(I80&gt;0,100*J80/I80,0)</f>
        <v>90.52455310419897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227</v>
      </c>
      <c r="D82" s="100">
        <v>227</v>
      </c>
      <c r="E82" s="100">
        <v>227</v>
      </c>
      <c r="F82" s="101"/>
      <c r="G82" s="101"/>
      <c r="H82" s="198">
        <v>2.81</v>
      </c>
      <c r="I82" s="198">
        <v>2.81</v>
      </c>
      <c r="J82" s="198">
        <v>2.81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204</v>
      </c>
      <c r="D83" s="100">
        <v>200</v>
      </c>
      <c r="E83" s="100">
        <v>200</v>
      </c>
      <c r="F83" s="101"/>
      <c r="G83" s="101"/>
      <c r="H83" s="198">
        <v>2.033</v>
      </c>
      <c r="I83" s="198">
        <v>2</v>
      </c>
      <c r="J83" s="198">
        <v>2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431</v>
      </c>
      <c r="D84" s="109">
        <v>427</v>
      </c>
      <c r="E84" s="109">
        <v>427</v>
      </c>
      <c r="F84" s="110">
        <f>IF(D84&gt;0,100*E84/D84,0)</f>
        <v>100</v>
      </c>
      <c r="G84" s="111"/>
      <c r="H84" s="199">
        <v>4.843</v>
      </c>
      <c r="I84" s="200">
        <v>4.8100000000000005</v>
      </c>
      <c r="J84" s="200">
        <v>4.8100000000000005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107924</v>
      </c>
      <c r="D86" s="100">
        <v>110459</v>
      </c>
      <c r="E86" s="100">
        <v>107895</v>
      </c>
      <c r="F86" s="101">
        <f>IF(D86&gt;0,100*E86/D86,0)</f>
        <v>97.67877674069112</v>
      </c>
      <c r="G86" s="101"/>
      <c r="H86" s="102">
        <v>4428.18</v>
      </c>
      <c r="I86" s="102">
        <v>4545.864578896552</v>
      </c>
      <c r="J86" s="102">
        <v>4405.362415062049</v>
      </c>
      <c r="K86" s="103">
        <f>IF(I86&gt;0,100*J86/I86,0)</f>
        <v>96.9092312057257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107924</v>
      </c>
      <c r="D89" s="126">
        <v>110459</v>
      </c>
      <c r="E89" s="126">
        <v>107895</v>
      </c>
      <c r="F89" s="127">
        <f>IF(D89&gt;0,100*E89/D89,0)</f>
        <v>97.67877674069112</v>
      </c>
      <c r="G89" s="111"/>
      <c r="H89" s="128">
        <v>4428.18</v>
      </c>
      <c r="I89" s="129">
        <v>4545.864578896552</v>
      </c>
      <c r="J89" s="129">
        <v>4405.362415062049</v>
      </c>
      <c r="K89" s="127">
        <f>IF(I89&gt;0,100*J89/I89,0)</f>
        <v>96.9092312057257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92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</v>
      </c>
      <c r="D10" s="100"/>
      <c r="E10" s="100"/>
      <c r="F10" s="101"/>
      <c r="G10" s="101"/>
      <c r="H10" s="198">
        <v>0.004</v>
      </c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</v>
      </c>
      <c r="D13" s="109"/>
      <c r="E13" s="109"/>
      <c r="F13" s="110"/>
      <c r="G13" s="111"/>
      <c r="H13" s="199">
        <v>0.004</v>
      </c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1</v>
      </c>
      <c r="D19" s="100"/>
      <c r="E19" s="100"/>
      <c r="F19" s="101"/>
      <c r="G19" s="101"/>
      <c r="H19" s="198">
        <v>0.003</v>
      </c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1</v>
      </c>
      <c r="D22" s="109"/>
      <c r="E22" s="109"/>
      <c r="F22" s="110"/>
      <c r="G22" s="111"/>
      <c r="H22" s="199">
        <v>0.003</v>
      </c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1184</v>
      </c>
      <c r="D24" s="109">
        <v>1084</v>
      </c>
      <c r="E24" s="109">
        <v>1173</v>
      </c>
      <c r="F24" s="110">
        <f>IF(D24&gt;0,100*E24/D24,0)</f>
        <v>108.21033210332104</v>
      </c>
      <c r="G24" s="111"/>
      <c r="H24" s="199">
        <v>3.162</v>
      </c>
      <c r="I24" s="200">
        <v>4.116</v>
      </c>
      <c r="J24" s="200">
        <v>4.538</v>
      </c>
      <c r="K24" s="112">
        <f>IF(I24&gt;0,100*J24/I24,0)</f>
        <v>110.25267249757047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28</v>
      </c>
      <c r="D26" s="109">
        <v>28</v>
      </c>
      <c r="E26" s="109">
        <v>40</v>
      </c>
      <c r="F26" s="110">
        <f>IF(D26&gt;0,100*E26/D26,0)</f>
        <v>142.85714285714286</v>
      </c>
      <c r="G26" s="111"/>
      <c r="H26" s="199">
        <v>0.098</v>
      </c>
      <c r="I26" s="200">
        <v>0.11</v>
      </c>
      <c r="J26" s="200">
        <v>0.13</v>
      </c>
      <c r="K26" s="112">
        <f>IF(I26&gt;0,100*J26/I26,0)</f>
        <v>118.18181818181819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5</v>
      </c>
      <c r="D28" s="100">
        <v>4</v>
      </c>
      <c r="E28" s="100">
        <v>6</v>
      </c>
      <c r="F28" s="101"/>
      <c r="G28" s="101"/>
      <c r="H28" s="198">
        <v>0.023</v>
      </c>
      <c r="I28" s="198">
        <v>0.015</v>
      </c>
      <c r="J28" s="198">
        <v>0.023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16</v>
      </c>
      <c r="D29" s="100">
        <v>15</v>
      </c>
      <c r="E29" s="100">
        <v>15</v>
      </c>
      <c r="F29" s="101"/>
      <c r="G29" s="101"/>
      <c r="H29" s="198">
        <v>0.055</v>
      </c>
      <c r="I29" s="198">
        <v>0.053</v>
      </c>
      <c r="J29" s="198">
        <v>0.06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32</v>
      </c>
      <c r="D30" s="100">
        <v>25</v>
      </c>
      <c r="E30" s="100">
        <v>46</v>
      </c>
      <c r="F30" s="101"/>
      <c r="G30" s="101"/>
      <c r="H30" s="198">
        <v>0.153</v>
      </c>
      <c r="I30" s="198">
        <v>0.147</v>
      </c>
      <c r="J30" s="198">
        <v>0.265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53</v>
      </c>
      <c r="D31" s="109">
        <v>44</v>
      </c>
      <c r="E31" s="109">
        <v>67</v>
      </c>
      <c r="F31" s="110">
        <f>IF(D31&gt;0,100*E31/D31,0)</f>
        <v>152.27272727272728</v>
      </c>
      <c r="G31" s="111"/>
      <c r="H31" s="199">
        <v>0.23099999999999998</v>
      </c>
      <c r="I31" s="200">
        <v>0.215</v>
      </c>
      <c r="J31" s="200">
        <v>0.348</v>
      </c>
      <c r="K31" s="112">
        <f>IF(I31&gt;0,100*J31/I31,0)</f>
        <v>161.86046511627907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4</v>
      </c>
      <c r="D33" s="100">
        <v>4</v>
      </c>
      <c r="E33" s="100">
        <v>4</v>
      </c>
      <c r="F33" s="101"/>
      <c r="G33" s="101"/>
      <c r="H33" s="198">
        <v>0.025</v>
      </c>
      <c r="I33" s="198">
        <v>0.025</v>
      </c>
      <c r="J33" s="198">
        <v>0.024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</v>
      </c>
      <c r="D34" s="100"/>
      <c r="E34" s="100">
        <v>3</v>
      </c>
      <c r="F34" s="101"/>
      <c r="G34" s="101"/>
      <c r="H34" s="198">
        <v>0.006</v>
      </c>
      <c r="I34" s="198"/>
      <c r="J34" s="198">
        <v>0.01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/>
      <c r="I35" s="198"/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5</v>
      </c>
      <c r="D37" s="109">
        <v>4</v>
      </c>
      <c r="E37" s="109">
        <v>7</v>
      </c>
      <c r="F37" s="110">
        <f>IF(D37&gt;0,100*E37/D37,0)</f>
        <v>175</v>
      </c>
      <c r="G37" s="111"/>
      <c r="H37" s="199">
        <v>0.031</v>
      </c>
      <c r="I37" s="200">
        <v>0.025</v>
      </c>
      <c r="J37" s="200">
        <v>0.034</v>
      </c>
      <c r="K37" s="112">
        <f>IF(I37&gt;0,100*J37/I37,0)</f>
        <v>136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12</v>
      </c>
      <c r="D41" s="100">
        <v>10</v>
      </c>
      <c r="E41" s="100">
        <v>10</v>
      </c>
      <c r="F41" s="101"/>
      <c r="G41" s="101"/>
      <c r="H41" s="198">
        <v>0.062</v>
      </c>
      <c r="I41" s="198">
        <v>0.052</v>
      </c>
      <c r="J41" s="198">
        <v>0.052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6</v>
      </c>
      <c r="D43" s="100">
        <v>6</v>
      </c>
      <c r="E43" s="100">
        <v>6</v>
      </c>
      <c r="F43" s="101"/>
      <c r="G43" s="101"/>
      <c r="H43" s="198">
        <v>0.041</v>
      </c>
      <c r="I43" s="198">
        <v>0.045</v>
      </c>
      <c r="J43" s="198">
        <v>0.039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6</v>
      </c>
      <c r="D46" s="100">
        <v>6</v>
      </c>
      <c r="E46" s="100">
        <v>6</v>
      </c>
      <c r="F46" s="101"/>
      <c r="G46" s="101"/>
      <c r="H46" s="198">
        <v>0.06</v>
      </c>
      <c r="I46" s="198">
        <v>0.06</v>
      </c>
      <c r="J46" s="198">
        <v>0.06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56</v>
      </c>
      <c r="D48" s="100">
        <v>34</v>
      </c>
      <c r="E48" s="100">
        <v>44</v>
      </c>
      <c r="F48" s="101"/>
      <c r="G48" s="101"/>
      <c r="H48" s="198">
        <v>0.252</v>
      </c>
      <c r="I48" s="198">
        <v>0.238</v>
      </c>
      <c r="J48" s="198">
        <v>0.308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20</v>
      </c>
      <c r="D49" s="100">
        <v>24</v>
      </c>
      <c r="E49" s="100">
        <v>29</v>
      </c>
      <c r="F49" s="101"/>
      <c r="G49" s="101"/>
      <c r="H49" s="198">
        <v>0.04</v>
      </c>
      <c r="I49" s="198">
        <v>0.049</v>
      </c>
      <c r="J49" s="198">
        <v>0.059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100</v>
      </c>
      <c r="D50" s="109">
        <v>80</v>
      </c>
      <c r="E50" s="109">
        <v>95</v>
      </c>
      <c r="F50" s="110">
        <f>IF(D50&gt;0,100*E50/D50,0)</f>
        <v>118.75</v>
      </c>
      <c r="G50" s="111"/>
      <c r="H50" s="199">
        <v>0.455</v>
      </c>
      <c r="I50" s="200">
        <v>0.444</v>
      </c>
      <c r="J50" s="200">
        <v>0.518</v>
      </c>
      <c r="K50" s="112">
        <f>IF(I50&gt;0,100*J50/I50,0)</f>
        <v>116.66666666666667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82</v>
      </c>
      <c r="D52" s="109">
        <v>82</v>
      </c>
      <c r="E52" s="109">
        <v>82</v>
      </c>
      <c r="F52" s="110">
        <f>IF(D52&gt;0,100*E52/D52,0)</f>
        <v>100</v>
      </c>
      <c r="G52" s="111"/>
      <c r="H52" s="199">
        <v>0.585</v>
      </c>
      <c r="I52" s="200">
        <v>0.585</v>
      </c>
      <c r="J52" s="200">
        <v>0.585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10</v>
      </c>
      <c r="D55" s="100">
        <v>24</v>
      </c>
      <c r="E55" s="100">
        <v>39</v>
      </c>
      <c r="F55" s="101"/>
      <c r="G55" s="101"/>
      <c r="H55" s="198">
        <v>0.049</v>
      </c>
      <c r="I55" s="198">
        <v>0.12</v>
      </c>
      <c r="J55" s="198">
        <v>0.195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230</v>
      </c>
      <c r="D57" s="100">
        <v>435</v>
      </c>
      <c r="E57" s="100">
        <v>435</v>
      </c>
      <c r="F57" s="101"/>
      <c r="G57" s="101"/>
      <c r="H57" s="198">
        <v>1.15</v>
      </c>
      <c r="I57" s="198">
        <v>2.175</v>
      </c>
      <c r="J57" s="198">
        <v>2.175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62</v>
      </c>
      <c r="D58" s="100">
        <v>50</v>
      </c>
      <c r="E58" s="100">
        <v>60</v>
      </c>
      <c r="F58" s="101"/>
      <c r="G58" s="101"/>
      <c r="H58" s="198">
        <v>0.341</v>
      </c>
      <c r="I58" s="198">
        <v>0.28</v>
      </c>
      <c r="J58" s="198">
        <v>0.348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302</v>
      </c>
      <c r="D59" s="109">
        <v>509</v>
      </c>
      <c r="E59" s="109">
        <v>534</v>
      </c>
      <c r="F59" s="110">
        <f>IF(D59&gt;0,100*E59/D59,0)</f>
        <v>104.91159135559921</v>
      </c>
      <c r="G59" s="111"/>
      <c r="H59" s="199">
        <v>1.5399999999999998</v>
      </c>
      <c r="I59" s="200">
        <v>2.575</v>
      </c>
      <c r="J59" s="200">
        <v>2.7179999999999995</v>
      </c>
      <c r="K59" s="112">
        <f>IF(I59&gt;0,100*J59/I59,0)</f>
        <v>105.5533980582524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</v>
      </c>
      <c r="D63" s="100"/>
      <c r="E63" s="100"/>
      <c r="F63" s="101"/>
      <c r="G63" s="101"/>
      <c r="H63" s="198">
        <v>0.003</v>
      </c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</v>
      </c>
      <c r="D64" s="109"/>
      <c r="E64" s="109"/>
      <c r="F64" s="110"/>
      <c r="G64" s="111"/>
      <c r="H64" s="199">
        <v>0.003</v>
      </c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9</v>
      </c>
      <c r="D66" s="109">
        <v>9</v>
      </c>
      <c r="E66" s="109">
        <v>11</v>
      </c>
      <c r="F66" s="110">
        <f>IF(D66&gt;0,100*E66/D66,0)</f>
        <v>122.22222222222223</v>
      </c>
      <c r="G66" s="111"/>
      <c r="H66" s="199">
        <v>0.045</v>
      </c>
      <c r="I66" s="200">
        <v>0.045</v>
      </c>
      <c r="J66" s="200">
        <v>0.055</v>
      </c>
      <c r="K66" s="112">
        <f>IF(I66&gt;0,100*J66/I66,0)</f>
        <v>122.22222222222223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437</v>
      </c>
      <c r="D68" s="100">
        <v>430</v>
      </c>
      <c r="E68" s="100">
        <v>440</v>
      </c>
      <c r="F68" s="101"/>
      <c r="G68" s="101"/>
      <c r="H68" s="198">
        <v>2.734</v>
      </c>
      <c r="I68" s="198">
        <v>2.5</v>
      </c>
      <c r="J68" s="198">
        <v>3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263</v>
      </c>
      <c r="D69" s="100">
        <v>260</v>
      </c>
      <c r="E69" s="100">
        <v>310</v>
      </c>
      <c r="F69" s="101"/>
      <c r="G69" s="101"/>
      <c r="H69" s="198">
        <v>1.704</v>
      </c>
      <c r="I69" s="198">
        <v>1.6</v>
      </c>
      <c r="J69" s="198">
        <v>2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700</v>
      </c>
      <c r="D70" s="109">
        <v>690</v>
      </c>
      <c r="E70" s="109">
        <v>750</v>
      </c>
      <c r="F70" s="110">
        <f>IF(D70&gt;0,100*E70/D70,0)</f>
        <v>108.69565217391305</v>
      </c>
      <c r="G70" s="111"/>
      <c r="H70" s="199">
        <v>4.438</v>
      </c>
      <c r="I70" s="200">
        <v>4.1</v>
      </c>
      <c r="J70" s="200">
        <v>5</v>
      </c>
      <c r="K70" s="112">
        <f>IF(I70&gt;0,100*J70/I70,0)</f>
        <v>121.95121951219514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38</v>
      </c>
      <c r="D72" s="100">
        <v>38</v>
      </c>
      <c r="E72" s="100">
        <v>38</v>
      </c>
      <c r="F72" s="101"/>
      <c r="G72" s="101"/>
      <c r="H72" s="198">
        <v>0.213</v>
      </c>
      <c r="I72" s="198">
        <v>0.213</v>
      </c>
      <c r="J72" s="198">
        <v>0.231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249</v>
      </c>
      <c r="D73" s="100">
        <v>280</v>
      </c>
      <c r="E73" s="100">
        <v>280</v>
      </c>
      <c r="F73" s="101"/>
      <c r="G73" s="101"/>
      <c r="H73" s="198">
        <v>0.972</v>
      </c>
      <c r="I73" s="198">
        <v>1.39</v>
      </c>
      <c r="J73" s="198">
        <v>1.344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300</v>
      </c>
      <c r="D74" s="100">
        <v>260</v>
      </c>
      <c r="E74" s="100">
        <v>260</v>
      </c>
      <c r="F74" s="101"/>
      <c r="G74" s="101"/>
      <c r="H74" s="198">
        <v>1.325</v>
      </c>
      <c r="I74" s="198">
        <v>1.35</v>
      </c>
      <c r="J74" s="198">
        <v>1.17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5946</v>
      </c>
      <c r="D75" s="100">
        <v>5946</v>
      </c>
      <c r="E75" s="100">
        <v>5572</v>
      </c>
      <c r="F75" s="101"/>
      <c r="G75" s="101"/>
      <c r="H75" s="198">
        <v>31.643</v>
      </c>
      <c r="I75" s="198">
        <v>31.6418</v>
      </c>
      <c r="J75" s="198">
        <v>28.805609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>
        <v>4</v>
      </c>
      <c r="E76" s="100">
        <v>4</v>
      </c>
      <c r="F76" s="101"/>
      <c r="G76" s="101"/>
      <c r="H76" s="198"/>
      <c r="I76" s="198">
        <v>0.016</v>
      </c>
      <c r="J76" s="198">
        <v>0.016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307</v>
      </c>
      <c r="D77" s="100">
        <v>360</v>
      </c>
      <c r="E77" s="100">
        <v>311</v>
      </c>
      <c r="F77" s="101"/>
      <c r="G77" s="101"/>
      <c r="H77" s="198">
        <v>0.723</v>
      </c>
      <c r="I77" s="198">
        <v>1.1</v>
      </c>
      <c r="J77" s="198">
        <v>0.94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298</v>
      </c>
      <c r="D78" s="100">
        <v>422</v>
      </c>
      <c r="E78" s="100">
        <v>422</v>
      </c>
      <c r="F78" s="101"/>
      <c r="G78" s="101"/>
      <c r="H78" s="198">
        <v>1.635</v>
      </c>
      <c r="I78" s="198">
        <v>2.613</v>
      </c>
      <c r="J78" s="198">
        <v>2.954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528</v>
      </c>
      <c r="D79" s="100">
        <v>555</v>
      </c>
      <c r="E79" s="100">
        <v>500</v>
      </c>
      <c r="F79" s="101"/>
      <c r="G79" s="101"/>
      <c r="H79" s="198">
        <v>2.246</v>
      </c>
      <c r="I79" s="198">
        <v>1.639</v>
      </c>
      <c r="J79" s="198">
        <v>1.4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7666</v>
      </c>
      <c r="D80" s="109">
        <v>7865</v>
      </c>
      <c r="E80" s="109">
        <v>7387</v>
      </c>
      <c r="F80" s="110">
        <f>IF(D80&gt;0,100*E80/D80,0)</f>
        <v>93.92244119516847</v>
      </c>
      <c r="G80" s="111"/>
      <c r="H80" s="199">
        <v>38.757</v>
      </c>
      <c r="I80" s="200">
        <v>39.9628</v>
      </c>
      <c r="J80" s="200">
        <v>36.860609</v>
      </c>
      <c r="K80" s="112">
        <f>IF(I80&gt;0,100*J80/I80,0)</f>
        <v>92.23730319196852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10132</v>
      </c>
      <c r="D86" s="100">
        <v>10395</v>
      </c>
      <c r="E86" s="100">
        <v>10146</v>
      </c>
      <c r="F86" s="101">
        <f>IF(D86&gt;0,100*E86/D86,0)</f>
        <v>97.6046176046176</v>
      </c>
      <c r="G86" s="101"/>
      <c r="H86" s="102">
        <v>49.352</v>
      </c>
      <c r="I86" s="102">
        <v>52.177800000000005</v>
      </c>
      <c r="J86" s="102">
        <v>50.786609</v>
      </c>
      <c r="K86" s="103">
        <f>IF(I86&gt;0,100*J86/I86,0)</f>
        <v>97.33374921901651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10132</v>
      </c>
      <c r="D89" s="126">
        <v>10395</v>
      </c>
      <c r="E89" s="126">
        <v>10146</v>
      </c>
      <c r="F89" s="127">
        <f>IF(D89&gt;0,100*E89/D89,0)</f>
        <v>97.6046176046176</v>
      </c>
      <c r="G89" s="111"/>
      <c r="H89" s="128">
        <v>49.352</v>
      </c>
      <c r="I89" s="129">
        <v>52.177800000000005</v>
      </c>
      <c r="J89" s="129">
        <v>50.786609</v>
      </c>
      <c r="K89" s="127">
        <f>IF(I89&gt;0,100*J89/I89,0)</f>
        <v>97.33374921901651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93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4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2</v>
      </c>
      <c r="D26" s="109">
        <v>2</v>
      </c>
      <c r="E26" s="109">
        <v>2</v>
      </c>
      <c r="F26" s="110">
        <f>IF(D26&gt;0,100*E26/D26,0)</f>
        <v>100</v>
      </c>
      <c r="G26" s="111"/>
      <c r="H26" s="199">
        <v>0.036</v>
      </c>
      <c r="I26" s="200">
        <v>0.035</v>
      </c>
      <c r="J26" s="200">
        <v>0.035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17</v>
      </c>
      <c r="D29" s="100">
        <v>17</v>
      </c>
      <c r="E29" s="100">
        <v>17</v>
      </c>
      <c r="F29" s="101"/>
      <c r="G29" s="101"/>
      <c r="H29" s="198">
        <v>0.68</v>
      </c>
      <c r="I29" s="198">
        <v>0.68</v>
      </c>
      <c r="J29" s="198">
        <v>0.68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170</v>
      </c>
      <c r="D30" s="100">
        <v>150</v>
      </c>
      <c r="E30" s="100">
        <v>10</v>
      </c>
      <c r="F30" s="101"/>
      <c r="G30" s="101"/>
      <c r="H30" s="198">
        <v>7.65</v>
      </c>
      <c r="I30" s="198">
        <v>6</v>
      </c>
      <c r="J30" s="198">
        <v>0.4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187</v>
      </c>
      <c r="D31" s="109">
        <v>167</v>
      </c>
      <c r="E31" s="109">
        <v>27</v>
      </c>
      <c r="F31" s="110">
        <f>IF(D31&gt;0,100*E31/D31,0)</f>
        <v>16.167664670658684</v>
      </c>
      <c r="G31" s="111"/>
      <c r="H31" s="199">
        <v>8.33</v>
      </c>
      <c r="I31" s="200">
        <v>6.68</v>
      </c>
      <c r="J31" s="200">
        <v>1.08</v>
      </c>
      <c r="K31" s="112">
        <f>IF(I31&gt;0,100*J31/I31,0)</f>
        <v>16.167664670658684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27</v>
      </c>
      <c r="D33" s="100">
        <v>25</v>
      </c>
      <c r="E33" s="100">
        <v>30</v>
      </c>
      <c r="F33" s="101"/>
      <c r="G33" s="101"/>
      <c r="H33" s="198">
        <v>0.767</v>
      </c>
      <c r="I33" s="198">
        <v>0.71</v>
      </c>
      <c r="J33" s="198">
        <v>0.9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12</v>
      </c>
      <c r="D34" s="100">
        <v>12</v>
      </c>
      <c r="E34" s="100">
        <v>12</v>
      </c>
      <c r="F34" s="101"/>
      <c r="G34" s="101"/>
      <c r="H34" s="198">
        <v>0.309</v>
      </c>
      <c r="I34" s="198">
        <v>0.329</v>
      </c>
      <c r="J34" s="198">
        <v>0.3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19</v>
      </c>
      <c r="D35" s="100">
        <v>20</v>
      </c>
      <c r="E35" s="100">
        <v>20</v>
      </c>
      <c r="F35" s="101"/>
      <c r="G35" s="101"/>
      <c r="H35" s="198">
        <v>0.471</v>
      </c>
      <c r="I35" s="198">
        <v>0.5</v>
      </c>
      <c r="J35" s="198">
        <v>0.48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184</v>
      </c>
      <c r="D36" s="100">
        <v>263</v>
      </c>
      <c r="E36" s="100">
        <v>221</v>
      </c>
      <c r="F36" s="101"/>
      <c r="G36" s="101"/>
      <c r="H36" s="198">
        <v>4.411</v>
      </c>
      <c r="I36" s="198">
        <v>6.583</v>
      </c>
      <c r="J36" s="198">
        <v>6.63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242</v>
      </c>
      <c r="D37" s="109">
        <v>320</v>
      </c>
      <c r="E37" s="109">
        <v>283</v>
      </c>
      <c r="F37" s="110">
        <f>IF(D37&gt;0,100*E37/D37,0)</f>
        <v>88.4375</v>
      </c>
      <c r="G37" s="111"/>
      <c r="H37" s="199">
        <v>5.958</v>
      </c>
      <c r="I37" s="200">
        <v>8.122</v>
      </c>
      <c r="J37" s="200">
        <v>8.31</v>
      </c>
      <c r="K37" s="112">
        <f>IF(I37&gt;0,100*J37/I37,0)</f>
        <v>102.31470081260774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317</v>
      </c>
      <c r="D39" s="109">
        <v>317</v>
      </c>
      <c r="E39" s="109">
        <v>500</v>
      </c>
      <c r="F39" s="110">
        <f>IF(D39&gt;0,100*E39/D39,0)</f>
        <v>157.72870662460568</v>
      </c>
      <c r="G39" s="111"/>
      <c r="H39" s="199">
        <v>10.623</v>
      </c>
      <c r="I39" s="200">
        <v>10.62</v>
      </c>
      <c r="J39" s="200">
        <v>11.95</v>
      </c>
      <c r="K39" s="112">
        <f>IF(I39&gt;0,100*J39/I39,0)</f>
        <v>112.52354048964219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25</v>
      </c>
      <c r="D41" s="100">
        <v>25</v>
      </c>
      <c r="E41" s="100">
        <v>25</v>
      </c>
      <c r="F41" s="101"/>
      <c r="G41" s="101"/>
      <c r="H41" s="198">
        <v>0.342</v>
      </c>
      <c r="I41" s="198">
        <v>0.355</v>
      </c>
      <c r="J41" s="198">
        <v>0.344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5</v>
      </c>
      <c r="D43" s="100">
        <v>5</v>
      </c>
      <c r="E43" s="100">
        <v>1</v>
      </c>
      <c r="F43" s="101"/>
      <c r="G43" s="101"/>
      <c r="H43" s="198">
        <v>0.19</v>
      </c>
      <c r="I43" s="198">
        <v>0.18</v>
      </c>
      <c r="J43" s="198">
        <v>0.036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19</v>
      </c>
      <c r="D45" s="100">
        <v>9</v>
      </c>
      <c r="E45" s="100">
        <v>9</v>
      </c>
      <c r="F45" s="101"/>
      <c r="G45" s="101"/>
      <c r="H45" s="198">
        <v>0.282</v>
      </c>
      <c r="I45" s="198">
        <v>0.225</v>
      </c>
      <c r="J45" s="198">
        <v>0.225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20</v>
      </c>
      <c r="D46" s="100">
        <v>15</v>
      </c>
      <c r="E46" s="100">
        <v>15</v>
      </c>
      <c r="F46" s="101"/>
      <c r="G46" s="101"/>
      <c r="H46" s="198">
        <v>0.6</v>
      </c>
      <c r="I46" s="198">
        <v>0.45</v>
      </c>
      <c r="J46" s="198">
        <v>0.45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1</v>
      </c>
      <c r="D48" s="100">
        <v>1</v>
      </c>
      <c r="E48" s="100">
        <v>1</v>
      </c>
      <c r="F48" s="101"/>
      <c r="G48" s="101"/>
      <c r="H48" s="198">
        <v>0.061</v>
      </c>
      <c r="I48" s="198">
        <v>0.061</v>
      </c>
      <c r="J48" s="198">
        <v>0.061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6</v>
      </c>
      <c r="D49" s="100">
        <v>6</v>
      </c>
      <c r="E49" s="100">
        <v>4</v>
      </c>
      <c r="F49" s="101"/>
      <c r="G49" s="101"/>
      <c r="H49" s="198">
        <v>0.115</v>
      </c>
      <c r="I49" s="198">
        <v>0.115</v>
      </c>
      <c r="J49" s="198">
        <v>0.085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76</v>
      </c>
      <c r="D50" s="109">
        <v>61</v>
      </c>
      <c r="E50" s="109">
        <v>55</v>
      </c>
      <c r="F50" s="110">
        <f>IF(D50&gt;0,100*E50/D50,0)</f>
        <v>90.1639344262295</v>
      </c>
      <c r="G50" s="111"/>
      <c r="H50" s="199">
        <v>1.59</v>
      </c>
      <c r="I50" s="200">
        <v>1.386</v>
      </c>
      <c r="J50" s="200">
        <v>1.2009999999999998</v>
      </c>
      <c r="K50" s="112">
        <f>IF(I50&gt;0,100*J50/I50,0)</f>
        <v>86.65223665223664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34</v>
      </c>
      <c r="D52" s="109">
        <v>34</v>
      </c>
      <c r="E52" s="109">
        <v>34</v>
      </c>
      <c r="F52" s="110">
        <f>IF(D52&gt;0,100*E52/D52,0)</f>
        <v>100</v>
      </c>
      <c r="G52" s="111"/>
      <c r="H52" s="199">
        <v>1.129</v>
      </c>
      <c r="I52" s="200">
        <v>1.129</v>
      </c>
      <c r="J52" s="200">
        <v>1.129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75</v>
      </c>
      <c r="D54" s="100">
        <v>80</v>
      </c>
      <c r="E54" s="100">
        <v>70</v>
      </c>
      <c r="F54" s="101"/>
      <c r="G54" s="101"/>
      <c r="H54" s="198">
        <v>3.375</v>
      </c>
      <c r="I54" s="198">
        <v>3.44</v>
      </c>
      <c r="J54" s="198">
        <v>2.8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2430</v>
      </c>
      <c r="D55" s="100">
        <v>1674</v>
      </c>
      <c r="E55" s="100">
        <v>2000</v>
      </c>
      <c r="F55" s="101"/>
      <c r="G55" s="101"/>
      <c r="H55" s="198">
        <v>133.65</v>
      </c>
      <c r="I55" s="198">
        <v>83.7</v>
      </c>
      <c r="J55" s="198">
        <v>80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2</v>
      </c>
      <c r="D56" s="100">
        <v>8</v>
      </c>
      <c r="E56" s="100">
        <v>13</v>
      </c>
      <c r="F56" s="101"/>
      <c r="G56" s="101"/>
      <c r="H56" s="198">
        <v>0.076</v>
      </c>
      <c r="I56" s="198">
        <v>0.18</v>
      </c>
      <c r="J56" s="198">
        <v>0.151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1251</v>
      </c>
      <c r="D58" s="100">
        <v>967</v>
      </c>
      <c r="E58" s="100">
        <v>822</v>
      </c>
      <c r="F58" s="101"/>
      <c r="G58" s="101"/>
      <c r="H58" s="198">
        <v>34.805</v>
      </c>
      <c r="I58" s="198">
        <v>23.22</v>
      </c>
      <c r="J58" s="198">
        <v>14.202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3758</v>
      </c>
      <c r="D59" s="109">
        <v>2729</v>
      </c>
      <c r="E59" s="109">
        <v>2905</v>
      </c>
      <c r="F59" s="110">
        <f>IF(D59&gt;0,100*E59/D59,0)</f>
        <v>106.44924880908758</v>
      </c>
      <c r="G59" s="111"/>
      <c r="H59" s="199">
        <v>171.906</v>
      </c>
      <c r="I59" s="200">
        <v>110.54</v>
      </c>
      <c r="J59" s="200">
        <v>97.15299999999999</v>
      </c>
      <c r="K59" s="112">
        <f>IF(I59&gt;0,100*J59/I59,0)</f>
        <v>87.8894517821603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176</v>
      </c>
      <c r="D61" s="100">
        <v>300</v>
      </c>
      <c r="E61" s="100">
        <v>250</v>
      </c>
      <c r="F61" s="101"/>
      <c r="G61" s="101"/>
      <c r="H61" s="198">
        <v>5.81</v>
      </c>
      <c r="I61" s="198">
        <v>10</v>
      </c>
      <c r="J61" s="198">
        <v>11.25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533</v>
      </c>
      <c r="D62" s="100">
        <v>550</v>
      </c>
      <c r="E62" s="100">
        <v>525</v>
      </c>
      <c r="F62" s="101"/>
      <c r="G62" s="101"/>
      <c r="H62" s="198">
        <v>8.223</v>
      </c>
      <c r="I62" s="198">
        <v>8.484</v>
      </c>
      <c r="J62" s="198">
        <v>11.2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749</v>
      </c>
      <c r="D63" s="100">
        <v>837</v>
      </c>
      <c r="E63" s="100">
        <v>942</v>
      </c>
      <c r="F63" s="101"/>
      <c r="G63" s="101"/>
      <c r="H63" s="198">
        <v>36</v>
      </c>
      <c r="I63" s="198">
        <v>27.36</v>
      </c>
      <c r="J63" s="198">
        <v>52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1458</v>
      </c>
      <c r="D64" s="109">
        <v>1687</v>
      </c>
      <c r="E64" s="109">
        <v>1717</v>
      </c>
      <c r="F64" s="110">
        <f>IF(D64&gt;0,100*E64/D64,0)</f>
        <v>101.77830468286899</v>
      </c>
      <c r="G64" s="111"/>
      <c r="H64" s="199">
        <v>50.033</v>
      </c>
      <c r="I64" s="200">
        <v>45.844</v>
      </c>
      <c r="J64" s="200">
        <v>74.45</v>
      </c>
      <c r="K64" s="112">
        <f>IF(I64&gt;0,100*J64/I64,0)</f>
        <v>162.3985690602914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2247</v>
      </c>
      <c r="D66" s="109">
        <v>2247</v>
      </c>
      <c r="E66" s="109">
        <v>2214</v>
      </c>
      <c r="F66" s="110">
        <f>IF(D66&gt;0,100*E66/D66,0)</f>
        <v>98.53137516688919</v>
      </c>
      <c r="G66" s="111"/>
      <c r="H66" s="199">
        <v>137.515</v>
      </c>
      <c r="I66" s="200">
        <v>150.482</v>
      </c>
      <c r="J66" s="200">
        <v>156.976</v>
      </c>
      <c r="K66" s="112">
        <f>IF(I66&gt;0,100*J66/I66,0)</f>
        <v>104.31546630161748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391</v>
      </c>
      <c r="D68" s="100">
        <v>390</v>
      </c>
      <c r="E68" s="100">
        <v>350</v>
      </c>
      <c r="F68" s="101"/>
      <c r="G68" s="101"/>
      <c r="H68" s="198">
        <v>14.477</v>
      </c>
      <c r="I68" s="198">
        <v>17.5</v>
      </c>
      <c r="J68" s="198">
        <v>16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182</v>
      </c>
      <c r="D69" s="100">
        <v>180</v>
      </c>
      <c r="E69" s="100">
        <v>150</v>
      </c>
      <c r="F69" s="101"/>
      <c r="G69" s="101"/>
      <c r="H69" s="198">
        <v>6.341</v>
      </c>
      <c r="I69" s="198">
        <v>7</v>
      </c>
      <c r="J69" s="198">
        <v>6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573</v>
      </c>
      <c r="D70" s="109">
        <v>570</v>
      </c>
      <c r="E70" s="109">
        <v>500</v>
      </c>
      <c r="F70" s="110">
        <f>IF(D70&gt;0,100*E70/D70,0)</f>
        <v>87.71929824561404</v>
      </c>
      <c r="G70" s="111"/>
      <c r="H70" s="199">
        <v>20.818</v>
      </c>
      <c r="I70" s="200">
        <v>24.5</v>
      </c>
      <c r="J70" s="200">
        <v>22</v>
      </c>
      <c r="K70" s="112">
        <f>IF(I70&gt;0,100*J70/I70,0)</f>
        <v>89.79591836734694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6400</v>
      </c>
      <c r="D72" s="100">
        <v>7100</v>
      </c>
      <c r="E72" s="100">
        <v>7100</v>
      </c>
      <c r="F72" s="101"/>
      <c r="G72" s="101"/>
      <c r="H72" s="198">
        <v>359.192</v>
      </c>
      <c r="I72" s="198">
        <v>447.12</v>
      </c>
      <c r="J72" s="198">
        <v>525.671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201</v>
      </c>
      <c r="D73" s="100">
        <v>180</v>
      </c>
      <c r="E73" s="100">
        <v>142</v>
      </c>
      <c r="F73" s="101"/>
      <c r="G73" s="101"/>
      <c r="H73" s="198">
        <v>2.685</v>
      </c>
      <c r="I73" s="198">
        <v>2.265</v>
      </c>
      <c r="J73" s="198">
        <v>2.95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544</v>
      </c>
      <c r="D74" s="100">
        <v>545</v>
      </c>
      <c r="E74" s="100">
        <v>570</v>
      </c>
      <c r="F74" s="101"/>
      <c r="G74" s="101"/>
      <c r="H74" s="198">
        <v>15.333</v>
      </c>
      <c r="I74" s="198">
        <v>16.35</v>
      </c>
      <c r="J74" s="198">
        <v>17.1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431</v>
      </c>
      <c r="D75" s="100">
        <v>431</v>
      </c>
      <c r="E75" s="100">
        <v>400</v>
      </c>
      <c r="F75" s="101"/>
      <c r="G75" s="101"/>
      <c r="H75" s="198">
        <v>22.431</v>
      </c>
      <c r="I75" s="198">
        <v>22.431</v>
      </c>
      <c r="J75" s="198">
        <v>20.007003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370</v>
      </c>
      <c r="D76" s="100">
        <v>290</v>
      </c>
      <c r="E76" s="100">
        <v>250</v>
      </c>
      <c r="F76" s="101"/>
      <c r="G76" s="101"/>
      <c r="H76" s="198">
        <v>11.951</v>
      </c>
      <c r="I76" s="198">
        <v>10.44</v>
      </c>
      <c r="J76" s="198">
        <v>8.75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89</v>
      </c>
      <c r="D77" s="100">
        <v>89</v>
      </c>
      <c r="E77" s="100">
        <v>67</v>
      </c>
      <c r="F77" s="101"/>
      <c r="G77" s="101"/>
      <c r="H77" s="198">
        <v>1.946</v>
      </c>
      <c r="I77" s="198">
        <v>2.27</v>
      </c>
      <c r="J77" s="198">
        <v>1.8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129</v>
      </c>
      <c r="D78" s="100">
        <v>130</v>
      </c>
      <c r="E78" s="100">
        <v>140</v>
      </c>
      <c r="F78" s="101"/>
      <c r="G78" s="101"/>
      <c r="H78" s="198">
        <v>5.035</v>
      </c>
      <c r="I78" s="198">
        <v>5.074</v>
      </c>
      <c r="J78" s="198">
        <v>5.376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824</v>
      </c>
      <c r="D79" s="100">
        <v>1015</v>
      </c>
      <c r="E79" s="100">
        <v>1000</v>
      </c>
      <c r="F79" s="101"/>
      <c r="G79" s="101"/>
      <c r="H79" s="198">
        <v>43.04</v>
      </c>
      <c r="I79" s="198">
        <v>65.738</v>
      </c>
      <c r="J79" s="198">
        <v>60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8988</v>
      </c>
      <c r="D80" s="109">
        <v>9780</v>
      </c>
      <c r="E80" s="109">
        <v>9669</v>
      </c>
      <c r="F80" s="110">
        <f>IF(D80&gt;0,100*E80/D80,0)</f>
        <v>98.86503067484662</v>
      </c>
      <c r="G80" s="111"/>
      <c r="H80" s="199">
        <v>461.6130000000001</v>
      </c>
      <c r="I80" s="200">
        <v>571.688</v>
      </c>
      <c r="J80" s="200">
        <v>641.6540030000001</v>
      </c>
      <c r="K80" s="112">
        <f>IF(I80&gt;0,100*J80/I80,0)</f>
        <v>112.23849424861115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121</v>
      </c>
      <c r="D82" s="100">
        <v>121</v>
      </c>
      <c r="E82" s="100">
        <v>121</v>
      </c>
      <c r="F82" s="101"/>
      <c r="G82" s="101"/>
      <c r="H82" s="198">
        <v>3.979</v>
      </c>
      <c r="I82" s="198">
        <v>3.979</v>
      </c>
      <c r="J82" s="198">
        <v>3.979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39</v>
      </c>
      <c r="D83" s="100">
        <v>40</v>
      </c>
      <c r="E83" s="100">
        <v>40</v>
      </c>
      <c r="F83" s="101"/>
      <c r="G83" s="101"/>
      <c r="H83" s="198">
        <v>1.357</v>
      </c>
      <c r="I83" s="198">
        <v>1.36</v>
      </c>
      <c r="J83" s="198">
        <v>1.36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160</v>
      </c>
      <c r="D84" s="109">
        <v>161</v>
      </c>
      <c r="E84" s="109">
        <v>161</v>
      </c>
      <c r="F84" s="110">
        <f>IF(D84&gt;0,100*E84/D84,0)</f>
        <v>100</v>
      </c>
      <c r="G84" s="111"/>
      <c r="H84" s="199">
        <v>5.336</v>
      </c>
      <c r="I84" s="200">
        <v>5.339</v>
      </c>
      <c r="J84" s="200">
        <v>5.339</v>
      </c>
      <c r="K84" s="112">
        <f>IF(I84&gt;0,100*J84/I84,0)</f>
        <v>100.00000000000001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18042</v>
      </c>
      <c r="D86" s="100">
        <v>18075</v>
      </c>
      <c r="E86" s="100">
        <v>18067</v>
      </c>
      <c r="F86" s="101">
        <f>IF(D86&gt;0,100*E86/D86,0)</f>
        <v>99.95573997233748</v>
      </c>
      <c r="G86" s="101"/>
      <c r="H86" s="102">
        <v>874.8870000000002</v>
      </c>
      <c r="I86" s="102">
        <v>936.365</v>
      </c>
      <c r="J86" s="102">
        <v>1021.2770030000001</v>
      </c>
      <c r="K86" s="103">
        <f>IF(I86&gt;0,100*J86/I86,0)</f>
        <v>109.06825895884619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18042</v>
      </c>
      <c r="D89" s="126">
        <v>18075</v>
      </c>
      <c r="E89" s="126">
        <v>18067</v>
      </c>
      <c r="F89" s="127">
        <f>IF(D89&gt;0,100*E89/D89,0)</f>
        <v>99.95573997233748</v>
      </c>
      <c r="G89" s="111"/>
      <c r="H89" s="128">
        <v>874.8870000000002</v>
      </c>
      <c r="I89" s="129">
        <v>936.365</v>
      </c>
      <c r="J89" s="129">
        <v>1021.2770030000001</v>
      </c>
      <c r="K89" s="127">
        <f>IF(I89&gt;0,100*J89/I89,0)</f>
        <v>109.06825895884619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94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4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3</v>
      </c>
      <c r="D24" s="109">
        <v>6</v>
      </c>
      <c r="E24" s="109">
        <v>3</v>
      </c>
      <c r="F24" s="110">
        <f>IF(D24&gt;0,100*E24/D24,0)</f>
        <v>50</v>
      </c>
      <c r="G24" s="111"/>
      <c r="H24" s="199">
        <v>0.096</v>
      </c>
      <c r="I24" s="200">
        <v>0.184</v>
      </c>
      <c r="J24" s="200">
        <v>0.092</v>
      </c>
      <c r="K24" s="112">
        <f>IF(I24&gt;0,100*J24/I24,0)</f>
        <v>50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8</v>
      </c>
      <c r="D26" s="109">
        <v>8</v>
      </c>
      <c r="E26" s="109">
        <v>8</v>
      </c>
      <c r="F26" s="110">
        <f>IF(D26&gt;0,100*E26/D26,0)</f>
        <v>100</v>
      </c>
      <c r="G26" s="111"/>
      <c r="H26" s="199">
        <v>0.144</v>
      </c>
      <c r="I26" s="200">
        <v>0.12</v>
      </c>
      <c r="J26" s="200">
        <v>0.12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3</v>
      </c>
      <c r="D28" s="100"/>
      <c r="E28" s="100"/>
      <c r="F28" s="101"/>
      <c r="G28" s="101"/>
      <c r="H28" s="198">
        <v>0.09</v>
      </c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>
        <v>2</v>
      </c>
      <c r="E29" s="100">
        <v>2</v>
      </c>
      <c r="F29" s="101"/>
      <c r="G29" s="101"/>
      <c r="H29" s="198"/>
      <c r="I29" s="198">
        <v>0.03</v>
      </c>
      <c r="J29" s="198">
        <v>0.03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>
        <v>17</v>
      </c>
      <c r="E30" s="100">
        <v>17</v>
      </c>
      <c r="F30" s="101"/>
      <c r="G30" s="101"/>
      <c r="H30" s="198"/>
      <c r="I30" s="198">
        <v>0.51</v>
      </c>
      <c r="J30" s="198">
        <v>0.27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</v>
      </c>
      <c r="D31" s="109">
        <v>19</v>
      </c>
      <c r="E31" s="109">
        <v>19</v>
      </c>
      <c r="F31" s="110">
        <f>IF(D31&gt;0,100*E31/D31,0)</f>
        <v>100</v>
      </c>
      <c r="G31" s="111"/>
      <c r="H31" s="199">
        <v>0.09</v>
      </c>
      <c r="I31" s="200">
        <v>0.54</v>
      </c>
      <c r="J31" s="200">
        <v>0.30000000000000004</v>
      </c>
      <c r="K31" s="112">
        <f>IF(I31&gt;0,100*J31/I31,0)</f>
        <v>55.55555555555556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95</v>
      </c>
      <c r="D33" s="100">
        <v>90</v>
      </c>
      <c r="E33" s="100">
        <v>80</v>
      </c>
      <c r="F33" s="101"/>
      <c r="G33" s="101"/>
      <c r="H33" s="198">
        <v>1.31</v>
      </c>
      <c r="I33" s="198">
        <v>1.2</v>
      </c>
      <c r="J33" s="198">
        <v>1.15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20</v>
      </c>
      <c r="D34" s="100">
        <v>14</v>
      </c>
      <c r="E34" s="100">
        <v>14</v>
      </c>
      <c r="F34" s="101"/>
      <c r="G34" s="101"/>
      <c r="H34" s="198">
        <v>0.441</v>
      </c>
      <c r="I34" s="198">
        <v>0.303</v>
      </c>
      <c r="J34" s="198">
        <v>0.29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75</v>
      </c>
      <c r="D35" s="100">
        <v>70</v>
      </c>
      <c r="E35" s="100">
        <v>90</v>
      </c>
      <c r="F35" s="101"/>
      <c r="G35" s="101"/>
      <c r="H35" s="198">
        <v>1.52</v>
      </c>
      <c r="I35" s="198">
        <v>1.6</v>
      </c>
      <c r="J35" s="198">
        <v>2.02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116</v>
      </c>
      <c r="D36" s="100">
        <v>116</v>
      </c>
      <c r="E36" s="100">
        <v>116</v>
      </c>
      <c r="F36" s="101"/>
      <c r="G36" s="101"/>
      <c r="H36" s="198">
        <v>2.316</v>
      </c>
      <c r="I36" s="198">
        <v>2.316</v>
      </c>
      <c r="J36" s="198">
        <v>2.32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306</v>
      </c>
      <c r="D37" s="109">
        <v>290</v>
      </c>
      <c r="E37" s="109">
        <v>300</v>
      </c>
      <c r="F37" s="110">
        <f>IF(D37&gt;0,100*E37/D37,0)</f>
        <v>103.44827586206897</v>
      </c>
      <c r="G37" s="111"/>
      <c r="H37" s="199">
        <v>5.587</v>
      </c>
      <c r="I37" s="200">
        <v>5.419</v>
      </c>
      <c r="J37" s="200">
        <v>5.779999999999999</v>
      </c>
      <c r="K37" s="112">
        <f>IF(I37&gt;0,100*J37/I37,0)</f>
        <v>106.6617457095405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130</v>
      </c>
      <c r="D39" s="109">
        <v>130</v>
      </c>
      <c r="E39" s="109">
        <v>270</v>
      </c>
      <c r="F39" s="110">
        <f>IF(D39&gt;0,100*E39/D39,0)</f>
        <v>207.69230769230768</v>
      </c>
      <c r="G39" s="111"/>
      <c r="H39" s="199">
        <v>5.048</v>
      </c>
      <c r="I39" s="200">
        <v>5.048</v>
      </c>
      <c r="J39" s="200">
        <v>6.6</v>
      </c>
      <c r="K39" s="112">
        <f>IF(I39&gt;0,100*J39/I39,0)</f>
        <v>130.7448494453249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21</v>
      </c>
      <c r="D41" s="100">
        <v>22</v>
      </c>
      <c r="E41" s="100">
        <v>22</v>
      </c>
      <c r="F41" s="101"/>
      <c r="G41" s="101"/>
      <c r="H41" s="198">
        <v>0.233</v>
      </c>
      <c r="I41" s="198">
        <v>0.22</v>
      </c>
      <c r="J41" s="198">
        <v>0.219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21</v>
      </c>
      <c r="D45" s="100">
        <v>11</v>
      </c>
      <c r="E45" s="100">
        <v>11</v>
      </c>
      <c r="F45" s="101"/>
      <c r="G45" s="101"/>
      <c r="H45" s="198">
        <v>0.297</v>
      </c>
      <c r="I45" s="198">
        <v>0.264</v>
      </c>
      <c r="J45" s="198">
        <v>0.264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38</v>
      </c>
      <c r="D46" s="100">
        <v>35</v>
      </c>
      <c r="E46" s="100">
        <v>35</v>
      </c>
      <c r="F46" s="101"/>
      <c r="G46" s="101"/>
      <c r="H46" s="198">
        <v>1.14</v>
      </c>
      <c r="I46" s="198">
        <v>1.05</v>
      </c>
      <c r="J46" s="198">
        <v>1.05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16</v>
      </c>
      <c r="D48" s="100">
        <v>12</v>
      </c>
      <c r="E48" s="100">
        <v>11</v>
      </c>
      <c r="F48" s="101"/>
      <c r="G48" s="101"/>
      <c r="H48" s="198">
        <v>0.368</v>
      </c>
      <c r="I48" s="198">
        <v>0.276</v>
      </c>
      <c r="J48" s="198">
        <v>0.253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26</v>
      </c>
      <c r="D49" s="100">
        <v>26</v>
      </c>
      <c r="E49" s="100">
        <v>35</v>
      </c>
      <c r="F49" s="101"/>
      <c r="G49" s="101"/>
      <c r="H49" s="198">
        <v>0.318</v>
      </c>
      <c r="I49" s="198">
        <v>0.312</v>
      </c>
      <c r="J49" s="198">
        <v>0.419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122</v>
      </c>
      <c r="D50" s="109">
        <v>106</v>
      </c>
      <c r="E50" s="109">
        <v>114</v>
      </c>
      <c r="F50" s="110">
        <f>IF(D50&gt;0,100*E50/D50,0)</f>
        <v>107.54716981132076</v>
      </c>
      <c r="G50" s="111"/>
      <c r="H50" s="199">
        <v>2.356</v>
      </c>
      <c r="I50" s="200">
        <v>2.122</v>
      </c>
      <c r="J50" s="200">
        <v>2.205</v>
      </c>
      <c r="K50" s="112">
        <f>IF(I50&gt;0,100*J50/I50,0)</f>
        <v>103.91140433553252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345</v>
      </c>
      <c r="D52" s="109"/>
      <c r="E52" s="109"/>
      <c r="F52" s="110"/>
      <c r="G52" s="111"/>
      <c r="H52" s="199">
        <v>3.398</v>
      </c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405</v>
      </c>
      <c r="D54" s="100">
        <v>360</v>
      </c>
      <c r="E54" s="100">
        <v>272</v>
      </c>
      <c r="F54" s="101"/>
      <c r="G54" s="101"/>
      <c r="H54" s="198">
        <v>18.493</v>
      </c>
      <c r="I54" s="198">
        <v>15.77</v>
      </c>
      <c r="J54" s="198">
        <v>11.571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7600</v>
      </c>
      <c r="D55" s="100">
        <v>6820</v>
      </c>
      <c r="E55" s="100">
        <v>6850</v>
      </c>
      <c r="F55" s="101"/>
      <c r="G55" s="101"/>
      <c r="H55" s="198">
        <v>266</v>
      </c>
      <c r="I55" s="198">
        <v>218.24</v>
      </c>
      <c r="J55" s="198">
        <v>205.5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150</v>
      </c>
      <c r="D56" s="100">
        <v>277</v>
      </c>
      <c r="E56" s="100">
        <v>76</v>
      </c>
      <c r="F56" s="101"/>
      <c r="G56" s="101"/>
      <c r="H56" s="198">
        <v>1.9</v>
      </c>
      <c r="I56" s="198">
        <v>4.8</v>
      </c>
      <c r="J56" s="198">
        <v>0.988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>
        <v>24</v>
      </c>
      <c r="E57" s="100">
        <v>24</v>
      </c>
      <c r="F57" s="101"/>
      <c r="G57" s="101"/>
      <c r="H57" s="198"/>
      <c r="I57" s="198">
        <v>0.72</v>
      </c>
      <c r="J57" s="198">
        <v>0.72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1128</v>
      </c>
      <c r="D58" s="100">
        <v>1028</v>
      </c>
      <c r="E58" s="100">
        <v>1015</v>
      </c>
      <c r="F58" s="101"/>
      <c r="G58" s="101"/>
      <c r="H58" s="198">
        <v>39.48</v>
      </c>
      <c r="I58" s="198">
        <v>20.008</v>
      </c>
      <c r="J58" s="198">
        <v>23.132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9283</v>
      </c>
      <c r="D59" s="109">
        <v>8509</v>
      </c>
      <c r="E59" s="109">
        <v>8237</v>
      </c>
      <c r="F59" s="110">
        <f>IF(D59&gt;0,100*E59/D59,0)</f>
        <v>96.80338465154543</v>
      </c>
      <c r="G59" s="111"/>
      <c r="H59" s="199">
        <v>325.873</v>
      </c>
      <c r="I59" s="200">
        <v>259.538</v>
      </c>
      <c r="J59" s="200">
        <v>241.911</v>
      </c>
      <c r="K59" s="112">
        <f>IF(I59&gt;0,100*J59/I59,0)</f>
        <v>93.2083163159152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867</v>
      </c>
      <c r="D61" s="100">
        <v>950</v>
      </c>
      <c r="E61" s="100">
        <v>950</v>
      </c>
      <c r="F61" s="101"/>
      <c r="G61" s="101"/>
      <c r="H61" s="198">
        <v>20.925</v>
      </c>
      <c r="I61" s="198">
        <v>23.75</v>
      </c>
      <c r="J61" s="198">
        <v>23.75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540</v>
      </c>
      <c r="D62" s="100">
        <v>510</v>
      </c>
      <c r="E62" s="100">
        <v>475</v>
      </c>
      <c r="F62" s="101"/>
      <c r="G62" s="101"/>
      <c r="H62" s="198">
        <v>10.138</v>
      </c>
      <c r="I62" s="198">
        <v>8.139</v>
      </c>
      <c r="J62" s="198">
        <v>7.58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103</v>
      </c>
      <c r="D63" s="100">
        <v>126</v>
      </c>
      <c r="E63" s="100">
        <v>126</v>
      </c>
      <c r="F63" s="101"/>
      <c r="G63" s="101"/>
      <c r="H63" s="198">
        <v>3.1</v>
      </c>
      <c r="I63" s="198">
        <v>3.3</v>
      </c>
      <c r="J63" s="198">
        <v>3.25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1510</v>
      </c>
      <c r="D64" s="109">
        <v>1586</v>
      </c>
      <c r="E64" s="109">
        <v>1551</v>
      </c>
      <c r="F64" s="110">
        <f>IF(D64&gt;0,100*E64/D64,0)</f>
        <v>97.79319041614123</v>
      </c>
      <c r="G64" s="111"/>
      <c r="H64" s="199">
        <v>34.163000000000004</v>
      </c>
      <c r="I64" s="200">
        <v>35.189</v>
      </c>
      <c r="J64" s="200">
        <v>34.58</v>
      </c>
      <c r="K64" s="112">
        <f>IF(I64&gt;0,100*J64/I64,0)</f>
        <v>98.26934553411577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6260</v>
      </c>
      <c r="D66" s="109">
        <v>6260</v>
      </c>
      <c r="E66" s="109">
        <v>5963</v>
      </c>
      <c r="F66" s="110">
        <f>IF(D66&gt;0,100*E66/D66,0)</f>
        <v>95.2555910543131</v>
      </c>
      <c r="G66" s="111"/>
      <c r="H66" s="199">
        <v>223.837</v>
      </c>
      <c r="I66" s="200">
        <v>222.697</v>
      </c>
      <c r="J66" s="200">
        <v>231.196</v>
      </c>
      <c r="K66" s="112">
        <f>IF(I66&gt;0,100*J66/I66,0)</f>
        <v>103.81639626937049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1492</v>
      </c>
      <c r="D68" s="100">
        <v>1440</v>
      </c>
      <c r="E68" s="100">
        <v>1200</v>
      </c>
      <c r="F68" s="101"/>
      <c r="G68" s="101"/>
      <c r="H68" s="198">
        <v>48.37</v>
      </c>
      <c r="I68" s="198">
        <v>45</v>
      </c>
      <c r="J68" s="198">
        <v>42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298</v>
      </c>
      <c r="D69" s="100">
        <v>230</v>
      </c>
      <c r="E69" s="100">
        <v>200</v>
      </c>
      <c r="F69" s="101"/>
      <c r="G69" s="101"/>
      <c r="H69" s="198">
        <v>9.148</v>
      </c>
      <c r="I69" s="198">
        <v>6.5</v>
      </c>
      <c r="J69" s="198">
        <v>7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1790</v>
      </c>
      <c r="D70" s="109">
        <v>1670</v>
      </c>
      <c r="E70" s="109">
        <v>1400</v>
      </c>
      <c r="F70" s="110">
        <f>IF(D70&gt;0,100*E70/D70,0)</f>
        <v>83.83233532934132</v>
      </c>
      <c r="G70" s="111"/>
      <c r="H70" s="199">
        <v>57.518</v>
      </c>
      <c r="I70" s="200">
        <v>51.5</v>
      </c>
      <c r="J70" s="200">
        <v>49</v>
      </c>
      <c r="K70" s="112">
        <f>IF(I70&gt;0,100*J70/I70,0)</f>
        <v>95.14563106796116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4200</v>
      </c>
      <c r="D72" s="100">
        <v>2591</v>
      </c>
      <c r="E72" s="100">
        <v>2591</v>
      </c>
      <c r="F72" s="101"/>
      <c r="G72" s="101"/>
      <c r="H72" s="198">
        <v>134.652</v>
      </c>
      <c r="I72" s="198">
        <v>101.261</v>
      </c>
      <c r="J72" s="198">
        <v>114.855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236</v>
      </c>
      <c r="D73" s="100">
        <v>190</v>
      </c>
      <c r="E73" s="100">
        <v>170</v>
      </c>
      <c r="F73" s="101"/>
      <c r="G73" s="101"/>
      <c r="H73" s="198">
        <v>4.83</v>
      </c>
      <c r="I73" s="198">
        <v>2.91</v>
      </c>
      <c r="J73" s="198">
        <v>2.65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484</v>
      </c>
      <c r="D74" s="100">
        <v>485</v>
      </c>
      <c r="E74" s="100">
        <v>455</v>
      </c>
      <c r="F74" s="101"/>
      <c r="G74" s="101"/>
      <c r="H74" s="198">
        <v>10.341</v>
      </c>
      <c r="I74" s="198">
        <v>11.155</v>
      </c>
      <c r="J74" s="198">
        <v>10.465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348</v>
      </c>
      <c r="D75" s="100">
        <v>348</v>
      </c>
      <c r="E75" s="100">
        <v>327</v>
      </c>
      <c r="F75" s="101"/>
      <c r="G75" s="101"/>
      <c r="H75" s="198">
        <v>11.121</v>
      </c>
      <c r="I75" s="198">
        <v>11.121</v>
      </c>
      <c r="J75" s="198">
        <v>10.587016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300</v>
      </c>
      <c r="D76" s="100">
        <v>220</v>
      </c>
      <c r="E76" s="100">
        <v>200</v>
      </c>
      <c r="F76" s="101"/>
      <c r="G76" s="101"/>
      <c r="H76" s="198">
        <v>6</v>
      </c>
      <c r="I76" s="198">
        <v>6.38</v>
      </c>
      <c r="J76" s="198">
        <v>5.8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105</v>
      </c>
      <c r="D77" s="100">
        <v>105</v>
      </c>
      <c r="E77" s="100">
        <v>92</v>
      </c>
      <c r="F77" s="101"/>
      <c r="G77" s="101"/>
      <c r="H77" s="198">
        <v>1.956</v>
      </c>
      <c r="I77" s="198">
        <v>1.97</v>
      </c>
      <c r="J77" s="198">
        <v>1.7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547</v>
      </c>
      <c r="D78" s="100">
        <v>540</v>
      </c>
      <c r="E78" s="100">
        <v>560</v>
      </c>
      <c r="F78" s="101"/>
      <c r="G78" s="101"/>
      <c r="H78" s="198">
        <v>11.184</v>
      </c>
      <c r="I78" s="198">
        <v>11.34</v>
      </c>
      <c r="J78" s="198">
        <v>11.5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581</v>
      </c>
      <c r="D79" s="100">
        <v>364</v>
      </c>
      <c r="E79" s="100">
        <v>350</v>
      </c>
      <c r="F79" s="101"/>
      <c r="G79" s="101"/>
      <c r="H79" s="198">
        <v>14.513</v>
      </c>
      <c r="I79" s="198">
        <v>9.369</v>
      </c>
      <c r="J79" s="198">
        <v>9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6801</v>
      </c>
      <c r="D80" s="109">
        <v>4843</v>
      </c>
      <c r="E80" s="109">
        <v>4745</v>
      </c>
      <c r="F80" s="110">
        <f>IF(D80&gt;0,100*E80/D80,0)</f>
        <v>97.97646087136073</v>
      </c>
      <c r="G80" s="111"/>
      <c r="H80" s="199">
        <v>194.597</v>
      </c>
      <c r="I80" s="200">
        <v>155.506</v>
      </c>
      <c r="J80" s="200">
        <v>166.557016</v>
      </c>
      <c r="K80" s="112">
        <f>IF(I80&gt;0,100*J80/I80,0)</f>
        <v>107.10648849562075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128</v>
      </c>
      <c r="D82" s="100">
        <v>128</v>
      </c>
      <c r="E82" s="100">
        <v>128</v>
      </c>
      <c r="F82" s="101"/>
      <c r="G82" s="101"/>
      <c r="H82" s="198">
        <v>3.14</v>
      </c>
      <c r="I82" s="198">
        <v>3.14</v>
      </c>
      <c r="J82" s="198">
        <v>3.14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34</v>
      </c>
      <c r="D83" s="100">
        <v>35</v>
      </c>
      <c r="E83" s="100">
        <v>35</v>
      </c>
      <c r="F83" s="101"/>
      <c r="G83" s="101"/>
      <c r="H83" s="198">
        <v>1.104</v>
      </c>
      <c r="I83" s="198">
        <v>1.1</v>
      </c>
      <c r="J83" s="198">
        <v>1.1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162</v>
      </c>
      <c r="D84" s="109">
        <v>163</v>
      </c>
      <c r="E84" s="109">
        <v>163</v>
      </c>
      <c r="F84" s="110">
        <f>IF(D84&gt;0,100*E84/D84,0)</f>
        <v>100</v>
      </c>
      <c r="G84" s="111"/>
      <c r="H84" s="199">
        <v>4.244</v>
      </c>
      <c r="I84" s="200">
        <v>4.24</v>
      </c>
      <c r="J84" s="200">
        <v>4.24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26723</v>
      </c>
      <c r="D86" s="100">
        <v>23590</v>
      </c>
      <c r="E86" s="100">
        <v>22773</v>
      </c>
      <c r="F86" s="101">
        <f>IF(D86&gt;0,100*E86/D86,0)</f>
        <v>96.53666807969479</v>
      </c>
      <c r="G86" s="101"/>
      <c r="H86" s="102">
        <v>856.951</v>
      </c>
      <c r="I86" s="102">
        <v>742.103</v>
      </c>
      <c r="J86" s="102">
        <v>742.581016</v>
      </c>
      <c r="K86" s="103">
        <f>IF(I86&gt;0,100*J86/I86,0)</f>
        <v>100.06441369998504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26723</v>
      </c>
      <c r="D89" s="126">
        <v>23590</v>
      </c>
      <c r="E89" s="126">
        <v>22773</v>
      </c>
      <c r="F89" s="127">
        <f>IF(D89&gt;0,100*E89/D89,0)</f>
        <v>96.53666807969479</v>
      </c>
      <c r="G89" s="111"/>
      <c r="H89" s="128">
        <v>856.951</v>
      </c>
      <c r="I89" s="129">
        <v>742.103</v>
      </c>
      <c r="J89" s="129">
        <v>742.581016</v>
      </c>
      <c r="K89" s="127">
        <f>IF(I89&gt;0,100*J89/I89,0)</f>
        <v>100.06441369998504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V627"/>
  <sheetViews>
    <sheetView workbookViewId="0" topLeftCell="A4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95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7</v>
      </c>
      <c r="D9" s="100">
        <v>5</v>
      </c>
      <c r="E9" s="100">
        <v>5</v>
      </c>
      <c r="F9" s="101"/>
      <c r="G9" s="101"/>
      <c r="H9" s="198">
        <v>0.567</v>
      </c>
      <c r="I9" s="198">
        <v>0.259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3</v>
      </c>
      <c r="D10" s="100">
        <v>3</v>
      </c>
      <c r="E10" s="100">
        <v>9</v>
      </c>
      <c r="F10" s="101"/>
      <c r="G10" s="101"/>
      <c r="H10" s="198">
        <v>0.251</v>
      </c>
      <c r="I10" s="198">
        <v>0.069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3</v>
      </c>
      <c r="D11" s="100">
        <v>3</v>
      </c>
      <c r="E11" s="100">
        <v>3</v>
      </c>
      <c r="F11" s="101"/>
      <c r="G11" s="101"/>
      <c r="H11" s="198">
        <v>0.302</v>
      </c>
      <c r="I11" s="198">
        <v>0.14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8</v>
      </c>
      <c r="D12" s="100">
        <v>16</v>
      </c>
      <c r="E12" s="100">
        <v>15</v>
      </c>
      <c r="F12" s="101"/>
      <c r="G12" s="101"/>
      <c r="H12" s="198">
        <v>0.697</v>
      </c>
      <c r="I12" s="198">
        <v>0.93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21</v>
      </c>
      <c r="D13" s="109">
        <v>27</v>
      </c>
      <c r="E13" s="109">
        <v>32</v>
      </c>
      <c r="F13" s="110">
        <f>IF(D13&gt;0,100*E13/D13,0)</f>
        <v>118.51851851851852</v>
      </c>
      <c r="G13" s="111"/>
      <c r="H13" s="199">
        <v>1.8169999999999997</v>
      </c>
      <c r="I13" s="200">
        <v>1.3980000000000001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4</v>
      </c>
      <c r="D20" s="100">
        <v>4</v>
      </c>
      <c r="E20" s="100">
        <v>4</v>
      </c>
      <c r="F20" s="101"/>
      <c r="G20" s="101"/>
      <c r="H20" s="198">
        <v>0.204</v>
      </c>
      <c r="I20" s="198">
        <v>0.204</v>
      </c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4</v>
      </c>
      <c r="D22" s="109">
        <v>4</v>
      </c>
      <c r="E22" s="109">
        <v>4</v>
      </c>
      <c r="F22" s="110">
        <f>IF(D22&gt;0,100*E22/D22,0)</f>
        <v>100</v>
      </c>
      <c r="G22" s="111"/>
      <c r="H22" s="199">
        <v>0.204</v>
      </c>
      <c r="I22" s="200">
        <v>0.204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>
        <v>14</v>
      </c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3</v>
      </c>
      <c r="D29" s="100">
        <v>3</v>
      </c>
      <c r="E29" s="100">
        <v>3</v>
      </c>
      <c r="F29" s="101"/>
      <c r="G29" s="101"/>
      <c r="H29" s="198">
        <v>0.33</v>
      </c>
      <c r="I29" s="198">
        <v>0.33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>
        <v>250</v>
      </c>
      <c r="E30" s="100">
        <v>39</v>
      </c>
      <c r="F30" s="101"/>
      <c r="G30" s="101"/>
      <c r="H30" s="198"/>
      <c r="I30" s="198">
        <v>27.75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</v>
      </c>
      <c r="D31" s="109">
        <v>253</v>
      </c>
      <c r="E31" s="109">
        <v>56</v>
      </c>
      <c r="F31" s="110">
        <f>IF(D31&gt;0,100*E31/D31,0)</f>
        <v>22.134387351778656</v>
      </c>
      <c r="G31" s="111"/>
      <c r="H31" s="199">
        <v>0.33</v>
      </c>
      <c r="I31" s="200">
        <v>28.08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38</v>
      </c>
      <c r="D33" s="100">
        <v>30</v>
      </c>
      <c r="E33" s="100">
        <v>40</v>
      </c>
      <c r="F33" s="101"/>
      <c r="G33" s="101"/>
      <c r="H33" s="198">
        <v>2.261</v>
      </c>
      <c r="I33" s="198">
        <v>1.785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/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29</v>
      </c>
      <c r="D35" s="100">
        <v>30</v>
      </c>
      <c r="E35" s="100">
        <v>30</v>
      </c>
      <c r="F35" s="101"/>
      <c r="G35" s="101"/>
      <c r="H35" s="198">
        <v>1.147</v>
      </c>
      <c r="I35" s="198">
        <v>0.98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35</v>
      </c>
      <c r="D36" s="100">
        <v>35</v>
      </c>
      <c r="E36" s="100">
        <v>36</v>
      </c>
      <c r="F36" s="101"/>
      <c r="G36" s="101"/>
      <c r="H36" s="198">
        <v>1.258</v>
      </c>
      <c r="I36" s="198">
        <v>1.258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102</v>
      </c>
      <c r="D37" s="109">
        <v>95</v>
      </c>
      <c r="E37" s="109">
        <v>106</v>
      </c>
      <c r="F37" s="110">
        <f>IF(D37&gt;0,100*E37/D37,0)</f>
        <v>111.57894736842105</v>
      </c>
      <c r="G37" s="111"/>
      <c r="H37" s="199">
        <v>4.666</v>
      </c>
      <c r="I37" s="200">
        <v>4.023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43</v>
      </c>
      <c r="D39" s="109">
        <v>43</v>
      </c>
      <c r="E39" s="109">
        <v>100</v>
      </c>
      <c r="F39" s="110">
        <f>IF(D39&gt;0,100*E39/D39,0)</f>
        <v>232.5581395348837</v>
      </c>
      <c r="G39" s="111"/>
      <c r="H39" s="199">
        <v>1.765</v>
      </c>
      <c r="I39" s="200">
        <v>1.765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5</v>
      </c>
      <c r="D42" s="100"/>
      <c r="E42" s="100"/>
      <c r="F42" s="101"/>
      <c r="G42" s="101"/>
      <c r="H42" s="198">
        <v>0.25</v>
      </c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3</v>
      </c>
      <c r="D45" s="100">
        <v>3</v>
      </c>
      <c r="E45" s="100">
        <v>3</v>
      </c>
      <c r="F45" s="101"/>
      <c r="G45" s="101"/>
      <c r="H45" s="198">
        <v>0.09</v>
      </c>
      <c r="I45" s="198">
        <v>0.096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8</v>
      </c>
      <c r="D50" s="109">
        <v>3</v>
      </c>
      <c r="E50" s="109">
        <v>3</v>
      </c>
      <c r="F50" s="110">
        <f>IF(D50&gt;0,100*E50/D50,0)</f>
        <v>100</v>
      </c>
      <c r="G50" s="111"/>
      <c r="H50" s="199">
        <v>0.33999999999999997</v>
      </c>
      <c r="I50" s="200">
        <v>0.096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5</v>
      </c>
      <c r="D52" s="109">
        <v>5</v>
      </c>
      <c r="E52" s="109">
        <v>5</v>
      </c>
      <c r="F52" s="110">
        <f>IF(D52&gt;0,100*E52/D52,0)</f>
        <v>100</v>
      </c>
      <c r="G52" s="111"/>
      <c r="H52" s="199">
        <v>0.495</v>
      </c>
      <c r="I52" s="200">
        <v>0.495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>
        <v>10</v>
      </c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/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>
        <v>10</v>
      </c>
      <c r="F59" s="110"/>
      <c r="G59" s="111"/>
      <c r="H59" s="199"/>
      <c r="I59" s="200"/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327</v>
      </c>
      <c r="D61" s="100">
        <v>300</v>
      </c>
      <c r="E61" s="100">
        <v>300</v>
      </c>
      <c r="F61" s="101"/>
      <c r="G61" s="101"/>
      <c r="H61" s="198">
        <v>42.51</v>
      </c>
      <c r="I61" s="198">
        <v>36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76</v>
      </c>
      <c r="D62" s="100">
        <v>75</v>
      </c>
      <c r="E62" s="100">
        <v>75</v>
      </c>
      <c r="F62" s="101"/>
      <c r="G62" s="101"/>
      <c r="H62" s="198">
        <v>1.522</v>
      </c>
      <c r="I62" s="198">
        <v>1.502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8</v>
      </c>
      <c r="D63" s="100">
        <v>10</v>
      </c>
      <c r="E63" s="100">
        <v>10</v>
      </c>
      <c r="F63" s="101"/>
      <c r="G63" s="101"/>
      <c r="H63" s="198">
        <v>0.16</v>
      </c>
      <c r="I63" s="198">
        <v>0.2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411</v>
      </c>
      <c r="D64" s="109">
        <v>385</v>
      </c>
      <c r="E64" s="109">
        <v>385</v>
      </c>
      <c r="F64" s="110">
        <f>IF(D64&gt;0,100*E64/D64,0)</f>
        <v>100</v>
      </c>
      <c r="G64" s="111"/>
      <c r="H64" s="199">
        <v>44.19199999999999</v>
      </c>
      <c r="I64" s="200">
        <v>37.702000000000005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1030</v>
      </c>
      <c r="D66" s="109">
        <v>1306</v>
      </c>
      <c r="E66" s="109">
        <v>1020</v>
      </c>
      <c r="F66" s="110">
        <f>IF(D66&gt;0,100*E66/D66,0)</f>
        <v>78.1010719754977</v>
      </c>
      <c r="G66" s="111"/>
      <c r="H66" s="199">
        <v>114.379</v>
      </c>
      <c r="I66" s="200">
        <v>158.473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2072</v>
      </c>
      <c r="D72" s="100">
        <v>2406</v>
      </c>
      <c r="E72" s="100">
        <v>2406</v>
      </c>
      <c r="F72" s="101"/>
      <c r="G72" s="101"/>
      <c r="H72" s="198">
        <v>227.382</v>
      </c>
      <c r="I72" s="198">
        <v>239.017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180</v>
      </c>
      <c r="D73" s="100">
        <v>185</v>
      </c>
      <c r="E73" s="100">
        <v>160</v>
      </c>
      <c r="F73" s="101"/>
      <c r="G73" s="101"/>
      <c r="H73" s="198">
        <v>6.65</v>
      </c>
      <c r="I73" s="198">
        <v>6.585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190</v>
      </c>
      <c r="D75" s="100">
        <v>190</v>
      </c>
      <c r="E75" s="100">
        <v>199</v>
      </c>
      <c r="F75" s="101"/>
      <c r="G75" s="101"/>
      <c r="H75" s="198">
        <v>19</v>
      </c>
      <c r="I75" s="198">
        <v>19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38</v>
      </c>
      <c r="D76" s="100">
        <v>12</v>
      </c>
      <c r="E76" s="100">
        <v>15</v>
      </c>
      <c r="F76" s="101"/>
      <c r="G76" s="101"/>
      <c r="H76" s="198">
        <v>1.14</v>
      </c>
      <c r="I76" s="198">
        <v>0.3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/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244</v>
      </c>
      <c r="D78" s="100">
        <v>245</v>
      </c>
      <c r="E78" s="100">
        <v>212</v>
      </c>
      <c r="F78" s="101"/>
      <c r="G78" s="101"/>
      <c r="H78" s="198">
        <v>14.811</v>
      </c>
      <c r="I78" s="198">
        <v>13.72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20</v>
      </c>
      <c r="D79" s="100">
        <v>25</v>
      </c>
      <c r="E79" s="100">
        <v>30</v>
      </c>
      <c r="F79" s="101"/>
      <c r="G79" s="101"/>
      <c r="H79" s="198">
        <v>1.8</v>
      </c>
      <c r="I79" s="198">
        <v>2.125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2744</v>
      </c>
      <c r="D80" s="109">
        <v>3063</v>
      </c>
      <c r="E80" s="109">
        <v>3022</v>
      </c>
      <c r="F80" s="110">
        <f>IF(D80&gt;0,100*E80/D80,0)</f>
        <v>98.66144302970943</v>
      </c>
      <c r="G80" s="111"/>
      <c r="H80" s="199">
        <v>270.783</v>
      </c>
      <c r="I80" s="200">
        <v>280.747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205</v>
      </c>
      <c r="D82" s="100">
        <v>205</v>
      </c>
      <c r="E82" s="100">
        <v>205</v>
      </c>
      <c r="F82" s="101"/>
      <c r="G82" s="101"/>
      <c r="H82" s="198">
        <v>23.756</v>
      </c>
      <c r="I82" s="198">
        <v>23.756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35</v>
      </c>
      <c r="D83" s="100">
        <v>35</v>
      </c>
      <c r="E83" s="100">
        <v>35</v>
      </c>
      <c r="F83" s="101"/>
      <c r="G83" s="101"/>
      <c r="H83" s="198">
        <v>4.103</v>
      </c>
      <c r="I83" s="198">
        <v>3.4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240</v>
      </c>
      <c r="D84" s="109">
        <v>240</v>
      </c>
      <c r="E84" s="109">
        <v>240</v>
      </c>
      <c r="F84" s="110">
        <f>IF(D84&gt;0,100*E84/D84,0)</f>
        <v>100</v>
      </c>
      <c r="G84" s="111"/>
      <c r="H84" s="199">
        <v>27.859</v>
      </c>
      <c r="I84" s="200">
        <v>27.156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4611</v>
      </c>
      <c r="D86" s="100">
        <v>5424</v>
      </c>
      <c r="E86" s="100">
        <v>4983</v>
      </c>
      <c r="F86" s="101">
        <f>IF(D86&gt;0,100*E86/D86,0)</f>
        <v>91.86946902654867</v>
      </c>
      <c r="G86" s="101"/>
      <c r="H86" s="102">
        <v>466.83</v>
      </c>
      <c r="I86" s="102">
        <v>540.139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4611</v>
      </c>
      <c r="D89" s="126">
        <v>5424</v>
      </c>
      <c r="E89" s="126">
        <v>4983</v>
      </c>
      <c r="F89" s="127">
        <f>IF(D89&gt;0,100*E89/D89,0)</f>
        <v>91.86946902654867</v>
      </c>
      <c r="G89" s="111"/>
      <c r="H89" s="128">
        <v>466.83</v>
      </c>
      <c r="I89" s="129">
        <v>540.139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V627"/>
  <sheetViews>
    <sheetView workbookViewId="0" topLeftCell="A34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96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277.8</v>
      </c>
      <c r="D9" s="100">
        <v>284</v>
      </c>
      <c r="E9" s="100">
        <v>273</v>
      </c>
      <c r="F9" s="101"/>
      <c r="G9" s="101"/>
      <c r="H9" s="198">
        <v>22.511000000000003</v>
      </c>
      <c r="I9" s="198">
        <v>23.422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172.5</v>
      </c>
      <c r="D10" s="100">
        <v>169</v>
      </c>
      <c r="E10" s="100">
        <v>177</v>
      </c>
      <c r="F10" s="101"/>
      <c r="G10" s="101"/>
      <c r="H10" s="198">
        <v>14.503</v>
      </c>
      <c r="I10" s="198">
        <v>14.194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222.5</v>
      </c>
      <c r="D11" s="100">
        <v>226</v>
      </c>
      <c r="E11" s="100">
        <v>227</v>
      </c>
      <c r="F11" s="101"/>
      <c r="G11" s="101"/>
      <c r="H11" s="198">
        <v>22.415</v>
      </c>
      <c r="I11" s="198">
        <v>23.17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396.2</v>
      </c>
      <c r="D12" s="100">
        <v>371.507493404747</v>
      </c>
      <c r="E12" s="100">
        <v>394</v>
      </c>
      <c r="F12" s="101"/>
      <c r="G12" s="101"/>
      <c r="H12" s="198">
        <v>34.425000000000004</v>
      </c>
      <c r="I12" s="198">
        <v>34.0520158587652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1069</v>
      </c>
      <c r="D13" s="109">
        <v>1050.507493404747</v>
      </c>
      <c r="E13" s="109">
        <v>1071</v>
      </c>
      <c r="F13" s="110">
        <f>IF(D13&gt;0,100*E13/D13,0)</f>
        <v>101.95072445688471</v>
      </c>
      <c r="G13" s="111"/>
      <c r="H13" s="199">
        <v>93.85400000000001</v>
      </c>
      <c r="I13" s="200">
        <v>94.8380158587652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80</v>
      </c>
      <c r="D15" s="109">
        <v>96</v>
      </c>
      <c r="E15" s="109">
        <v>96</v>
      </c>
      <c r="F15" s="110">
        <f>IF(D15&gt;0,100*E15/D15,0)</f>
        <v>100</v>
      </c>
      <c r="G15" s="111"/>
      <c r="H15" s="199">
        <v>2.2</v>
      </c>
      <c r="I15" s="200">
        <v>2.4</v>
      </c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16</v>
      </c>
      <c r="D17" s="109">
        <v>16</v>
      </c>
      <c r="E17" s="109">
        <v>16</v>
      </c>
      <c r="F17" s="110">
        <f>IF(D17&gt;0,100*E17/D17,0)</f>
        <v>100</v>
      </c>
      <c r="G17" s="111"/>
      <c r="H17" s="199">
        <v>0.324</v>
      </c>
      <c r="I17" s="200">
        <v>0.324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55</v>
      </c>
      <c r="D19" s="100">
        <v>55</v>
      </c>
      <c r="E19" s="100">
        <v>56</v>
      </c>
      <c r="F19" s="101"/>
      <c r="G19" s="101"/>
      <c r="H19" s="198">
        <v>1.163</v>
      </c>
      <c r="I19" s="198">
        <v>1.555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75</v>
      </c>
      <c r="D20" s="100">
        <v>75</v>
      </c>
      <c r="E20" s="100">
        <v>79</v>
      </c>
      <c r="F20" s="101"/>
      <c r="G20" s="101"/>
      <c r="H20" s="198">
        <v>1.575</v>
      </c>
      <c r="I20" s="198">
        <v>1.575</v>
      </c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160</v>
      </c>
      <c r="D21" s="100">
        <v>160</v>
      </c>
      <c r="E21" s="100">
        <v>160</v>
      </c>
      <c r="F21" s="101"/>
      <c r="G21" s="101"/>
      <c r="H21" s="198">
        <v>3.36</v>
      </c>
      <c r="I21" s="198">
        <v>3.68</v>
      </c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290</v>
      </c>
      <c r="D22" s="109">
        <v>290</v>
      </c>
      <c r="E22" s="109">
        <v>295</v>
      </c>
      <c r="F22" s="110">
        <f>IF(D22&gt;0,100*E22/D22,0)</f>
        <v>101.72413793103448</v>
      </c>
      <c r="G22" s="111"/>
      <c r="H22" s="199">
        <v>6.098</v>
      </c>
      <c r="I22" s="200">
        <v>6.8100000000000005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1595</v>
      </c>
      <c r="D24" s="109">
        <v>1815</v>
      </c>
      <c r="E24" s="109">
        <v>2056</v>
      </c>
      <c r="F24" s="110">
        <f>IF(D24&gt;0,100*E24/D24,0)</f>
        <v>113.27823691460055</v>
      </c>
      <c r="G24" s="111"/>
      <c r="H24" s="199">
        <v>122.234</v>
      </c>
      <c r="I24" s="200">
        <v>136.949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163</v>
      </c>
      <c r="D26" s="109">
        <v>160</v>
      </c>
      <c r="E26" s="109">
        <v>160</v>
      </c>
      <c r="F26" s="110">
        <f>IF(D26&gt;0,100*E26/D26,0)</f>
        <v>100</v>
      </c>
      <c r="G26" s="111"/>
      <c r="H26" s="199">
        <v>10.507</v>
      </c>
      <c r="I26" s="200">
        <v>10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30</v>
      </c>
      <c r="D28" s="100">
        <v>35</v>
      </c>
      <c r="E28" s="100">
        <v>55</v>
      </c>
      <c r="F28" s="101"/>
      <c r="G28" s="101"/>
      <c r="H28" s="198">
        <v>1.905</v>
      </c>
      <c r="I28" s="198">
        <v>0.84</v>
      </c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6</v>
      </c>
      <c r="D29" s="100">
        <v>6</v>
      </c>
      <c r="E29" s="100">
        <v>6</v>
      </c>
      <c r="F29" s="101"/>
      <c r="G29" s="101"/>
      <c r="H29" s="198">
        <v>0.61539</v>
      </c>
      <c r="I29" s="198">
        <v>0.72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600</v>
      </c>
      <c r="D30" s="100">
        <v>501</v>
      </c>
      <c r="E30" s="100">
        <v>681</v>
      </c>
      <c r="F30" s="101"/>
      <c r="G30" s="101"/>
      <c r="H30" s="198">
        <v>57</v>
      </c>
      <c r="I30" s="198">
        <v>48.972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636</v>
      </c>
      <c r="D31" s="109">
        <v>542</v>
      </c>
      <c r="E31" s="109">
        <v>742</v>
      </c>
      <c r="F31" s="110">
        <f>IF(D31&gt;0,100*E31/D31,0)</f>
        <v>136.90036900369003</v>
      </c>
      <c r="G31" s="111"/>
      <c r="H31" s="199">
        <v>59.52039</v>
      </c>
      <c r="I31" s="200">
        <v>50.532000000000004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422</v>
      </c>
      <c r="D33" s="100">
        <v>253</v>
      </c>
      <c r="E33" s="100">
        <v>345</v>
      </c>
      <c r="F33" s="101"/>
      <c r="G33" s="101"/>
      <c r="H33" s="198">
        <v>22.610999999999997</v>
      </c>
      <c r="I33" s="198">
        <v>13.462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299</v>
      </c>
      <c r="D34" s="100">
        <v>256</v>
      </c>
      <c r="E34" s="100">
        <v>253</v>
      </c>
      <c r="F34" s="101"/>
      <c r="G34" s="101"/>
      <c r="H34" s="198">
        <v>11.086</v>
      </c>
      <c r="I34" s="198">
        <v>9.219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154</v>
      </c>
      <c r="D35" s="100">
        <v>150</v>
      </c>
      <c r="E35" s="100">
        <v>170</v>
      </c>
      <c r="F35" s="101"/>
      <c r="G35" s="101"/>
      <c r="H35" s="198">
        <v>5.734</v>
      </c>
      <c r="I35" s="198">
        <v>4.88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353</v>
      </c>
      <c r="D36" s="100">
        <v>353</v>
      </c>
      <c r="E36" s="100">
        <v>362</v>
      </c>
      <c r="F36" s="101"/>
      <c r="G36" s="101"/>
      <c r="H36" s="198">
        <v>12.585</v>
      </c>
      <c r="I36" s="198">
        <v>12.585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1228</v>
      </c>
      <c r="D37" s="109">
        <v>1012</v>
      </c>
      <c r="E37" s="109">
        <v>1130</v>
      </c>
      <c r="F37" s="110">
        <f>IF(D37&gt;0,100*E37/D37,0)</f>
        <v>111.6600790513834</v>
      </c>
      <c r="G37" s="111"/>
      <c r="H37" s="199">
        <v>52.016</v>
      </c>
      <c r="I37" s="200">
        <v>40.146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239</v>
      </c>
      <c r="D39" s="109">
        <v>239</v>
      </c>
      <c r="E39" s="109">
        <v>567</v>
      </c>
      <c r="F39" s="110">
        <f>IF(D39&gt;0,100*E39/D39,0)</f>
        <v>237.23849372384936</v>
      </c>
      <c r="G39" s="111"/>
      <c r="H39" s="199">
        <v>9.804</v>
      </c>
      <c r="I39" s="200">
        <v>9.805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18</v>
      </c>
      <c r="D41" s="100">
        <v>18</v>
      </c>
      <c r="E41" s="100">
        <v>16</v>
      </c>
      <c r="F41" s="101"/>
      <c r="G41" s="101"/>
      <c r="H41" s="198">
        <v>1.278</v>
      </c>
      <c r="I41" s="198">
        <v>1.19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5</v>
      </c>
      <c r="D42" s="100">
        <v>3</v>
      </c>
      <c r="E42" s="100">
        <v>3</v>
      </c>
      <c r="F42" s="101"/>
      <c r="G42" s="101"/>
      <c r="H42" s="198">
        <v>0.25</v>
      </c>
      <c r="I42" s="198">
        <v>0.15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25</v>
      </c>
      <c r="D43" s="100">
        <v>25</v>
      </c>
      <c r="E43" s="100">
        <v>25</v>
      </c>
      <c r="F43" s="101"/>
      <c r="G43" s="101"/>
      <c r="H43" s="198">
        <v>1.25</v>
      </c>
      <c r="I43" s="198">
        <v>1.25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10</v>
      </c>
      <c r="D44" s="100">
        <v>10</v>
      </c>
      <c r="E44" s="100">
        <v>10</v>
      </c>
      <c r="F44" s="101"/>
      <c r="G44" s="101"/>
      <c r="H44" s="198">
        <v>0.45</v>
      </c>
      <c r="I44" s="198">
        <v>0.45</v>
      </c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35</v>
      </c>
      <c r="D45" s="100">
        <v>35</v>
      </c>
      <c r="E45" s="100">
        <v>35</v>
      </c>
      <c r="F45" s="101"/>
      <c r="G45" s="101"/>
      <c r="H45" s="198">
        <v>0.826</v>
      </c>
      <c r="I45" s="198">
        <v>1.12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40</v>
      </c>
      <c r="D46" s="100">
        <v>40</v>
      </c>
      <c r="E46" s="100">
        <v>40</v>
      </c>
      <c r="F46" s="101"/>
      <c r="G46" s="101"/>
      <c r="H46" s="198">
        <v>1.6</v>
      </c>
      <c r="I46" s="198">
        <v>1.6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25</v>
      </c>
      <c r="D48" s="100">
        <v>9</v>
      </c>
      <c r="E48" s="100">
        <v>11</v>
      </c>
      <c r="F48" s="101"/>
      <c r="G48" s="101"/>
      <c r="H48" s="198">
        <v>0.95</v>
      </c>
      <c r="I48" s="198">
        <v>0.36</v>
      </c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35</v>
      </c>
      <c r="D49" s="100">
        <v>35</v>
      </c>
      <c r="E49" s="100">
        <v>9</v>
      </c>
      <c r="F49" s="101"/>
      <c r="G49" s="101"/>
      <c r="H49" s="198">
        <v>2.1</v>
      </c>
      <c r="I49" s="198">
        <v>2.03</v>
      </c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193</v>
      </c>
      <c r="D50" s="109">
        <v>175</v>
      </c>
      <c r="E50" s="109">
        <v>149</v>
      </c>
      <c r="F50" s="110">
        <f>IF(D50&gt;0,100*E50/D50,0)</f>
        <v>85.14285714285714</v>
      </c>
      <c r="G50" s="111"/>
      <c r="H50" s="199">
        <v>8.704</v>
      </c>
      <c r="I50" s="200">
        <v>8.15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49</v>
      </c>
      <c r="D52" s="109">
        <v>49</v>
      </c>
      <c r="E52" s="109">
        <v>49</v>
      </c>
      <c r="F52" s="110">
        <f>IF(D52&gt;0,100*E52/D52,0)</f>
        <v>100</v>
      </c>
      <c r="G52" s="111"/>
      <c r="H52" s="199">
        <v>4.8500000000000005</v>
      </c>
      <c r="I52" s="200">
        <v>4.85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115</v>
      </c>
      <c r="D54" s="100">
        <v>110</v>
      </c>
      <c r="E54" s="100">
        <v>263</v>
      </c>
      <c r="F54" s="101"/>
      <c r="G54" s="101"/>
      <c r="H54" s="198">
        <v>12.45</v>
      </c>
      <c r="I54" s="198">
        <v>11.6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430</v>
      </c>
      <c r="D55" s="100">
        <v>310</v>
      </c>
      <c r="E55" s="100">
        <v>310</v>
      </c>
      <c r="F55" s="101"/>
      <c r="G55" s="101"/>
      <c r="H55" s="198">
        <v>30.1</v>
      </c>
      <c r="I55" s="198">
        <v>21.8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75</v>
      </c>
      <c r="D56" s="100">
        <v>68</v>
      </c>
      <c r="E56" s="100">
        <v>90</v>
      </c>
      <c r="F56" s="101"/>
      <c r="G56" s="101"/>
      <c r="H56" s="198">
        <v>3.75</v>
      </c>
      <c r="I56" s="198">
        <v>3.3</v>
      </c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5</v>
      </c>
      <c r="D57" s="100">
        <v>3</v>
      </c>
      <c r="E57" s="100">
        <v>3</v>
      </c>
      <c r="F57" s="101"/>
      <c r="G57" s="101"/>
      <c r="H57" s="198">
        <v>0.105</v>
      </c>
      <c r="I57" s="198">
        <v>0.063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512</v>
      </c>
      <c r="D58" s="100">
        <v>607</v>
      </c>
      <c r="E58" s="100">
        <v>577</v>
      </c>
      <c r="F58" s="101"/>
      <c r="G58" s="101"/>
      <c r="H58" s="198">
        <v>41.351</v>
      </c>
      <c r="I58" s="198">
        <v>56.39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1137</v>
      </c>
      <c r="D59" s="109">
        <v>1098</v>
      </c>
      <c r="E59" s="109">
        <v>1243</v>
      </c>
      <c r="F59" s="110">
        <f>IF(D59&gt;0,100*E59/D59,0)</f>
        <v>113.20582877959927</v>
      </c>
      <c r="G59" s="111"/>
      <c r="H59" s="199">
        <v>87.756</v>
      </c>
      <c r="I59" s="200">
        <v>93.15299999999999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534</v>
      </c>
      <c r="D61" s="100">
        <v>510</v>
      </c>
      <c r="E61" s="100">
        <v>490</v>
      </c>
      <c r="F61" s="101"/>
      <c r="G61" s="101"/>
      <c r="H61" s="198">
        <v>56.391</v>
      </c>
      <c r="I61" s="198">
        <v>52.5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544</v>
      </c>
      <c r="D62" s="100">
        <v>555</v>
      </c>
      <c r="E62" s="100">
        <v>555</v>
      </c>
      <c r="F62" s="101"/>
      <c r="G62" s="101"/>
      <c r="H62" s="198">
        <v>10.750000000000002</v>
      </c>
      <c r="I62" s="198">
        <v>10.137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122</v>
      </c>
      <c r="D63" s="100">
        <v>152</v>
      </c>
      <c r="E63" s="100">
        <v>146</v>
      </c>
      <c r="F63" s="101"/>
      <c r="G63" s="101"/>
      <c r="H63" s="198">
        <v>5.1080000000000005</v>
      </c>
      <c r="I63" s="198">
        <v>6.2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1200</v>
      </c>
      <c r="D64" s="109">
        <v>1217</v>
      </c>
      <c r="E64" s="109">
        <v>1191</v>
      </c>
      <c r="F64" s="110">
        <f>IF(D64&gt;0,100*E64/D64,0)</f>
        <v>97.86359901396878</v>
      </c>
      <c r="G64" s="111"/>
      <c r="H64" s="199">
        <v>72.24900000000001</v>
      </c>
      <c r="I64" s="200">
        <v>68.837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2692</v>
      </c>
      <c r="D66" s="109">
        <v>2729</v>
      </c>
      <c r="E66" s="109">
        <v>2693</v>
      </c>
      <c r="F66" s="110">
        <f>IF(D66&gt;0,100*E66/D66,0)</f>
        <v>98.68083547086844</v>
      </c>
      <c r="G66" s="111"/>
      <c r="H66" s="199">
        <v>298.939</v>
      </c>
      <c r="I66" s="200">
        <v>339.425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12914</v>
      </c>
      <c r="D68" s="100">
        <v>17830</v>
      </c>
      <c r="E68" s="100">
        <v>20100</v>
      </c>
      <c r="F68" s="101"/>
      <c r="G68" s="101"/>
      <c r="H68" s="198">
        <v>978.726</v>
      </c>
      <c r="I68" s="198">
        <v>1642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1637</v>
      </c>
      <c r="D69" s="100">
        <v>2310</v>
      </c>
      <c r="E69" s="100">
        <v>2600</v>
      </c>
      <c r="F69" s="101"/>
      <c r="G69" s="101"/>
      <c r="H69" s="198">
        <v>121.626</v>
      </c>
      <c r="I69" s="198">
        <v>207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14551</v>
      </c>
      <c r="D70" s="109">
        <v>20140</v>
      </c>
      <c r="E70" s="109">
        <v>22700</v>
      </c>
      <c r="F70" s="110">
        <f>IF(D70&gt;0,100*E70/D70,0)</f>
        <v>112.71102284011917</v>
      </c>
      <c r="G70" s="111"/>
      <c r="H70" s="199">
        <v>1100.352</v>
      </c>
      <c r="I70" s="200">
        <v>1849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9818</v>
      </c>
      <c r="D72" s="100">
        <v>11206</v>
      </c>
      <c r="E72" s="100">
        <v>11206</v>
      </c>
      <c r="F72" s="101"/>
      <c r="G72" s="101"/>
      <c r="H72" s="198">
        <v>962.6659999999999</v>
      </c>
      <c r="I72" s="198">
        <v>1094.9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1150</v>
      </c>
      <c r="D73" s="100">
        <v>1165</v>
      </c>
      <c r="E73" s="100">
        <v>1060</v>
      </c>
      <c r="F73" s="101"/>
      <c r="G73" s="101"/>
      <c r="H73" s="198">
        <v>37.95</v>
      </c>
      <c r="I73" s="198">
        <v>38.71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213</v>
      </c>
      <c r="D74" s="100">
        <v>220</v>
      </c>
      <c r="E74" s="100">
        <v>220</v>
      </c>
      <c r="F74" s="101"/>
      <c r="G74" s="101"/>
      <c r="H74" s="198">
        <v>7.469</v>
      </c>
      <c r="I74" s="198">
        <v>7.7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4147</v>
      </c>
      <c r="D75" s="100">
        <v>4147</v>
      </c>
      <c r="E75" s="100">
        <v>4339</v>
      </c>
      <c r="F75" s="101"/>
      <c r="G75" s="101"/>
      <c r="H75" s="198">
        <v>359.721</v>
      </c>
      <c r="I75" s="198">
        <v>359.623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110</v>
      </c>
      <c r="D76" s="100">
        <v>163</v>
      </c>
      <c r="E76" s="100">
        <v>165</v>
      </c>
      <c r="F76" s="101"/>
      <c r="G76" s="101"/>
      <c r="H76" s="198">
        <v>4.778</v>
      </c>
      <c r="I76" s="198">
        <v>7.049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254</v>
      </c>
      <c r="D77" s="100">
        <v>254</v>
      </c>
      <c r="E77" s="100">
        <v>187</v>
      </c>
      <c r="F77" s="101"/>
      <c r="G77" s="101"/>
      <c r="H77" s="198">
        <v>6.748</v>
      </c>
      <c r="I77" s="198">
        <v>11.43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1149</v>
      </c>
      <c r="D78" s="100">
        <v>1150</v>
      </c>
      <c r="E78" s="100">
        <v>994</v>
      </c>
      <c r="F78" s="101"/>
      <c r="G78" s="101"/>
      <c r="H78" s="198">
        <v>75.77600000000001</v>
      </c>
      <c r="I78" s="198">
        <v>72.545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2786</v>
      </c>
      <c r="D79" s="100">
        <v>4167</v>
      </c>
      <c r="E79" s="100">
        <v>6525</v>
      </c>
      <c r="F79" s="101"/>
      <c r="G79" s="101"/>
      <c r="H79" s="198">
        <v>260.898</v>
      </c>
      <c r="I79" s="198">
        <v>454.969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19627</v>
      </c>
      <c r="D80" s="109">
        <v>22472</v>
      </c>
      <c r="E80" s="109">
        <v>24696</v>
      </c>
      <c r="F80" s="110">
        <f>IF(D80&gt;0,100*E80/D80,0)</f>
        <v>109.89676041295834</v>
      </c>
      <c r="G80" s="111"/>
      <c r="H80" s="199">
        <v>1716.0060000000003</v>
      </c>
      <c r="I80" s="200">
        <v>2046.9260000000004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734</v>
      </c>
      <c r="D82" s="100">
        <v>734</v>
      </c>
      <c r="E82" s="100">
        <v>734</v>
      </c>
      <c r="F82" s="101"/>
      <c r="G82" s="101"/>
      <c r="H82" s="198">
        <v>83.365</v>
      </c>
      <c r="I82" s="198">
        <v>83.365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385</v>
      </c>
      <c r="D83" s="100">
        <v>385</v>
      </c>
      <c r="E83" s="100">
        <v>385</v>
      </c>
      <c r="F83" s="101"/>
      <c r="G83" s="101"/>
      <c r="H83" s="198">
        <v>42.376</v>
      </c>
      <c r="I83" s="198">
        <v>35.329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1119</v>
      </c>
      <c r="D84" s="109">
        <v>1119</v>
      </c>
      <c r="E84" s="109">
        <v>1119</v>
      </c>
      <c r="F84" s="110">
        <f>IF(D84&gt;0,100*E84/D84,0)</f>
        <v>100</v>
      </c>
      <c r="G84" s="111"/>
      <c r="H84" s="199">
        <v>125.74099999999999</v>
      </c>
      <c r="I84" s="200">
        <v>118.69399999999999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45884</v>
      </c>
      <c r="D86" s="100">
        <v>54219.507493404744</v>
      </c>
      <c r="E86" s="100">
        <v>59973</v>
      </c>
      <c r="F86" s="101">
        <f>IF(D86&gt;0,100*E86/D86,0)</f>
        <v>110.61148057697704</v>
      </c>
      <c r="G86" s="101"/>
      <c r="H86" s="102">
        <v>3771.1543900000006</v>
      </c>
      <c r="I86" s="102">
        <v>4880.839015858766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45884</v>
      </c>
      <c r="D89" s="126">
        <v>54219.507493404744</v>
      </c>
      <c r="E89" s="126">
        <v>59973</v>
      </c>
      <c r="F89" s="127">
        <f>IF(D89&gt;0,100*E89/D89,0)</f>
        <v>110.61148057697704</v>
      </c>
      <c r="G89" s="111"/>
      <c r="H89" s="128">
        <v>3771.1543900000006</v>
      </c>
      <c r="I89" s="129">
        <v>4880.839015858766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4"/>
  <sheetViews>
    <sheetView showZeros="0" tabSelected="1" zoomScaleSheetLayoutView="69" zoomScalePageLayoutView="0" workbookViewId="0" topLeftCell="I46">
      <selection activeCell="Y83" sqref="Y83"/>
    </sheetView>
  </sheetViews>
  <sheetFormatPr defaultColWidth="8.7109375" defaultRowHeight="15"/>
  <cols>
    <col min="1" max="1" width="22.00390625" style="140" customWidth="1"/>
    <col min="2" max="2" width="0.9921875" style="140" customWidth="1"/>
    <col min="3" max="3" width="1.1484375" style="140" customWidth="1"/>
    <col min="4" max="4" width="6.421875" style="140" customWidth="1"/>
    <col min="5" max="6" width="9.421875" style="140" customWidth="1"/>
    <col min="7" max="7" width="11.00390625" style="140" customWidth="1"/>
    <col min="8" max="8" width="10.421875" style="140" customWidth="1"/>
    <col min="9" max="9" width="0.9921875" style="140" customWidth="1"/>
    <col min="10" max="10" width="6.421875" style="140" customWidth="1"/>
    <col min="11" max="12" width="9.421875" style="140" customWidth="1"/>
    <col min="13" max="13" width="11.28125" style="140" customWidth="1"/>
    <col min="14" max="14" width="10.421875" style="140" customWidth="1"/>
    <col min="15" max="15" width="22.00390625" style="140" customWidth="1"/>
    <col min="16" max="16" width="0.9921875" style="140" customWidth="1"/>
    <col min="17" max="17" width="1.1484375" style="140" customWidth="1"/>
    <col min="18" max="18" width="6.421875" style="140" customWidth="1"/>
    <col min="19" max="21" width="9.421875" style="140" customWidth="1"/>
    <col min="22" max="22" width="10.421875" style="140" customWidth="1"/>
    <col min="23" max="23" width="0.9921875" style="140" customWidth="1"/>
    <col min="24" max="24" width="6.421875" style="140" customWidth="1"/>
    <col min="25" max="27" width="9.421875" style="140" customWidth="1"/>
    <col min="28" max="28" width="10.421875" style="140" customWidth="1"/>
    <col min="29" max="16384" width="8.7109375" style="140" customWidth="1"/>
  </cols>
  <sheetData>
    <row r="1" spans="1:22" ht="9">
      <c r="A1" s="139"/>
      <c r="B1" s="139"/>
      <c r="C1" s="139"/>
      <c r="D1" s="139"/>
      <c r="E1" s="139"/>
      <c r="F1" s="139"/>
      <c r="G1" s="139"/>
      <c r="H1" s="139"/>
      <c r="O1" s="139"/>
      <c r="P1" s="139"/>
      <c r="Q1" s="139"/>
      <c r="R1" s="139"/>
      <c r="S1" s="139"/>
      <c r="T1" s="139"/>
      <c r="U1" s="139"/>
      <c r="V1" s="139"/>
    </row>
    <row r="2" spans="1:27" s="143" customFormat="1" ht="9.75">
      <c r="A2" s="141" t="s">
        <v>118</v>
      </c>
      <c r="B2" s="142"/>
      <c r="C2" s="142"/>
      <c r="D2" s="142"/>
      <c r="E2" s="142"/>
      <c r="F2" s="142"/>
      <c r="G2" s="142"/>
      <c r="H2" s="142"/>
      <c r="J2" s="143" t="s">
        <v>119</v>
      </c>
      <c r="M2" s="143" t="s">
        <v>126</v>
      </c>
      <c r="O2" s="141" t="s">
        <v>118</v>
      </c>
      <c r="P2" s="142"/>
      <c r="Q2" s="142"/>
      <c r="R2" s="142"/>
      <c r="S2" s="142"/>
      <c r="T2" s="142"/>
      <c r="U2" s="142"/>
      <c r="V2" s="142"/>
      <c r="X2" s="143" t="s">
        <v>119</v>
      </c>
      <c r="AA2" s="143" t="s">
        <v>126</v>
      </c>
    </row>
    <row r="3" spans="1:22" s="143" customFormat="1" ht="12" customHeight="1" thickBot="1">
      <c r="A3" s="142"/>
      <c r="B3" s="142"/>
      <c r="C3" s="142"/>
      <c r="D3" s="142"/>
      <c r="E3" s="142"/>
      <c r="F3" s="142"/>
      <c r="G3" s="142"/>
      <c r="H3" s="142"/>
      <c r="O3" s="142"/>
      <c r="P3" s="142"/>
      <c r="Q3" s="142"/>
      <c r="R3" s="142"/>
      <c r="S3" s="142"/>
      <c r="T3" s="142"/>
      <c r="U3" s="142"/>
      <c r="V3" s="142"/>
    </row>
    <row r="4" spans="1:28" s="143" customFormat="1" ht="10.5" thickBot="1">
      <c r="A4" s="144"/>
      <c r="B4" s="145"/>
      <c r="C4" s="146"/>
      <c r="D4" s="256" t="s">
        <v>120</v>
      </c>
      <c r="E4" s="257"/>
      <c r="F4" s="257"/>
      <c r="G4" s="257"/>
      <c r="H4" s="258"/>
      <c r="J4" s="256" t="s">
        <v>121</v>
      </c>
      <c r="K4" s="257"/>
      <c r="L4" s="257"/>
      <c r="M4" s="257"/>
      <c r="N4" s="258"/>
      <c r="O4" s="144"/>
      <c r="P4" s="145"/>
      <c r="Q4" s="146"/>
      <c r="R4" s="256" t="s">
        <v>120</v>
      </c>
      <c r="S4" s="257"/>
      <c r="T4" s="257"/>
      <c r="U4" s="257"/>
      <c r="V4" s="258"/>
      <c r="X4" s="256" t="s">
        <v>121</v>
      </c>
      <c r="Y4" s="257"/>
      <c r="Z4" s="257"/>
      <c r="AA4" s="257"/>
      <c r="AB4" s="258"/>
    </row>
    <row r="5" spans="1:28" s="143" customFormat="1" ht="9.75">
      <c r="A5" s="147" t="s">
        <v>122</v>
      </c>
      <c r="B5" s="148"/>
      <c r="C5" s="146"/>
      <c r="D5" s="144"/>
      <c r="E5" s="149" t="s">
        <v>293</v>
      </c>
      <c r="F5" s="149" t="s">
        <v>123</v>
      </c>
      <c r="G5" s="149" t="s">
        <v>124</v>
      </c>
      <c r="H5" s="150">
        <f>G6</f>
        <v>2015</v>
      </c>
      <c r="J5" s="144"/>
      <c r="K5" s="149" t="s">
        <v>293</v>
      </c>
      <c r="L5" s="149" t="s">
        <v>123</v>
      </c>
      <c r="M5" s="149" t="s">
        <v>124</v>
      </c>
      <c r="N5" s="150">
        <f>M6</f>
        <v>2015</v>
      </c>
      <c r="O5" s="147" t="s">
        <v>122</v>
      </c>
      <c r="P5" s="148"/>
      <c r="Q5" s="146"/>
      <c r="R5" s="144"/>
      <c r="S5" s="149" t="s">
        <v>293</v>
      </c>
      <c r="T5" s="149" t="s">
        <v>123</v>
      </c>
      <c r="U5" s="149" t="s">
        <v>124</v>
      </c>
      <c r="V5" s="150">
        <f>U6</f>
        <v>2015</v>
      </c>
      <c r="X5" s="144"/>
      <c r="Y5" s="149" t="s">
        <v>293</v>
      </c>
      <c r="Z5" s="149" t="s">
        <v>123</v>
      </c>
      <c r="AA5" s="149" t="s">
        <v>124</v>
      </c>
      <c r="AB5" s="150">
        <f>AA6</f>
        <v>2015</v>
      </c>
    </row>
    <row r="6" spans="1:28" s="143" customFormat="1" ht="23.25" customHeight="1" thickBot="1">
      <c r="A6" s="151"/>
      <c r="B6" s="152"/>
      <c r="C6" s="153"/>
      <c r="D6" s="154" t="s">
        <v>125</v>
      </c>
      <c r="E6" s="155">
        <f>G6-2</f>
        <v>2013</v>
      </c>
      <c r="F6" s="155">
        <f>G6-1</f>
        <v>2014</v>
      </c>
      <c r="G6" s="155">
        <v>2015</v>
      </c>
      <c r="H6" s="156" t="str">
        <f>CONCATENATE(F6,"=100")</f>
        <v>2014=100</v>
      </c>
      <c r="I6" s="157"/>
      <c r="J6" s="154" t="s">
        <v>125</v>
      </c>
      <c r="K6" s="155">
        <f>M6-2</f>
        <v>2013</v>
      </c>
      <c r="L6" s="155">
        <f>M6-1</f>
        <v>2014</v>
      </c>
      <c r="M6" s="155">
        <v>2015</v>
      </c>
      <c r="N6" s="156" t="str">
        <f>CONCATENATE(L6,"=100")</f>
        <v>2014=100</v>
      </c>
      <c r="O6" s="151"/>
      <c r="P6" s="152"/>
      <c r="Q6" s="153"/>
      <c r="R6" s="154" t="s">
        <v>125</v>
      </c>
      <c r="S6" s="155">
        <f>U6-2</f>
        <v>2013</v>
      </c>
      <c r="T6" s="155">
        <f>U6-1</f>
        <v>2014</v>
      </c>
      <c r="U6" s="155">
        <v>2015</v>
      </c>
      <c r="V6" s="156" t="str">
        <f>CONCATENATE(T6,"=100")</f>
        <v>2014=100</v>
      </c>
      <c r="W6" s="157"/>
      <c r="X6" s="154" t="s">
        <v>125</v>
      </c>
      <c r="Y6" s="155">
        <f>AA6-2</f>
        <v>2013</v>
      </c>
      <c r="Z6" s="155">
        <f>AA6-1</f>
        <v>2014</v>
      </c>
      <c r="AA6" s="155">
        <v>2015</v>
      </c>
      <c r="AB6" s="156" t="str">
        <f>CONCATENATE(Z6,"=100")</f>
        <v>2014=100</v>
      </c>
    </row>
    <row r="7" spans="1:28" s="164" customFormat="1" ht="4.5" customHeight="1">
      <c r="A7" s="158"/>
      <c r="B7" s="158"/>
      <c r="C7" s="158"/>
      <c r="D7" s="159"/>
      <c r="E7" s="160"/>
      <c r="F7" s="160"/>
      <c r="G7" s="160"/>
      <c r="H7" s="160">
        <f>IF(AND(F7&gt;0,G7&gt;0),G7*100/F7,"")</f>
      </c>
      <c r="I7" s="161"/>
      <c r="J7" s="161"/>
      <c r="K7" s="162"/>
      <c r="L7" s="162"/>
      <c r="M7" s="162"/>
      <c r="N7" s="162">
        <f>IF(AND(L7&gt;0,M7&gt;0),M7*100/L7,"")</f>
      </c>
      <c r="O7" s="158"/>
      <c r="P7" s="158"/>
      <c r="Q7" s="158"/>
      <c r="R7" s="159"/>
      <c r="S7" s="160"/>
      <c r="T7" s="160"/>
      <c r="U7" s="160"/>
      <c r="V7" s="160">
        <f>IF(AND(T7&gt;0,U7&gt;0),U7*100/T7,"")</f>
      </c>
      <c r="W7" s="161"/>
      <c r="X7" s="161"/>
      <c r="Y7" s="162"/>
      <c r="Z7" s="162"/>
      <c r="AA7" s="162"/>
      <c r="AB7" s="163">
        <f>IF(AND(Z7&gt;0,AA7&gt;0),AA7*100/Z7,"")</f>
      </c>
    </row>
    <row r="8" spans="1:28" s="164" customFormat="1" ht="4.5" customHeight="1">
      <c r="A8" s="158"/>
      <c r="B8" s="158"/>
      <c r="C8" s="158"/>
      <c r="D8" s="159"/>
      <c r="E8" s="160"/>
      <c r="F8" s="160"/>
      <c r="G8" s="203"/>
      <c r="H8" s="160"/>
      <c r="I8" s="160"/>
      <c r="J8" s="160"/>
      <c r="K8" s="160"/>
      <c r="L8" s="160"/>
      <c r="M8" s="202"/>
      <c r="N8" s="162"/>
      <c r="O8" s="158"/>
      <c r="P8" s="158"/>
      <c r="Q8" s="158"/>
      <c r="R8" s="159"/>
      <c r="S8" s="160"/>
      <c r="T8" s="160"/>
      <c r="U8" s="160"/>
      <c r="V8" s="160"/>
      <c r="W8" s="161"/>
      <c r="X8" s="161"/>
      <c r="Y8" s="162"/>
      <c r="Z8" s="162"/>
      <c r="AA8" s="162"/>
      <c r="AB8" s="163"/>
    </row>
    <row r="9" spans="1:28" s="164" customFormat="1" ht="11.25" customHeight="1">
      <c r="A9" s="158" t="s">
        <v>132</v>
      </c>
      <c r="B9" s="158"/>
      <c r="C9" s="158"/>
      <c r="D9" s="174"/>
      <c r="E9" s="160"/>
      <c r="F9" s="160"/>
      <c r="G9" s="160"/>
      <c r="H9" s="160">
        <f aca="true" t="shared" si="0" ref="H9:H22">IF(AND(F9&gt;0,G9&gt;0),G9*100/F9,"")</f>
      </c>
      <c r="I9" s="161"/>
      <c r="J9" s="175"/>
      <c r="K9" s="162"/>
      <c r="L9" s="162"/>
      <c r="M9" s="162"/>
      <c r="N9" s="162">
        <f aca="true" t="shared" si="1" ref="N9:N22">IF(AND(L9&gt;0,M9&gt;0),M9*100/L9,"")</f>
      </c>
      <c r="O9" s="158" t="s">
        <v>127</v>
      </c>
      <c r="P9" s="158"/>
      <c r="Q9" s="158"/>
      <c r="R9" s="174"/>
      <c r="S9" s="160"/>
      <c r="T9" s="160"/>
      <c r="U9" s="160"/>
      <c r="V9" s="160">
        <f aca="true" t="shared" si="2" ref="V9:V18">IF(AND(T9&gt;0,U9&gt;0),U9*100/T9,"")</f>
      </c>
      <c r="W9" s="161"/>
      <c r="X9" s="175"/>
      <c r="Y9" s="162"/>
      <c r="Z9" s="162"/>
      <c r="AA9" s="162"/>
      <c r="AB9" s="163">
        <f aca="true" t="shared" si="3" ref="AB9:AB18">IF(AND(Z9&gt;0,AA9&gt;0),AA9*100/Z9,"")</f>
      </c>
    </row>
    <row r="10" spans="1:28" s="164" customFormat="1" ht="11.25" customHeight="1">
      <c r="A10" s="158" t="s">
        <v>133</v>
      </c>
      <c r="B10" s="160"/>
      <c r="C10" s="160"/>
      <c r="D10" s="174">
        <v>3</v>
      </c>
      <c r="E10" s="167">
        <v>1781.58</v>
      </c>
      <c r="F10" s="167">
        <v>1871.65628</v>
      </c>
      <c r="G10" s="167">
        <v>1823.57428459379</v>
      </c>
      <c r="H10" s="167">
        <f t="shared" si="0"/>
        <v>97.43104565084943</v>
      </c>
      <c r="I10" s="162"/>
      <c r="J10" s="175">
        <v>7</v>
      </c>
      <c r="K10" s="163">
        <v>6811.661000000001</v>
      </c>
      <c r="L10" s="163">
        <v>5698.594236452742</v>
      </c>
      <c r="M10" s="163">
        <v>5473.01294</v>
      </c>
      <c r="N10" s="162">
        <f t="shared" si="1"/>
        <v>96.04145711920066</v>
      </c>
      <c r="O10" s="158" t="s">
        <v>194</v>
      </c>
      <c r="P10" s="160"/>
      <c r="Q10" s="160"/>
      <c r="R10" s="174">
        <v>6</v>
      </c>
      <c r="S10" s="167">
        <v>5.343</v>
      </c>
      <c r="T10" s="167">
        <v>5.193</v>
      </c>
      <c r="U10" s="167">
        <v>5.603</v>
      </c>
      <c r="V10" s="167">
        <f t="shared" si="2"/>
        <v>107.89524359715001</v>
      </c>
      <c r="W10" s="162"/>
      <c r="X10" s="175">
        <v>6</v>
      </c>
      <c r="Y10" s="163">
        <v>45.484</v>
      </c>
      <c r="Z10" s="163">
        <v>45.503</v>
      </c>
      <c r="AA10" s="163">
        <v>48.77570500000001</v>
      </c>
      <c r="AB10" s="163">
        <f t="shared" si="3"/>
        <v>107.19228402522913</v>
      </c>
    </row>
    <row r="11" spans="1:28" s="164" customFormat="1" ht="11.25" customHeight="1">
      <c r="A11" s="158" t="s">
        <v>134</v>
      </c>
      <c r="B11" s="160"/>
      <c r="C11" s="160"/>
      <c r="D11" s="174">
        <v>3</v>
      </c>
      <c r="E11" s="167">
        <v>343.389</v>
      </c>
      <c r="F11" s="167">
        <v>295.70126</v>
      </c>
      <c r="G11" s="167">
        <v>312.56</v>
      </c>
      <c r="H11" s="167">
        <f t="shared" si="0"/>
        <v>105.70127431989975</v>
      </c>
      <c r="I11" s="162"/>
      <c r="J11" s="175">
        <v>7</v>
      </c>
      <c r="K11" s="163">
        <v>933.268</v>
      </c>
      <c r="L11" s="163">
        <v>789.2381965069352</v>
      </c>
      <c r="M11" s="163">
        <v>867.546108</v>
      </c>
      <c r="N11" s="162">
        <f t="shared" si="1"/>
        <v>109.9219616890877</v>
      </c>
      <c r="O11" s="158" t="s">
        <v>308</v>
      </c>
      <c r="P11" s="160"/>
      <c r="Q11" s="160"/>
      <c r="R11" s="174">
        <v>6</v>
      </c>
      <c r="S11" s="167">
        <v>36.4</v>
      </c>
      <c r="T11" s="167">
        <v>24.9</v>
      </c>
      <c r="U11" s="167">
        <v>32.1</v>
      </c>
      <c r="V11" s="167">
        <f t="shared" si="2"/>
        <v>128.91566265060243</v>
      </c>
      <c r="W11" s="162"/>
      <c r="X11" s="175">
        <v>12</v>
      </c>
      <c r="Y11" s="163">
        <v>8.893</v>
      </c>
      <c r="Z11" s="163">
        <v>6.340999999999999</v>
      </c>
      <c r="AA11" s="163">
        <v>0</v>
      </c>
      <c r="AB11" s="163">
        <f t="shared" si="3"/>
      </c>
    </row>
    <row r="12" spans="1:28" ht="11.25">
      <c r="A12" s="158" t="s">
        <v>135</v>
      </c>
      <c r="B12" s="160"/>
      <c r="C12" s="160"/>
      <c r="D12" s="174">
        <v>3</v>
      </c>
      <c r="E12" s="167">
        <v>2124.969</v>
      </c>
      <c r="F12" s="167">
        <v>2167.35754</v>
      </c>
      <c r="G12" s="167">
        <v>2136.13428459379</v>
      </c>
      <c r="H12" s="167">
        <f t="shared" si="0"/>
        <v>98.55938603437761</v>
      </c>
      <c r="I12" s="162"/>
      <c r="J12" s="175">
        <v>7</v>
      </c>
      <c r="K12" s="163">
        <v>7744.929</v>
      </c>
      <c r="L12" s="163">
        <v>6487.832432959678</v>
      </c>
      <c r="M12" s="163">
        <v>6340.559048</v>
      </c>
      <c r="N12" s="162">
        <f t="shared" si="1"/>
        <v>97.73000633907412</v>
      </c>
      <c r="O12" s="158" t="s">
        <v>195</v>
      </c>
      <c r="P12" s="160"/>
      <c r="Q12" s="160"/>
      <c r="R12" s="174"/>
      <c r="S12" s="167">
        <v>2.231</v>
      </c>
      <c r="T12" s="167">
        <v>2.443</v>
      </c>
      <c r="U12" s="167">
        <v>2.404</v>
      </c>
      <c r="V12" s="167">
        <f t="shared" si="2"/>
        <v>98.40360212853048</v>
      </c>
      <c r="W12" s="162"/>
      <c r="X12" s="175">
        <v>3</v>
      </c>
      <c r="Y12" s="163">
        <v>58.687000000000005</v>
      </c>
      <c r="Z12" s="163">
        <v>61.623</v>
      </c>
      <c r="AA12" s="163">
        <v>68.53802</v>
      </c>
      <c r="AB12" s="163">
        <f t="shared" si="3"/>
        <v>111.2214919753988</v>
      </c>
    </row>
    <row r="13" spans="1:28" s="143" customFormat="1" ht="11.25">
      <c r="A13" s="158" t="s">
        <v>136</v>
      </c>
      <c r="B13" s="160"/>
      <c r="C13" s="160"/>
      <c r="D13" s="174">
        <v>3</v>
      </c>
      <c r="E13" s="167">
        <v>424.153</v>
      </c>
      <c r="F13" s="167">
        <v>370.44419271586855</v>
      </c>
      <c r="G13" s="167">
        <v>385.872</v>
      </c>
      <c r="H13" s="167">
        <f t="shared" si="0"/>
        <v>104.16467786173791</v>
      </c>
      <c r="I13" s="162"/>
      <c r="J13" s="175">
        <v>7</v>
      </c>
      <c r="K13" s="163">
        <v>1187.3500000000001</v>
      </c>
      <c r="L13" s="163">
        <v>708.3443278497158</v>
      </c>
      <c r="M13" s="163">
        <v>717.0421190157674</v>
      </c>
      <c r="N13" s="162">
        <f t="shared" si="1"/>
        <v>101.22790439960959</v>
      </c>
      <c r="O13" s="158" t="s">
        <v>196</v>
      </c>
      <c r="P13" s="160"/>
      <c r="Q13" s="160"/>
      <c r="R13" s="174">
        <v>7</v>
      </c>
      <c r="S13" s="167">
        <v>3.002</v>
      </c>
      <c r="T13" s="167">
        <v>3.251</v>
      </c>
      <c r="U13" s="167">
        <v>3.449</v>
      </c>
      <c r="V13" s="167">
        <f t="shared" si="2"/>
        <v>106.09043371270378</v>
      </c>
      <c r="W13" s="162"/>
      <c r="X13" s="175">
        <v>6</v>
      </c>
      <c r="Y13" s="163">
        <v>55.93790916666667</v>
      </c>
      <c r="Z13" s="163">
        <v>61.08946666666667</v>
      </c>
      <c r="AA13" s="163">
        <v>64.0972</v>
      </c>
      <c r="AB13" s="163">
        <f t="shared" si="3"/>
        <v>104.92348926492511</v>
      </c>
    </row>
    <row r="14" spans="1:28" s="143" customFormat="1" ht="12" customHeight="1">
      <c r="A14" s="158" t="s">
        <v>137</v>
      </c>
      <c r="B14" s="160"/>
      <c r="C14" s="160"/>
      <c r="D14" s="174">
        <v>4</v>
      </c>
      <c r="E14" s="167">
        <v>2360.129</v>
      </c>
      <c r="F14" s="167">
        <v>2415.3385652841316</v>
      </c>
      <c r="G14" s="167">
        <v>2292.8136503</v>
      </c>
      <c r="H14" s="167">
        <f t="shared" si="0"/>
        <v>94.92721572266544</v>
      </c>
      <c r="I14" s="162"/>
      <c r="J14" s="175">
        <v>7</v>
      </c>
      <c r="K14" s="163">
        <v>8817.648000000001</v>
      </c>
      <c r="L14" s="163">
        <v>6225.109952219779</v>
      </c>
      <c r="M14" s="163">
        <v>5797.322429984233</v>
      </c>
      <c r="N14" s="162">
        <f t="shared" si="1"/>
        <v>93.12803266899722</v>
      </c>
      <c r="O14" s="158" t="s">
        <v>309</v>
      </c>
      <c r="P14" s="160"/>
      <c r="Q14" s="160"/>
      <c r="R14" s="174">
        <v>5</v>
      </c>
      <c r="S14" s="167">
        <v>48.361</v>
      </c>
      <c r="T14" s="167">
        <v>45.6</v>
      </c>
      <c r="U14" s="167">
        <v>45.291</v>
      </c>
      <c r="V14" s="167">
        <f t="shared" si="2"/>
        <v>99.32236842105262</v>
      </c>
      <c r="W14" s="162"/>
      <c r="X14" s="175">
        <v>6</v>
      </c>
      <c r="Y14" s="163">
        <v>134.868</v>
      </c>
      <c r="Z14" s="163">
        <v>122.59799999999998</v>
      </c>
      <c r="AA14" s="163">
        <v>121.815</v>
      </c>
      <c r="AB14" s="163">
        <f t="shared" si="3"/>
        <v>99.36132726471885</v>
      </c>
    </row>
    <row r="15" spans="1:28" s="143" customFormat="1" ht="11.25">
      <c r="A15" s="158" t="s">
        <v>138</v>
      </c>
      <c r="B15" s="160"/>
      <c r="C15" s="160"/>
      <c r="D15" s="174">
        <v>4</v>
      </c>
      <c r="E15" s="167">
        <v>2784.282</v>
      </c>
      <c r="F15" s="167">
        <v>2785.782758</v>
      </c>
      <c r="G15" s="167">
        <v>2678.6856503</v>
      </c>
      <c r="H15" s="167">
        <f t="shared" si="0"/>
        <v>96.15558293652128</v>
      </c>
      <c r="I15" s="162"/>
      <c r="J15" s="175">
        <v>7</v>
      </c>
      <c r="K15" s="163">
        <v>10004.997999999998</v>
      </c>
      <c r="L15" s="163">
        <v>6933.454280069496</v>
      </c>
      <c r="M15" s="163">
        <f>M13+M14</f>
        <v>6514.364549000001</v>
      </c>
      <c r="N15" s="162">
        <f t="shared" si="1"/>
        <v>93.95554201209366</v>
      </c>
      <c r="O15" s="158" t="s">
        <v>310</v>
      </c>
      <c r="P15" s="160"/>
      <c r="Q15" s="160"/>
      <c r="R15" s="174">
        <v>5</v>
      </c>
      <c r="S15" s="167">
        <v>8.971</v>
      </c>
      <c r="T15" s="167">
        <v>8.480872</v>
      </c>
      <c r="U15" s="167">
        <v>9.65</v>
      </c>
      <c r="V15" s="167">
        <f t="shared" si="2"/>
        <v>113.78546923005088</v>
      </c>
      <c r="W15" s="162"/>
      <c r="X15" s="175">
        <v>6</v>
      </c>
      <c r="Y15" s="163">
        <v>14.838000000000003</v>
      </c>
      <c r="Z15" s="163">
        <v>15.192</v>
      </c>
      <c r="AA15" s="163">
        <v>15.63</v>
      </c>
      <c r="AB15" s="163">
        <f t="shared" si="3"/>
        <v>102.88309636650868</v>
      </c>
    </row>
    <row r="16" spans="1:28" s="143" customFormat="1" ht="11.25">
      <c r="A16" s="158" t="s">
        <v>139</v>
      </c>
      <c r="B16" s="160"/>
      <c r="C16" s="160"/>
      <c r="D16" s="174">
        <v>3</v>
      </c>
      <c r="E16" s="167">
        <v>444.474</v>
      </c>
      <c r="F16" s="167">
        <v>430.209002</v>
      </c>
      <c r="G16" s="167">
        <v>468.385845896629</v>
      </c>
      <c r="H16" s="167">
        <f t="shared" si="0"/>
        <v>108.87402256092936</v>
      </c>
      <c r="I16" s="162"/>
      <c r="J16" s="175">
        <v>7</v>
      </c>
      <c r="K16" s="163">
        <v>957.6619999999999</v>
      </c>
      <c r="L16" s="163">
        <v>670.5175641164426</v>
      </c>
      <c r="M16" s="163">
        <v>763.952588</v>
      </c>
      <c r="N16" s="162">
        <f t="shared" si="1"/>
        <v>113.93476157581031</v>
      </c>
      <c r="O16" s="158" t="s">
        <v>197</v>
      </c>
      <c r="P16" s="160"/>
      <c r="Q16" s="160"/>
      <c r="R16" s="174">
        <v>7</v>
      </c>
      <c r="S16" s="167">
        <v>24.057</v>
      </c>
      <c r="T16" s="167">
        <v>26.744</v>
      </c>
      <c r="U16" s="167">
        <v>25.208</v>
      </c>
      <c r="V16" s="167">
        <f t="shared" si="2"/>
        <v>94.25665569847442</v>
      </c>
      <c r="W16" s="162"/>
      <c r="X16" s="175"/>
      <c r="Y16" s="163">
        <v>400.94800000000004</v>
      </c>
      <c r="Z16" s="163">
        <v>428.68629999999996</v>
      </c>
      <c r="AA16" s="163">
        <v>0</v>
      </c>
      <c r="AB16" s="163">
        <f t="shared" si="3"/>
      </c>
    </row>
    <row r="17" spans="1:28" s="143" customFormat="1" ht="12" customHeight="1">
      <c r="A17" s="158" t="s">
        <v>140</v>
      </c>
      <c r="B17" s="160"/>
      <c r="C17" s="160"/>
      <c r="D17" s="174">
        <v>3</v>
      </c>
      <c r="E17" s="167">
        <v>155.634</v>
      </c>
      <c r="F17" s="167">
        <v>133.926</v>
      </c>
      <c r="G17" s="167">
        <v>144.332627148421</v>
      </c>
      <c r="H17" s="167">
        <f t="shared" si="0"/>
        <v>107.77043079642566</v>
      </c>
      <c r="I17" s="162"/>
      <c r="J17" s="175">
        <v>7</v>
      </c>
      <c r="K17" s="163">
        <v>384.03</v>
      </c>
      <c r="L17" s="163">
        <v>228.77231094401427</v>
      </c>
      <c r="M17" s="163">
        <v>285.38268800000003</v>
      </c>
      <c r="N17" s="162">
        <f t="shared" si="1"/>
        <v>124.74529230499384</v>
      </c>
      <c r="O17" s="158" t="s">
        <v>128</v>
      </c>
      <c r="P17" s="160"/>
      <c r="Q17" s="160"/>
      <c r="R17" s="174">
        <v>5</v>
      </c>
      <c r="S17" s="167">
        <v>1.539</v>
      </c>
      <c r="T17" s="167">
        <v>1.502</v>
      </c>
      <c r="U17" s="167">
        <v>1.609</v>
      </c>
      <c r="V17" s="167">
        <f t="shared" si="2"/>
        <v>107.12383488681758</v>
      </c>
      <c r="W17" s="162"/>
      <c r="X17" s="175">
        <v>5</v>
      </c>
      <c r="Y17" s="163">
        <v>75.328</v>
      </c>
      <c r="Z17" s="163">
        <v>70.60300000000001</v>
      </c>
      <c r="AA17" s="163">
        <v>83.44000000000001</v>
      </c>
      <c r="AB17" s="163">
        <f t="shared" si="3"/>
        <v>118.18194694276448</v>
      </c>
    </row>
    <row r="18" spans="1:28" s="164" customFormat="1" ht="11.25" customHeight="1">
      <c r="A18" s="158" t="s">
        <v>141</v>
      </c>
      <c r="B18" s="160"/>
      <c r="C18" s="160"/>
      <c r="D18" s="174">
        <v>3</v>
      </c>
      <c r="E18" s="167">
        <v>142.31</v>
      </c>
      <c r="F18" s="167">
        <v>192.96249799999998</v>
      </c>
      <c r="G18" s="167">
        <v>201.888</v>
      </c>
      <c r="H18" s="167">
        <f t="shared" si="0"/>
        <v>104.62551122239307</v>
      </c>
      <c r="I18" s="162"/>
      <c r="J18" s="175">
        <v>6</v>
      </c>
      <c r="K18" s="163">
        <v>394.75199999999995</v>
      </c>
      <c r="L18" s="163">
        <v>449.59890444118287</v>
      </c>
      <c r="M18" s="163">
        <v>453.60200199999997</v>
      </c>
      <c r="N18" s="162">
        <f t="shared" si="1"/>
        <v>100.89037084371739</v>
      </c>
      <c r="O18" s="158" t="s">
        <v>198</v>
      </c>
      <c r="P18" s="160"/>
      <c r="Q18" s="160"/>
      <c r="R18" s="174">
        <v>3</v>
      </c>
      <c r="S18" s="167">
        <v>8.608</v>
      </c>
      <c r="T18" s="167">
        <v>8.977</v>
      </c>
      <c r="U18" s="167">
        <v>8.823</v>
      </c>
      <c r="V18" s="167">
        <f t="shared" si="2"/>
        <v>98.28450484571684</v>
      </c>
      <c r="W18" s="162"/>
      <c r="X18" s="175">
        <v>6</v>
      </c>
      <c r="Y18" s="163">
        <v>746.8539999999999</v>
      </c>
      <c r="Z18" s="163">
        <v>739.3389999999999</v>
      </c>
      <c r="AA18" s="163">
        <v>750.1773099999998</v>
      </c>
      <c r="AB18" s="163">
        <f t="shared" si="3"/>
        <v>101.4659459327859</v>
      </c>
    </row>
    <row r="19" spans="1:28" s="164" customFormat="1" ht="11.25" customHeight="1">
      <c r="A19" s="158" t="s">
        <v>295</v>
      </c>
      <c r="B19" s="160"/>
      <c r="C19" s="160"/>
      <c r="D19" s="174"/>
      <c r="E19" s="167">
        <f>E12+E15+E16+E17+E18</f>
        <v>5651.669000000001</v>
      </c>
      <c r="F19" s="167">
        <f>F12+F15+F16+F17+F18</f>
        <v>5710.237798</v>
      </c>
      <c r="G19" s="167">
        <f>G12+G15+G16+G17+G18</f>
        <v>5629.42640793884</v>
      </c>
      <c r="H19" s="167">
        <f t="shared" si="0"/>
        <v>98.58479816568298</v>
      </c>
      <c r="I19" s="162"/>
      <c r="J19" s="175"/>
      <c r="K19" s="163">
        <f>K12+K15+K16+K17+K18</f>
        <v>19486.370999999996</v>
      </c>
      <c r="L19" s="163">
        <f>L12+L15+L16+L17+L18</f>
        <v>14770.175492530814</v>
      </c>
      <c r="M19" s="163">
        <f>M12+M15+M16+M17+M18</f>
        <v>14357.860875</v>
      </c>
      <c r="N19" s="162">
        <f t="shared" si="1"/>
        <v>97.20846500612456</v>
      </c>
      <c r="O19" s="158" t="s">
        <v>311</v>
      </c>
      <c r="P19" s="160"/>
      <c r="Q19" s="160"/>
      <c r="R19" s="174">
        <v>6</v>
      </c>
      <c r="S19" s="167">
        <v>4.9</v>
      </c>
      <c r="T19" s="167">
        <v>5.7</v>
      </c>
      <c r="U19" s="167">
        <v>5.6</v>
      </c>
      <c r="V19" s="167">
        <f aca="true" t="shared" si="4" ref="V19:V26">IF(AND(T19&gt;0,U19&gt;0),U19*100/T19,"")</f>
        <v>98.24561403508771</v>
      </c>
      <c r="W19" s="162"/>
      <c r="X19" s="175">
        <v>7</v>
      </c>
      <c r="Y19" s="163">
        <v>0.5660000000000001</v>
      </c>
      <c r="Z19" s="163">
        <v>0.643</v>
      </c>
      <c r="AA19" s="163">
        <v>0.608</v>
      </c>
      <c r="AB19" s="163">
        <f aca="true" t="shared" si="5" ref="AB19:AB26">IF(AND(Z19&gt;0,AA19&gt;0),AA19*100/Z19,"")</f>
        <v>94.55676516329704</v>
      </c>
    </row>
    <row r="20" spans="1:28" s="164" customFormat="1" ht="11.25" customHeight="1">
      <c r="A20" s="158" t="s">
        <v>142</v>
      </c>
      <c r="B20" s="160"/>
      <c r="C20" s="160"/>
      <c r="D20" s="174">
        <v>7</v>
      </c>
      <c r="E20" s="167">
        <v>439.9581098192235</v>
      </c>
      <c r="F20" s="167">
        <v>433.8895542604908</v>
      </c>
      <c r="G20" s="167">
        <v>382.34247999999997</v>
      </c>
      <c r="H20" s="167">
        <f t="shared" si="0"/>
        <v>88.11977062956812</v>
      </c>
      <c r="I20" s="162"/>
      <c r="J20" s="175"/>
      <c r="K20" s="163">
        <v>4930.187803307518</v>
      </c>
      <c r="L20" s="163">
        <v>4749.76185237516</v>
      </c>
      <c r="M20" s="163"/>
      <c r="N20" s="162">
        <f t="shared" si="1"/>
      </c>
      <c r="O20" s="158" t="s">
        <v>199</v>
      </c>
      <c r="P20" s="160"/>
      <c r="Q20" s="160"/>
      <c r="R20" s="174">
        <v>4</v>
      </c>
      <c r="S20" s="167">
        <v>3.647</v>
      </c>
      <c r="T20" s="167">
        <v>3.487143560002384</v>
      </c>
      <c r="U20" s="167">
        <v>3.355</v>
      </c>
      <c r="V20" s="167">
        <f t="shared" si="4"/>
        <v>96.2105500468041</v>
      </c>
      <c r="W20" s="162"/>
      <c r="X20" s="175">
        <v>6</v>
      </c>
      <c r="Y20" s="163">
        <v>206.06400000000005</v>
      </c>
      <c r="Z20" s="163">
        <v>211.18210000000002</v>
      </c>
      <c r="AA20" s="163">
        <v>247.427019</v>
      </c>
      <c r="AB20" s="163">
        <f t="shared" si="5"/>
        <v>117.16287459969381</v>
      </c>
    </row>
    <row r="21" spans="1:28" s="164" customFormat="1" ht="11.25" customHeight="1">
      <c r="A21" s="158" t="s">
        <v>143</v>
      </c>
      <c r="B21" s="160"/>
      <c r="C21" s="160"/>
      <c r="D21" s="174">
        <v>6</v>
      </c>
      <c r="E21" s="167">
        <v>8.97</v>
      </c>
      <c r="F21" s="167">
        <v>6.464792999999999</v>
      </c>
      <c r="G21" s="167">
        <v>7.865</v>
      </c>
      <c r="H21" s="167">
        <f t="shared" si="0"/>
        <v>121.65896108351808</v>
      </c>
      <c r="I21" s="162"/>
      <c r="J21" s="175">
        <v>7</v>
      </c>
      <c r="K21" s="163">
        <v>45.085</v>
      </c>
      <c r="L21" s="163">
        <v>42.35309390865385</v>
      </c>
      <c r="M21" s="163">
        <v>52.9817</v>
      </c>
      <c r="N21" s="162">
        <f t="shared" si="1"/>
        <v>125.09522944007274</v>
      </c>
      <c r="O21" s="158" t="s">
        <v>200</v>
      </c>
      <c r="P21" s="160"/>
      <c r="Q21" s="160"/>
      <c r="R21" s="174">
        <v>5</v>
      </c>
      <c r="S21" s="167">
        <v>2.089</v>
      </c>
      <c r="T21" s="167">
        <v>2.239</v>
      </c>
      <c r="U21" s="167">
        <v>2.197</v>
      </c>
      <c r="V21" s="167">
        <f t="shared" si="4"/>
        <v>98.12416257257706</v>
      </c>
      <c r="W21" s="162"/>
      <c r="X21" s="175">
        <v>11</v>
      </c>
      <c r="Y21" s="163">
        <v>55.123999999999995</v>
      </c>
      <c r="Z21" s="163">
        <v>61.06800000000001</v>
      </c>
      <c r="AA21" s="163">
        <v>0</v>
      </c>
      <c r="AB21" s="163">
        <f t="shared" si="5"/>
      </c>
    </row>
    <row r="22" spans="1:28" s="164" customFormat="1" ht="11.25" customHeight="1">
      <c r="A22" s="158" t="s">
        <v>144</v>
      </c>
      <c r="B22" s="160"/>
      <c r="C22" s="160"/>
      <c r="D22" s="174">
        <v>6</v>
      </c>
      <c r="E22" s="167">
        <v>112.146</v>
      </c>
      <c r="F22" s="167">
        <v>110.246</v>
      </c>
      <c r="G22" s="167">
        <v>109.729</v>
      </c>
      <c r="H22" s="167">
        <f t="shared" si="0"/>
        <v>99.53104874553271</v>
      </c>
      <c r="I22" s="162"/>
      <c r="J22" s="175">
        <v>7</v>
      </c>
      <c r="K22" s="163">
        <v>876.6310000000001</v>
      </c>
      <c r="L22" s="163">
        <v>863.6080000000001</v>
      </c>
      <c r="M22" s="163">
        <v>888.387</v>
      </c>
      <c r="N22" s="162">
        <f t="shared" si="1"/>
        <v>102.8692416003557</v>
      </c>
      <c r="O22" s="158" t="s">
        <v>201</v>
      </c>
      <c r="P22" s="160"/>
      <c r="Q22" s="160"/>
      <c r="R22" s="174">
        <v>5</v>
      </c>
      <c r="S22" s="167">
        <v>9.559</v>
      </c>
      <c r="T22" s="167">
        <v>10.252125188318722</v>
      </c>
      <c r="U22" s="167">
        <v>10.314</v>
      </c>
      <c r="V22" s="167">
        <f t="shared" si="4"/>
        <v>100.60353156584334</v>
      </c>
      <c r="W22" s="162"/>
      <c r="X22" s="175">
        <v>7</v>
      </c>
      <c r="Y22" s="163">
        <v>488.4959999999999</v>
      </c>
      <c r="Z22" s="163">
        <v>456.70628000000005</v>
      </c>
      <c r="AA22" s="163">
        <v>532.0209530000001</v>
      </c>
      <c r="AB22" s="163">
        <f t="shared" si="5"/>
        <v>116.49083367104127</v>
      </c>
    </row>
    <row r="23" spans="1:28" s="164" customFormat="1" ht="11.25" customHeight="1">
      <c r="A23" s="158"/>
      <c r="B23" s="160"/>
      <c r="C23" s="160"/>
      <c r="D23" s="174"/>
      <c r="E23" s="167"/>
      <c r="F23" s="167"/>
      <c r="G23" s="167"/>
      <c r="H23" s="167"/>
      <c r="I23" s="162"/>
      <c r="J23" s="175"/>
      <c r="K23" s="163"/>
      <c r="L23" s="163"/>
      <c r="M23" s="163"/>
      <c r="N23" s="162"/>
      <c r="O23" s="158" t="s">
        <v>202</v>
      </c>
      <c r="P23" s="160"/>
      <c r="Q23" s="160"/>
      <c r="R23" s="174">
        <v>5</v>
      </c>
      <c r="S23" s="167">
        <v>6.592</v>
      </c>
      <c r="T23" s="167">
        <v>6.580992912820229</v>
      </c>
      <c r="U23" s="167">
        <v>6.649</v>
      </c>
      <c r="V23" s="167">
        <f t="shared" si="4"/>
        <v>101.0333864217858</v>
      </c>
      <c r="W23" s="162"/>
      <c r="X23" s="175">
        <v>6</v>
      </c>
      <c r="Y23" s="163">
        <v>372.61899999999997</v>
      </c>
      <c r="Z23" s="163">
        <v>332.23900000000003</v>
      </c>
      <c r="AA23" s="163">
        <v>414.059</v>
      </c>
      <c r="AB23" s="163">
        <f t="shared" si="5"/>
        <v>124.62684994838052</v>
      </c>
    </row>
    <row r="24" spans="1:28" s="164" customFormat="1" ht="11.25" customHeight="1">
      <c r="A24" s="158" t="s">
        <v>145</v>
      </c>
      <c r="B24" s="160"/>
      <c r="C24" s="160"/>
      <c r="D24" s="174"/>
      <c r="E24" s="167"/>
      <c r="F24" s="167"/>
      <c r="G24" s="167"/>
      <c r="H24" s="167"/>
      <c r="I24" s="162"/>
      <c r="J24" s="175"/>
      <c r="K24" s="163"/>
      <c r="L24" s="163"/>
      <c r="M24" s="163"/>
      <c r="N24" s="162"/>
      <c r="O24" s="158" t="s">
        <v>129</v>
      </c>
      <c r="P24" s="160"/>
      <c r="Q24" s="160"/>
      <c r="R24" s="174">
        <v>3</v>
      </c>
      <c r="S24" s="167">
        <v>7.162</v>
      </c>
      <c r="T24" s="167">
        <v>7.112649762385707</v>
      </c>
      <c r="U24" s="167">
        <v>6.942195177867483</v>
      </c>
      <c r="V24" s="167">
        <f t="shared" si="4"/>
        <v>97.6035009425088</v>
      </c>
      <c r="W24" s="162"/>
      <c r="X24" s="175">
        <v>5</v>
      </c>
      <c r="Y24" s="163">
        <v>80.846</v>
      </c>
      <c r="Z24" s="163">
        <v>79.79752009404466</v>
      </c>
      <c r="AA24" s="163">
        <v>80.91900000000001</v>
      </c>
      <c r="AB24" s="163">
        <f t="shared" si="5"/>
        <v>101.40540696582255</v>
      </c>
    </row>
    <row r="25" spans="1:28" s="164" customFormat="1" ht="11.25" customHeight="1">
      <c r="A25" s="158" t="s">
        <v>146</v>
      </c>
      <c r="B25" s="160"/>
      <c r="C25" s="160"/>
      <c r="D25" s="174">
        <v>6</v>
      </c>
      <c r="E25" s="167">
        <v>6.829</v>
      </c>
      <c r="F25" s="167">
        <v>7.654</v>
      </c>
      <c r="G25" s="167">
        <v>8.961</v>
      </c>
      <c r="H25" s="167">
        <f aca="true" t="shared" si="6" ref="H25:H32">IF(AND(F25&gt;0,G25&gt;0),G25*100/F25,"")</f>
        <v>117.0760386725895</v>
      </c>
      <c r="I25" s="162"/>
      <c r="J25" s="175">
        <v>7</v>
      </c>
      <c r="K25" s="163">
        <v>11.336999999999998</v>
      </c>
      <c r="L25" s="163">
        <v>12.150957499999999</v>
      </c>
      <c r="M25" s="163">
        <v>18.372020000000003</v>
      </c>
      <c r="N25" s="162">
        <f aca="true" t="shared" si="7" ref="N25:N32">IF(AND(L25&gt;0,M25&gt;0),M25*100/L25,"")</f>
        <v>151.19812574441153</v>
      </c>
      <c r="O25" s="158" t="s">
        <v>312</v>
      </c>
      <c r="P25" s="160"/>
      <c r="Q25" s="160"/>
      <c r="R25" s="174">
        <v>3</v>
      </c>
      <c r="S25" s="167">
        <v>31.9</v>
      </c>
      <c r="T25" s="167">
        <v>26.3</v>
      </c>
      <c r="U25" s="167">
        <v>24.6</v>
      </c>
      <c r="V25" s="167">
        <f t="shared" si="4"/>
        <v>93.5361216730038</v>
      </c>
      <c r="W25" s="162"/>
      <c r="X25" s="175">
        <v>6</v>
      </c>
      <c r="Y25" s="163">
        <v>4.984</v>
      </c>
      <c r="Z25" s="163">
        <v>4.597</v>
      </c>
      <c r="AA25" s="163">
        <v>4.718</v>
      </c>
      <c r="AB25" s="163">
        <f t="shared" si="5"/>
        <v>102.63215140308897</v>
      </c>
    </row>
    <row r="26" spans="1:28" s="164" customFormat="1" ht="11.25" customHeight="1">
      <c r="A26" s="158" t="s">
        <v>147</v>
      </c>
      <c r="B26" s="160"/>
      <c r="C26" s="160"/>
      <c r="D26" s="174">
        <v>6</v>
      </c>
      <c r="E26" s="167">
        <v>17.542</v>
      </c>
      <c r="F26" s="167">
        <v>22.722857</v>
      </c>
      <c r="G26" s="167">
        <v>30.204</v>
      </c>
      <c r="H26" s="167">
        <f t="shared" si="6"/>
        <v>132.92342595827628</v>
      </c>
      <c r="I26" s="162"/>
      <c r="J26" s="175">
        <v>6</v>
      </c>
      <c r="K26" s="163">
        <v>27.759</v>
      </c>
      <c r="L26" s="163">
        <v>35.62230832786884</v>
      </c>
      <c r="M26" s="163">
        <v>39.693207</v>
      </c>
      <c r="N26" s="162">
        <f t="shared" si="7"/>
        <v>111.42794743861762</v>
      </c>
      <c r="O26" s="158" t="s">
        <v>131</v>
      </c>
      <c r="P26" s="160"/>
      <c r="Q26" s="160"/>
      <c r="R26" s="174"/>
      <c r="S26" s="167">
        <v>2.73</v>
      </c>
      <c r="T26" s="167">
        <v>2.548580707865082</v>
      </c>
      <c r="U26" s="167">
        <v>2.842</v>
      </c>
      <c r="V26" s="167">
        <f t="shared" si="4"/>
        <v>111.51304689819739</v>
      </c>
      <c r="W26" s="162"/>
      <c r="X26" s="175">
        <v>3</v>
      </c>
      <c r="Y26" s="163">
        <v>87.79399999999998</v>
      </c>
      <c r="Z26" s="163">
        <v>88.88429976385156</v>
      </c>
      <c r="AA26" s="163">
        <v>79.21199999999997</v>
      </c>
      <c r="AB26" s="163">
        <f t="shared" si="5"/>
        <v>89.11810095871934</v>
      </c>
    </row>
    <row r="27" spans="1:14" s="164" customFormat="1" ht="11.25" customHeight="1">
      <c r="A27" s="158" t="s">
        <v>148</v>
      </c>
      <c r="B27" s="160"/>
      <c r="C27" s="160"/>
      <c r="D27" s="174">
        <v>6</v>
      </c>
      <c r="E27" s="167">
        <v>31.505</v>
      </c>
      <c r="F27" s="167">
        <v>31.053445</v>
      </c>
      <c r="G27" s="167">
        <v>31.787</v>
      </c>
      <c r="H27" s="167">
        <f t="shared" si="6"/>
        <v>102.36223388419545</v>
      </c>
      <c r="I27" s="162"/>
      <c r="J27" s="175">
        <v>6</v>
      </c>
      <c r="K27" s="163">
        <v>40.57</v>
      </c>
      <c r="L27" s="163">
        <v>17.518825040000003</v>
      </c>
      <c r="M27" s="163">
        <v>20.267863000000006</v>
      </c>
      <c r="N27" s="162">
        <f t="shared" si="7"/>
        <v>115.69190829706467</v>
      </c>
    </row>
    <row r="28" spans="1:28" s="164" customFormat="1" ht="11.25" customHeight="1">
      <c r="A28" s="158" t="s">
        <v>149</v>
      </c>
      <c r="B28" s="160"/>
      <c r="C28" s="160"/>
      <c r="D28" s="174">
        <v>6</v>
      </c>
      <c r="E28" s="167">
        <v>27.252</v>
      </c>
      <c r="F28" s="167">
        <v>38.32930405221118</v>
      </c>
      <c r="G28" s="167">
        <v>38.083</v>
      </c>
      <c r="H28" s="167">
        <f t="shared" si="6"/>
        <v>99.35740014513263</v>
      </c>
      <c r="I28" s="162"/>
      <c r="J28" s="175">
        <v>6</v>
      </c>
      <c r="K28" s="163">
        <v>26.073</v>
      </c>
      <c r="L28" s="163">
        <v>33.53886786540332</v>
      </c>
      <c r="M28" s="163">
        <v>30.019546</v>
      </c>
      <c r="N28" s="162">
        <f t="shared" si="7"/>
        <v>89.50673624546033</v>
      </c>
      <c r="O28" s="158" t="s">
        <v>203</v>
      </c>
      <c r="P28" s="160"/>
      <c r="Q28" s="160"/>
      <c r="R28" s="174"/>
      <c r="S28" s="167"/>
      <c r="T28" s="167"/>
      <c r="U28" s="167"/>
      <c r="V28" s="167"/>
      <c r="W28" s="162"/>
      <c r="X28" s="175"/>
      <c r="Y28" s="163"/>
      <c r="Z28" s="163"/>
      <c r="AA28" s="163"/>
      <c r="AB28" s="163"/>
    </row>
    <row r="29" spans="1:28" s="164" customFormat="1" ht="12" customHeight="1">
      <c r="A29" s="158" t="s">
        <v>150</v>
      </c>
      <c r="B29" s="160"/>
      <c r="C29" s="160"/>
      <c r="D29" s="174">
        <v>6</v>
      </c>
      <c r="E29" s="167">
        <v>122.097</v>
      </c>
      <c r="F29" s="167">
        <v>138.59039</v>
      </c>
      <c r="G29" s="167">
        <v>156.096</v>
      </c>
      <c r="H29" s="167">
        <f t="shared" si="6"/>
        <v>112.63118604399627</v>
      </c>
      <c r="I29" s="162"/>
      <c r="J29" s="175">
        <v>6</v>
      </c>
      <c r="K29" s="163">
        <v>190.838</v>
      </c>
      <c r="L29" s="163">
        <v>134.88186792748132</v>
      </c>
      <c r="M29" s="163">
        <v>169.20751799999996</v>
      </c>
      <c r="N29" s="162">
        <f t="shared" si="7"/>
        <v>125.44867638619425</v>
      </c>
      <c r="O29" s="158" t="s">
        <v>204</v>
      </c>
      <c r="P29" s="160"/>
      <c r="Q29" s="160"/>
      <c r="R29" s="174">
        <v>0</v>
      </c>
      <c r="S29" s="167">
        <v>0</v>
      </c>
      <c r="T29" s="167">
        <v>0</v>
      </c>
      <c r="U29" s="167">
        <v>0</v>
      </c>
      <c r="V29" s="167">
        <f aca="true" t="shared" si="8" ref="V29:V34">IF(AND(T29&gt;0,U29&gt;0),U29*100/T29,"")</f>
      </c>
      <c r="W29" s="162"/>
      <c r="X29" s="175">
        <v>5</v>
      </c>
      <c r="Y29" s="163">
        <v>3641.243228436382</v>
      </c>
      <c r="Z29" s="163">
        <v>3305.422502</v>
      </c>
      <c r="AA29" s="163">
        <v>0</v>
      </c>
      <c r="AB29" s="163">
        <f aca="true" t="shared" si="9" ref="AB29:AB34">IF(AND(Z29&gt;0,AA29&gt;0),AA29*100/Z29,"")</f>
      </c>
    </row>
    <row r="30" spans="1:28" s="164" customFormat="1" ht="11.25" customHeight="1">
      <c r="A30" s="158" t="s">
        <v>151</v>
      </c>
      <c r="B30" s="160"/>
      <c r="C30" s="160"/>
      <c r="D30" s="174">
        <v>6</v>
      </c>
      <c r="E30" s="167">
        <v>71.44</v>
      </c>
      <c r="F30" s="167">
        <v>93.78882</v>
      </c>
      <c r="G30" s="167">
        <v>98.438</v>
      </c>
      <c r="H30" s="167">
        <f t="shared" si="6"/>
        <v>104.95707270866613</v>
      </c>
      <c r="I30" s="162"/>
      <c r="J30" s="175">
        <v>6</v>
      </c>
      <c r="K30" s="163">
        <v>85.3</v>
      </c>
      <c r="L30" s="163">
        <v>75.61596399333334</v>
      </c>
      <c r="M30" s="163">
        <v>82.32954545454545</v>
      </c>
      <c r="N30" s="162">
        <f t="shared" si="7"/>
        <v>108.87852393418409</v>
      </c>
      <c r="O30" s="158" t="s">
        <v>313</v>
      </c>
      <c r="P30" s="160"/>
      <c r="Q30" s="160"/>
      <c r="R30" s="174">
        <v>0</v>
      </c>
      <c r="S30" s="167">
        <v>0</v>
      </c>
      <c r="T30" s="167">
        <v>0</v>
      </c>
      <c r="U30" s="167">
        <v>0</v>
      </c>
      <c r="V30" s="167">
        <f t="shared" si="8"/>
      </c>
      <c r="W30" s="162"/>
      <c r="X30" s="175">
        <v>5</v>
      </c>
      <c r="Y30" s="163">
        <v>818.5365180812464</v>
      </c>
      <c r="Z30" s="163">
        <v>969.957928</v>
      </c>
      <c r="AA30" s="163">
        <v>0</v>
      </c>
      <c r="AB30" s="163">
        <f t="shared" si="9"/>
      </c>
    </row>
    <row r="31" spans="1:28" s="164" customFormat="1" ht="11.25" customHeight="1">
      <c r="A31" s="158" t="s">
        <v>152</v>
      </c>
      <c r="B31" s="160"/>
      <c r="C31" s="160"/>
      <c r="D31" s="174">
        <v>6</v>
      </c>
      <c r="E31" s="167">
        <v>3.65</v>
      </c>
      <c r="F31" s="167">
        <v>4.71</v>
      </c>
      <c r="G31" s="167">
        <v>4.147</v>
      </c>
      <c r="H31" s="167">
        <f t="shared" si="6"/>
        <v>88.04670912951168</v>
      </c>
      <c r="I31" s="162"/>
      <c r="J31" s="175">
        <v>6</v>
      </c>
      <c r="K31" s="163">
        <v>2.5079999999999996</v>
      </c>
      <c r="L31" s="163">
        <v>3.105</v>
      </c>
      <c r="M31" s="163">
        <v>3.028</v>
      </c>
      <c r="N31" s="162">
        <f t="shared" si="7"/>
        <v>97.52012882447666</v>
      </c>
      <c r="O31" s="158" t="s">
        <v>314</v>
      </c>
      <c r="P31" s="160"/>
      <c r="Q31" s="160"/>
      <c r="R31" s="174">
        <v>0</v>
      </c>
      <c r="S31" s="167">
        <v>0</v>
      </c>
      <c r="T31" s="167">
        <v>0</v>
      </c>
      <c r="U31" s="167">
        <v>0</v>
      </c>
      <c r="V31" s="167">
        <f t="shared" si="8"/>
      </c>
      <c r="W31" s="162"/>
      <c r="X31" s="175">
        <v>4</v>
      </c>
      <c r="Y31" s="163">
        <v>54.15644400000001</v>
      </c>
      <c r="Z31" s="163">
        <v>79.40095500000001</v>
      </c>
      <c r="AA31" s="163">
        <v>0</v>
      </c>
      <c r="AB31" s="163">
        <f t="shared" si="9"/>
      </c>
    </row>
    <row r="32" spans="1:28" s="164" customFormat="1" ht="11.25" customHeight="1">
      <c r="A32" s="158" t="s">
        <v>153</v>
      </c>
      <c r="B32" s="160"/>
      <c r="C32" s="160"/>
      <c r="D32" s="174">
        <v>6</v>
      </c>
      <c r="E32" s="167">
        <v>84.143</v>
      </c>
      <c r="F32" s="167">
        <v>104.796027</v>
      </c>
      <c r="G32" s="167">
        <v>74.643</v>
      </c>
      <c r="H32" s="167">
        <f t="shared" si="6"/>
        <v>71.22693687614704</v>
      </c>
      <c r="I32" s="162"/>
      <c r="J32" s="175">
        <v>6</v>
      </c>
      <c r="K32" s="163">
        <v>90.18299999999999</v>
      </c>
      <c r="L32" s="163">
        <v>69.1503881438309</v>
      </c>
      <c r="M32" s="163">
        <v>54.486018</v>
      </c>
      <c r="N32" s="162">
        <f t="shared" si="7"/>
        <v>78.79351000412404</v>
      </c>
      <c r="O32" s="158" t="s">
        <v>205</v>
      </c>
      <c r="P32" s="160"/>
      <c r="Q32" s="160"/>
      <c r="R32" s="174">
        <v>0</v>
      </c>
      <c r="S32" s="167">
        <v>0</v>
      </c>
      <c r="T32" s="167">
        <v>0</v>
      </c>
      <c r="U32" s="167">
        <v>0</v>
      </c>
      <c r="V32" s="167">
        <f t="shared" si="8"/>
      </c>
      <c r="W32" s="162"/>
      <c r="X32" s="175">
        <v>12</v>
      </c>
      <c r="Y32" s="163">
        <v>200.00600000000003</v>
      </c>
      <c r="Z32" s="163">
        <v>128.325</v>
      </c>
      <c r="AA32" s="163">
        <v>0</v>
      </c>
      <c r="AB32" s="163">
        <f t="shared" si="9"/>
      </c>
    </row>
    <row r="33" spans="1:28" s="164" customFormat="1" ht="11.25" customHeight="1">
      <c r="A33" s="158"/>
      <c r="B33" s="160"/>
      <c r="C33" s="160"/>
      <c r="D33" s="174"/>
      <c r="E33" s="167"/>
      <c r="F33" s="167"/>
      <c r="G33" s="167"/>
      <c r="H33" s="167"/>
      <c r="I33" s="162"/>
      <c r="J33" s="175"/>
      <c r="K33" s="163"/>
      <c r="L33" s="163"/>
      <c r="M33" s="163"/>
      <c r="N33" s="162"/>
      <c r="O33" s="158" t="s">
        <v>206</v>
      </c>
      <c r="P33" s="160"/>
      <c r="Q33" s="160"/>
      <c r="R33" s="174">
        <v>0</v>
      </c>
      <c r="S33" s="167">
        <v>0</v>
      </c>
      <c r="T33" s="167">
        <v>0</v>
      </c>
      <c r="U33" s="167">
        <v>0</v>
      </c>
      <c r="V33" s="167">
        <f t="shared" si="8"/>
      </c>
      <c r="W33" s="162"/>
      <c r="X33" s="175">
        <v>1</v>
      </c>
      <c r="Y33" s="163">
        <v>1404.6140000000003</v>
      </c>
      <c r="Z33" s="163">
        <v>1505.4160000000002</v>
      </c>
      <c r="AA33" s="163">
        <v>0</v>
      </c>
      <c r="AB33" s="163">
        <f t="shared" si="9"/>
      </c>
    </row>
    <row r="34" spans="1:28" s="164" customFormat="1" ht="11.25" customHeight="1">
      <c r="A34" s="158" t="s">
        <v>154</v>
      </c>
      <c r="B34" s="160"/>
      <c r="C34" s="160"/>
      <c r="D34" s="174"/>
      <c r="E34" s="167"/>
      <c r="F34" s="167"/>
      <c r="G34" s="205"/>
      <c r="H34" s="167"/>
      <c r="I34" s="167"/>
      <c r="J34" s="167"/>
      <c r="K34" s="167"/>
      <c r="L34" s="167"/>
      <c r="M34" s="163"/>
      <c r="N34" s="162"/>
      <c r="O34" s="158" t="s">
        <v>207</v>
      </c>
      <c r="P34" s="160"/>
      <c r="Q34" s="160"/>
      <c r="R34" s="174">
        <v>0</v>
      </c>
      <c r="S34" s="167">
        <v>0</v>
      </c>
      <c r="T34" s="167">
        <v>0</v>
      </c>
      <c r="U34" s="167">
        <v>0</v>
      </c>
      <c r="V34" s="167">
        <f t="shared" si="8"/>
      </c>
      <c r="W34" s="162"/>
      <c r="X34" s="175">
        <v>3</v>
      </c>
      <c r="Y34" s="163">
        <v>534.011262</v>
      </c>
      <c r="Z34" s="163">
        <v>513.138017</v>
      </c>
      <c r="AA34" s="163">
        <v>0</v>
      </c>
      <c r="AB34" s="163">
        <f t="shared" si="9"/>
      </c>
    </row>
    <row r="35" spans="1:26" s="164" customFormat="1" ht="11.25" customHeight="1">
      <c r="A35" s="158" t="s">
        <v>155</v>
      </c>
      <c r="B35" s="160"/>
      <c r="C35" s="160"/>
      <c r="D35" s="174">
        <v>4</v>
      </c>
      <c r="E35" s="167">
        <v>3.821</v>
      </c>
      <c r="F35" s="167">
        <v>4.5187501690821765</v>
      </c>
      <c r="G35" s="167">
        <v>4.279</v>
      </c>
      <c r="H35" s="167">
        <f>IF(AND(F35&gt;0,G35&gt;0),G35*100/F35,"")</f>
        <v>94.69432564069207</v>
      </c>
      <c r="I35" s="162"/>
      <c r="J35" s="175">
        <v>4</v>
      </c>
      <c r="K35" s="163">
        <v>85.916</v>
      </c>
      <c r="L35" s="163">
        <v>112.15014393779339</v>
      </c>
      <c r="M35" s="163">
        <v>103.889</v>
      </c>
      <c r="N35" s="162">
        <f>IF(AND(L35&gt;0,M35&gt;0),M35*100/L35,"")</f>
        <v>92.63385346845777</v>
      </c>
      <c r="O35" s="164" t="s">
        <v>298</v>
      </c>
      <c r="Y35" s="163">
        <f>Y32+Y33+Y34</f>
        <v>2138.6312620000003</v>
      </c>
      <c r="Z35" s="163">
        <f>Z32+Z33+Z34</f>
        <v>2146.879017</v>
      </c>
    </row>
    <row r="36" spans="1:28" s="164" customFormat="1" ht="11.25" customHeight="1">
      <c r="A36" s="158" t="s">
        <v>156</v>
      </c>
      <c r="B36" s="160"/>
      <c r="C36" s="160"/>
      <c r="D36" s="174">
        <v>6</v>
      </c>
      <c r="E36" s="167">
        <v>11.685</v>
      </c>
      <c r="F36" s="167">
        <v>14.462745831610187</v>
      </c>
      <c r="G36" s="167">
        <v>14.027</v>
      </c>
      <c r="H36" s="167">
        <f>IF(AND(F36&gt;0,G36&gt;0),G36*100/F36,"")</f>
        <v>96.98711547113128</v>
      </c>
      <c r="I36" s="162"/>
      <c r="J36" s="175">
        <v>6</v>
      </c>
      <c r="K36" s="163">
        <v>299.124</v>
      </c>
      <c r="L36" s="163">
        <v>435.8277861244826</v>
      </c>
      <c r="M36" s="163">
        <v>421.612</v>
      </c>
      <c r="N36" s="162">
        <f>IF(AND(L36&gt;0,M36&gt;0),M36*100/L36,"")</f>
        <v>96.73821023416295</v>
      </c>
      <c r="O36" s="158"/>
      <c r="P36" s="160"/>
      <c r="Q36" s="160"/>
      <c r="R36" s="174"/>
      <c r="S36" s="167"/>
      <c r="T36" s="167"/>
      <c r="U36" s="167"/>
      <c r="V36" s="167"/>
      <c r="W36" s="162"/>
      <c r="X36" s="175"/>
      <c r="Y36" s="163"/>
      <c r="Z36" s="163"/>
      <c r="AA36" s="163"/>
      <c r="AB36" s="163"/>
    </row>
    <row r="37" spans="1:28" s="164" customFormat="1" ht="11.25" customHeight="1">
      <c r="A37" s="158" t="s">
        <v>157</v>
      </c>
      <c r="B37" s="160"/>
      <c r="C37" s="160"/>
      <c r="D37" s="174">
        <v>6</v>
      </c>
      <c r="E37" s="167">
        <v>35.116</v>
      </c>
      <c r="F37" s="167">
        <v>33.502</v>
      </c>
      <c r="G37" s="167">
        <v>34.245</v>
      </c>
      <c r="H37" s="167">
        <f>IF(AND(F37&gt;0,G37&gt;0),G37*100/F37,"")</f>
        <v>102.21777804310189</v>
      </c>
      <c r="I37" s="162"/>
      <c r="J37" s="175">
        <v>7</v>
      </c>
      <c r="K37" s="163">
        <v>995.0110000000002</v>
      </c>
      <c r="L37" s="163">
        <v>974.1634000000001</v>
      </c>
      <c r="M37" s="163">
        <v>984.5733990000001</v>
      </c>
      <c r="N37" s="162">
        <f>IF(AND(L37&gt;0,M37&gt;0),M37*100/L37,"")</f>
        <v>101.06860912655925</v>
      </c>
      <c r="O37" s="158" t="s">
        <v>208</v>
      </c>
      <c r="P37" s="160"/>
      <c r="Q37" s="160"/>
      <c r="R37" s="174"/>
      <c r="S37" s="167"/>
      <c r="T37" s="167"/>
      <c r="U37" s="167"/>
      <c r="V37" s="167"/>
      <c r="W37" s="162"/>
      <c r="X37" s="175"/>
      <c r="Y37" s="163"/>
      <c r="Z37" s="163"/>
      <c r="AA37" s="163"/>
      <c r="AB37" s="163"/>
    </row>
    <row r="38" spans="1:28" s="164" customFormat="1" ht="11.25" customHeight="1">
      <c r="A38" s="158" t="s">
        <v>158</v>
      </c>
      <c r="B38" s="160"/>
      <c r="C38" s="160"/>
      <c r="D38" s="174">
        <v>7</v>
      </c>
      <c r="E38" s="167">
        <v>21.35</v>
      </c>
      <c r="F38" s="167">
        <v>23.29</v>
      </c>
      <c r="G38" s="167">
        <v>20.281</v>
      </c>
      <c r="H38" s="167">
        <f>IF(AND(F38&gt;0,G38&gt;0),G38*100/F38,"")</f>
        <v>87.08029197080292</v>
      </c>
      <c r="I38" s="162"/>
      <c r="J38" s="175">
        <v>12</v>
      </c>
      <c r="K38" s="163">
        <v>790.8560000000001</v>
      </c>
      <c r="L38" s="163">
        <v>945.6200000000002</v>
      </c>
      <c r="M38" s="163">
        <v>0</v>
      </c>
      <c r="N38" s="162">
        <f>IF(AND(L38&gt;0,M38&gt;0),M38*100/L38,"")</f>
      </c>
      <c r="O38" s="158" t="s">
        <v>209</v>
      </c>
      <c r="P38" s="160"/>
      <c r="Q38" s="160"/>
      <c r="R38" s="174">
        <v>0</v>
      </c>
      <c r="S38" s="167">
        <v>0</v>
      </c>
      <c r="T38" s="167">
        <v>0</v>
      </c>
      <c r="U38" s="167">
        <v>0</v>
      </c>
      <c r="V38" s="167">
        <f>IF(AND(T38&gt;0,U38&gt;0),U38*100/T38,"")</f>
      </c>
      <c r="W38" s="162"/>
      <c r="X38" s="175">
        <v>5</v>
      </c>
      <c r="Y38" s="163">
        <v>83.14</v>
      </c>
      <c r="Z38" s="163">
        <v>147.8116798852635</v>
      </c>
      <c r="AA38" s="163">
        <v>88.64500000000001</v>
      </c>
      <c r="AB38" s="163">
        <f aca="true" t="shared" si="10" ref="AB38:AB55">IF(AND(Z38&gt;0,AA38&gt;0),AA38*100/Z38,"")</f>
        <v>59.9715801003069</v>
      </c>
    </row>
    <row r="39" spans="1:28" s="164" customFormat="1" ht="11.25" customHeight="1">
      <c r="A39" s="158" t="s">
        <v>159</v>
      </c>
      <c r="B39" s="160"/>
      <c r="C39" s="160"/>
      <c r="D39" s="174">
        <v>7</v>
      </c>
      <c r="E39" s="167">
        <v>71.972</v>
      </c>
      <c r="F39" s="167">
        <v>75.77349600069236</v>
      </c>
      <c r="G39" s="167">
        <v>72.832</v>
      </c>
      <c r="H39" s="167">
        <f>IF(AND(F39&gt;0,G39&gt;0),G39*100/F39,"")</f>
        <v>96.1180410619229</v>
      </c>
      <c r="I39" s="162"/>
      <c r="J39" s="175">
        <v>12</v>
      </c>
      <c r="K39" s="163">
        <v>2170.907</v>
      </c>
      <c r="L39" s="163">
        <v>2467.761330062276</v>
      </c>
      <c r="M39" s="163">
        <v>0</v>
      </c>
      <c r="N39" s="162">
        <f>IF(AND(L39&gt;0,M39&gt;0),M39*100/L39,"")</f>
      </c>
      <c r="O39" s="158" t="s">
        <v>210</v>
      </c>
      <c r="P39" s="160"/>
      <c r="Q39" s="160"/>
      <c r="R39" s="174">
        <v>0</v>
      </c>
      <c r="S39" s="167">
        <v>0</v>
      </c>
      <c r="T39" s="167">
        <v>0</v>
      </c>
      <c r="U39" s="167">
        <v>0</v>
      </c>
      <c r="V39" s="167">
        <f>IF(AND(T39&gt;0,U39&gt;0),U39*100/T39,"")</f>
      </c>
      <c r="W39" s="162"/>
      <c r="X39" s="175">
        <v>7</v>
      </c>
      <c r="Y39" s="163">
        <v>462.852</v>
      </c>
      <c r="Z39" s="163">
        <v>477.57107199999996</v>
      </c>
      <c r="AA39" s="163">
        <v>506.8244389999999</v>
      </c>
      <c r="AB39" s="163">
        <f t="shared" si="10"/>
        <v>106.1254478579473</v>
      </c>
    </row>
    <row r="40" spans="1:28" s="164" customFormat="1" ht="11.25" customHeight="1">
      <c r="A40" s="158"/>
      <c r="B40" s="160"/>
      <c r="C40" s="160"/>
      <c r="D40" s="174"/>
      <c r="E40" s="167"/>
      <c r="F40" s="167"/>
      <c r="G40" s="167"/>
      <c r="H40" s="167"/>
      <c r="I40" s="162"/>
      <c r="J40" s="175"/>
      <c r="K40" s="163"/>
      <c r="L40" s="163"/>
      <c r="M40" s="163"/>
      <c r="N40" s="162"/>
      <c r="O40" s="158" t="s">
        <v>297</v>
      </c>
      <c r="P40" s="160"/>
      <c r="Q40" s="160"/>
      <c r="R40" s="174"/>
      <c r="S40" s="167"/>
      <c r="T40" s="167"/>
      <c r="U40" s="167"/>
      <c r="V40" s="167"/>
      <c r="W40" s="162"/>
      <c r="X40" s="175"/>
      <c r="Y40" s="163">
        <f>SUM(Y38:Y39)</f>
        <v>545.992</v>
      </c>
      <c r="Z40" s="163">
        <f>SUM(Z38:Z39)</f>
        <v>625.3827518852635</v>
      </c>
      <c r="AA40" s="163">
        <f>SUM(AA38:AA39)</f>
        <v>595.469439</v>
      </c>
      <c r="AB40" s="163">
        <f t="shared" si="10"/>
        <v>95.21679918496513</v>
      </c>
    </row>
    <row r="41" spans="1:28" s="164" customFormat="1" ht="11.25" customHeight="1">
      <c r="A41" s="158" t="s">
        <v>160</v>
      </c>
      <c r="B41" s="160"/>
      <c r="C41" s="160"/>
      <c r="D41" s="174"/>
      <c r="E41" s="167"/>
      <c r="F41" s="167"/>
      <c r="G41" s="167"/>
      <c r="H41" s="167"/>
      <c r="I41" s="162"/>
      <c r="J41" s="175"/>
      <c r="K41" s="163"/>
      <c r="L41" s="163"/>
      <c r="M41" s="163"/>
      <c r="N41" s="162"/>
      <c r="O41" s="158" t="s">
        <v>211</v>
      </c>
      <c r="P41" s="160"/>
      <c r="Q41" s="160"/>
      <c r="R41" s="174">
        <v>0</v>
      </c>
      <c r="S41" s="167">
        <v>0</v>
      </c>
      <c r="T41" s="167">
        <v>0</v>
      </c>
      <c r="U41" s="167">
        <v>0</v>
      </c>
      <c r="V41" s="167">
        <f aca="true" t="shared" si="11" ref="V41:V55">IF(AND(T41&gt;0,U41&gt;0),U41*100/T41,"")</f>
      </c>
      <c r="W41" s="162"/>
      <c r="X41" s="175">
        <v>7</v>
      </c>
      <c r="Y41" s="163">
        <v>425.56000000000006</v>
      </c>
      <c r="Z41" s="163">
        <v>410.0504639999999</v>
      </c>
      <c r="AA41" s="163">
        <v>384.7602319999999</v>
      </c>
      <c r="AB41" s="163">
        <f t="shared" si="10"/>
        <v>93.83240985675363</v>
      </c>
    </row>
    <row r="42" spans="1:28" s="164" customFormat="1" ht="11.25" customHeight="1">
      <c r="A42" s="158" t="s">
        <v>161</v>
      </c>
      <c r="B42" s="160"/>
      <c r="C42" s="160"/>
      <c r="D42" s="174">
        <v>6</v>
      </c>
      <c r="E42" s="167">
        <v>5.457</v>
      </c>
      <c r="F42" s="167">
        <v>8.662</v>
      </c>
      <c r="G42" s="167">
        <v>8.651</v>
      </c>
      <c r="H42" s="167">
        <f aca="true" t="shared" si="12" ref="H42:H49">IF(AND(F42&gt;0,G42&gt;0),G42*100/F42,"")</f>
        <v>99.87300854306164</v>
      </c>
      <c r="I42" s="162"/>
      <c r="J42" s="175">
        <v>7</v>
      </c>
      <c r="K42" s="163">
        <v>384.27099999999996</v>
      </c>
      <c r="L42" s="163">
        <v>749.5020000000001</v>
      </c>
      <c r="M42" s="163">
        <v>711.36</v>
      </c>
      <c r="N42" s="162">
        <f aca="true" t="shared" si="13" ref="N42:N49">IF(AND(L42&gt;0,M42&gt;0),M42*100/L42,"")</f>
        <v>94.91102091788947</v>
      </c>
      <c r="O42" s="158" t="s">
        <v>212</v>
      </c>
      <c r="P42" s="160"/>
      <c r="Q42" s="160"/>
      <c r="R42" s="174">
        <v>0</v>
      </c>
      <c r="S42" s="167">
        <v>0</v>
      </c>
      <c r="T42" s="167">
        <v>0</v>
      </c>
      <c r="U42" s="167">
        <v>0</v>
      </c>
      <c r="V42" s="167">
        <f t="shared" si="11"/>
      </c>
      <c r="W42" s="162"/>
      <c r="X42" s="175">
        <v>7</v>
      </c>
      <c r="Y42" s="163">
        <v>124.27</v>
      </c>
      <c r="Z42" s="163">
        <v>138.727</v>
      </c>
      <c r="AA42" s="163">
        <v>155.30250399999997</v>
      </c>
      <c r="AB42" s="163">
        <f t="shared" si="10"/>
        <v>111.94828980659855</v>
      </c>
    </row>
    <row r="43" spans="1:28" s="164" customFormat="1" ht="11.25" customHeight="1">
      <c r="A43" s="158" t="s">
        <v>162</v>
      </c>
      <c r="B43" s="160"/>
      <c r="C43" s="160"/>
      <c r="D43" s="174">
        <v>6</v>
      </c>
      <c r="E43" s="167">
        <v>26.605</v>
      </c>
      <c r="F43" s="167">
        <v>29.774</v>
      </c>
      <c r="G43" s="167">
        <v>29.006</v>
      </c>
      <c r="H43" s="167">
        <f t="shared" si="12"/>
        <v>97.42056828105058</v>
      </c>
      <c r="I43" s="162"/>
      <c r="J43" s="175"/>
      <c r="K43" s="163">
        <v>2135.648</v>
      </c>
      <c r="L43" s="163">
        <v>2950.96</v>
      </c>
      <c r="M43" s="163">
        <v>0</v>
      </c>
      <c r="N43" s="162">
        <f t="shared" si="13"/>
      </c>
      <c r="O43" s="158" t="s">
        <v>213</v>
      </c>
      <c r="P43" s="160"/>
      <c r="Q43" s="160"/>
      <c r="R43" s="174">
        <v>0</v>
      </c>
      <c r="S43" s="167">
        <v>0</v>
      </c>
      <c r="T43" s="167">
        <v>0</v>
      </c>
      <c r="U43" s="167">
        <v>0</v>
      </c>
      <c r="V43" s="167">
        <f t="shared" si="11"/>
      </c>
      <c r="W43" s="162"/>
      <c r="X43" s="175">
        <v>6</v>
      </c>
      <c r="Y43" s="163">
        <v>90.09</v>
      </c>
      <c r="Z43" s="163">
        <v>108.35499999999999</v>
      </c>
      <c r="AA43" s="163">
        <v>89.245625</v>
      </c>
      <c r="AB43" s="163">
        <f t="shared" si="10"/>
        <v>82.36410410225648</v>
      </c>
    </row>
    <row r="44" spans="1:28" s="164" customFormat="1" ht="11.25" customHeight="1">
      <c r="A44" s="158" t="s">
        <v>296</v>
      </c>
      <c r="B44" s="160"/>
      <c r="C44" s="160"/>
      <c r="D44" s="174"/>
      <c r="E44" s="167">
        <f>SUM(E42:E43)</f>
        <v>32.062</v>
      </c>
      <c r="F44" s="167">
        <f>SUM(F42:F43)</f>
        <v>38.436</v>
      </c>
      <c r="G44" s="167">
        <f>SUM(G42:G43)</f>
        <v>37.657</v>
      </c>
      <c r="H44" s="167">
        <f t="shared" si="12"/>
        <v>97.97325424081589</v>
      </c>
      <c r="I44" s="162"/>
      <c r="J44" s="175"/>
      <c r="K44" s="163">
        <f>SUM(K42:K43)</f>
        <v>2519.919</v>
      </c>
      <c r="L44" s="163">
        <f>SUM(L42:L43)</f>
        <v>3700.462</v>
      </c>
      <c r="M44" s="163"/>
      <c r="N44" s="162"/>
      <c r="O44" s="158" t="s">
        <v>214</v>
      </c>
      <c r="P44" s="160"/>
      <c r="Q44" s="160"/>
      <c r="R44" s="174">
        <v>0</v>
      </c>
      <c r="S44" s="167">
        <v>0</v>
      </c>
      <c r="T44" s="167">
        <v>0</v>
      </c>
      <c r="U44" s="167">
        <v>0</v>
      </c>
      <c r="V44" s="167">
        <f t="shared" si="11"/>
      </c>
      <c r="W44" s="162"/>
      <c r="X44" s="175">
        <v>7</v>
      </c>
      <c r="Y44" s="163">
        <v>801.6999999999999</v>
      </c>
      <c r="Z44" s="163">
        <v>1061.262</v>
      </c>
      <c r="AA44" s="163">
        <v>895.388</v>
      </c>
      <c r="AB44" s="163">
        <f t="shared" si="10"/>
        <v>84.37011784083478</v>
      </c>
    </row>
    <row r="45" spans="1:28" s="164" customFormat="1" ht="11.25" customHeight="1">
      <c r="A45" s="158" t="s">
        <v>163</v>
      </c>
      <c r="B45" s="160"/>
      <c r="C45" s="160"/>
      <c r="D45" s="174">
        <v>7</v>
      </c>
      <c r="E45" s="167">
        <v>63.87</v>
      </c>
      <c r="F45" s="167">
        <v>74.477</v>
      </c>
      <c r="G45" s="167">
        <v>64.692</v>
      </c>
      <c r="H45" s="167">
        <f t="shared" si="12"/>
        <v>86.86171569746362</v>
      </c>
      <c r="I45" s="162"/>
      <c r="J45" s="175">
        <v>7</v>
      </c>
      <c r="K45" s="163">
        <v>145.60399999999998</v>
      </c>
      <c r="L45" s="163">
        <v>226.15625</v>
      </c>
      <c r="M45" s="163">
        <v>188.806</v>
      </c>
      <c r="N45" s="162">
        <f t="shared" si="13"/>
        <v>83.48475887798813</v>
      </c>
      <c r="O45" s="158" t="s">
        <v>215</v>
      </c>
      <c r="P45" s="160"/>
      <c r="Q45" s="160"/>
      <c r="R45" s="174">
        <v>0</v>
      </c>
      <c r="S45" s="167">
        <v>0</v>
      </c>
      <c r="T45" s="167">
        <v>0</v>
      </c>
      <c r="U45" s="167">
        <v>0</v>
      </c>
      <c r="V45" s="167">
        <f t="shared" si="11"/>
      </c>
      <c r="W45" s="162"/>
      <c r="X45" s="175">
        <v>6</v>
      </c>
      <c r="Y45" s="163">
        <v>172.35199999999998</v>
      </c>
      <c r="Z45" s="163">
        <v>232.25459999999998</v>
      </c>
      <c r="AA45" s="163">
        <v>212.641886</v>
      </c>
      <c r="AB45" s="163">
        <f t="shared" si="10"/>
        <v>91.55551106415116</v>
      </c>
    </row>
    <row r="46" spans="1:28" s="164" customFormat="1" ht="11.25" customHeight="1">
      <c r="A46" s="158" t="s">
        <v>164</v>
      </c>
      <c r="B46" s="160"/>
      <c r="C46" s="160"/>
      <c r="D46" s="174">
        <v>6</v>
      </c>
      <c r="E46" s="167">
        <v>865.57</v>
      </c>
      <c r="F46" s="167">
        <v>781.407345</v>
      </c>
      <c r="G46" s="167">
        <v>763.889</v>
      </c>
      <c r="H46" s="167">
        <f t="shared" si="12"/>
        <v>97.75810336157001</v>
      </c>
      <c r="I46" s="162"/>
      <c r="J46" s="175"/>
      <c r="K46" s="163">
        <v>1038.074</v>
      </c>
      <c r="L46" s="163">
        <v>979.4962778721264</v>
      </c>
      <c r="M46" s="163"/>
      <c r="N46" s="162">
        <f t="shared" si="13"/>
      </c>
      <c r="O46" s="158" t="s">
        <v>216</v>
      </c>
      <c r="P46" s="160"/>
      <c r="Q46" s="160"/>
      <c r="R46" s="174">
        <v>0</v>
      </c>
      <c r="S46" s="167">
        <v>0</v>
      </c>
      <c r="T46" s="167">
        <v>0</v>
      </c>
      <c r="U46" s="167">
        <v>0</v>
      </c>
      <c r="V46" s="167">
        <f t="shared" si="11"/>
      </c>
      <c r="W46" s="162"/>
      <c r="X46" s="175">
        <v>5</v>
      </c>
      <c r="Y46" s="163">
        <v>360.987</v>
      </c>
      <c r="Z46" s="163">
        <v>365.318</v>
      </c>
      <c r="AA46" s="163">
        <v>364.716</v>
      </c>
      <c r="AB46" s="163">
        <f t="shared" si="10"/>
        <v>99.83521206182012</v>
      </c>
    </row>
    <row r="47" spans="1:28" s="164" customFormat="1" ht="11.25" customHeight="1">
      <c r="A47" s="158" t="s">
        <v>165</v>
      </c>
      <c r="B47" s="160"/>
      <c r="C47" s="160"/>
      <c r="D47" s="174">
        <v>5</v>
      </c>
      <c r="E47" s="167">
        <v>0.531</v>
      </c>
      <c r="F47" s="167">
        <v>0.802</v>
      </c>
      <c r="G47" s="167">
        <v>1.306</v>
      </c>
      <c r="H47" s="167">
        <f t="shared" si="12"/>
        <v>162.8428927680798</v>
      </c>
      <c r="I47" s="162"/>
      <c r="J47" s="175">
        <v>7</v>
      </c>
      <c r="K47" s="163">
        <v>1.46</v>
      </c>
      <c r="L47" s="163">
        <v>2.656</v>
      </c>
      <c r="M47" s="163">
        <v>3.836</v>
      </c>
      <c r="N47" s="162">
        <f t="shared" si="13"/>
        <v>144.42771084337346</v>
      </c>
      <c r="O47" s="158" t="s">
        <v>217</v>
      </c>
      <c r="P47" s="160"/>
      <c r="Q47" s="160"/>
      <c r="R47" s="174">
        <v>0</v>
      </c>
      <c r="S47" s="167">
        <v>0</v>
      </c>
      <c r="T47" s="167">
        <v>0</v>
      </c>
      <c r="U47" s="167">
        <v>0</v>
      </c>
      <c r="V47" s="167">
        <f t="shared" si="11"/>
      </c>
      <c r="W47" s="162"/>
      <c r="X47" s="175">
        <v>6</v>
      </c>
      <c r="Y47" s="163">
        <v>30.412999999999993</v>
      </c>
      <c r="Z47" s="163">
        <v>28.414350000000002</v>
      </c>
      <c r="AA47" s="163">
        <v>25.68771</v>
      </c>
      <c r="AB47" s="163">
        <f t="shared" si="10"/>
        <v>90.40400361085155</v>
      </c>
    </row>
    <row r="48" spans="1:28" s="164" customFormat="1" ht="11.25" customHeight="1">
      <c r="A48" s="158" t="s">
        <v>166</v>
      </c>
      <c r="B48" s="160"/>
      <c r="C48" s="160"/>
      <c r="D48" s="174">
        <v>7</v>
      </c>
      <c r="E48" s="167">
        <v>42.549</v>
      </c>
      <c r="F48" s="167">
        <v>42.985</v>
      </c>
      <c r="G48" s="167">
        <v>63.309</v>
      </c>
      <c r="H48" s="167">
        <f t="shared" si="12"/>
        <v>147.281609863906</v>
      </c>
      <c r="I48" s="162"/>
      <c r="J48" s="175">
        <v>7</v>
      </c>
      <c r="K48" s="163">
        <v>113.21199999999999</v>
      </c>
      <c r="L48" s="163">
        <v>105.64700000000002</v>
      </c>
      <c r="M48" s="163">
        <v>139.87500000000003</v>
      </c>
      <c r="N48" s="162">
        <f t="shared" si="13"/>
        <v>132.39845901918653</v>
      </c>
      <c r="O48" s="158" t="s">
        <v>218</v>
      </c>
      <c r="P48" s="160"/>
      <c r="Q48" s="160"/>
      <c r="R48" s="174">
        <v>0</v>
      </c>
      <c r="S48" s="167">
        <v>0</v>
      </c>
      <c r="T48" s="167">
        <v>0</v>
      </c>
      <c r="U48" s="167">
        <v>0</v>
      </c>
      <c r="V48" s="167">
        <f t="shared" si="11"/>
      </c>
      <c r="W48" s="162"/>
      <c r="X48" s="175">
        <v>12</v>
      </c>
      <c r="Y48" s="163">
        <v>19.451000000000004</v>
      </c>
      <c r="Z48" s="163">
        <v>27.657000000000004</v>
      </c>
      <c r="AA48" s="163">
        <v>0</v>
      </c>
      <c r="AB48" s="163">
        <f t="shared" si="10"/>
      </c>
    </row>
    <row r="49" spans="1:28" s="164" customFormat="1" ht="11.25" customHeight="1">
      <c r="A49" s="158" t="s">
        <v>167</v>
      </c>
      <c r="B49" s="160"/>
      <c r="C49" s="160"/>
      <c r="D49" s="174">
        <v>5</v>
      </c>
      <c r="E49" s="167">
        <v>9.693</v>
      </c>
      <c r="F49" s="167">
        <v>10.28504</v>
      </c>
      <c r="G49" s="167">
        <v>10.019</v>
      </c>
      <c r="H49" s="167">
        <f t="shared" si="12"/>
        <v>97.41333042943926</v>
      </c>
      <c r="I49" s="162"/>
      <c r="J49" s="175">
        <v>11</v>
      </c>
      <c r="K49" s="163">
        <v>31.333000000000002</v>
      </c>
      <c r="L49" s="163">
        <v>34.01839999999999</v>
      </c>
      <c r="M49" s="163">
        <v>0</v>
      </c>
      <c r="N49" s="162">
        <f t="shared" si="13"/>
      </c>
      <c r="O49" s="158" t="s">
        <v>219</v>
      </c>
      <c r="P49" s="160"/>
      <c r="Q49" s="160"/>
      <c r="R49" s="174">
        <v>0</v>
      </c>
      <c r="S49" s="167">
        <v>0</v>
      </c>
      <c r="T49" s="167">
        <v>0</v>
      </c>
      <c r="U49" s="167">
        <v>0</v>
      </c>
      <c r="V49" s="167">
        <f t="shared" si="11"/>
      </c>
      <c r="W49" s="162"/>
      <c r="X49" s="175">
        <v>3</v>
      </c>
      <c r="Y49" s="163">
        <v>67.62400000000001</v>
      </c>
      <c r="Z49" s="163">
        <v>84.42279200000002</v>
      </c>
      <c r="AA49" s="163">
        <v>0</v>
      </c>
      <c r="AB49" s="163">
        <f t="shared" si="10"/>
      </c>
    </row>
    <row r="50" spans="1:28" s="164" customFormat="1" ht="11.25" customHeight="1">
      <c r="A50" s="158"/>
      <c r="B50" s="160"/>
      <c r="C50" s="160"/>
      <c r="D50" s="174"/>
      <c r="E50" s="167"/>
      <c r="F50" s="167"/>
      <c r="G50" s="167"/>
      <c r="H50" s="167"/>
      <c r="I50" s="162"/>
      <c r="J50" s="175"/>
      <c r="K50" s="163"/>
      <c r="L50" s="163"/>
      <c r="M50" s="163"/>
      <c r="N50" s="162"/>
      <c r="O50" s="158" t="s">
        <v>220</v>
      </c>
      <c r="P50" s="160"/>
      <c r="Q50" s="160"/>
      <c r="R50" s="174">
        <v>0</v>
      </c>
      <c r="S50" s="167">
        <v>0</v>
      </c>
      <c r="T50" s="167">
        <v>0</v>
      </c>
      <c r="U50" s="167">
        <v>0</v>
      </c>
      <c r="V50" s="167">
        <f t="shared" si="11"/>
      </c>
      <c r="W50" s="162"/>
      <c r="X50" s="175">
        <v>6</v>
      </c>
      <c r="Y50" s="163">
        <v>509.71299999999997</v>
      </c>
      <c r="Z50" s="163">
        <v>625.5032</v>
      </c>
      <c r="AA50" s="163">
        <v>603.9997999999999</v>
      </c>
      <c r="AB50" s="163">
        <f t="shared" si="10"/>
        <v>96.56222382235615</v>
      </c>
    </row>
    <row r="51" spans="1:28" s="164" customFormat="1" ht="11.25" customHeight="1">
      <c r="A51" s="158" t="s">
        <v>168</v>
      </c>
      <c r="B51" s="160"/>
      <c r="C51" s="160"/>
      <c r="D51" s="174"/>
      <c r="E51" s="167"/>
      <c r="F51" s="167"/>
      <c r="G51" s="167"/>
      <c r="H51" s="167"/>
      <c r="I51" s="162"/>
      <c r="J51" s="175"/>
      <c r="K51" s="163"/>
      <c r="L51" s="163"/>
      <c r="M51" s="163"/>
      <c r="N51" s="162"/>
      <c r="O51" s="158" t="s">
        <v>221</v>
      </c>
      <c r="P51" s="160"/>
      <c r="Q51" s="160"/>
      <c r="R51" s="174">
        <v>0</v>
      </c>
      <c r="S51" s="167">
        <v>0</v>
      </c>
      <c r="T51" s="167">
        <v>0</v>
      </c>
      <c r="U51" s="167">
        <v>0</v>
      </c>
      <c r="V51" s="167">
        <f t="shared" si="11"/>
      </c>
      <c r="W51" s="162"/>
      <c r="X51" s="175">
        <v>11</v>
      </c>
      <c r="Y51" s="163">
        <v>14.229999999999999</v>
      </c>
      <c r="Z51" s="163">
        <v>12.919300000000002</v>
      </c>
      <c r="AA51" s="163">
        <v>0</v>
      </c>
      <c r="AB51" s="163">
        <f t="shared" si="10"/>
      </c>
    </row>
    <row r="52" spans="1:28" s="164" customFormat="1" ht="11.25" customHeight="1">
      <c r="A52" s="158" t="s">
        <v>169</v>
      </c>
      <c r="B52" s="160"/>
      <c r="C52" s="160"/>
      <c r="D52" s="174">
        <v>5</v>
      </c>
      <c r="E52" s="167">
        <v>107.924</v>
      </c>
      <c r="F52" s="167">
        <v>110.459</v>
      </c>
      <c r="G52" s="167">
        <v>107.895</v>
      </c>
      <c r="H52" s="167">
        <f>IF(AND(F52&gt;0,G52&gt;0),G52*100/F52,"")</f>
        <v>97.67877674069112</v>
      </c>
      <c r="I52" s="162"/>
      <c r="J52" s="175">
        <v>7</v>
      </c>
      <c r="K52" s="163">
        <v>4428.18</v>
      </c>
      <c r="L52" s="163">
        <v>4545.864578896552</v>
      </c>
      <c r="M52" s="163">
        <v>4405.362415062049</v>
      </c>
      <c r="N52" s="162">
        <f>IF(AND(L52&gt;0,M52&gt;0),M52*100/L52,"")</f>
        <v>96.9092312057257</v>
      </c>
      <c r="O52" s="158" t="s">
        <v>222</v>
      </c>
      <c r="P52" s="160"/>
      <c r="Q52" s="160"/>
      <c r="R52" s="174">
        <v>0</v>
      </c>
      <c r="S52" s="167">
        <v>0</v>
      </c>
      <c r="T52" s="167">
        <v>0</v>
      </c>
      <c r="U52" s="167">
        <v>0</v>
      </c>
      <c r="V52" s="167">
        <f t="shared" si="11"/>
      </c>
      <c r="W52" s="162"/>
      <c r="X52" s="175">
        <v>12</v>
      </c>
      <c r="Y52" s="163">
        <v>172.235</v>
      </c>
      <c r="Z52" s="163">
        <v>216.325</v>
      </c>
      <c r="AA52" s="163">
        <v>0</v>
      </c>
      <c r="AB52" s="163">
        <f t="shared" si="10"/>
      </c>
    </row>
    <row r="53" spans="1:28" s="164" customFormat="1" ht="11.25" customHeight="1">
      <c r="A53" s="158" t="s">
        <v>170</v>
      </c>
      <c r="B53" s="160"/>
      <c r="C53" s="160"/>
      <c r="D53" s="174">
        <v>3</v>
      </c>
      <c r="E53" s="167">
        <v>248.872</v>
      </c>
      <c r="F53" s="167">
        <v>246.4</v>
      </c>
      <c r="G53" s="167">
        <v>252.73518940133678</v>
      </c>
      <c r="H53" s="167">
        <f>IF(AND(F53&gt;0,G53&gt;0),G53*100/F53,"")</f>
        <v>102.57109959469837</v>
      </c>
      <c r="I53" s="162"/>
      <c r="J53" s="175">
        <v>5</v>
      </c>
      <c r="K53" s="163">
        <v>11004.015999999998</v>
      </c>
      <c r="L53" s="163">
        <v>10222.22275</v>
      </c>
      <c r="M53" s="163">
        <v>9760.758000000002</v>
      </c>
      <c r="N53" s="162">
        <f>IF(AND(L53&gt;0,M53&gt;0),M53*100/L53,"")</f>
        <v>95.48567115698981</v>
      </c>
      <c r="O53" s="158" t="s">
        <v>223</v>
      </c>
      <c r="P53" s="160"/>
      <c r="Q53" s="160"/>
      <c r="R53" s="174">
        <v>0</v>
      </c>
      <c r="S53" s="167">
        <v>0</v>
      </c>
      <c r="T53" s="167">
        <v>0</v>
      </c>
      <c r="U53" s="167">
        <v>0</v>
      </c>
      <c r="V53" s="167">
        <f t="shared" si="11"/>
      </c>
      <c r="W53" s="162"/>
      <c r="X53" s="175">
        <v>6</v>
      </c>
      <c r="Y53" s="163">
        <v>11.703000000000001</v>
      </c>
      <c r="Z53" s="163">
        <v>14.283999999999999</v>
      </c>
      <c r="AA53" s="163">
        <v>17.77701</v>
      </c>
      <c r="AB53" s="163">
        <f t="shared" si="10"/>
        <v>124.45400448053768</v>
      </c>
    </row>
    <row r="54" spans="1:28" s="164" customFormat="1" ht="11.25" customHeight="1">
      <c r="A54" s="158" t="s">
        <v>171</v>
      </c>
      <c r="B54" s="160"/>
      <c r="C54" s="160"/>
      <c r="D54" s="174">
        <v>2</v>
      </c>
      <c r="E54" s="167">
        <v>99.877</v>
      </c>
      <c r="F54" s="167">
        <v>112.644</v>
      </c>
      <c r="G54" s="167">
        <v>132.596</v>
      </c>
      <c r="H54" s="167">
        <f>IF(AND(F54&gt;0,G54&gt;0),G54*100/F54,"")</f>
        <v>117.71243918894925</v>
      </c>
      <c r="I54" s="162"/>
      <c r="J54" s="175">
        <v>5</v>
      </c>
      <c r="K54" s="163">
        <v>1442.0690000000002</v>
      </c>
      <c r="L54" s="163">
        <v>1320.6369991935487</v>
      </c>
      <c r="M54" s="163">
        <v>1493.274605</v>
      </c>
      <c r="N54" s="162">
        <f>IF(AND(L54&gt;0,M54&gt;0),M54*100/L54,"")</f>
        <v>113.07229813429983</v>
      </c>
      <c r="O54" s="158" t="s">
        <v>224</v>
      </c>
      <c r="P54" s="160"/>
      <c r="Q54" s="160"/>
      <c r="R54" s="174">
        <v>0</v>
      </c>
      <c r="S54" s="167">
        <v>0</v>
      </c>
      <c r="T54" s="167">
        <v>0</v>
      </c>
      <c r="U54" s="167">
        <v>0</v>
      </c>
      <c r="V54" s="167">
        <f t="shared" si="11"/>
      </c>
      <c r="W54" s="162"/>
      <c r="X54" s="175">
        <v>7</v>
      </c>
      <c r="Y54" s="163">
        <v>143.081</v>
      </c>
      <c r="Z54" s="163">
        <v>198.6863713425</v>
      </c>
      <c r="AA54" s="163">
        <v>220.631965</v>
      </c>
      <c r="AB54" s="163">
        <f t="shared" si="10"/>
        <v>111.04534423232771</v>
      </c>
    </row>
    <row r="55" spans="1:28" s="164" customFormat="1" ht="11.25" customHeight="1">
      <c r="A55" s="158"/>
      <c r="B55" s="160"/>
      <c r="C55" s="160"/>
      <c r="D55" s="174"/>
      <c r="E55" s="167"/>
      <c r="F55" s="167"/>
      <c r="G55" s="167"/>
      <c r="H55" s="167"/>
      <c r="I55" s="162"/>
      <c r="J55" s="175"/>
      <c r="K55" s="163"/>
      <c r="L55" s="163"/>
      <c r="M55" s="163"/>
      <c r="N55" s="162"/>
      <c r="O55" s="158" t="s">
        <v>225</v>
      </c>
      <c r="P55" s="160"/>
      <c r="Q55" s="160"/>
      <c r="R55" s="174">
        <v>0</v>
      </c>
      <c r="S55" s="167">
        <v>0</v>
      </c>
      <c r="T55" s="167">
        <v>0</v>
      </c>
      <c r="U55" s="167">
        <v>0</v>
      </c>
      <c r="V55" s="167">
        <f t="shared" si="11"/>
      </c>
      <c r="W55" s="162"/>
      <c r="X55" s="175">
        <v>7</v>
      </c>
      <c r="Y55" s="163">
        <v>15.307999999999998</v>
      </c>
      <c r="Z55" s="163">
        <v>13.502999999999998</v>
      </c>
      <c r="AA55" s="163">
        <v>14.421999999999999</v>
      </c>
      <c r="AB55" s="163">
        <f t="shared" si="10"/>
        <v>106.80589498629934</v>
      </c>
    </row>
    <row r="56" spans="1:28" s="164" customFormat="1" ht="11.25" customHeight="1">
      <c r="A56" s="158" t="s">
        <v>127</v>
      </c>
      <c r="B56" s="160"/>
      <c r="C56" s="160"/>
      <c r="D56" s="174"/>
      <c r="E56" s="167"/>
      <c r="F56" s="167"/>
      <c r="G56" s="167"/>
      <c r="H56" s="167"/>
      <c r="I56" s="162"/>
      <c r="J56" s="175"/>
      <c r="K56" s="163"/>
      <c r="L56" s="163"/>
      <c r="M56" s="163"/>
      <c r="N56" s="162"/>
      <c r="O56" s="158"/>
      <c r="P56" s="160"/>
      <c r="Q56" s="160"/>
      <c r="R56" s="174"/>
      <c r="S56" s="167"/>
      <c r="T56" s="167"/>
      <c r="U56" s="167"/>
      <c r="V56" s="167"/>
      <c r="W56" s="162"/>
      <c r="X56" s="175"/>
      <c r="Y56" s="163"/>
      <c r="Z56" s="163"/>
      <c r="AA56" s="163"/>
      <c r="AB56" s="163"/>
    </row>
    <row r="57" spans="1:28" s="164" customFormat="1" ht="11.25" customHeight="1">
      <c r="A57" s="158" t="s">
        <v>172</v>
      </c>
      <c r="B57" s="160"/>
      <c r="C57" s="160"/>
      <c r="D57" s="174">
        <v>11</v>
      </c>
      <c r="E57" s="167">
        <v>4.878</v>
      </c>
      <c r="F57" s="167">
        <v>5.44</v>
      </c>
      <c r="G57" s="167">
        <v>0</v>
      </c>
      <c r="H57" s="167">
        <f aca="true" t="shared" si="14" ref="H57:H78">IF(AND(F57&gt;0,G57&gt;0),G57*100/F57,"")</f>
      </c>
      <c r="I57" s="162"/>
      <c r="J57" s="175">
        <v>11</v>
      </c>
      <c r="K57" s="163">
        <v>162.193</v>
      </c>
      <c r="L57" s="163">
        <v>174.16014857142858</v>
      </c>
      <c r="M57" s="163">
        <v>0</v>
      </c>
      <c r="N57" s="162">
        <f aca="true" t="shared" si="15" ref="N57:N78">IF(AND(L57&gt;0,M57&gt;0),M57*100/L57,"")</f>
      </c>
      <c r="O57" s="158" t="s">
        <v>226</v>
      </c>
      <c r="P57" s="160"/>
      <c r="Q57" s="160"/>
      <c r="R57" s="174"/>
      <c r="S57" s="167"/>
      <c r="T57" s="167"/>
      <c r="U57" s="167"/>
      <c r="V57" s="167"/>
      <c r="W57" s="162"/>
      <c r="X57" s="175"/>
      <c r="Y57" s="163"/>
      <c r="Z57" s="163"/>
      <c r="AA57" s="163"/>
      <c r="AB57" s="163"/>
    </row>
    <row r="58" spans="1:28" s="164" customFormat="1" ht="11.25" customHeight="1">
      <c r="A58" s="158" t="s">
        <v>173</v>
      </c>
      <c r="B58" s="160"/>
      <c r="C58" s="160"/>
      <c r="D58" s="174">
        <v>7</v>
      </c>
      <c r="E58" s="167">
        <v>10.132</v>
      </c>
      <c r="F58" s="167">
        <v>10.395</v>
      </c>
      <c r="G58" s="167">
        <v>10.146</v>
      </c>
      <c r="H58" s="167">
        <f t="shared" si="14"/>
        <v>97.60461760461762</v>
      </c>
      <c r="I58" s="162"/>
      <c r="J58" s="175">
        <v>7</v>
      </c>
      <c r="K58" s="163">
        <v>49.352</v>
      </c>
      <c r="L58" s="163">
        <v>52.177800000000005</v>
      </c>
      <c r="M58" s="163">
        <v>50.786609</v>
      </c>
      <c r="N58" s="162">
        <f t="shared" si="15"/>
        <v>97.33374921901651</v>
      </c>
      <c r="O58" s="158" t="s">
        <v>227</v>
      </c>
      <c r="P58" s="160"/>
      <c r="Q58" s="160"/>
      <c r="R58" s="174">
        <v>0</v>
      </c>
      <c r="S58" s="167">
        <v>0</v>
      </c>
      <c r="T58" s="167">
        <v>0</v>
      </c>
      <c r="U58" s="167">
        <v>0</v>
      </c>
      <c r="V58" s="167">
        <f>IF(AND(T58&gt;0,U58&gt;0),U58*100/T58,"")</f>
      </c>
      <c r="W58" s="162"/>
      <c r="X58" s="175">
        <v>7</v>
      </c>
      <c r="Y58" s="163">
        <v>250.5133</v>
      </c>
      <c r="Z58" s="163">
        <v>228.91320000000002</v>
      </c>
      <c r="AA58" s="163">
        <v>287.21020000000004</v>
      </c>
      <c r="AB58" s="163">
        <f>IF(AND(Z58&gt;0,AA58&gt;0),AA58*100/Z58,"")</f>
        <v>125.4668581803059</v>
      </c>
    </row>
    <row r="59" spans="1:28" s="164" customFormat="1" ht="11.25" customHeight="1">
      <c r="A59" s="158" t="s">
        <v>174</v>
      </c>
      <c r="B59" s="160"/>
      <c r="C59" s="160"/>
      <c r="D59" s="174">
        <v>5</v>
      </c>
      <c r="E59" s="167">
        <v>33.717</v>
      </c>
      <c r="F59" s="167">
        <v>33.513</v>
      </c>
      <c r="G59" s="167">
        <v>34.122</v>
      </c>
      <c r="H59" s="167">
        <f t="shared" si="14"/>
        <v>101.81720526362903</v>
      </c>
      <c r="I59" s="162"/>
      <c r="J59" s="175">
        <v>5</v>
      </c>
      <c r="K59" s="163">
        <v>908.6652896752058</v>
      </c>
      <c r="L59" s="163">
        <v>921.0583194219187</v>
      </c>
      <c r="M59" s="163">
        <v>900.0269659999999</v>
      </c>
      <c r="N59" s="162">
        <f t="shared" si="15"/>
        <v>97.7166100149751</v>
      </c>
      <c r="O59" s="158" t="s">
        <v>228</v>
      </c>
      <c r="P59" s="160"/>
      <c r="Q59" s="160"/>
      <c r="R59" s="174">
        <v>0</v>
      </c>
      <c r="S59" s="167">
        <v>0</v>
      </c>
      <c r="T59" s="167">
        <v>0</v>
      </c>
      <c r="U59" s="167">
        <v>0</v>
      </c>
      <c r="V59" s="167">
        <f>IF(AND(T59&gt;0,U59&gt;0),U59*100/T59,"")</f>
      </c>
      <c r="W59" s="162"/>
      <c r="X59" s="175">
        <v>7</v>
      </c>
      <c r="Y59" s="163">
        <v>7382.400300539007</v>
      </c>
      <c r="Z59" s="163">
        <v>6003.196640537239</v>
      </c>
      <c r="AA59" s="163">
        <v>5523.757452000001</v>
      </c>
      <c r="AB59" s="163">
        <f>IF(AND(Z59&gt;0,AA59&gt;0),AA59*100/Z59,"")</f>
        <v>92.01360179841899</v>
      </c>
    </row>
    <row r="60" spans="1:28" s="164" customFormat="1" ht="11.25" customHeight="1">
      <c r="A60" s="158" t="s">
        <v>175</v>
      </c>
      <c r="B60" s="160"/>
      <c r="C60" s="160"/>
      <c r="D60" s="174">
        <v>4</v>
      </c>
      <c r="E60" s="167">
        <v>18.042</v>
      </c>
      <c r="F60" s="167">
        <v>18.075</v>
      </c>
      <c r="G60" s="167">
        <v>18.067</v>
      </c>
      <c r="H60" s="167">
        <f t="shared" si="14"/>
        <v>99.95573997233748</v>
      </c>
      <c r="I60" s="162"/>
      <c r="J60" s="175">
        <v>7</v>
      </c>
      <c r="K60" s="163">
        <v>874.8870000000002</v>
      </c>
      <c r="L60" s="163">
        <v>936.365</v>
      </c>
      <c r="M60" s="163">
        <v>1021.2770030000001</v>
      </c>
      <c r="N60" s="162">
        <f t="shared" si="15"/>
        <v>109.06825895884619</v>
      </c>
      <c r="O60" s="158" t="s">
        <v>315</v>
      </c>
      <c r="P60" s="160"/>
      <c r="Q60" s="160"/>
      <c r="R60" s="174">
        <v>0</v>
      </c>
      <c r="S60" s="167">
        <v>0</v>
      </c>
      <c r="T60" s="167">
        <v>0</v>
      </c>
      <c r="U60" s="167">
        <v>0</v>
      </c>
      <c r="V60" s="167">
        <f>IF(AND(T60&gt;0,U60&gt;0),U60*100/T60,"")</f>
      </c>
      <c r="W60" s="162"/>
      <c r="X60" s="175">
        <v>7</v>
      </c>
      <c r="Y60" s="163">
        <v>53549.84050418823</v>
      </c>
      <c r="Z60" s="163">
        <v>44306.68755122008</v>
      </c>
      <c r="AA60" s="163">
        <v>40712.441</v>
      </c>
      <c r="AB60" s="163">
        <f>IF(AND(Z60&gt;0,AA60&gt;0),AA60*100/Z60,"")</f>
        <v>91.88780125558922</v>
      </c>
    </row>
    <row r="61" spans="1:28" s="164" customFormat="1" ht="11.25" customHeight="1">
      <c r="A61" s="158" t="s">
        <v>176</v>
      </c>
      <c r="B61" s="160"/>
      <c r="C61" s="160"/>
      <c r="D61" s="174">
        <v>4</v>
      </c>
      <c r="E61" s="167">
        <v>26.723</v>
      </c>
      <c r="F61" s="167">
        <v>23.59</v>
      </c>
      <c r="G61" s="167">
        <v>22.773</v>
      </c>
      <c r="H61" s="167">
        <f t="shared" si="14"/>
        <v>96.53666807969479</v>
      </c>
      <c r="I61" s="162"/>
      <c r="J61" s="175">
        <v>7</v>
      </c>
      <c r="K61" s="163">
        <v>856.951</v>
      </c>
      <c r="L61" s="163">
        <v>742.103</v>
      </c>
      <c r="M61" s="163">
        <v>742.581016</v>
      </c>
      <c r="N61" s="162">
        <f t="shared" si="15"/>
        <v>100.06441369998504</v>
      </c>
      <c r="O61" s="158" t="s">
        <v>229</v>
      </c>
      <c r="P61" s="160"/>
      <c r="Q61" s="160"/>
      <c r="R61" s="174">
        <v>0</v>
      </c>
      <c r="S61" s="167">
        <v>0</v>
      </c>
      <c r="T61" s="167">
        <v>0</v>
      </c>
      <c r="U61" s="167">
        <v>0</v>
      </c>
      <c r="V61" s="167">
        <f>IF(AND(T61&gt;0,U61&gt;0),U61*100/T61,"")</f>
      </c>
      <c r="W61" s="162"/>
      <c r="X61" s="175">
        <v>11</v>
      </c>
      <c r="Y61" s="163">
        <v>1.692</v>
      </c>
      <c r="Z61" s="163">
        <v>1.182</v>
      </c>
      <c r="AA61" s="163">
        <v>0</v>
      </c>
      <c r="AB61" s="163">
        <f>IF(AND(Z61&gt;0,AA61&gt;0),AA61*100/Z61,"")</f>
      </c>
    </row>
    <row r="62" spans="1:28" s="164" customFormat="1" ht="11.25" customHeight="1">
      <c r="A62" s="158" t="s">
        <v>177</v>
      </c>
      <c r="B62" s="160"/>
      <c r="C62" s="160"/>
      <c r="D62" s="174">
        <v>5</v>
      </c>
      <c r="E62" s="167">
        <v>10.64</v>
      </c>
      <c r="F62" s="167">
        <v>11.256507493404747</v>
      </c>
      <c r="G62" s="167">
        <v>11.671</v>
      </c>
      <c r="H62" s="167">
        <f t="shared" si="14"/>
        <v>103.68224786274166</v>
      </c>
      <c r="I62" s="162"/>
      <c r="J62" s="175">
        <v>5</v>
      </c>
      <c r="K62" s="163">
        <v>1015.956</v>
      </c>
      <c r="L62" s="163">
        <v>1076.3620158587653</v>
      </c>
      <c r="M62" s="163">
        <v>999.5590000000001</v>
      </c>
      <c r="N62" s="162">
        <f t="shared" si="15"/>
        <v>92.8645739326384</v>
      </c>
      <c r="O62" s="158"/>
      <c r="P62" s="160"/>
      <c r="Q62" s="160"/>
      <c r="R62" s="174"/>
      <c r="S62" s="167"/>
      <c r="T62" s="167"/>
      <c r="U62" s="167"/>
      <c r="V62" s="167"/>
      <c r="W62" s="162"/>
      <c r="X62" s="175"/>
      <c r="Y62" s="163"/>
      <c r="Z62" s="163"/>
      <c r="AA62" s="163"/>
      <c r="AB62" s="163"/>
    </row>
    <row r="63" spans="1:28" s="164" customFormat="1" ht="11.25" customHeight="1">
      <c r="A63" s="158" t="s">
        <v>178</v>
      </c>
      <c r="B63" s="160"/>
      <c r="C63" s="160"/>
      <c r="D63" s="174">
        <v>4</v>
      </c>
      <c r="E63" s="167">
        <v>30.633</v>
      </c>
      <c r="F63" s="167">
        <v>37.539</v>
      </c>
      <c r="G63" s="167">
        <v>43.319</v>
      </c>
      <c r="H63" s="167">
        <f t="shared" si="14"/>
        <v>115.39732012040812</v>
      </c>
      <c r="I63" s="162"/>
      <c r="J63" s="175">
        <v>6</v>
      </c>
      <c r="K63" s="163">
        <v>2288.36839</v>
      </c>
      <c r="L63" s="163">
        <v>3264.338</v>
      </c>
      <c r="M63" s="163">
        <v>3524.657</v>
      </c>
      <c r="N63" s="162">
        <f t="shared" si="15"/>
        <v>107.97463375422521</v>
      </c>
      <c r="O63" s="158" t="s">
        <v>230</v>
      </c>
      <c r="P63" s="160"/>
      <c r="Q63" s="160"/>
      <c r="R63" s="174"/>
      <c r="S63" s="167"/>
      <c r="T63" s="167"/>
      <c r="U63" s="167"/>
      <c r="V63" s="167"/>
      <c r="W63" s="162"/>
      <c r="X63" s="175"/>
      <c r="Y63" s="163"/>
      <c r="Z63" s="163"/>
      <c r="AA63" s="163"/>
      <c r="AB63" s="163"/>
    </row>
    <row r="64" spans="1:28" s="164" customFormat="1" ht="11.25" customHeight="1">
      <c r="A64" s="158" t="s">
        <v>179</v>
      </c>
      <c r="B64" s="160"/>
      <c r="C64" s="160"/>
      <c r="D64" s="174">
        <v>7</v>
      </c>
      <c r="E64" s="167">
        <v>4.611</v>
      </c>
      <c r="F64" s="167">
        <v>5.424</v>
      </c>
      <c r="G64" s="167">
        <v>4.983</v>
      </c>
      <c r="H64" s="167">
        <f t="shared" si="14"/>
        <v>91.86946902654866</v>
      </c>
      <c r="I64" s="162"/>
      <c r="J64" s="175"/>
      <c r="K64" s="163">
        <v>466.83</v>
      </c>
      <c r="L64" s="163">
        <v>540.139</v>
      </c>
      <c r="M64" s="163">
        <v>0</v>
      </c>
      <c r="N64" s="162">
        <f t="shared" si="15"/>
      </c>
      <c r="O64" s="158" t="s">
        <v>231</v>
      </c>
      <c r="P64" s="160"/>
      <c r="Q64" s="160"/>
      <c r="R64" s="174">
        <v>0</v>
      </c>
      <c r="S64" s="167">
        <v>0</v>
      </c>
      <c r="T64" s="167">
        <v>0</v>
      </c>
      <c r="U64" s="167">
        <v>0</v>
      </c>
      <c r="V64" s="167">
        <f>IF(AND(T64&gt;0,U64&gt;0),U64*100/T64,"")</f>
      </c>
      <c r="W64" s="162"/>
      <c r="X64" s="175">
        <v>11</v>
      </c>
      <c r="Y64" s="163">
        <v>549.933</v>
      </c>
      <c r="Z64" s="163">
        <v>542.2</v>
      </c>
      <c r="AA64" s="163">
        <v>0</v>
      </c>
      <c r="AB64" s="163">
        <f>IF(AND(Z64&gt;0,AA64&gt;0),AA64*100/Z64,"")</f>
      </c>
    </row>
    <row r="65" spans="1:28" s="164" customFormat="1" ht="11.25" customHeight="1">
      <c r="A65" s="158" t="s">
        <v>180</v>
      </c>
      <c r="B65" s="160"/>
      <c r="C65" s="160"/>
      <c r="D65" s="174">
        <v>7</v>
      </c>
      <c r="E65" s="167">
        <v>45.884</v>
      </c>
      <c r="F65" s="167">
        <v>54.21950749340474</v>
      </c>
      <c r="G65" s="167">
        <v>59.973</v>
      </c>
      <c r="H65" s="167">
        <f t="shared" si="14"/>
        <v>110.61148057697704</v>
      </c>
      <c r="I65" s="162"/>
      <c r="J65" s="175"/>
      <c r="K65" s="163">
        <v>3771.1543900000006</v>
      </c>
      <c r="L65" s="163">
        <v>4880.839015858766</v>
      </c>
      <c r="M65" s="163">
        <v>0</v>
      </c>
      <c r="N65" s="162">
        <f t="shared" si="15"/>
      </c>
      <c r="O65" s="158" t="s">
        <v>232</v>
      </c>
      <c r="P65" s="160"/>
      <c r="Q65" s="160"/>
      <c r="R65" s="174">
        <v>0</v>
      </c>
      <c r="S65" s="167">
        <v>0</v>
      </c>
      <c r="T65" s="167">
        <v>0</v>
      </c>
      <c r="U65" s="167">
        <v>0</v>
      </c>
      <c r="V65" s="167">
        <f>IF(AND(T65&gt;0,U65&gt;0),U65*100/T65,"")</f>
      </c>
      <c r="W65" s="162"/>
      <c r="X65" s="175">
        <v>3</v>
      </c>
      <c r="Y65" s="163">
        <v>8726.516915905795</v>
      </c>
      <c r="Z65" s="163">
        <v>4044.59951751684</v>
      </c>
      <c r="AA65" s="163">
        <v>0</v>
      </c>
      <c r="AB65" s="163">
        <f>IF(AND(Z65&gt;0,AA65&gt;0),AA65*100/Z65,"")</f>
      </c>
    </row>
    <row r="66" spans="1:28" s="164" customFormat="1" ht="11.25" customHeight="1">
      <c r="A66" s="158" t="s">
        <v>181</v>
      </c>
      <c r="B66" s="160"/>
      <c r="C66" s="160"/>
      <c r="D66" s="174">
        <v>6</v>
      </c>
      <c r="E66" s="167">
        <v>19.939</v>
      </c>
      <c r="F66" s="167">
        <v>27.121</v>
      </c>
      <c r="G66" s="167">
        <v>33.039</v>
      </c>
      <c r="H66" s="167">
        <f t="shared" si="14"/>
        <v>121.82072932413998</v>
      </c>
      <c r="I66" s="162"/>
      <c r="J66" s="175">
        <v>7</v>
      </c>
      <c r="K66" s="163">
        <v>1550.841</v>
      </c>
      <c r="L66" s="163">
        <v>2503.756</v>
      </c>
      <c r="M66" s="163">
        <v>2807.475</v>
      </c>
      <c r="N66" s="162">
        <f t="shared" si="15"/>
        <v>112.13053508408967</v>
      </c>
      <c r="O66" s="158" t="s">
        <v>233</v>
      </c>
      <c r="P66" s="160"/>
      <c r="Q66" s="160"/>
      <c r="R66" s="174">
        <v>0</v>
      </c>
      <c r="S66" s="167">
        <v>0</v>
      </c>
      <c r="T66" s="167">
        <v>0</v>
      </c>
      <c r="U66" s="167">
        <v>0</v>
      </c>
      <c r="V66" s="167">
        <f>IF(AND(T66&gt;0,U66&gt;0),U66*100/T66,"")</f>
      </c>
      <c r="W66" s="162"/>
      <c r="X66" s="175">
        <v>3</v>
      </c>
      <c r="Y66" s="163">
        <v>1771.0681906212988</v>
      </c>
      <c r="Z66" s="163">
        <v>836.4466884950903</v>
      </c>
      <c r="AA66" s="163">
        <v>0</v>
      </c>
      <c r="AB66" s="163">
        <f>IF(AND(Z66&gt;0,AA66&gt;0),AA66*100/Z66,"")</f>
      </c>
    </row>
    <row r="67" spans="1:14" s="164" customFormat="1" ht="11.25" customHeight="1">
      <c r="A67" s="158" t="s">
        <v>182</v>
      </c>
      <c r="B67" s="160"/>
      <c r="C67" s="160"/>
      <c r="D67" s="174">
        <v>5</v>
      </c>
      <c r="E67" s="167">
        <v>18.105</v>
      </c>
      <c r="F67" s="167">
        <v>18.057</v>
      </c>
      <c r="G67" s="167">
        <v>18.387</v>
      </c>
      <c r="H67" s="167">
        <f t="shared" si="14"/>
        <v>101.827546104004</v>
      </c>
      <c r="I67" s="162"/>
      <c r="J67" s="175">
        <v>6</v>
      </c>
      <c r="K67" s="163">
        <v>1012.814</v>
      </c>
      <c r="L67" s="163">
        <v>1091.2472871428574</v>
      </c>
      <c r="M67" s="163">
        <v>1086.151143</v>
      </c>
      <c r="N67" s="162">
        <f t="shared" si="15"/>
        <v>99.53299823029111</v>
      </c>
    </row>
    <row r="68" spans="1:14" s="164" customFormat="1" ht="11.25" customHeight="1">
      <c r="A68" s="158" t="s">
        <v>183</v>
      </c>
      <c r="B68" s="160"/>
      <c r="C68" s="160"/>
      <c r="D68" s="174">
        <v>7</v>
      </c>
      <c r="E68" s="167">
        <v>2.088</v>
      </c>
      <c r="F68" s="167">
        <v>1.75</v>
      </c>
      <c r="G68" s="167">
        <v>1.948</v>
      </c>
      <c r="H68" s="167">
        <f t="shared" si="14"/>
        <v>111.3142857142857</v>
      </c>
      <c r="I68" s="162"/>
      <c r="J68" s="175">
        <v>7</v>
      </c>
      <c r="K68" s="163">
        <v>69.911</v>
      </c>
      <c r="L68" s="163">
        <v>60.424</v>
      </c>
      <c r="M68" s="163">
        <v>62.61</v>
      </c>
      <c r="N68" s="162">
        <f t="shared" si="15"/>
        <v>103.61776777439428</v>
      </c>
    </row>
    <row r="69" spans="1:28" s="164" customFormat="1" ht="11.25" customHeight="1">
      <c r="A69" s="158" t="s">
        <v>184</v>
      </c>
      <c r="B69" s="160"/>
      <c r="C69" s="160"/>
      <c r="D69" s="174">
        <v>6</v>
      </c>
      <c r="E69" s="167">
        <v>7.976</v>
      </c>
      <c r="F69" s="167">
        <v>7.761271725772798</v>
      </c>
      <c r="G69" s="167">
        <v>7.289</v>
      </c>
      <c r="H69" s="167">
        <f t="shared" si="14"/>
        <v>93.91502137201911</v>
      </c>
      <c r="I69" s="162"/>
      <c r="J69" s="175">
        <v>6</v>
      </c>
      <c r="K69" s="163">
        <v>312.519</v>
      </c>
      <c r="L69" s="163">
        <v>299.8063294422653</v>
      </c>
      <c r="M69" s="163">
        <v>317.8515039999999</v>
      </c>
      <c r="N69" s="162">
        <f t="shared" si="15"/>
        <v>106.01894382660446</v>
      </c>
      <c r="O69" s="158"/>
      <c r="P69" s="160"/>
      <c r="Q69" s="160"/>
      <c r="R69" s="174"/>
      <c r="S69" s="167"/>
      <c r="T69" s="167"/>
      <c r="U69" s="167"/>
      <c r="V69" s="167"/>
      <c r="W69" s="162"/>
      <c r="X69" s="175"/>
      <c r="Y69" s="163"/>
      <c r="Z69" s="163"/>
      <c r="AA69" s="163"/>
      <c r="AB69" s="163"/>
    </row>
    <row r="70" spans="1:28" s="164" customFormat="1" ht="11.25" customHeight="1">
      <c r="A70" s="158" t="s">
        <v>185</v>
      </c>
      <c r="B70" s="160"/>
      <c r="C70" s="160"/>
      <c r="D70" s="174"/>
      <c r="E70" s="167">
        <v>15.481</v>
      </c>
      <c r="F70" s="167">
        <v>16.763</v>
      </c>
      <c r="G70" s="167">
        <v>0</v>
      </c>
      <c r="H70" s="167">
        <f t="shared" si="14"/>
      </c>
      <c r="I70" s="162"/>
      <c r="J70" s="175"/>
      <c r="K70" s="163">
        <v>199.73450000000003</v>
      </c>
      <c r="L70" s="163">
        <v>221.19185</v>
      </c>
      <c r="M70" s="163">
        <v>0</v>
      </c>
      <c r="N70" s="162">
        <f t="shared" si="15"/>
      </c>
      <c r="O70" s="141" t="s">
        <v>118</v>
      </c>
      <c r="P70" s="142"/>
      <c r="Q70" s="142"/>
      <c r="R70" s="142"/>
      <c r="S70" s="142"/>
      <c r="T70" s="142"/>
      <c r="U70" s="142"/>
      <c r="V70" s="142"/>
      <c r="W70" s="143"/>
      <c r="X70" s="143" t="s">
        <v>119</v>
      </c>
      <c r="Y70" s="143"/>
      <c r="Z70" s="143"/>
      <c r="AA70" s="143" t="s">
        <v>126</v>
      </c>
      <c r="AB70" s="143"/>
    </row>
    <row r="71" spans="1:28" s="164" customFormat="1" ht="11.25" customHeight="1" thickBot="1">
      <c r="A71" s="158" t="s">
        <v>186</v>
      </c>
      <c r="B71" s="160"/>
      <c r="C71" s="160"/>
      <c r="D71" s="174"/>
      <c r="E71" s="167">
        <v>6.23348254836824</v>
      </c>
      <c r="F71" s="167">
        <v>6.25</v>
      </c>
      <c r="G71" s="167">
        <v>0</v>
      </c>
      <c r="H71" s="167">
        <f t="shared" si="14"/>
      </c>
      <c r="I71" s="162"/>
      <c r="J71" s="175"/>
      <c r="K71" s="163">
        <v>140.73489966015615</v>
      </c>
      <c r="L71" s="163">
        <v>138.26223200000004</v>
      </c>
      <c r="M71" s="163">
        <v>0</v>
      </c>
      <c r="N71" s="162">
        <f t="shared" si="15"/>
      </c>
      <c r="O71" s="142"/>
      <c r="P71" s="142"/>
      <c r="Q71" s="142"/>
      <c r="R71" s="142"/>
      <c r="S71" s="142"/>
      <c r="T71" s="142"/>
      <c r="U71" s="142"/>
      <c r="V71" s="142"/>
      <c r="W71" s="143"/>
      <c r="X71" s="143"/>
      <c r="Y71" s="143"/>
      <c r="Z71" s="143"/>
      <c r="AA71" s="143"/>
      <c r="AB71" s="143"/>
    </row>
    <row r="72" spans="1:28" s="164" customFormat="1" ht="11.25" customHeight="1" thickBot="1">
      <c r="A72" s="158" t="s">
        <v>187</v>
      </c>
      <c r="B72" s="160"/>
      <c r="C72" s="160"/>
      <c r="D72" s="174">
        <v>6</v>
      </c>
      <c r="E72" s="167">
        <v>18.871</v>
      </c>
      <c r="F72" s="167">
        <v>19.787459486609166</v>
      </c>
      <c r="G72" s="167">
        <v>19.257</v>
      </c>
      <c r="H72" s="167">
        <f t="shared" si="14"/>
        <v>97.31921378301169</v>
      </c>
      <c r="I72" s="162"/>
      <c r="J72" s="175">
        <v>6</v>
      </c>
      <c r="K72" s="163">
        <v>173.173</v>
      </c>
      <c r="L72" s="163">
        <v>169.23271716898037</v>
      </c>
      <c r="M72" s="163">
        <v>174.307385</v>
      </c>
      <c r="N72" s="162">
        <f t="shared" si="15"/>
        <v>102.99863283879826</v>
      </c>
      <c r="O72" s="144"/>
      <c r="P72" s="145"/>
      <c r="Q72" s="146"/>
      <c r="R72" s="256" t="s">
        <v>120</v>
      </c>
      <c r="S72" s="257"/>
      <c r="T72" s="257"/>
      <c r="U72" s="257"/>
      <c r="V72" s="258"/>
      <c r="W72" s="143"/>
      <c r="X72" s="256" t="s">
        <v>121</v>
      </c>
      <c r="Y72" s="257"/>
      <c r="Z72" s="257"/>
      <c r="AA72" s="257"/>
      <c r="AB72" s="258"/>
    </row>
    <row r="73" spans="1:28" s="164" customFormat="1" ht="11.25" customHeight="1">
      <c r="A73" s="158" t="s">
        <v>188</v>
      </c>
      <c r="B73" s="160"/>
      <c r="C73" s="160"/>
      <c r="D73" s="174">
        <v>4</v>
      </c>
      <c r="E73" s="167">
        <v>3.567</v>
      </c>
      <c r="F73" s="167">
        <v>3.912</v>
      </c>
      <c r="G73" s="167">
        <v>3.922</v>
      </c>
      <c r="H73" s="167">
        <f t="shared" si="14"/>
        <v>100.25562372188139</v>
      </c>
      <c r="I73" s="162"/>
      <c r="J73" s="175">
        <v>7</v>
      </c>
      <c r="K73" s="163">
        <v>168.79899999999998</v>
      </c>
      <c r="L73" s="163">
        <v>191.80079999999998</v>
      </c>
      <c r="M73" s="163">
        <v>183.123225</v>
      </c>
      <c r="N73" s="162">
        <f t="shared" si="15"/>
        <v>95.47573576335448</v>
      </c>
      <c r="O73" s="147" t="s">
        <v>122</v>
      </c>
      <c r="P73" s="148"/>
      <c r="Q73" s="146"/>
      <c r="R73" s="144"/>
      <c r="S73" s="149" t="s">
        <v>123</v>
      </c>
      <c r="T73" s="149" t="s">
        <v>123</v>
      </c>
      <c r="U73" s="149" t="s">
        <v>124</v>
      </c>
      <c r="V73" s="150">
        <f>U74</f>
        <v>2016</v>
      </c>
      <c r="W73" s="143"/>
      <c r="X73" s="144"/>
      <c r="Y73" s="149" t="s">
        <v>123</v>
      </c>
      <c r="Z73" s="149" t="s">
        <v>123</v>
      </c>
      <c r="AA73" s="149" t="s">
        <v>124</v>
      </c>
      <c r="AB73" s="150">
        <f>AA74</f>
        <v>2016</v>
      </c>
    </row>
    <row r="74" spans="1:28" s="164" customFormat="1" ht="11.25" customHeight="1" thickBot="1">
      <c r="A74" s="158" t="s">
        <v>189</v>
      </c>
      <c r="B74" s="160"/>
      <c r="C74" s="160"/>
      <c r="D74" s="174">
        <v>6</v>
      </c>
      <c r="E74" s="167">
        <v>10.635</v>
      </c>
      <c r="F74" s="167">
        <v>12.301</v>
      </c>
      <c r="G74" s="167">
        <v>12.56</v>
      </c>
      <c r="H74" s="167">
        <f t="shared" si="14"/>
        <v>102.10551987643281</v>
      </c>
      <c r="I74" s="162"/>
      <c r="J74" s="175">
        <v>7</v>
      </c>
      <c r="K74" s="163">
        <v>667.3939999999999</v>
      </c>
      <c r="L74" s="163">
        <v>779.1429599999999</v>
      </c>
      <c r="M74" s="163">
        <v>749.8748099999999</v>
      </c>
      <c r="N74" s="162">
        <f t="shared" si="15"/>
        <v>96.24354560041202</v>
      </c>
      <c r="O74" s="151"/>
      <c r="P74" s="152"/>
      <c r="Q74" s="153"/>
      <c r="R74" s="154" t="s">
        <v>125</v>
      </c>
      <c r="S74" s="155">
        <f>U74-2</f>
        <v>2014</v>
      </c>
      <c r="T74" s="155">
        <f>U74-1</f>
        <v>2015</v>
      </c>
      <c r="U74" s="155">
        <v>2016</v>
      </c>
      <c r="V74" s="156" t="str">
        <f>CONCATENATE(T74,"=100")</f>
        <v>2015=100</v>
      </c>
      <c r="W74" s="157"/>
      <c r="X74" s="154" t="s">
        <v>125</v>
      </c>
      <c r="Y74" s="155">
        <f>AA74-2</f>
        <v>2014</v>
      </c>
      <c r="Z74" s="155">
        <f>AA74-1</f>
        <v>2015</v>
      </c>
      <c r="AA74" s="155">
        <v>2016</v>
      </c>
      <c r="AB74" s="156" t="str">
        <f>CONCATENATE(Z74,"=100")</f>
        <v>2015=100</v>
      </c>
    </row>
    <row r="75" spans="1:28" s="164" customFormat="1" ht="11.25" customHeight="1">
      <c r="A75" s="158" t="s">
        <v>190</v>
      </c>
      <c r="B75" s="160"/>
      <c r="C75" s="160"/>
      <c r="D75" s="174">
        <v>4</v>
      </c>
      <c r="E75" s="167">
        <v>8.306</v>
      </c>
      <c r="F75" s="167">
        <v>7.618</v>
      </c>
      <c r="G75" s="167">
        <v>7.326</v>
      </c>
      <c r="H75" s="167">
        <f t="shared" si="14"/>
        <v>96.16697295878181</v>
      </c>
      <c r="I75" s="162"/>
      <c r="J75" s="175">
        <v>11</v>
      </c>
      <c r="K75" s="163">
        <v>412.041</v>
      </c>
      <c r="L75" s="163">
        <v>348.94599629818595</v>
      </c>
      <c r="M75" s="163">
        <v>0</v>
      </c>
      <c r="N75" s="162">
        <f t="shared" si="15"/>
      </c>
      <c r="O75" s="158"/>
      <c r="P75" s="158"/>
      <c r="Q75" s="158"/>
      <c r="R75" s="159"/>
      <c r="S75" s="160"/>
      <c r="T75" s="160"/>
      <c r="U75" s="160"/>
      <c r="V75" s="160">
        <f>IF(AND(T75&gt;0,U75&gt;0),U75*100/T75,"")</f>
      </c>
      <c r="W75" s="161"/>
      <c r="X75" s="161"/>
      <c r="Y75" s="162"/>
      <c r="Z75" s="162"/>
      <c r="AA75" s="162"/>
      <c r="AB75" s="163">
        <f>IF(AND(Z75&gt;0,AA75&gt;0),AA75*100/Z75,"")</f>
      </c>
    </row>
    <row r="76" spans="1:28" s="164" customFormat="1" ht="11.25" customHeight="1">
      <c r="A76" s="158" t="s">
        <v>191</v>
      </c>
      <c r="B76" s="160"/>
      <c r="C76" s="160"/>
      <c r="D76" s="174">
        <v>4</v>
      </c>
      <c r="E76" s="167">
        <v>22.508</v>
      </c>
      <c r="F76" s="167">
        <v>23.831</v>
      </c>
      <c r="G76" s="167">
        <v>23.808</v>
      </c>
      <c r="H76" s="167">
        <f t="shared" si="14"/>
        <v>99.90348705467669</v>
      </c>
      <c r="I76" s="162"/>
      <c r="J76" s="175">
        <v>11</v>
      </c>
      <c r="K76" s="163">
        <v>1248.234</v>
      </c>
      <c r="L76" s="163">
        <v>1319.8897562981858</v>
      </c>
      <c r="M76" s="163">
        <v>0</v>
      </c>
      <c r="N76" s="162">
        <f t="shared" si="15"/>
      </c>
      <c r="O76" s="158"/>
      <c r="P76" s="158"/>
      <c r="Q76" s="158"/>
      <c r="R76" s="159"/>
      <c r="S76" s="160"/>
      <c r="T76" s="160"/>
      <c r="U76" s="160"/>
      <c r="V76" s="160"/>
      <c r="W76" s="161"/>
      <c r="X76" s="161"/>
      <c r="Y76" s="162"/>
      <c r="Z76" s="162"/>
      <c r="AA76" s="162"/>
      <c r="AB76" s="163"/>
    </row>
    <row r="77" spans="1:28" s="164" customFormat="1" ht="11.25" customHeight="1">
      <c r="A77" s="158" t="s">
        <v>192</v>
      </c>
      <c r="B77" s="160"/>
      <c r="C77" s="160"/>
      <c r="D77" s="174">
        <v>5</v>
      </c>
      <c r="E77" s="167">
        <v>10.092</v>
      </c>
      <c r="F77" s="167">
        <v>9.869</v>
      </c>
      <c r="G77" s="167">
        <v>9.36</v>
      </c>
      <c r="H77" s="167">
        <f t="shared" si="14"/>
        <v>94.84243591042659</v>
      </c>
      <c r="I77" s="162"/>
      <c r="J77" s="175">
        <v>5</v>
      </c>
      <c r="K77" s="163">
        <v>177.565</v>
      </c>
      <c r="L77" s="163">
        <v>184.37041904761907</v>
      </c>
      <c r="M77" s="163">
        <v>174.178918</v>
      </c>
      <c r="N77" s="162">
        <f t="shared" si="15"/>
        <v>94.47226887031873</v>
      </c>
      <c r="O77" s="158" t="s">
        <v>127</v>
      </c>
      <c r="P77" s="158"/>
      <c r="Q77" s="158"/>
      <c r="R77" s="174"/>
      <c r="S77" s="160"/>
      <c r="T77" s="160"/>
      <c r="U77" s="160"/>
      <c r="V77" s="160">
        <f>IF(AND(T77&gt;0,U77&gt;0),U77*100/T77,"")</f>
      </c>
      <c r="W77" s="161"/>
      <c r="X77" s="175"/>
      <c r="Y77" s="162"/>
      <c r="Z77" s="162"/>
      <c r="AA77" s="162"/>
      <c r="AB77" s="163">
        <f>IF(AND(Z77&gt;0,AA77&gt;0),AA77*100/Z77,"")</f>
      </c>
    </row>
    <row r="78" spans="1:28" s="164" customFormat="1" ht="11.25" customHeight="1">
      <c r="A78" s="158" t="s">
        <v>193</v>
      </c>
      <c r="B78" s="160"/>
      <c r="C78" s="160"/>
      <c r="D78" s="174">
        <v>6</v>
      </c>
      <c r="E78" s="167">
        <v>11.934</v>
      </c>
      <c r="F78" s="167">
        <v>13.269461162797441</v>
      </c>
      <c r="G78" s="167">
        <v>11.923</v>
      </c>
      <c r="H78" s="167">
        <f t="shared" si="14"/>
        <v>89.8529326377441</v>
      </c>
      <c r="I78" s="162"/>
      <c r="J78" s="175">
        <v>6</v>
      </c>
      <c r="K78" s="163">
        <v>86.44399999999999</v>
      </c>
      <c r="L78" s="163">
        <v>94.19387084526427</v>
      </c>
      <c r="M78" s="163">
        <v>78.47909799999998</v>
      </c>
      <c r="N78" s="162">
        <f t="shared" si="15"/>
        <v>83.3165653940695</v>
      </c>
      <c r="O78" s="158" t="s">
        <v>128</v>
      </c>
      <c r="P78" s="160"/>
      <c r="Q78" s="160"/>
      <c r="R78" s="174">
        <v>7</v>
      </c>
      <c r="S78" s="167">
        <v>1.502</v>
      </c>
      <c r="T78" s="167">
        <v>1.609</v>
      </c>
      <c r="U78" s="167">
        <v>1.654</v>
      </c>
      <c r="V78" s="167">
        <f>IF(AND(T78&gt;0,U78&gt;0),U78*100/T78,"")</f>
        <v>102.79676817899315</v>
      </c>
      <c r="W78" s="162"/>
      <c r="X78" s="175">
        <v>5</v>
      </c>
      <c r="Y78" s="163">
        <v>70.60300000000001</v>
      </c>
      <c r="Z78" s="163">
        <v>83.44000000000001</v>
      </c>
      <c r="AA78" s="163">
        <v>0</v>
      </c>
      <c r="AB78" s="163">
        <f>IF(AND(Z78&gt;0,AA78&gt;0),AA78*100/Z78,"")</f>
      </c>
    </row>
    <row r="79" spans="15:28" s="164" customFormat="1" ht="11.25" customHeight="1">
      <c r="O79" s="158" t="s">
        <v>129</v>
      </c>
      <c r="P79" s="160"/>
      <c r="Q79" s="160"/>
      <c r="R79" s="174">
        <v>7</v>
      </c>
      <c r="S79" s="167">
        <v>7.112649762385707</v>
      </c>
      <c r="T79" s="167">
        <v>6.942195177867483</v>
      </c>
      <c r="U79" s="167">
        <v>6.526318680715993</v>
      </c>
      <c r="V79" s="167">
        <f>IF(AND(T79&gt;0,U79&gt;0),U79*100/T79,"")</f>
        <v>94.00943813165391</v>
      </c>
      <c r="W79" s="162"/>
      <c r="X79" s="175">
        <v>5</v>
      </c>
      <c r="Y79" s="163">
        <v>79.79752009404466</v>
      </c>
      <c r="Z79" s="163">
        <v>80.91900000000001</v>
      </c>
      <c r="AA79" s="163">
        <v>0</v>
      </c>
      <c r="AB79" s="163">
        <f>IF(AND(Z79&gt;0,AA79&gt;0),AA79*100/Z79,"")</f>
      </c>
    </row>
    <row r="80" spans="1:28" s="164" customFormat="1" ht="11.25" customHeight="1">
      <c r="A80" s="158"/>
      <c r="B80" s="160"/>
      <c r="C80" s="160"/>
      <c r="D80" s="174"/>
      <c r="E80" s="167"/>
      <c r="F80" s="167"/>
      <c r="G80" s="167"/>
      <c r="H80" s="167"/>
      <c r="I80" s="162"/>
      <c r="J80" s="175"/>
      <c r="K80" s="163"/>
      <c r="L80" s="163"/>
      <c r="M80" s="163"/>
      <c r="N80" s="162"/>
      <c r="O80" s="158" t="s">
        <v>130</v>
      </c>
      <c r="P80" s="160"/>
      <c r="Q80" s="160"/>
      <c r="R80" s="174">
        <v>7</v>
      </c>
      <c r="S80" s="167">
        <v>0.263</v>
      </c>
      <c r="T80" s="167">
        <v>0.246</v>
      </c>
      <c r="U80" s="167">
        <v>0.251</v>
      </c>
      <c r="V80" s="167">
        <f>IF(AND(T80&gt;0,U80&gt;0),U80*100/T80,"")</f>
        <v>102.03252032520327</v>
      </c>
      <c r="W80" s="162"/>
      <c r="X80" s="175">
        <v>6</v>
      </c>
      <c r="Y80" s="163">
        <v>4.597</v>
      </c>
      <c r="Z80" s="163">
        <v>4.718</v>
      </c>
      <c r="AA80" s="163">
        <v>0</v>
      </c>
      <c r="AB80" s="163">
        <f>IF(AND(Z80&gt;0,AA80&gt;0),AA80*100/Z80,"")</f>
      </c>
    </row>
    <row r="81" spans="1:28" s="164" customFormat="1" ht="11.25" customHeight="1">
      <c r="A81" s="168"/>
      <c r="B81" s="160"/>
      <c r="C81" s="160"/>
      <c r="D81" s="172"/>
      <c r="E81" s="167"/>
      <c r="F81" s="167">
        <f>IF(AND(D81&gt;0,E81&gt;0),E81*100/D81,"")</f>
      </c>
      <c r="G81" s="167"/>
      <c r="H81" s="167"/>
      <c r="I81" s="162"/>
      <c r="J81" s="173"/>
      <c r="K81" s="163"/>
      <c r="L81" s="163"/>
      <c r="M81" s="163"/>
      <c r="N81" s="163"/>
      <c r="O81" s="158" t="s">
        <v>131</v>
      </c>
      <c r="P81" s="160"/>
      <c r="Q81" s="160"/>
      <c r="R81" s="174">
        <v>7</v>
      </c>
      <c r="S81" s="167">
        <v>2.548580707865082</v>
      </c>
      <c r="T81" s="167">
        <v>2.842</v>
      </c>
      <c r="U81" s="167">
        <v>2.554</v>
      </c>
      <c r="V81" s="167">
        <f>IF(AND(T81&gt;0,U81&gt;0),U81*100/T81,"")</f>
        <v>89.86629134412385</v>
      </c>
      <c r="W81" s="162"/>
      <c r="X81" s="175">
        <v>3</v>
      </c>
      <c r="Y81" s="163">
        <v>88.88429976385156</v>
      </c>
      <c r="Z81" s="163">
        <v>79.21199999999997</v>
      </c>
      <c r="AA81" s="163">
        <v>0</v>
      </c>
      <c r="AB81" s="163">
        <f>IF(AND(Z81&gt;0,AA81&gt;0),AA81*100/Z81,"")</f>
      </c>
    </row>
    <row r="82" spans="1:14" s="164" customFormat="1" ht="11.25" customHeight="1">
      <c r="A82" s="158"/>
      <c r="B82" s="158"/>
      <c r="C82" s="158"/>
      <c r="D82" s="165"/>
      <c r="E82" s="167"/>
      <c r="F82" s="167"/>
      <c r="G82" s="201"/>
      <c r="H82" s="167"/>
      <c r="I82" s="167"/>
      <c r="J82" s="167"/>
      <c r="K82" s="167"/>
      <c r="L82" s="167"/>
      <c r="M82" s="163"/>
      <c r="N82" s="163"/>
    </row>
    <row r="83" spans="4:14" s="164" customFormat="1" ht="11.25" customHeight="1">
      <c r="D83" s="166"/>
      <c r="E83" s="163"/>
      <c r="F83" s="163"/>
      <c r="G83" s="204"/>
      <c r="H83" s="163"/>
      <c r="I83" s="163"/>
      <c r="J83" s="163"/>
      <c r="K83" s="163"/>
      <c r="L83" s="163"/>
      <c r="M83" s="163"/>
      <c r="N83" s="163"/>
    </row>
    <row r="84" spans="4:28" s="164" customFormat="1" ht="11.25" customHeight="1">
      <c r="D84" s="166"/>
      <c r="E84" s="163"/>
      <c r="F84" s="163"/>
      <c r="G84" s="163"/>
      <c r="H84" s="163"/>
      <c r="I84" s="161"/>
      <c r="J84" s="166"/>
      <c r="K84" s="163"/>
      <c r="L84" s="163"/>
      <c r="M84" s="163"/>
      <c r="N84" s="163"/>
      <c r="O84" s="158"/>
      <c r="P84" s="160"/>
      <c r="Q84" s="160"/>
      <c r="R84" s="174"/>
      <c r="S84" s="167"/>
      <c r="T84" s="167"/>
      <c r="U84" s="167"/>
      <c r="V84" s="167"/>
      <c r="W84" s="162"/>
      <c r="X84" s="175"/>
      <c r="Y84" s="163"/>
      <c r="Z84" s="163"/>
      <c r="AA84" s="163"/>
      <c r="AB84" s="163"/>
    </row>
    <row r="85" spans="4:28" s="164" customFormat="1" ht="11.25" customHeight="1">
      <c r="D85" s="166"/>
      <c r="E85" s="163"/>
      <c r="F85" s="163"/>
      <c r="G85" s="163"/>
      <c r="H85" s="163"/>
      <c r="I85" s="161"/>
      <c r="J85" s="166"/>
      <c r="K85" s="163"/>
      <c r="L85" s="163"/>
      <c r="M85" s="163"/>
      <c r="N85" s="163"/>
      <c r="O85" s="168"/>
      <c r="P85" s="158"/>
      <c r="Q85" s="158"/>
      <c r="R85" s="165"/>
      <c r="S85" s="167"/>
      <c r="T85" s="167"/>
      <c r="U85" s="167"/>
      <c r="V85" s="167"/>
      <c r="W85" s="161"/>
      <c r="X85" s="166"/>
      <c r="Y85" s="163"/>
      <c r="Z85" s="163"/>
      <c r="AA85" s="163"/>
      <c r="AB85" s="163"/>
    </row>
    <row r="86" spans="4:14" s="164" customFormat="1" ht="11.25" customHeight="1">
      <c r="D86" s="166"/>
      <c r="E86" s="163"/>
      <c r="F86" s="163"/>
      <c r="G86" s="163"/>
      <c r="H86" s="163"/>
      <c r="I86" s="161"/>
      <c r="J86" s="166"/>
      <c r="K86" s="163"/>
      <c r="L86" s="163"/>
      <c r="M86" s="163"/>
      <c r="N86" s="163"/>
    </row>
    <row r="87" spans="4:28" s="164" customFormat="1" ht="11.25" customHeight="1">
      <c r="D87" s="166"/>
      <c r="E87" s="163"/>
      <c r="F87" s="163"/>
      <c r="G87" s="163"/>
      <c r="H87" s="163"/>
      <c r="I87" s="161"/>
      <c r="J87" s="166"/>
      <c r="K87" s="163"/>
      <c r="L87" s="163"/>
      <c r="M87" s="163"/>
      <c r="N87" s="163"/>
      <c r="O87" s="168" t="s">
        <v>304</v>
      </c>
      <c r="T87" s="167"/>
      <c r="Y87"/>
      <c r="Z87"/>
      <c r="AA87"/>
      <c r="AB87"/>
    </row>
    <row r="88" spans="4:28" s="164" customFormat="1" ht="11.25" customHeight="1">
      <c r="D88" s="166"/>
      <c r="E88" s="163"/>
      <c r="F88" s="163"/>
      <c r="G88" s="163"/>
      <c r="H88" s="163"/>
      <c r="I88" s="161"/>
      <c r="J88" s="166"/>
      <c r="K88" s="163"/>
      <c r="L88" s="163"/>
      <c r="M88" s="163"/>
      <c r="N88" s="163"/>
      <c r="O88" s="255" t="s">
        <v>305</v>
      </c>
      <c r="P88" s="255"/>
      <c r="Q88" s="255"/>
      <c r="R88" s="255"/>
      <c r="S88" s="255"/>
      <c r="T88" s="255"/>
      <c r="U88" s="255"/>
      <c r="V88" s="255"/>
      <c r="W88" s="230"/>
      <c r="X88" s="230"/>
      <c r="Y88" s="230"/>
      <c r="Z88"/>
      <c r="AA88"/>
      <c r="AB88"/>
    </row>
    <row r="89" spans="4:28" s="164" customFormat="1" ht="11.25" customHeight="1">
      <c r="D89" s="166"/>
      <c r="E89" s="163"/>
      <c r="F89" s="163"/>
      <c r="G89" s="163"/>
      <c r="H89" s="163">
        <f>IF(AND(F89&gt;0,G89&gt;0),G89*100/F89,"")</f>
      </c>
      <c r="I89" s="161"/>
      <c r="J89" s="166"/>
      <c r="K89" s="163"/>
      <c r="L89" s="163"/>
      <c r="M89" s="163"/>
      <c r="N89" s="163">
        <f>IF(AND(L89&gt;0,M89&gt;0),M89*100/L89,"")</f>
      </c>
      <c r="O89" s="255" t="s">
        <v>306</v>
      </c>
      <c r="P89" s="255"/>
      <c r="Q89" s="255"/>
      <c r="R89" s="255"/>
      <c r="S89" s="255"/>
      <c r="T89" s="255"/>
      <c r="U89" s="255"/>
      <c r="V89" s="255"/>
      <c r="W89" s="171"/>
      <c r="X89" s="171"/>
      <c r="Y89" s="171"/>
      <c r="Z89" s="231"/>
      <c r="AA89" s="231"/>
      <c r="AB89" s="231"/>
    </row>
    <row r="90" spans="4:28" s="164" customFormat="1" ht="11.25" customHeight="1">
      <c r="D90" s="166"/>
      <c r="E90" s="163"/>
      <c r="F90" s="163"/>
      <c r="G90" s="163"/>
      <c r="H90" s="163">
        <f>IF(AND(F90&gt;0,G90&gt;0),G90*100/F90,"")</f>
      </c>
      <c r="I90" s="161"/>
      <c r="J90" s="166"/>
      <c r="K90" s="163"/>
      <c r="L90" s="163"/>
      <c r="M90" s="163"/>
      <c r="N90" s="163">
        <f>IF(AND(L90&gt;0,M90&gt;0),M90*100/L90,"")</f>
      </c>
      <c r="O90" s="255" t="s">
        <v>307</v>
      </c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30"/>
      <c r="AA90" s="230"/>
      <c r="AB90" s="230"/>
    </row>
    <row r="91" spans="4:28" s="164" customFormat="1" ht="11.25" customHeight="1">
      <c r="D91" s="166"/>
      <c r="E91" s="163"/>
      <c r="F91" s="163"/>
      <c r="G91" s="163"/>
      <c r="H91" s="163">
        <f>IF(AND(F91&gt;0,G91&gt;0),G91*100/F91,"")</f>
      </c>
      <c r="I91" s="161"/>
      <c r="J91" s="166"/>
      <c r="K91" s="163"/>
      <c r="L91" s="163"/>
      <c r="M91" s="163"/>
      <c r="N91" s="163">
        <f>IF(AND(L91&gt;0,M91&gt;0),M91*100/L91,"")</f>
      </c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</row>
    <row r="92" spans="4:28" s="164" customFormat="1" ht="11.25" customHeight="1">
      <c r="D92" s="166"/>
      <c r="E92" s="163"/>
      <c r="F92" s="163"/>
      <c r="G92" s="163"/>
      <c r="H92" s="163">
        <f>IF(AND(F92&gt;0,G92&gt;0),G92*100/F92,"")</f>
      </c>
      <c r="I92" s="161"/>
      <c r="J92" s="166"/>
      <c r="K92" s="163"/>
      <c r="L92" s="163"/>
      <c r="M92" s="163"/>
      <c r="N92" s="163">
        <f>IF(AND(L92&gt;0,M92&gt;0),M92*100/L92,"")</f>
      </c>
      <c r="O92" s="253" t="s">
        <v>303</v>
      </c>
      <c r="P92" s="253"/>
      <c r="Q92" s="253"/>
      <c r="R92" s="253"/>
      <c r="S92" s="253"/>
      <c r="T92" s="253"/>
      <c r="U92" s="253"/>
      <c r="V92" s="253"/>
      <c r="W92" s="253"/>
      <c r="X92" s="254"/>
      <c r="Y92" s="254"/>
      <c r="Z92" s="254"/>
      <c r="AA92" s="254"/>
      <c r="AB92" s="254"/>
    </row>
    <row r="93" spans="1:14" s="164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43" customFormat="1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171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71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171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28" s="171" customFormat="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164"/>
      <c r="P98" s="140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</row>
    <row r="99" spans="1:28" s="171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164"/>
      <c r="P99" s="140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</row>
    <row r="100" spans="1:28" s="171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164"/>
      <c r="P100" s="140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</row>
    <row r="101" spans="1:28" s="171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</row>
    <row r="133" spans="1:28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</row>
    <row r="139" spans="1:28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</row>
    <row r="140" spans="1:28" ht="11.25">
      <c r="A140" s="164"/>
      <c r="B140" s="164"/>
      <c r="C140" s="164"/>
      <c r="D140" s="161"/>
      <c r="E140" s="162"/>
      <c r="F140" s="162"/>
      <c r="G140" s="162"/>
      <c r="H140" s="162"/>
      <c r="I140" s="161"/>
      <c r="J140" s="161"/>
      <c r="K140" s="161"/>
      <c r="L140" s="161"/>
      <c r="M140" s="161"/>
      <c r="N140" s="161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</row>
    <row r="141" spans="1:28" ht="11.25">
      <c r="A141" s="168"/>
      <c r="B141" s="164"/>
      <c r="C141" s="164"/>
      <c r="D141" s="161"/>
      <c r="E141" s="162"/>
      <c r="F141" s="162"/>
      <c r="G141" s="162"/>
      <c r="H141" s="162"/>
      <c r="I141" s="161"/>
      <c r="J141" s="161"/>
      <c r="K141" s="161"/>
      <c r="L141" s="161"/>
      <c r="M141" s="161"/>
      <c r="N141" s="161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</row>
    <row r="142" spans="1:28" ht="11.25">
      <c r="A142" s="168"/>
      <c r="B142" s="164"/>
      <c r="C142" s="164"/>
      <c r="D142" s="161"/>
      <c r="E142" s="162"/>
      <c r="F142" s="162"/>
      <c r="G142" s="162"/>
      <c r="H142" s="162"/>
      <c r="I142" s="161"/>
      <c r="J142" s="161"/>
      <c r="K142" s="161"/>
      <c r="L142" s="161"/>
      <c r="M142" s="161"/>
      <c r="N142" s="161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</row>
    <row r="143" spans="1:28" ht="11.25">
      <c r="A143" s="168"/>
      <c r="B143" s="164"/>
      <c r="C143" s="164"/>
      <c r="D143" s="161"/>
      <c r="E143" s="162"/>
      <c r="F143" s="162"/>
      <c r="G143" s="162"/>
      <c r="H143" s="162"/>
      <c r="I143" s="161"/>
      <c r="J143" s="161"/>
      <c r="K143" s="161"/>
      <c r="L143" s="161"/>
      <c r="M143" s="161"/>
      <c r="N143" s="161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</row>
    <row r="144" spans="1:28" ht="11.25">
      <c r="A144" s="168"/>
      <c r="B144" s="164"/>
      <c r="C144" s="164"/>
      <c r="D144" s="161"/>
      <c r="E144" s="162"/>
      <c r="F144" s="162"/>
      <c r="G144" s="162"/>
      <c r="H144" s="162"/>
      <c r="I144" s="161"/>
      <c r="J144" s="161"/>
      <c r="K144" s="161"/>
      <c r="L144" s="161"/>
      <c r="M144" s="161"/>
      <c r="N144" s="161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</row>
    <row r="145" spans="14:28" ht="11.25">
      <c r="N145" s="161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</row>
    <row r="146" spans="14:28" ht="12">
      <c r="N146" s="143"/>
      <c r="O146" s="170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</row>
    <row r="147" spans="14:28" ht="11.25">
      <c r="N147" s="169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</row>
    <row r="148" spans="14:28" ht="11.25">
      <c r="N148" s="169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</row>
    <row r="149" spans="14:28" ht="11.25">
      <c r="N149" s="169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</row>
    <row r="150" spans="14:28" ht="11.25">
      <c r="N150" s="169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</row>
    <row r="151" spans="14:28" ht="11.25">
      <c r="N151" s="169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</row>
    <row r="152" spans="14:28" ht="11.25">
      <c r="N152" s="169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</row>
    <row r="153" spans="14:28" ht="11.25">
      <c r="N153" s="169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</row>
    <row r="154" ht="11.25">
      <c r="N154" s="169"/>
    </row>
    <row r="155" ht="11.25">
      <c r="N155" s="169"/>
    </row>
    <row r="156" ht="11.25">
      <c r="N156" s="169"/>
    </row>
    <row r="157" ht="11.25">
      <c r="N157" s="169"/>
    </row>
    <row r="158" ht="11.25">
      <c r="N158" s="169"/>
    </row>
    <row r="159" ht="11.25">
      <c r="N159" s="169"/>
    </row>
    <row r="160" ht="11.25">
      <c r="N160" s="169"/>
    </row>
    <row r="161" spans="1:14" ht="14.25">
      <c r="A161"/>
      <c r="B161"/>
      <c r="C161"/>
      <c r="D161"/>
      <c r="N161" s="169"/>
    </row>
    <row r="162" spans="1:14" ht="14.25">
      <c r="A162"/>
      <c r="B162"/>
      <c r="C162"/>
      <c r="D162"/>
      <c r="N162" s="169"/>
    </row>
    <row r="163" spans="1:14" ht="14.25">
      <c r="A163"/>
      <c r="B163"/>
      <c r="C163"/>
      <c r="D163"/>
      <c r="N163" s="169"/>
    </row>
    <row r="164" spans="1:14" ht="14.25">
      <c r="A164"/>
      <c r="B164"/>
      <c r="C164"/>
      <c r="D164"/>
      <c r="N164" s="169"/>
    </row>
    <row r="165" spans="1:14" ht="14.25">
      <c r="A165"/>
      <c r="B165"/>
      <c r="C165"/>
      <c r="D165"/>
      <c r="N165" s="169"/>
    </row>
    <row r="166" spans="1:14" ht="14.25">
      <c r="A166"/>
      <c r="B166"/>
      <c r="C166"/>
      <c r="D166"/>
      <c r="N166" s="169"/>
    </row>
    <row r="167" spans="1:14" ht="14.25">
      <c r="A167"/>
      <c r="B167"/>
      <c r="C167"/>
      <c r="D167"/>
      <c r="N167" s="169"/>
    </row>
    <row r="168" spans="1:14" ht="14.25">
      <c r="A168"/>
      <c r="B168"/>
      <c r="C168"/>
      <c r="D168"/>
      <c r="N168" s="169"/>
    </row>
    <row r="169" spans="1:14" ht="14.25">
      <c r="A169"/>
      <c r="B169"/>
      <c r="C169"/>
      <c r="D169"/>
      <c r="N169" s="169"/>
    </row>
    <row r="170" spans="1:14" ht="14.25">
      <c r="A170"/>
      <c r="B170"/>
      <c r="C170"/>
      <c r="D170"/>
      <c r="N170" s="169"/>
    </row>
    <row r="171" spans="1:14" ht="14.25">
      <c r="A171"/>
      <c r="B171"/>
      <c r="C171"/>
      <c r="D171"/>
      <c r="N171" s="169"/>
    </row>
    <row r="172" spans="1:14" ht="14.25">
      <c r="A172"/>
      <c r="B172"/>
      <c r="C172"/>
      <c r="D172"/>
      <c r="N172" s="169"/>
    </row>
    <row r="173" spans="1:14" ht="14.25">
      <c r="A173"/>
      <c r="B173"/>
      <c r="C173"/>
      <c r="D173"/>
      <c r="N173" s="169"/>
    </row>
    <row r="174" spans="1:14" ht="14.25">
      <c r="A174"/>
      <c r="B174"/>
      <c r="C174"/>
      <c r="D174"/>
      <c r="N174" s="169"/>
    </row>
    <row r="175" spans="1:14" ht="14.25">
      <c r="A175"/>
      <c r="B175"/>
      <c r="C175"/>
      <c r="D175"/>
      <c r="N175" s="169"/>
    </row>
    <row r="176" spans="1:14" ht="14.25">
      <c r="A176"/>
      <c r="B176"/>
      <c r="C176"/>
      <c r="D176"/>
      <c r="N176" s="169"/>
    </row>
    <row r="177" spans="1:14" ht="14.25">
      <c r="A177"/>
      <c r="B177"/>
      <c r="C177"/>
      <c r="D177"/>
      <c r="N177" s="169"/>
    </row>
    <row r="178" spans="1:14" ht="14.25">
      <c r="A178"/>
      <c r="B178"/>
      <c r="C178"/>
      <c r="D178"/>
      <c r="N178" s="169"/>
    </row>
    <row r="179" ht="11.25">
      <c r="N179" s="169"/>
    </row>
    <row r="180" ht="11.25">
      <c r="N180" s="169"/>
    </row>
    <row r="181" ht="11.25">
      <c r="N181" s="169"/>
    </row>
    <row r="182" ht="11.25">
      <c r="N182" s="169"/>
    </row>
    <row r="183" ht="11.25">
      <c r="N183" s="169"/>
    </row>
    <row r="184" ht="11.25">
      <c r="N184" s="169"/>
    </row>
  </sheetData>
  <sheetProtection/>
  <mergeCells count="10">
    <mergeCell ref="O88:V88"/>
    <mergeCell ref="O89:V89"/>
    <mergeCell ref="O90:Y90"/>
    <mergeCell ref="O92:AB92"/>
    <mergeCell ref="D4:H4"/>
    <mergeCell ref="J4:N4"/>
    <mergeCell ref="R4:V4"/>
    <mergeCell ref="X4:AB4"/>
    <mergeCell ref="R72:V72"/>
    <mergeCell ref="X72:AB72"/>
  </mergeCells>
  <printOptions horizontalCentered="1"/>
  <pageMargins left="0.4330708661417323" right="0.1968503937007874" top="0.3937007874015748" bottom="0.4330708661417323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97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4</v>
      </c>
      <c r="D17" s="109">
        <v>2</v>
      </c>
      <c r="E17" s="109"/>
      <c r="F17" s="110"/>
      <c r="G17" s="111"/>
      <c r="H17" s="199">
        <v>0.186</v>
      </c>
      <c r="I17" s="200">
        <v>0.04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1550</v>
      </c>
      <c r="D24" s="109">
        <v>1695</v>
      </c>
      <c r="E24" s="109">
        <v>1977</v>
      </c>
      <c r="F24" s="110">
        <f>IF(D24&gt;0,100*E24/D24,0)</f>
        <v>116.63716814159292</v>
      </c>
      <c r="G24" s="111"/>
      <c r="H24" s="199">
        <v>113.65</v>
      </c>
      <c r="I24" s="200">
        <v>129.247</v>
      </c>
      <c r="J24" s="200">
        <v>169.106</v>
      </c>
      <c r="K24" s="112">
        <f>IF(I24&gt;0,100*J24/I24,0)</f>
        <v>130.83940052767178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70</v>
      </c>
      <c r="D26" s="109">
        <v>40</v>
      </c>
      <c r="E26" s="109">
        <v>20</v>
      </c>
      <c r="F26" s="110">
        <f>IF(D26&gt;0,100*E26/D26,0)</f>
        <v>50</v>
      </c>
      <c r="G26" s="111"/>
      <c r="H26" s="199">
        <v>3.6</v>
      </c>
      <c r="I26" s="200">
        <v>3.2</v>
      </c>
      <c r="J26" s="200">
        <v>1.5</v>
      </c>
      <c r="K26" s="112">
        <f>IF(I26&gt;0,100*J26/I26,0)</f>
        <v>46.875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6</v>
      </c>
      <c r="D28" s="100">
        <v>21</v>
      </c>
      <c r="E28" s="100">
        <v>12</v>
      </c>
      <c r="F28" s="101"/>
      <c r="G28" s="101"/>
      <c r="H28" s="198">
        <v>0.225</v>
      </c>
      <c r="I28" s="198">
        <v>0.525</v>
      </c>
      <c r="J28" s="198">
        <v>0.277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>
        <v>1</v>
      </c>
      <c r="E29" s="100">
        <v>1</v>
      </c>
      <c r="F29" s="101"/>
      <c r="G29" s="101"/>
      <c r="H29" s="198"/>
      <c r="I29" s="198">
        <v>0.06</v>
      </c>
      <c r="J29" s="198">
        <v>0.06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400</v>
      </c>
      <c r="D30" s="100">
        <v>213</v>
      </c>
      <c r="E30" s="100">
        <v>505</v>
      </c>
      <c r="F30" s="101"/>
      <c r="G30" s="101"/>
      <c r="H30" s="198">
        <v>47.5</v>
      </c>
      <c r="I30" s="198">
        <v>17.04</v>
      </c>
      <c r="J30" s="198">
        <v>37.885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406</v>
      </c>
      <c r="D31" s="109">
        <v>235</v>
      </c>
      <c r="E31" s="109">
        <v>518</v>
      </c>
      <c r="F31" s="110">
        <f>IF(D31&gt;0,100*E31/D31,0)</f>
        <v>220.4255319148936</v>
      </c>
      <c r="G31" s="111"/>
      <c r="H31" s="199">
        <v>47.725</v>
      </c>
      <c r="I31" s="200">
        <v>17.625</v>
      </c>
      <c r="J31" s="200">
        <v>38.222</v>
      </c>
      <c r="K31" s="112">
        <f>IF(I31&gt;0,100*J31/I31,0)</f>
        <v>216.86241134751774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/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>
        <v>50</v>
      </c>
      <c r="F35" s="101"/>
      <c r="G35" s="101"/>
      <c r="H35" s="198"/>
      <c r="I35" s="198"/>
      <c r="J35" s="198">
        <v>1.25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>
        <v>50</v>
      </c>
      <c r="F37" s="110"/>
      <c r="G37" s="111"/>
      <c r="H37" s="199"/>
      <c r="I37" s="200"/>
      <c r="J37" s="200">
        <v>1.25</v>
      </c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/>
      <c r="I50" s="200"/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50</v>
      </c>
      <c r="D54" s="100">
        <v>50</v>
      </c>
      <c r="E54" s="100">
        <v>173</v>
      </c>
      <c r="F54" s="101"/>
      <c r="G54" s="101"/>
      <c r="H54" s="198">
        <v>4</v>
      </c>
      <c r="I54" s="198">
        <v>4.1</v>
      </c>
      <c r="J54" s="198">
        <v>14.186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200</v>
      </c>
      <c r="D55" s="100">
        <v>160</v>
      </c>
      <c r="E55" s="100">
        <v>160</v>
      </c>
      <c r="F55" s="101"/>
      <c r="G55" s="101"/>
      <c r="H55" s="198">
        <v>16</v>
      </c>
      <c r="I55" s="198">
        <v>12.8</v>
      </c>
      <c r="J55" s="198">
        <v>12.8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450</v>
      </c>
      <c r="D58" s="100">
        <v>535</v>
      </c>
      <c r="E58" s="100">
        <v>562</v>
      </c>
      <c r="F58" s="101"/>
      <c r="G58" s="101"/>
      <c r="H58" s="198">
        <v>38.25</v>
      </c>
      <c r="I58" s="198">
        <v>48.15</v>
      </c>
      <c r="J58" s="198">
        <v>39.78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700</v>
      </c>
      <c r="D59" s="109">
        <v>745</v>
      </c>
      <c r="E59" s="109">
        <v>895</v>
      </c>
      <c r="F59" s="110">
        <f>IF(D59&gt;0,100*E59/D59,0)</f>
        <v>120.13422818791946</v>
      </c>
      <c r="G59" s="111"/>
      <c r="H59" s="199">
        <v>58.25</v>
      </c>
      <c r="I59" s="200">
        <v>65.05</v>
      </c>
      <c r="J59" s="200">
        <v>66.766</v>
      </c>
      <c r="K59" s="112">
        <f>IF(I59&gt;0,100*J59/I59,0)</f>
        <v>102.6379707916987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/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100</v>
      </c>
      <c r="D66" s="109">
        <v>100</v>
      </c>
      <c r="E66" s="109">
        <v>195</v>
      </c>
      <c r="F66" s="110">
        <f>IF(D66&gt;0,100*E66/D66,0)</f>
        <v>195</v>
      </c>
      <c r="G66" s="111"/>
      <c r="H66" s="199">
        <v>5.8</v>
      </c>
      <c r="I66" s="200">
        <v>5.8</v>
      </c>
      <c r="J66" s="200">
        <v>6.471</v>
      </c>
      <c r="K66" s="112">
        <f>IF(I66&gt;0,100*J66/I66,0)</f>
        <v>111.56896551724138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12885</v>
      </c>
      <c r="D68" s="100">
        <v>17800</v>
      </c>
      <c r="E68" s="100">
        <v>20100</v>
      </c>
      <c r="F68" s="101"/>
      <c r="G68" s="101"/>
      <c r="H68" s="198">
        <v>958</v>
      </c>
      <c r="I68" s="198">
        <v>1640</v>
      </c>
      <c r="J68" s="198">
        <v>1670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1610</v>
      </c>
      <c r="D69" s="100">
        <v>2290</v>
      </c>
      <c r="E69" s="100">
        <v>2600</v>
      </c>
      <c r="F69" s="101"/>
      <c r="G69" s="101"/>
      <c r="H69" s="198">
        <v>121</v>
      </c>
      <c r="I69" s="198">
        <v>205</v>
      </c>
      <c r="J69" s="198">
        <v>215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14495</v>
      </c>
      <c r="D70" s="109">
        <v>20090</v>
      </c>
      <c r="E70" s="109">
        <v>22700</v>
      </c>
      <c r="F70" s="110">
        <f>IF(D70&gt;0,100*E70/D70,0)</f>
        <v>112.99153807864609</v>
      </c>
      <c r="G70" s="111"/>
      <c r="H70" s="199">
        <v>1079</v>
      </c>
      <c r="I70" s="200">
        <v>1845</v>
      </c>
      <c r="J70" s="200">
        <v>1885</v>
      </c>
      <c r="K70" s="112">
        <f>IF(I70&gt;0,100*J70/I70,0)</f>
        <v>102.1680216802168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12</v>
      </c>
      <c r="D72" s="100">
        <v>10</v>
      </c>
      <c r="E72" s="100">
        <v>10</v>
      </c>
      <c r="F72" s="101"/>
      <c r="G72" s="101"/>
      <c r="H72" s="198">
        <v>0.57</v>
      </c>
      <c r="I72" s="198">
        <v>0.5</v>
      </c>
      <c r="J72" s="198">
        <v>0.5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52</v>
      </c>
      <c r="D73" s="100">
        <v>260</v>
      </c>
      <c r="E73" s="100">
        <v>422</v>
      </c>
      <c r="F73" s="101"/>
      <c r="G73" s="101"/>
      <c r="H73" s="198">
        <v>1.81</v>
      </c>
      <c r="I73" s="198">
        <v>10.125</v>
      </c>
      <c r="J73" s="198">
        <v>15.4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>
        <v>41</v>
      </c>
      <c r="E74" s="100">
        <v>20</v>
      </c>
      <c r="F74" s="101"/>
      <c r="G74" s="101"/>
      <c r="H74" s="198"/>
      <c r="I74" s="198">
        <v>1.435</v>
      </c>
      <c r="J74" s="198">
        <v>0.7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>
        <v>46</v>
      </c>
      <c r="E76" s="100">
        <v>32</v>
      </c>
      <c r="F76" s="101"/>
      <c r="G76" s="101"/>
      <c r="H76" s="198"/>
      <c r="I76" s="198">
        <v>3.749</v>
      </c>
      <c r="J76" s="198">
        <v>2.56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>
        <v>15</v>
      </c>
      <c r="E77" s="100"/>
      <c r="F77" s="101"/>
      <c r="G77" s="101"/>
      <c r="H77" s="198"/>
      <c r="I77" s="198">
        <v>0.54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2550</v>
      </c>
      <c r="D79" s="100">
        <v>3842</v>
      </c>
      <c r="E79" s="100">
        <v>6200</v>
      </c>
      <c r="F79" s="101"/>
      <c r="G79" s="101"/>
      <c r="H79" s="198">
        <v>240.25</v>
      </c>
      <c r="I79" s="198">
        <v>421.445</v>
      </c>
      <c r="J79" s="198">
        <v>620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2614</v>
      </c>
      <c r="D80" s="109">
        <v>4214</v>
      </c>
      <c r="E80" s="109">
        <v>6684</v>
      </c>
      <c r="F80" s="110">
        <f>IF(D80&gt;0,100*E80/D80,0)</f>
        <v>158.6141433317513</v>
      </c>
      <c r="G80" s="111"/>
      <c r="H80" s="199">
        <v>242.63</v>
      </c>
      <c r="I80" s="200">
        <v>437.794</v>
      </c>
      <c r="J80" s="200">
        <v>639.16</v>
      </c>
      <c r="K80" s="112">
        <f>IF(I80&gt;0,100*J80/I80,0)</f>
        <v>145.99560523899368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19939</v>
      </c>
      <c r="D86" s="100">
        <v>27121</v>
      </c>
      <c r="E86" s="100">
        <v>33039</v>
      </c>
      <c r="F86" s="101">
        <f>IF(D86&gt;0,100*E86/D86,0)</f>
        <v>121.82072932413996</v>
      </c>
      <c r="G86" s="101"/>
      <c r="H86" s="102">
        <v>1550.841</v>
      </c>
      <c r="I86" s="102">
        <v>2503.756</v>
      </c>
      <c r="J86" s="102">
        <v>2807.475</v>
      </c>
      <c r="K86" s="103">
        <f>IF(I86&gt;0,100*J86/I86,0)</f>
        <v>112.13053508408967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19939</v>
      </c>
      <c r="D89" s="126">
        <v>27121</v>
      </c>
      <c r="E89" s="126">
        <v>33039</v>
      </c>
      <c r="F89" s="127">
        <f>IF(D89&gt;0,100*E89/D89,0)</f>
        <v>121.82072932413996</v>
      </c>
      <c r="G89" s="111"/>
      <c r="H89" s="128">
        <v>1550.841</v>
      </c>
      <c r="I89" s="129">
        <v>2503.756</v>
      </c>
      <c r="J89" s="129">
        <v>2807.475</v>
      </c>
      <c r="K89" s="127">
        <f>IF(I89&gt;0,100*J89/I89,0)</f>
        <v>112.13053508408967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98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3</v>
      </c>
      <c r="D17" s="109">
        <v>2</v>
      </c>
      <c r="E17" s="109">
        <v>2</v>
      </c>
      <c r="F17" s="110">
        <f>IF(D17&gt;0,100*E17/D17,0)</f>
        <v>100</v>
      </c>
      <c r="G17" s="111"/>
      <c r="H17" s="199">
        <v>0.102</v>
      </c>
      <c r="I17" s="200">
        <v>0.068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650</v>
      </c>
      <c r="D24" s="109">
        <v>596</v>
      </c>
      <c r="E24" s="109">
        <v>725</v>
      </c>
      <c r="F24" s="110">
        <f>IF(D24&gt;0,100*E24/D24,0)</f>
        <v>121.64429530201342</v>
      </c>
      <c r="G24" s="111"/>
      <c r="H24" s="199">
        <v>16.609</v>
      </c>
      <c r="I24" s="200">
        <v>16.581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100</v>
      </c>
      <c r="D26" s="109">
        <v>100</v>
      </c>
      <c r="E26" s="109">
        <v>105</v>
      </c>
      <c r="F26" s="110">
        <f>IF(D26&gt;0,100*E26/D26,0)</f>
        <v>105</v>
      </c>
      <c r="G26" s="111"/>
      <c r="H26" s="199">
        <v>1.75</v>
      </c>
      <c r="I26" s="200">
        <v>1.91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>
        <v>6</v>
      </c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65</v>
      </c>
      <c r="D30" s="100">
        <v>17</v>
      </c>
      <c r="E30" s="100">
        <v>117</v>
      </c>
      <c r="F30" s="101"/>
      <c r="G30" s="101"/>
      <c r="H30" s="198">
        <v>1.17</v>
      </c>
      <c r="I30" s="198">
        <v>0.34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65</v>
      </c>
      <c r="D31" s="109">
        <v>17</v>
      </c>
      <c r="E31" s="109">
        <v>123</v>
      </c>
      <c r="F31" s="110">
        <f>IF(D31&gt;0,100*E31/D31,0)</f>
        <v>723.5294117647059</v>
      </c>
      <c r="G31" s="111"/>
      <c r="H31" s="199">
        <v>1.17</v>
      </c>
      <c r="I31" s="200">
        <v>0.34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/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/>
      <c r="I35" s="198"/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/>
      <c r="I37" s="200"/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/>
      <c r="I50" s="200"/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60</v>
      </c>
      <c r="D54" s="100">
        <v>65</v>
      </c>
      <c r="E54" s="100">
        <v>60</v>
      </c>
      <c r="F54" s="101"/>
      <c r="G54" s="101"/>
      <c r="H54" s="198">
        <v>2.88</v>
      </c>
      <c r="I54" s="198">
        <v>2.925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360</v>
      </c>
      <c r="D55" s="100">
        <v>280</v>
      </c>
      <c r="E55" s="100">
        <v>280</v>
      </c>
      <c r="F55" s="101"/>
      <c r="G55" s="101"/>
      <c r="H55" s="198">
        <v>14.4</v>
      </c>
      <c r="I55" s="198">
        <v>11.2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230</v>
      </c>
      <c r="D58" s="100">
        <v>30</v>
      </c>
      <c r="E58" s="100">
        <v>18</v>
      </c>
      <c r="F58" s="101"/>
      <c r="G58" s="101"/>
      <c r="H58" s="198">
        <v>10.35</v>
      </c>
      <c r="I58" s="198">
        <v>1.35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650</v>
      </c>
      <c r="D59" s="109">
        <v>375</v>
      </c>
      <c r="E59" s="109">
        <v>358</v>
      </c>
      <c r="F59" s="110">
        <f>IF(D59&gt;0,100*E59/D59,0)</f>
        <v>95.46666666666667</v>
      </c>
      <c r="G59" s="111"/>
      <c r="H59" s="199">
        <v>27.630000000000003</v>
      </c>
      <c r="I59" s="200">
        <v>15.475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/>
      <c r="I61" s="198"/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/>
      <c r="I64" s="200"/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250</v>
      </c>
      <c r="D66" s="109">
        <v>250</v>
      </c>
      <c r="E66" s="109">
        <v>215</v>
      </c>
      <c r="F66" s="110">
        <f>IF(D66&gt;0,100*E66/D66,0)</f>
        <v>86</v>
      </c>
      <c r="G66" s="111"/>
      <c r="H66" s="199">
        <v>10</v>
      </c>
      <c r="I66" s="200">
        <v>10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180</v>
      </c>
      <c r="D68" s="100">
        <v>200</v>
      </c>
      <c r="E68" s="100">
        <v>220</v>
      </c>
      <c r="F68" s="101"/>
      <c r="G68" s="101"/>
      <c r="H68" s="198">
        <v>7.2</v>
      </c>
      <c r="I68" s="198">
        <v>9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70</v>
      </c>
      <c r="D69" s="100">
        <v>110</v>
      </c>
      <c r="E69" s="100">
        <v>100</v>
      </c>
      <c r="F69" s="101"/>
      <c r="G69" s="101"/>
      <c r="H69" s="198">
        <v>2.8</v>
      </c>
      <c r="I69" s="198">
        <v>4.5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250</v>
      </c>
      <c r="D70" s="109">
        <v>310</v>
      </c>
      <c r="E70" s="109">
        <v>320</v>
      </c>
      <c r="F70" s="110">
        <f>IF(D70&gt;0,100*E70/D70,0)</f>
        <v>103.2258064516129</v>
      </c>
      <c r="G70" s="111"/>
      <c r="H70" s="199">
        <v>10</v>
      </c>
      <c r="I70" s="200">
        <v>13.5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/>
      <c r="I73" s="198"/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/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/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120</v>
      </c>
      <c r="D79" s="100">
        <v>100</v>
      </c>
      <c r="E79" s="100">
        <v>100</v>
      </c>
      <c r="F79" s="101"/>
      <c r="G79" s="101"/>
      <c r="H79" s="198">
        <v>2.65</v>
      </c>
      <c r="I79" s="198">
        <v>2.55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120</v>
      </c>
      <c r="D80" s="109">
        <v>100</v>
      </c>
      <c r="E80" s="109">
        <v>100</v>
      </c>
      <c r="F80" s="110">
        <f>IF(D80&gt;0,100*E80/D80,0)</f>
        <v>100</v>
      </c>
      <c r="G80" s="111"/>
      <c r="H80" s="199">
        <v>2.65</v>
      </c>
      <c r="I80" s="200">
        <v>2.55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2088</v>
      </c>
      <c r="D86" s="100">
        <v>1750</v>
      </c>
      <c r="E86" s="100">
        <v>1948</v>
      </c>
      <c r="F86" s="101">
        <f>IF(D86&gt;0,100*E86/D86,0)</f>
        <v>111.31428571428572</v>
      </c>
      <c r="G86" s="101"/>
      <c r="H86" s="102">
        <v>69.911</v>
      </c>
      <c r="I86" s="102">
        <v>60.424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2088</v>
      </c>
      <c r="D89" s="126">
        <v>1750</v>
      </c>
      <c r="E89" s="126">
        <v>1948</v>
      </c>
      <c r="F89" s="127">
        <f>IF(D89&gt;0,100*E89/D89,0)</f>
        <v>111.31428571428572</v>
      </c>
      <c r="G89" s="111"/>
      <c r="H89" s="128">
        <v>69.911</v>
      </c>
      <c r="I89" s="129">
        <v>60.424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99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4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6</v>
      </c>
      <c r="D17" s="109">
        <v>3</v>
      </c>
      <c r="E17" s="109">
        <v>3</v>
      </c>
      <c r="F17" s="110">
        <f>IF(D17&gt;0,100*E17/D17,0)</f>
        <v>100</v>
      </c>
      <c r="G17" s="111"/>
      <c r="H17" s="199">
        <v>0.094</v>
      </c>
      <c r="I17" s="200">
        <v>0.036</v>
      </c>
      <c r="J17" s="200">
        <v>0.036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38</v>
      </c>
      <c r="D26" s="109">
        <v>38</v>
      </c>
      <c r="E26" s="109">
        <v>38</v>
      </c>
      <c r="F26" s="110">
        <f>IF(D26&gt;0,100*E26/D26,0)</f>
        <v>100</v>
      </c>
      <c r="G26" s="111"/>
      <c r="H26" s="199">
        <v>1.52</v>
      </c>
      <c r="I26" s="200">
        <v>1.5</v>
      </c>
      <c r="J26" s="200">
        <v>1.5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>
        <v>3</v>
      </c>
      <c r="F30" s="101"/>
      <c r="G30" s="101"/>
      <c r="H30" s="198"/>
      <c r="I30" s="198"/>
      <c r="J30" s="198">
        <v>0.124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>
        <v>3</v>
      </c>
      <c r="F31" s="110"/>
      <c r="G31" s="111"/>
      <c r="H31" s="199"/>
      <c r="I31" s="200"/>
      <c r="J31" s="200">
        <v>0.124</v>
      </c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126</v>
      </c>
      <c r="D33" s="100">
        <v>120</v>
      </c>
      <c r="E33" s="100">
        <v>120</v>
      </c>
      <c r="F33" s="101"/>
      <c r="G33" s="101"/>
      <c r="H33" s="198">
        <v>4.033</v>
      </c>
      <c r="I33" s="198">
        <v>3.6</v>
      </c>
      <c r="J33" s="198">
        <v>3.5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9</v>
      </c>
      <c r="D34" s="100">
        <v>9</v>
      </c>
      <c r="E34" s="100">
        <v>18</v>
      </c>
      <c r="F34" s="101"/>
      <c r="G34" s="101"/>
      <c r="H34" s="198">
        <v>0.315</v>
      </c>
      <c r="I34" s="198">
        <v>0.346</v>
      </c>
      <c r="J34" s="198">
        <v>0.4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11</v>
      </c>
      <c r="D35" s="100">
        <v>12</v>
      </c>
      <c r="E35" s="100">
        <v>12</v>
      </c>
      <c r="F35" s="101"/>
      <c r="G35" s="101"/>
      <c r="H35" s="198">
        <v>0.495</v>
      </c>
      <c r="I35" s="198">
        <v>0.5</v>
      </c>
      <c r="J35" s="198">
        <v>0.5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201</v>
      </c>
      <c r="D36" s="100">
        <v>201</v>
      </c>
      <c r="E36" s="100">
        <v>204</v>
      </c>
      <c r="F36" s="101"/>
      <c r="G36" s="101"/>
      <c r="H36" s="198">
        <v>9.636</v>
      </c>
      <c r="I36" s="198">
        <v>9.636</v>
      </c>
      <c r="J36" s="198">
        <v>9.768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347</v>
      </c>
      <c r="D37" s="109">
        <v>342</v>
      </c>
      <c r="E37" s="109">
        <v>354</v>
      </c>
      <c r="F37" s="110">
        <f>IF(D37&gt;0,100*E37/D37,0)</f>
        <v>103.50877192982456</v>
      </c>
      <c r="G37" s="111"/>
      <c r="H37" s="199">
        <v>14.479</v>
      </c>
      <c r="I37" s="200">
        <v>14.081999999999999</v>
      </c>
      <c r="J37" s="200">
        <v>14.168000000000001</v>
      </c>
      <c r="K37" s="112">
        <f>IF(I37&gt;0,100*J37/I37,0)</f>
        <v>100.61070870614971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38</v>
      </c>
      <c r="D39" s="109">
        <v>38</v>
      </c>
      <c r="E39" s="109">
        <v>33</v>
      </c>
      <c r="F39" s="110">
        <f>IF(D39&gt;0,100*E39/D39,0)</f>
        <v>86.84210526315789</v>
      </c>
      <c r="G39" s="111"/>
      <c r="H39" s="199">
        <v>1.193</v>
      </c>
      <c r="I39" s="200">
        <v>1.193</v>
      </c>
      <c r="J39" s="200">
        <v>0.78</v>
      </c>
      <c r="K39" s="112">
        <f>IF(I39&gt;0,100*J39/I39,0)</f>
        <v>65.38139145012573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12</v>
      </c>
      <c r="D43" s="100">
        <v>12</v>
      </c>
      <c r="E43" s="100">
        <v>12</v>
      </c>
      <c r="F43" s="101"/>
      <c r="G43" s="101"/>
      <c r="H43" s="198">
        <v>0.288</v>
      </c>
      <c r="I43" s="198">
        <v>0.288</v>
      </c>
      <c r="J43" s="198">
        <v>0.288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4</v>
      </c>
      <c r="D45" s="100">
        <v>2</v>
      </c>
      <c r="E45" s="100">
        <v>2</v>
      </c>
      <c r="F45" s="101"/>
      <c r="G45" s="101"/>
      <c r="H45" s="198">
        <v>0.088</v>
      </c>
      <c r="I45" s="198">
        <v>0.05</v>
      </c>
      <c r="J45" s="198">
        <v>0.052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16</v>
      </c>
      <c r="D50" s="109">
        <v>14</v>
      </c>
      <c r="E50" s="109">
        <v>14</v>
      </c>
      <c r="F50" s="110">
        <f>IF(D50&gt;0,100*E50/D50,0)</f>
        <v>100</v>
      </c>
      <c r="G50" s="111"/>
      <c r="H50" s="199">
        <v>0.376</v>
      </c>
      <c r="I50" s="200">
        <v>0.33799999999999997</v>
      </c>
      <c r="J50" s="200">
        <v>0.33999999999999997</v>
      </c>
      <c r="K50" s="112">
        <f>IF(I50&gt;0,100*J50/I50,0)</f>
        <v>100.59171597633137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100</v>
      </c>
      <c r="D54" s="100">
        <v>125</v>
      </c>
      <c r="E54" s="100">
        <v>120</v>
      </c>
      <c r="F54" s="101"/>
      <c r="G54" s="101"/>
      <c r="H54" s="198">
        <v>7.353</v>
      </c>
      <c r="I54" s="198">
        <v>6.875</v>
      </c>
      <c r="J54" s="198">
        <v>6.12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225</v>
      </c>
      <c r="D55" s="100">
        <v>270</v>
      </c>
      <c r="E55" s="100">
        <v>270</v>
      </c>
      <c r="F55" s="101"/>
      <c r="G55" s="101"/>
      <c r="H55" s="198">
        <v>13.5</v>
      </c>
      <c r="I55" s="198">
        <v>13.5</v>
      </c>
      <c r="J55" s="198">
        <v>13.5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72</v>
      </c>
      <c r="D58" s="100">
        <v>65</v>
      </c>
      <c r="E58" s="100">
        <v>50</v>
      </c>
      <c r="F58" s="101"/>
      <c r="G58" s="101"/>
      <c r="H58" s="198">
        <v>3.024</v>
      </c>
      <c r="I58" s="198">
        <v>2.73</v>
      </c>
      <c r="J58" s="198">
        <v>2.1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397</v>
      </c>
      <c r="D59" s="109">
        <v>460</v>
      </c>
      <c r="E59" s="109">
        <v>440</v>
      </c>
      <c r="F59" s="110">
        <f>IF(D59&gt;0,100*E59/D59,0)</f>
        <v>95.65217391304348</v>
      </c>
      <c r="G59" s="111"/>
      <c r="H59" s="199">
        <v>23.877000000000002</v>
      </c>
      <c r="I59" s="200">
        <v>23.105</v>
      </c>
      <c r="J59" s="200">
        <v>21.720000000000002</v>
      </c>
      <c r="K59" s="112">
        <f>IF(I59&gt;0,100*J59/I59,0)</f>
        <v>94.00562648777323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200</v>
      </c>
      <c r="D61" s="100">
        <v>200</v>
      </c>
      <c r="E61" s="100">
        <v>180</v>
      </c>
      <c r="F61" s="101"/>
      <c r="G61" s="101"/>
      <c r="H61" s="198">
        <v>7</v>
      </c>
      <c r="I61" s="198">
        <v>7</v>
      </c>
      <c r="J61" s="198">
        <v>7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129</v>
      </c>
      <c r="D62" s="100">
        <v>150</v>
      </c>
      <c r="E62" s="100">
        <v>150</v>
      </c>
      <c r="F62" s="101"/>
      <c r="G62" s="101"/>
      <c r="H62" s="198">
        <v>3.456</v>
      </c>
      <c r="I62" s="198">
        <v>3.618</v>
      </c>
      <c r="J62" s="198">
        <v>3.62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591</v>
      </c>
      <c r="D63" s="100">
        <v>1008</v>
      </c>
      <c r="E63" s="100">
        <v>1008</v>
      </c>
      <c r="F63" s="101"/>
      <c r="G63" s="101"/>
      <c r="H63" s="198">
        <v>35.46</v>
      </c>
      <c r="I63" s="198">
        <v>55.44</v>
      </c>
      <c r="J63" s="198">
        <v>55.44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920</v>
      </c>
      <c r="D64" s="109">
        <v>1358</v>
      </c>
      <c r="E64" s="109">
        <v>1338</v>
      </c>
      <c r="F64" s="110">
        <f>IF(D64&gt;0,100*E64/D64,0)</f>
        <v>98.52724594992637</v>
      </c>
      <c r="G64" s="111"/>
      <c r="H64" s="199">
        <v>45.916</v>
      </c>
      <c r="I64" s="200">
        <v>66.05799999999999</v>
      </c>
      <c r="J64" s="200">
        <v>66.06</v>
      </c>
      <c r="K64" s="112">
        <f>IF(I64&gt;0,100*J64/I64,0)</f>
        <v>100.00302764237489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587</v>
      </c>
      <c r="D66" s="109">
        <v>485</v>
      </c>
      <c r="E66" s="109">
        <v>533</v>
      </c>
      <c r="F66" s="110">
        <f>IF(D66&gt;0,100*E66/D66,0)</f>
        <v>109.89690721649484</v>
      </c>
      <c r="G66" s="111"/>
      <c r="H66" s="199">
        <v>31.698</v>
      </c>
      <c r="I66" s="200">
        <v>34.348</v>
      </c>
      <c r="J66" s="200">
        <v>25.678</v>
      </c>
      <c r="K66" s="112">
        <f>IF(I66&gt;0,100*J66/I66,0)</f>
        <v>74.75835565389544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23</v>
      </c>
      <c r="D72" s="100">
        <v>21</v>
      </c>
      <c r="E72" s="100">
        <v>22</v>
      </c>
      <c r="F72" s="101"/>
      <c r="G72" s="101"/>
      <c r="H72" s="198">
        <v>0.396</v>
      </c>
      <c r="I72" s="198">
        <v>0.36</v>
      </c>
      <c r="J72" s="198">
        <v>0.371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80</v>
      </c>
      <c r="D73" s="100">
        <v>70</v>
      </c>
      <c r="E73" s="100">
        <v>70</v>
      </c>
      <c r="F73" s="101"/>
      <c r="G73" s="101"/>
      <c r="H73" s="198">
        <v>1.6</v>
      </c>
      <c r="I73" s="198">
        <v>1.61</v>
      </c>
      <c r="J73" s="198">
        <v>2.98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406</v>
      </c>
      <c r="D74" s="100">
        <v>410</v>
      </c>
      <c r="E74" s="100">
        <v>437</v>
      </c>
      <c r="F74" s="101"/>
      <c r="G74" s="101"/>
      <c r="H74" s="198">
        <v>18.252</v>
      </c>
      <c r="I74" s="198">
        <v>20.5</v>
      </c>
      <c r="J74" s="198">
        <v>21.85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175</v>
      </c>
      <c r="D75" s="100">
        <v>175</v>
      </c>
      <c r="E75" s="100">
        <v>162</v>
      </c>
      <c r="F75" s="101"/>
      <c r="G75" s="101"/>
      <c r="H75" s="198">
        <v>6.264</v>
      </c>
      <c r="I75" s="198">
        <v>6.8768</v>
      </c>
      <c r="J75" s="198">
        <v>6.066225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25</v>
      </c>
      <c r="D76" s="100">
        <v>20</v>
      </c>
      <c r="E76" s="100">
        <v>25</v>
      </c>
      <c r="F76" s="101"/>
      <c r="G76" s="101"/>
      <c r="H76" s="198">
        <v>0.533</v>
      </c>
      <c r="I76" s="198">
        <v>0.5</v>
      </c>
      <c r="J76" s="198">
        <v>0.75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63</v>
      </c>
      <c r="D77" s="100">
        <v>60</v>
      </c>
      <c r="E77" s="100">
        <v>35</v>
      </c>
      <c r="F77" s="101"/>
      <c r="G77" s="101"/>
      <c r="H77" s="198">
        <v>2.52</v>
      </c>
      <c r="I77" s="198">
        <v>2.486</v>
      </c>
      <c r="J77" s="198">
        <v>1.4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161</v>
      </c>
      <c r="D78" s="100">
        <v>170</v>
      </c>
      <c r="E78" s="100">
        <v>170</v>
      </c>
      <c r="F78" s="101"/>
      <c r="G78" s="101"/>
      <c r="H78" s="198">
        <v>4.83</v>
      </c>
      <c r="I78" s="198">
        <v>5.61</v>
      </c>
      <c r="J78" s="198">
        <v>6.8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285</v>
      </c>
      <c r="D79" s="100">
        <v>248</v>
      </c>
      <c r="E79" s="100">
        <v>245</v>
      </c>
      <c r="F79" s="101"/>
      <c r="G79" s="101"/>
      <c r="H79" s="198">
        <v>15.251</v>
      </c>
      <c r="I79" s="198">
        <v>13.198</v>
      </c>
      <c r="J79" s="198">
        <v>12.5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1218</v>
      </c>
      <c r="D80" s="109">
        <v>1174</v>
      </c>
      <c r="E80" s="109">
        <v>1166</v>
      </c>
      <c r="F80" s="110">
        <f>IF(D80&gt;0,100*E80/D80,0)</f>
        <v>99.31856899488926</v>
      </c>
      <c r="G80" s="111"/>
      <c r="H80" s="199">
        <v>49.645999999999994</v>
      </c>
      <c r="I80" s="200">
        <v>51.1408</v>
      </c>
      <c r="J80" s="200">
        <v>52.71722499999999</v>
      </c>
      <c r="K80" s="112">
        <f>IF(I80&gt;0,100*J80/I80,0)</f>
        <v>103.08251924099739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3567</v>
      </c>
      <c r="D86" s="100">
        <v>3912</v>
      </c>
      <c r="E86" s="100">
        <v>3922</v>
      </c>
      <c r="F86" s="101">
        <f>IF(D86&gt;0,100*E86/D86,0)</f>
        <v>100.25562372188139</v>
      </c>
      <c r="G86" s="101"/>
      <c r="H86" s="102">
        <v>168.79899999999998</v>
      </c>
      <c r="I86" s="102">
        <v>191.80079999999998</v>
      </c>
      <c r="J86" s="102">
        <v>183.123225</v>
      </c>
      <c r="K86" s="103">
        <f>IF(I86&gt;0,100*J86/I86,0)</f>
        <v>95.47573576335448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3567</v>
      </c>
      <c r="D89" s="126">
        <v>3912</v>
      </c>
      <c r="E89" s="126">
        <v>3922</v>
      </c>
      <c r="F89" s="127">
        <f>IF(D89&gt;0,100*E89/D89,0)</f>
        <v>100.25562372188139</v>
      </c>
      <c r="G89" s="111"/>
      <c r="H89" s="128">
        <v>168.79899999999998</v>
      </c>
      <c r="I89" s="129">
        <v>191.80079999999998</v>
      </c>
      <c r="J89" s="129">
        <v>183.123225</v>
      </c>
      <c r="K89" s="127">
        <f>IF(I89&gt;0,100*J89/I89,0)</f>
        <v>95.47573576335448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100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9</v>
      </c>
      <c r="D17" s="109">
        <v>5</v>
      </c>
      <c r="E17" s="109">
        <v>5</v>
      </c>
      <c r="F17" s="110">
        <f>IF(D17&gt;0,100*E17/D17,0)</f>
        <v>100</v>
      </c>
      <c r="G17" s="111"/>
      <c r="H17" s="199">
        <v>0.182</v>
      </c>
      <c r="I17" s="200">
        <v>0.1</v>
      </c>
      <c r="J17" s="200">
        <v>0.1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20</v>
      </c>
      <c r="D20" s="100">
        <v>20</v>
      </c>
      <c r="E20" s="100">
        <v>20</v>
      </c>
      <c r="F20" s="101"/>
      <c r="G20" s="101"/>
      <c r="H20" s="198">
        <v>0.37</v>
      </c>
      <c r="I20" s="198">
        <v>0.38</v>
      </c>
      <c r="J20" s="198">
        <v>0.37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20</v>
      </c>
      <c r="D22" s="109">
        <v>20</v>
      </c>
      <c r="E22" s="109">
        <v>20</v>
      </c>
      <c r="F22" s="110">
        <f>IF(D22&gt;0,100*E22/D22,0)</f>
        <v>100</v>
      </c>
      <c r="G22" s="111"/>
      <c r="H22" s="199">
        <v>0.37</v>
      </c>
      <c r="I22" s="200">
        <v>0.38</v>
      </c>
      <c r="J22" s="200">
        <v>0.37</v>
      </c>
      <c r="K22" s="112">
        <f>IF(I22&gt;0,100*J22/I22,0)</f>
        <v>97.36842105263158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279</v>
      </c>
      <c r="D24" s="109">
        <v>309</v>
      </c>
      <c r="E24" s="109">
        <v>287</v>
      </c>
      <c r="F24" s="110">
        <f>IF(D24&gt;0,100*E24/D24,0)</f>
        <v>92.88025889967638</v>
      </c>
      <c r="G24" s="111"/>
      <c r="H24" s="199">
        <v>10.565</v>
      </c>
      <c r="I24" s="200">
        <v>18.241</v>
      </c>
      <c r="J24" s="200">
        <v>16.768</v>
      </c>
      <c r="K24" s="112">
        <f>IF(I24&gt;0,100*J24/I24,0)</f>
        <v>91.92478482539336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28</v>
      </c>
      <c r="D26" s="109">
        <v>28</v>
      </c>
      <c r="E26" s="109">
        <v>27</v>
      </c>
      <c r="F26" s="110">
        <f>IF(D26&gt;0,100*E26/D26,0)</f>
        <v>96.42857142857143</v>
      </c>
      <c r="G26" s="111"/>
      <c r="H26" s="199">
        <v>1.44</v>
      </c>
      <c r="I26" s="200">
        <v>1.45</v>
      </c>
      <c r="J26" s="200">
        <v>1.45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>
        <v>568</v>
      </c>
      <c r="F30" s="101"/>
      <c r="G30" s="101"/>
      <c r="H30" s="198"/>
      <c r="I30" s="198"/>
      <c r="J30" s="198">
        <v>25.726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>
        <v>568</v>
      </c>
      <c r="F31" s="110"/>
      <c r="G31" s="111"/>
      <c r="H31" s="199"/>
      <c r="I31" s="200"/>
      <c r="J31" s="200">
        <v>25.726</v>
      </c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32</v>
      </c>
      <c r="D33" s="100">
        <v>30</v>
      </c>
      <c r="E33" s="100">
        <v>30</v>
      </c>
      <c r="F33" s="101"/>
      <c r="G33" s="101"/>
      <c r="H33" s="198">
        <v>1.008</v>
      </c>
      <c r="I33" s="198">
        <v>0.9</v>
      </c>
      <c r="J33" s="198">
        <v>0.9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128</v>
      </c>
      <c r="D34" s="100">
        <v>128</v>
      </c>
      <c r="E34" s="100">
        <v>140</v>
      </c>
      <c r="F34" s="101"/>
      <c r="G34" s="101"/>
      <c r="H34" s="198">
        <v>4.4030000000000005</v>
      </c>
      <c r="I34" s="198">
        <v>4.138</v>
      </c>
      <c r="J34" s="198">
        <v>3.95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32</v>
      </c>
      <c r="D35" s="100">
        <v>30</v>
      </c>
      <c r="E35" s="100">
        <v>35</v>
      </c>
      <c r="F35" s="101"/>
      <c r="G35" s="101"/>
      <c r="H35" s="198">
        <v>1.486</v>
      </c>
      <c r="I35" s="198">
        <v>1.4</v>
      </c>
      <c r="J35" s="198">
        <v>1.65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192</v>
      </c>
      <c r="D37" s="109">
        <v>188</v>
      </c>
      <c r="E37" s="109">
        <v>205</v>
      </c>
      <c r="F37" s="110">
        <f>IF(D37&gt;0,100*E37/D37,0)</f>
        <v>109.04255319148936</v>
      </c>
      <c r="G37" s="111"/>
      <c r="H37" s="199">
        <v>6.897</v>
      </c>
      <c r="I37" s="200">
        <v>6.438000000000001</v>
      </c>
      <c r="J37" s="200">
        <v>6.5</v>
      </c>
      <c r="K37" s="112">
        <f>IF(I37&gt;0,100*J37/I37,0)</f>
        <v>100.96303199751475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194</v>
      </c>
      <c r="D39" s="109">
        <v>194</v>
      </c>
      <c r="E39" s="109">
        <v>170</v>
      </c>
      <c r="F39" s="110">
        <f>IF(D39&gt;0,100*E39/D39,0)</f>
        <v>87.62886597938144</v>
      </c>
      <c r="G39" s="111"/>
      <c r="H39" s="199">
        <v>6.075</v>
      </c>
      <c r="I39" s="200">
        <v>6.075</v>
      </c>
      <c r="J39" s="200">
        <v>4</v>
      </c>
      <c r="K39" s="112">
        <f>IF(I39&gt;0,100*J39/I39,0)</f>
        <v>65.84362139917695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205</v>
      </c>
      <c r="D41" s="100">
        <v>180</v>
      </c>
      <c r="E41" s="100">
        <v>100</v>
      </c>
      <c r="F41" s="101"/>
      <c r="G41" s="101"/>
      <c r="H41" s="198">
        <v>15.375</v>
      </c>
      <c r="I41" s="198">
        <v>13.5</v>
      </c>
      <c r="J41" s="198">
        <v>7.5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6</v>
      </c>
      <c r="D43" s="100">
        <v>6</v>
      </c>
      <c r="E43" s="100">
        <v>6</v>
      </c>
      <c r="F43" s="101"/>
      <c r="G43" s="101"/>
      <c r="H43" s="198">
        <v>0.138</v>
      </c>
      <c r="I43" s="198">
        <v>0.132</v>
      </c>
      <c r="J43" s="198">
        <v>0.132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10</v>
      </c>
      <c r="D45" s="100">
        <v>13</v>
      </c>
      <c r="E45" s="100">
        <v>12</v>
      </c>
      <c r="F45" s="101"/>
      <c r="G45" s="101"/>
      <c r="H45" s="198">
        <v>0.28</v>
      </c>
      <c r="I45" s="198">
        <v>0.364</v>
      </c>
      <c r="J45" s="198">
        <v>0.312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569</v>
      </c>
      <c r="D48" s="100">
        <v>715</v>
      </c>
      <c r="E48" s="100">
        <v>674</v>
      </c>
      <c r="F48" s="101"/>
      <c r="G48" s="101"/>
      <c r="H48" s="198">
        <v>25.605</v>
      </c>
      <c r="I48" s="198">
        <v>32.175</v>
      </c>
      <c r="J48" s="198">
        <v>23.59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15</v>
      </c>
      <c r="D49" s="100">
        <v>15</v>
      </c>
      <c r="E49" s="100">
        <v>12</v>
      </c>
      <c r="F49" s="101"/>
      <c r="G49" s="101"/>
      <c r="H49" s="198">
        <v>0.54</v>
      </c>
      <c r="I49" s="198">
        <v>0.585</v>
      </c>
      <c r="J49" s="198">
        <v>0.468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805</v>
      </c>
      <c r="D50" s="109">
        <v>929</v>
      </c>
      <c r="E50" s="109">
        <v>804</v>
      </c>
      <c r="F50" s="110">
        <f>IF(D50&gt;0,100*E50/D50,0)</f>
        <v>86.54467168998923</v>
      </c>
      <c r="G50" s="111"/>
      <c r="H50" s="199">
        <v>41.937999999999995</v>
      </c>
      <c r="I50" s="200">
        <v>46.756</v>
      </c>
      <c r="J50" s="200">
        <v>32.002</v>
      </c>
      <c r="K50" s="112">
        <f>IF(I50&gt;0,100*J50/I50,0)</f>
        <v>68.44469159038412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255</v>
      </c>
      <c r="D52" s="109">
        <v>255</v>
      </c>
      <c r="E52" s="109">
        <v>255</v>
      </c>
      <c r="F52" s="110">
        <f>IF(D52&gt;0,100*E52/D52,0)</f>
        <v>100</v>
      </c>
      <c r="G52" s="111"/>
      <c r="H52" s="199">
        <v>10.2</v>
      </c>
      <c r="I52" s="200">
        <v>8.8</v>
      </c>
      <c r="J52" s="200">
        <v>8.8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4900</v>
      </c>
      <c r="D54" s="100">
        <v>5300</v>
      </c>
      <c r="E54" s="100">
        <v>4800</v>
      </c>
      <c r="F54" s="101"/>
      <c r="G54" s="101"/>
      <c r="H54" s="198">
        <v>357.7</v>
      </c>
      <c r="I54" s="198">
        <v>408.1</v>
      </c>
      <c r="J54" s="198">
        <v>360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900</v>
      </c>
      <c r="D55" s="100">
        <v>1515</v>
      </c>
      <c r="E55" s="100">
        <v>1515</v>
      </c>
      <c r="F55" s="101"/>
      <c r="G55" s="101"/>
      <c r="H55" s="198">
        <v>63</v>
      </c>
      <c r="I55" s="198">
        <v>90.9</v>
      </c>
      <c r="J55" s="198">
        <v>90.9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800</v>
      </c>
      <c r="D56" s="100">
        <v>780</v>
      </c>
      <c r="E56" s="100">
        <v>1151</v>
      </c>
      <c r="F56" s="101"/>
      <c r="G56" s="101"/>
      <c r="H56" s="198">
        <v>50</v>
      </c>
      <c r="I56" s="198">
        <v>48.8</v>
      </c>
      <c r="J56" s="198">
        <v>78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>
        <v>12</v>
      </c>
      <c r="E57" s="100">
        <v>12</v>
      </c>
      <c r="F57" s="101"/>
      <c r="G57" s="101"/>
      <c r="H57" s="198"/>
      <c r="I57" s="198">
        <v>0.48</v>
      </c>
      <c r="J57" s="198">
        <v>0.48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847</v>
      </c>
      <c r="D58" s="100">
        <v>894</v>
      </c>
      <c r="E58" s="100">
        <v>906</v>
      </c>
      <c r="F58" s="101"/>
      <c r="G58" s="101"/>
      <c r="H58" s="198">
        <v>57.596</v>
      </c>
      <c r="I58" s="198">
        <v>67.05</v>
      </c>
      <c r="J58" s="198">
        <v>45.3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7447</v>
      </c>
      <c r="D59" s="109">
        <v>8501</v>
      </c>
      <c r="E59" s="109">
        <v>8384</v>
      </c>
      <c r="F59" s="110">
        <f>IF(D59&gt;0,100*E59/D59,0)</f>
        <v>98.62369133043171</v>
      </c>
      <c r="G59" s="111"/>
      <c r="H59" s="199">
        <v>528.2959999999999</v>
      </c>
      <c r="I59" s="200">
        <v>615.3299999999999</v>
      </c>
      <c r="J59" s="200">
        <v>574.68</v>
      </c>
      <c r="K59" s="112">
        <f>IF(I59&gt;0,100*J59/I59,0)</f>
        <v>93.39378869874702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110</v>
      </c>
      <c r="D61" s="100">
        <v>150</v>
      </c>
      <c r="E61" s="100">
        <v>150</v>
      </c>
      <c r="F61" s="101"/>
      <c r="G61" s="101"/>
      <c r="H61" s="198">
        <v>3.85</v>
      </c>
      <c r="I61" s="198">
        <v>3.75</v>
      </c>
      <c r="J61" s="198">
        <v>4.2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65</v>
      </c>
      <c r="D62" s="100">
        <v>65</v>
      </c>
      <c r="E62" s="100">
        <v>70</v>
      </c>
      <c r="F62" s="101"/>
      <c r="G62" s="101"/>
      <c r="H62" s="198">
        <v>1.8</v>
      </c>
      <c r="I62" s="198">
        <v>1.44</v>
      </c>
      <c r="J62" s="198">
        <v>1.75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35</v>
      </c>
      <c r="D63" s="100">
        <v>57</v>
      </c>
      <c r="E63" s="100">
        <v>57</v>
      </c>
      <c r="F63" s="101"/>
      <c r="G63" s="101"/>
      <c r="H63" s="198">
        <v>2.5</v>
      </c>
      <c r="I63" s="198">
        <v>1.672</v>
      </c>
      <c r="J63" s="198">
        <v>3.42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210</v>
      </c>
      <c r="D64" s="109">
        <v>272</v>
      </c>
      <c r="E64" s="109">
        <v>277</v>
      </c>
      <c r="F64" s="110">
        <f>IF(D64&gt;0,100*E64/D64,0)</f>
        <v>101.83823529411765</v>
      </c>
      <c r="G64" s="111"/>
      <c r="H64" s="199">
        <v>8.15</v>
      </c>
      <c r="I64" s="200">
        <v>6.861999999999999</v>
      </c>
      <c r="J64" s="200">
        <v>9.370000000000001</v>
      </c>
      <c r="K64" s="112">
        <f>IF(I64&gt;0,100*J64/I64,0)</f>
        <v>136.5491110463422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49</v>
      </c>
      <c r="D66" s="109">
        <v>122</v>
      </c>
      <c r="E66" s="109">
        <v>45</v>
      </c>
      <c r="F66" s="110">
        <f>IF(D66&gt;0,100*E66/D66,0)</f>
        <v>36.885245901639344</v>
      </c>
      <c r="G66" s="111"/>
      <c r="H66" s="199">
        <v>2.646</v>
      </c>
      <c r="I66" s="200">
        <v>6.035</v>
      </c>
      <c r="J66" s="200">
        <v>3.031</v>
      </c>
      <c r="K66" s="112">
        <f>IF(I66&gt;0,100*J66/I66,0)</f>
        <v>50.22369511184756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73</v>
      </c>
      <c r="D72" s="100">
        <v>70</v>
      </c>
      <c r="E72" s="100">
        <v>69</v>
      </c>
      <c r="F72" s="101"/>
      <c r="G72" s="101"/>
      <c r="H72" s="198">
        <v>1.7000000000000002</v>
      </c>
      <c r="I72" s="198">
        <v>1.652</v>
      </c>
      <c r="J72" s="198">
        <v>1.613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95</v>
      </c>
      <c r="D73" s="100">
        <v>80</v>
      </c>
      <c r="E73" s="100">
        <v>75</v>
      </c>
      <c r="F73" s="101"/>
      <c r="G73" s="101"/>
      <c r="H73" s="198">
        <v>3.74</v>
      </c>
      <c r="I73" s="198">
        <v>3.67</v>
      </c>
      <c r="J73" s="198">
        <v>2.945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284</v>
      </c>
      <c r="D74" s="100">
        <v>285</v>
      </c>
      <c r="E74" s="100">
        <v>306</v>
      </c>
      <c r="F74" s="101"/>
      <c r="G74" s="101"/>
      <c r="H74" s="198">
        <v>12.046</v>
      </c>
      <c r="I74" s="198">
        <v>12.825</v>
      </c>
      <c r="J74" s="198">
        <v>13.77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135</v>
      </c>
      <c r="D75" s="100">
        <v>135</v>
      </c>
      <c r="E75" s="100">
        <v>131</v>
      </c>
      <c r="F75" s="101"/>
      <c r="G75" s="101"/>
      <c r="H75" s="198">
        <v>5.635</v>
      </c>
      <c r="I75" s="198">
        <v>5.30496</v>
      </c>
      <c r="J75" s="198">
        <v>5.7698100000000005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30</v>
      </c>
      <c r="D76" s="100">
        <v>40</v>
      </c>
      <c r="E76" s="100">
        <v>50</v>
      </c>
      <c r="F76" s="101"/>
      <c r="G76" s="101"/>
      <c r="H76" s="198">
        <v>0.657</v>
      </c>
      <c r="I76" s="198">
        <v>1.08</v>
      </c>
      <c r="J76" s="198">
        <v>2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95</v>
      </c>
      <c r="D77" s="100">
        <v>100</v>
      </c>
      <c r="E77" s="100">
        <v>122</v>
      </c>
      <c r="F77" s="101"/>
      <c r="G77" s="101"/>
      <c r="H77" s="198">
        <v>3.8</v>
      </c>
      <c r="I77" s="198">
        <v>3.8</v>
      </c>
      <c r="J77" s="198">
        <v>4.9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>
        <v>397</v>
      </c>
      <c r="E78" s="100">
        <v>360</v>
      </c>
      <c r="F78" s="101"/>
      <c r="G78" s="101"/>
      <c r="H78" s="198"/>
      <c r="I78" s="198">
        <v>16.665</v>
      </c>
      <c r="J78" s="198">
        <v>17.28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435</v>
      </c>
      <c r="D79" s="100">
        <v>371</v>
      </c>
      <c r="E79" s="100">
        <v>400</v>
      </c>
      <c r="F79" s="101"/>
      <c r="G79" s="101"/>
      <c r="H79" s="198">
        <v>23.057000000000002</v>
      </c>
      <c r="I79" s="198">
        <v>17.679</v>
      </c>
      <c r="J79" s="198">
        <v>18.8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1147</v>
      </c>
      <c r="D80" s="109">
        <v>1478</v>
      </c>
      <c r="E80" s="109">
        <v>1513</v>
      </c>
      <c r="F80" s="110">
        <f>IF(D80&gt;0,100*E80/D80,0)</f>
        <v>102.3680649526387</v>
      </c>
      <c r="G80" s="111"/>
      <c r="H80" s="199">
        <v>50.635000000000005</v>
      </c>
      <c r="I80" s="200">
        <v>62.67596</v>
      </c>
      <c r="J80" s="200">
        <v>67.07781</v>
      </c>
      <c r="K80" s="112">
        <f>IF(I80&gt;0,100*J80/I80,0)</f>
        <v>107.02318719968548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10635</v>
      </c>
      <c r="D86" s="100">
        <v>12301</v>
      </c>
      <c r="E86" s="100">
        <v>12560</v>
      </c>
      <c r="F86" s="101">
        <f>IF(D86&gt;0,100*E86/D86,0)</f>
        <v>102.10551987643281</v>
      </c>
      <c r="G86" s="101"/>
      <c r="H86" s="102">
        <v>667.3939999999999</v>
      </c>
      <c r="I86" s="102">
        <v>779.1429599999999</v>
      </c>
      <c r="J86" s="102">
        <v>749.8748099999999</v>
      </c>
      <c r="K86" s="103">
        <f>IF(I86&gt;0,100*J86/I86,0)</f>
        <v>96.24354560041202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10635</v>
      </c>
      <c r="D89" s="126">
        <v>12301</v>
      </c>
      <c r="E89" s="126">
        <v>12560</v>
      </c>
      <c r="F89" s="127">
        <f>IF(D89&gt;0,100*E89/D89,0)</f>
        <v>102.10551987643281</v>
      </c>
      <c r="G89" s="111"/>
      <c r="H89" s="128">
        <v>667.3939999999999</v>
      </c>
      <c r="I89" s="129">
        <v>779.1429599999999</v>
      </c>
      <c r="J89" s="129">
        <v>749.8748099999999</v>
      </c>
      <c r="K89" s="127">
        <f>IF(I89&gt;0,100*J89/I89,0)</f>
        <v>96.24354560041202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101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6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1</v>
      </c>
      <c r="D9" s="100">
        <v>1</v>
      </c>
      <c r="E9" s="100">
        <v>1</v>
      </c>
      <c r="F9" s="101"/>
      <c r="G9" s="101"/>
      <c r="H9" s="198">
        <v>0.020833333333333336</v>
      </c>
      <c r="I9" s="198">
        <v>0.021</v>
      </c>
      <c r="J9" s="198">
        <v>0.021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3</v>
      </c>
      <c r="D12" s="100">
        <v>3</v>
      </c>
      <c r="E12" s="100">
        <v>3</v>
      </c>
      <c r="F12" s="101"/>
      <c r="G12" s="101"/>
      <c r="H12" s="198">
        <v>0.07107583333333334</v>
      </c>
      <c r="I12" s="198">
        <v>0.07146666666666666</v>
      </c>
      <c r="J12" s="198">
        <v>0.064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4</v>
      </c>
      <c r="D13" s="109">
        <v>4</v>
      </c>
      <c r="E13" s="109">
        <v>4</v>
      </c>
      <c r="F13" s="110">
        <f>IF(D13&gt;0,100*E13/D13,0)</f>
        <v>100</v>
      </c>
      <c r="G13" s="111"/>
      <c r="H13" s="199">
        <v>0.09190916666666668</v>
      </c>
      <c r="I13" s="200">
        <v>0.09246666666666667</v>
      </c>
      <c r="J13" s="200">
        <v>0.085</v>
      </c>
      <c r="K13" s="112">
        <f>IF(I13&gt;0,100*J13/I13,0)</f>
        <v>91.92501802451334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1</v>
      </c>
      <c r="D15" s="109">
        <v>1</v>
      </c>
      <c r="E15" s="109">
        <v>1</v>
      </c>
      <c r="F15" s="110">
        <f>IF(D15&gt;0,100*E15/D15,0)</f>
        <v>100</v>
      </c>
      <c r="G15" s="111"/>
      <c r="H15" s="199">
        <v>0.02</v>
      </c>
      <c r="I15" s="200">
        <v>0.01</v>
      </c>
      <c r="J15" s="200">
        <v>0.01</v>
      </c>
      <c r="K15" s="112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3</v>
      </c>
      <c r="D17" s="109">
        <v>3</v>
      </c>
      <c r="E17" s="109">
        <v>3</v>
      </c>
      <c r="F17" s="110">
        <f>IF(D17&gt;0,100*E17/D17,0)</f>
        <v>100</v>
      </c>
      <c r="G17" s="111"/>
      <c r="H17" s="199">
        <v>0.016</v>
      </c>
      <c r="I17" s="200">
        <v>0.016</v>
      </c>
      <c r="J17" s="200">
        <v>0.016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35</v>
      </c>
      <c r="D19" s="100">
        <v>35</v>
      </c>
      <c r="E19" s="100">
        <v>35</v>
      </c>
      <c r="F19" s="101"/>
      <c r="G19" s="101"/>
      <c r="H19" s="198">
        <v>0.341</v>
      </c>
      <c r="I19" s="198">
        <v>0.341</v>
      </c>
      <c r="J19" s="198">
        <v>0.341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2</v>
      </c>
      <c r="D20" s="100">
        <v>2</v>
      </c>
      <c r="E20" s="100">
        <v>2</v>
      </c>
      <c r="F20" s="101"/>
      <c r="G20" s="101"/>
      <c r="H20" s="198">
        <v>0.031</v>
      </c>
      <c r="I20" s="198">
        <v>0.031</v>
      </c>
      <c r="J20" s="198">
        <v>0.015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2</v>
      </c>
      <c r="D21" s="100">
        <v>2</v>
      </c>
      <c r="E21" s="100">
        <v>2</v>
      </c>
      <c r="F21" s="101"/>
      <c r="G21" s="101"/>
      <c r="H21" s="198">
        <v>0.031</v>
      </c>
      <c r="I21" s="198">
        <v>0.031</v>
      </c>
      <c r="J21" s="198">
        <v>0.031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39</v>
      </c>
      <c r="D22" s="109">
        <v>39</v>
      </c>
      <c r="E22" s="109">
        <v>39</v>
      </c>
      <c r="F22" s="110">
        <f>IF(D22&gt;0,100*E22/D22,0)</f>
        <v>100</v>
      </c>
      <c r="G22" s="111"/>
      <c r="H22" s="199">
        <v>0.403</v>
      </c>
      <c r="I22" s="200">
        <v>0.403</v>
      </c>
      <c r="J22" s="200">
        <v>0.387</v>
      </c>
      <c r="K22" s="112">
        <f>IF(I22&gt;0,100*J22/I22,0)</f>
        <v>96.02977667493796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780</v>
      </c>
      <c r="D24" s="109">
        <v>733</v>
      </c>
      <c r="E24" s="109">
        <v>735</v>
      </c>
      <c r="F24" s="110">
        <f>IF(D24&gt;0,100*E24/D24,0)</f>
        <v>100.27285129604365</v>
      </c>
      <c r="G24" s="111"/>
      <c r="H24" s="199">
        <v>17.193</v>
      </c>
      <c r="I24" s="200">
        <v>15.034</v>
      </c>
      <c r="J24" s="200">
        <v>15.768</v>
      </c>
      <c r="K24" s="112">
        <f>IF(I24&gt;0,100*J24/I24,0)</f>
        <v>104.88226686177997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10</v>
      </c>
      <c r="D26" s="109">
        <v>10</v>
      </c>
      <c r="E26" s="109">
        <v>9</v>
      </c>
      <c r="F26" s="110">
        <f>IF(D26&gt;0,100*E26/D26,0)</f>
        <v>90</v>
      </c>
      <c r="G26" s="111"/>
      <c r="H26" s="199">
        <v>0.22</v>
      </c>
      <c r="I26" s="200">
        <v>0.18</v>
      </c>
      <c r="J26" s="200">
        <v>0.18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124</v>
      </c>
      <c r="D28" s="100">
        <v>124</v>
      </c>
      <c r="E28" s="100">
        <v>124</v>
      </c>
      <c r="F28" s="101"/>
      <c r="G28" s="101"/>
      <c r="H28" s="198">
        <v>2.232</v>
      </c>
      <c r="I28" s="198">
        <v>2.232</v>
      </c>
      <c r="J28" s="198">
        <v>2.232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>
        <v>55</v>
      </c>
      <c r="E30" s="100">
        <v>35</v>
      </c>
      <c r="F30" s="101"/>
      <c r="G30" s="101"/>
      <c r="H30" s="198"/>
      <c r="I30" s="198">
        <v>1.1</v>
      </c>
      <c r="J30" s="198">
        <v>0.7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124</v>
      </c>
      <c r="D31" s="109">
        <v>179</v>
      </c>
      <c r="E31" s="109">
        <v>159</v>
      </c>
      <c r="F31" s="110">
        <f>IF(D31&gt;0,100*E31/D31,0)</f>
        <v>88.8268156424581</v>
      </c>
      <c r="G31" s="111"/>
      <c r="H31" s="199">
        <v>2.232</v>
      </c>
      <c r="I31" s="200">
        <v>3.3320000000000003</v>
      </c>
      <c r="J31" s="200">
        <v>2.9320000000000004</v>
      </c>
      <c r="K31" s="112">
        <f>IF(I31&gt;0,100*J31/I31,0)</f>
        <v>87.9951980792317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126</v>
      </c>
      <c r="D33" s="100">
        <v>100</v>
      </c>
      <c r="E33" s="100">
        <v>100</v>
      </c>
      <c r="F33" s="101"/>
      <c r="G33" s="101"/>
      <c r="H33" s="198">
        <v>1.06</v>
      </c>
      <c r="I33" s="198">
        <v>0.757</v>
      </c>
      <c r="J33" s="198">
        <v>0.757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21</v>
      </c>
      <c r="D34" s="100">
        <v>21</v>
      </c>
      <c r="E34" s="100">
        <v>19</v>
      </c>
      <c r="F34" s="101"/>
      <c r="G34" s="101"/>
      <c r="H34" s="198">
        <v>0.298</v>
      </c>
      <c r="I34" s="198">
        <v>0.291</v>
      </c>
      <c r="J34" s="198">
        <v>0.3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37</v>
      </c>
      <c r="D35" s="100">
        <v>30</v>
      </c>
      <c r="E35" s="100">
        <v>30</v>
      </c>
      <c r="F35" s="101"/>
      <c r="G35" s="101"/>
      <c r="H35" s="198">
        <v>0.56</v>
      </c>
      <c r="I35" s="198">
        <v>0.45</v>
      </c>
      <c r="J35" s="198">
        <v>0.45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106</v>
      </c>
      <c r="D36" s="100">
        <v>106</v>
      </c>
      <c r="E36" s="100">
        <v>106</v>
      </c>
      <c r="F36" s="101"/>
      <c r="G36" s="101"/>
      <c r="H36" s="198">
        <v>1.591</v>
      </c>
      <c r="I36" s="198">
        <v>1.59</v>
      </c>
      <c r="J36" s="198">
        <v>1.59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290</v>
      </c>
      <c r="D37" s="109">
        <v>257</v>
      </c>
      <c r="E37" s="109">
        <v>255</v>
      </c>
      <c r="F37" s="110">
        <f>IF(D37&gt;0,100*E37/D37,0)</f>
        <v>99.22178988326849</v>
      </c>
      <c r="G37" s="111"/>
      <c r="H37" s="199">
        <v>3.5090000000000003</v>
      </c>
      <c r="I37" s="200">
        <v>3.088</v>
      </c>
      <c r="J37" s="200">
        <v>3.097</v>
      </c>
      <c r="K37" s="112">
        <f>IF(I37&gt;0,100*J37/I37,0)</f>
        <v>100.29145077720207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19</v>
      </c>
      <c r="D39" s="109">
        <v>19</v>
      </c>
      <c r="E39" s="109">
        <v>9</v>
      </c>
      <c r="F39" s="110">
        <f>IF(D39&gt;0,100*E39/D39,0)</f>
        <v>47.36842105263158</v>
      </c>
      <c r="G39" s="111"/>
      <c r="H39" s="199">
        <v>0.354</v>
      </c>
      <c r="I39" s="200">
        <v>0.195</v>
      </c>
      <c r="J39" s="200">
        <v>0.195</v>
      </c>
      <c r="K39" s="112">
        <f>IF(I39&gt;0,100*J39/I39,0)</f>
        <v>100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>
        <v>32</v>
      </c>
      <c r="E42" s="100">
        <v>32</v>
      </c>
      <c r="F42" s="101"/>
      <c r="G42" s="101"/>
      <c r="H42" s="198"/>
      <c r="I42" s="198">
        <v>0.8</v>
      </c>
      <c r="J42" s="198">
        <v>0.8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2</v>
      </c>
      <c r="D43" s="100">
        <v>2</v>
      </c>
      <c r="E43" s="100">
        <v>2</v>
      </c>
      <c r="F43" s="101"/>
      <c r="G43" s="101"/>
      <c r="H43" s="198">
        <v>0.03</v>
      </c>
      <c r="I43" s="198">
        <v>0.024</v>
      </c>
      <c r="J43" s="198">
        <v>0.024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5</v>
      </c>
      <c r="D45" s="100">
        <v>5</v>
      </c>
      <c r="E45" s="100">
        <v>5</v>
      </c>
      <c r="F45" s="101"/>
      <c r="G45" s="101"/>
      <c r="H45" s="198">
        <v>0.1</v>
      </c>
      <c r="I45" s="198">
        <v>0.12</v>
      </c>
      <c r="J45" s="198">
        <v>0.12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26</v>
      </c>
      <c r="D46" s="100">
        <v>26</v>
      </c>
      <c r="E46" s="100">
        <v>11</v>
      </c>
      <c r="F46" s="101"/>
      <c r="G46" s="101"/>
      <c r="H46" s="198">
        <v>0.39</v>
      </c>
      <c r="I46" s="198">
        <v>0.39</v>
      </c>
      <c r="J46" s="198">
        <v>0.39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>
        <v>4</v>
      </c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232</v>
      </c>
      <c r="D48" s="100">
        <v>274</v>
      </c>
      <c r="E48" s="100">
        <v>351</v>
      </c>
      <c r="F48" s="101"/>
      <c r="G48" s="101"/>
      <c r="H48" s="198">
        <v>3.48</v>
      </c>
      <c r="I48" s="198">
        <v>6.014</v>
      </c>
      <c r="J48" s="198">
        <v>6.014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265</v>
      </c>
      <c r="D50" s="109">
        <v>339</v>
      </c>
      <c r="E50" s="109">
        <v>405</v>
      </c>
      <c r="F50" s="110">
        <f>IF(D50&gt;0,100*E50/D50,0)</f>
        <v>119.46902654867256</v>
      </c>
      <c r="G50" s="111"/>
      <c r="H50" s="199">
        <v>4</v>
      </c>
      <c r="I50" s="200">
        <v>7.348000000000001</v>
      </c>
      <c r="J50" s="200">
        <v>7.348000000000001</v>
      </c>
      <c r="K50" s="112">
        <f>IF(I50&gt;0,100*J50/I50,0)</f>
        <v>100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</v>
      </c>
      <c r="D52" s="109">
        <v>1</v>
      </c>
      <c r="E52" s="109">
        <v>1</v>
      </c>
      <c r="F52" s="110">
        <f>IF(D52&gt;0,100*E52/D52,0)</f>
        <v>100</v>
      </c>
      <c r="G52" s="111"/>
      <c r="H52" s="199">
        <v>0.018</v>
      </c>
      <c r="I52" s="200">
        <v>0.018</v>
      </c>
      <c r="J52" s="200">
        <v>0.018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325</v>
      </c>
      <c r="D54" s="100">
        <v>200</v>
      </c>
      <c r="E54" s="100">
        <v>230</v>
      </c>
      <c r="F54" s="101"/>
      <c r="G54" s="101"/>
      <c r="H54" s="198">
        <v>6.875</v>
      </c>
      <c r="I54" s="198">
        <v>5.4</v>
      </c>
      <c r="J54" s="198">
        <v>6.21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15</v>
      </c>
      <c r="D55" s="100">
        <v>8</v>
      </c>
      <c r="E55" s="100">
        <v>8</v>
      </c>
      <c r="F55" s="101"/>
      <c r="G55" s="101"/>
      <c r="H55" s="198">
        <v>0.24</v>
      </c>
      <c r="I55" s="198">
        <v>0.128</v>
      </c>
      <c r="J55" s="198">
        <v>0.128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15</v>
      </c>
      <c r="D58" s="100">
        <v>15</v>
      </c>
      <c r="E58" s="100">
        <v>15</v>
      </c>
      <c r="F58" s="101"/>
      <c r="G58" s="101"/>
      <c r="H58" s="198">
        <v>0.27</v>
      </c>
      <c r="I58" s="198">
        <v>0.27</v>
      </c>
      <c r="J58" s="198">
        <v>0.267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355</v>
      </c>
      <c r="D59" s="109">
        <v>223</v>
      </c>
      <c r="E59" s="109">
        <v>253</v>
      </c>
      <c r="F59" s="110">
        <f>IF(D59&gt;0,100*E59/D59,0)</f>
        <v>113.45291479820628</v>
      </c>
      <c r="G59" s="111"/>
      <c r="H59" s="199">
        <v>7.385</v>
      </c>
      <c r="I59" s="200">
        <v>5.798</v>
      </c>
      <c r="J59" s="200">
        <v>6.605</v>
      </c>
      <c r="K59" s="112">
        <f>IF(I59&gt;0,100*J59/I59,0)</f>
        <v>113.91859261814419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180</v>
      </c>
      <c r="D61" s="100">
        <v>300</v>
      </c>
      <c r="E61" s="100">
        <v>320</v>
      </c>
      <c r="F61" s="101"/>
      <c r="G61" s="101"/>
      <c r="H61" s="198">
        <v>5</v>
      </c>
      <c r="I61" s="198">
        <v>7.5</v>
      </c>
      <c r="J61" s="198">
        <v>8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21</v>
      </c>
      <c r="D62" s="100">
        <v>20</v>
      </c>
      <c r="E62" s="100">
        <v>20</v>
      </c>
      <c r="F62" s="101"/>
      <c r="G62" s="101"/>
      <c r="H62" s="198">
        <v>0.425</v>
      </c>
      <c r="I62" s="198">
        <v>0.45</v>
      </c>
      <c r="J62" s="198">
        <v>0.45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166</v>
      </c>
      <c r="D63" s="100">
        <v>179</v>
      </c>
      <c r="E63" s="100">
        <v>179</v>
      </c>
      <c r="F63" s="101"/>
      <c r="G63" s="101"/>
      <c r="H63" s="198">
        <v>2.2</v>
      </c>
      <c r="I63" s="198">
        <v>3.27</v>
      </c>
      <c r="J63" s="198">
        <v>3.27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367</v>
      </c>
      <c r="D64" s="109">
        <v>499</v>
      </c>
      <c r="E64" s="109">
        <v>519</v>
      </c>
      <c r="F64" s="110">
        <f>IF(D64&gt;0,100*E64/D64,0)</f>
        <v>104.00801603206413</v>
      </c>
      <c r="G64" s="111"/>
      <c r="H64" s="199">
        <v>7.625</v>
      </c>
      <c r="I64" s="200">
        <v>11.22</v>
      </c>
      <c r="J64" s="200">
        <v>11.719999999999999</v>
      </c>
      <c r="K64" s="112">
        <f>IF(I64&gt;0,100*J64/I64,0)</f>
        <v>104.45632798573975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127</v>
      </c>
      <c r="D66" s="109">
        <v>127</v>
      </c>
      <c r="E66" s="109">
        <v>117</v>
      </c>
      <c r="F66" s="110">
        <f>IF(D66&gt;0,100*E66/D66,0)</f>
        <v>92.1259842519685</v>
      </c>
      <c r="G66" s="111"/>
      <c r="H66" s="199">
        <v>2.35</v>
      </c>
      <c r="I66" s="200">
        <v>1.997</v>
      </c>
      <c r="J66" s="200">
        <v>2.165</v>
      </c>
      <c r="K66" s="112">
        <f>IF(I66&gt;0,100*J66/I66,0)</f>
        <v>108.41261892839259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259</v>
      </c>
      <c r="D68" s="100">
        <v>300</v>
      </c>
      <c r="E68" s="100">
        <v>300</v>
      </c>
      <c r="F68" s="101"/>
      <c r="G68" s="101"/>
      <c r="H68" s="198">
        <v>4.2</v>
      </c>
      <c r="I68" s="198">
        <v>5</v>
      </c>
      <c r="J68" s="198">
        <v>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259</v>
      </c>
      <c r="D70" s="109">
        <v>300</v>
      </c>
      <c r="E70" s="109">
        <v>300</v>
      </c>
      <c r="F70" s="110">
        <f>IF(D70&gt;0,100*E70/D70,0)</f>
        <v>100</v>
      </c>
      <c r="G70" s="111"/>
      <c r="H70" s="199">
        <v>4.2</v>
      </c>
      <c r="I70" s="200">
        <v>5</v>
      </c>
      <c r="J70" s="200">
        <v>5</v>
      </c>
      <c r="K70" s="112">
        <f>IF(I70&gt;0,100*J70/I70,0)</f>
        <v>100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15</v>
      </c>
      <c r="D72" s="100">
        <v>285</v>
      </c>
      <c r="E72" s="100">
        <v>305</v>
      </c>
      <c r="F72" s="101"/>
      <c r="G72" s="101"/>
      <c r="H72" s="198">
        <v>0.115</v>
      </c>
      <c r="I72" s="198">
        <v>3.055</v>
      </c>
      <c r="J72" s="198">
        <v>3.055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15</v>
      </c>
      <c r="D73" s="100">
        <v>8</v>
      </c>
      <c r="E73" s="100">
        <v>70</v>
      </c>
      <c r="F73" s="101"/>
      <c r="G73" s="101"/>
      <c r="H73" s="198">
        <v>0.4</v>
      </c>
      <c r="I73" s="198">
        <v>0.15</v>
      </c>
      <c r="J73" s="198">
        <v>0.98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89</v>
      </c>
      <c r="D74" s="100">
        <v>90</v>
      </c>
      <c r="E74" s="100">
        <v>85</v>
      </c>
      <c r="F74" s="101"/>
      <c r="G74" s="101"/>
      <c r="H74" s="198">
        <v>2</v>
      </c>
      <c r="I74" s="198">
        <v>1.8</v>
      </c>
      <c r="J74" s="198">
        <v>1.7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113</v>
      </c>
      <c r="D75" s="100">
        <v>18</v>
      </c>
      <c r="E75" s="100">
        <v>68</v>
      </c>
      <c r="F75" s="101"/>
      <c r="G75" s="101"/>
      <c r="H75" s="198">
        <v>1.386</v>
      </c>
      <c r="I75" s="198">
        <v>0.234</v>
      </c>
      <c r="J75" s="198">
        <v>1.0012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5</v>
      </c>
      <c r="D76" s="100"/>
      <c r="E76" s="100"/>
      <c r="F76" s="101"/>
      <c r="G76" s="101"/>
      <c r="H76" s="198">
        <v>0.07</v>
      </c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22</v>
      </c>
      <c r="D77" s="100">
        <v>22</v>
      </c>
      <c r="E77" s="100">
        <v>19</v>
      </c>
      <c r="F77" s="101"/>
      <c r="G77" s="101"/>
      <c r="H77" s="198">
        <v>0.551</v>
      </c>
      <c r="I77" s="198">
        <v>0.345</v>
      </c>
      <c r="J77" s="198">
        <v>0.26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18</v>
      </c>
      <c r="D78" s="100">
        <v>20</v>
      </c>
      <c r="E78" s="100">
        <v>20</v>
      </c>
      <c r="F78" s="101"/>
      <c r="G78" s="101"/>
      <c r="H78" s="198">
        <v>0.41</v>
      </c>
      <c r="I78" s="198">
        <v>0.4</v>
      </c>
      <c r="J78" s="198">
        <v>0.206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33</v>
      </c>
      <c r="D79" s="100">
        <v>26</v>
      </c>
      <c r="E79" s="100">
        <v>25</v>
      </c>
      <c r="F79" s="101"/>
      <c r="G79" s="101"/>
      <c r="H79" s="198">
        <v>0.417</v>
      </c>
      <c r="I79" s="198">
        <v>0.455</v>
      </c>
      <c r="J79" s="198">
        <v>0.45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310</v>
      </c>
      <c r="D80" s="109">
        <v>469</v>
      </c>
      <c r="E80" s="109">
        <v>592</v>
      </c>
      <c r="F80" s="110">
        <f>IF(D80&gt;0,100*E80/D80,0)</f>
        <v>126.22601279317698</v>
      </c>
      <c r="G80" s="111"/>
      <c r="H80" s="199">
        <v>5.348999999999999</v>
      </c>
      <c r="I80" s="200">
        <v>6.439</v>
      </c>
      <c r="J80" s="200">
        <v>7.652200000000001</v>
      </c>
      <c r="K80" s="112">
        <f>IF(I80&gt;0,100*J80/I80,0)</f>
        <v>118.84143500543563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19</v>
      </c>
      <c r="D82" s="100">
        <v>19</v>
      </c>
      <c r="E82" s="100">
        <v>19</v>
      </c>
      <c r="F82" s="101"/>
      <c r="G82" s="101"/>
      <c r="H82" s="198">
        <v>0.382</v>
      </c>
      <c r="I82" s="198">
        <v>0.344</v>
      </c>
      <c r="J82" s="198">
        <v>0.344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29</v>
      </c>
      <c r="D83" s="100">
        <v>29</v>
      </c>
      <c r="E83" s="100">
        <v>29</v>
      </c>
      <c r="F83" s="101"/>
      <c r="G83" s="101"/>
      <c r="H83" s="198">
        <v>0.59</v>
      </c>
      <c r="I83" s="198">
        <v>0.575</v>
      </c>
      <c r="J83" s="198">
        <v>0.575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48</v>
      </c>
      <c r="D84" s="109">
        <v>48</v>
      </c>
      <c r="E84" s="109">
        <v>48</v>
      </c>
      <c r="F84" s="110">
        <f>IF(D84&gt;0,100*E84/D84,0)</f>
        <v>100</v>
      </c>
      <c r="G84" s="111"/>
      <c r="H84" s="199">
        <v>0.972</v>
      </c>
      <c r="I84" s="200">
        <v>0.9189999999999999</v>
      </c>
      <c r="J84" s="200">
        <v>0.9189999999999999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3002</v>
      </c>
      <c r="D86" s="100">
        <v>3251</v>
      </c>
      <c r="E86" s="100">
        <v>3449</v>
      </c>
      <c r="F86" s="101">
        <f>IF(D86&gt;0,100*E86/D86,0)</f>
        <v>106.09043371270378</v>
      </c>
      <c r="G86" s="101"/>
      <c r="H86" s="102">
        <v>55.93790916666667</v>
      </c>
      <c r="I86" s="102">
        <v>61.08946666666667</v>
      </c>
      <c r="J86" s="102">
        <v>64.0972</v>
      </c>
      <c r="K86" s="103">
        <f>IF(I86&gt;0,100*J86/I86,0)</f>
        <v>104.92348926492511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3002</v>
      </c>
      <c r="D89" s="126">
        <v>3251</v>
      </c>
      <c r="E89" s="126">
        <v>3449</v>
      </c>
      <c r="F89" s="127">
        <f>IF(D89&gt;0,100*E89/D89,0)</f>
        <v>106.09043371270378</v>
      </c>
      <c r="G89" s="111"/>
      <c r="H89" s="128">
        <v>55.93790916666667</v>
      </c>
      <c r="I89" s="129">
        <v>61.08946666666667</v>
      </c>
      <c r="J89" s="129">
        <v>64.0972</v>
      </c>
      <c r="K89" s="127">
        <f>IF(I89&gt;0,100*J89/I89,0)</f>
        <v>104.92348926492511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102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7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/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2</v>
      </c>
      <c r="D15" s="109">
        <v>1</v>
      </c>
      <c r="E15" s="109">
        <v>1</v>
      </c>
      <c r="F15" s="110">
        <f>IF(D15&gt;0,100*E15/D15,0)</f>
        <v>100</v>
      </c>
      <c r="G15" s="111"/>
      <c r="H15" s="199">
        <v>0.03</v>
      </c>
      <c r="I15" s="200">
        <v>0.015</v>
      </c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</v>
      </c>
      <c r="D17" s="109"/>
      <c r="E17" s="109"/>
      <c r="F17" s="110"/>
      <c r="G17" s="111"/>
      <c r="H17" s="199">
        <v>0.012</v>
      </c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4451</v>
      </c>
      <c r="D24" s="109">
        <v>5077</v>
      </c>
      <c r="E24" s="109">
        <v>4917</v>
      </c>
      <c r="F24" s="110">
        <f>IF(D24&gt;0,100*E24/D24,0)</f>
        <v>96.84853259799094</v>
      </c>
      <c r="G24" s="111"/>
      <c r="H24" s="199">
        <v>53.591</v>
      </c>
      <c r="I24" s="200">
        <v>63.48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190</v>
      </c>
      <c r="D26" s="109">
        <v>200</v>
      </c>
      <c r="E26" s="109">
        <v>200</v>
      </c>
      <c r="F26" s="110">
        <f>IF(D26&gt;0,100*E26/D26,0)</f>
        <v>100</v>
      </c>
      <c r="G26" s="111"/>
      <c r="H26" s="199">
        <v>2.5</v>
      </c>
      <c r="I26" s="200">
        <v>2.5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100</v>
      </c>
      <c r="D30" s="100">
        <v>470</v>
      </c>
      <c r="E30" s="100">
        <v>363</v>
      </c>
      <c r="F30" s="101"/>
      <c r="G30" s="101"/>
      <c r="H30" s="198">
        <v>1.5</v>
      </c>
      <c r="I30" s="198">
        <v>11.75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100</v>
      </c>
      <c r="D31" s="109">
        <v>470</v>
      </c>
      <c r="E31" s="109">
        <v>363</v>
      </c>
      <c r="F31" s="110">
        <f>IF(D31&gt;0,100*E31/D31,0)</f>
        <v>77.23404255319149</v>
      </c>
      <c r="G31" s="111"/>
      <c r="H31" s="199">
        <v>1.5</v>
      </c>
      <c r="I31" s="200">
        <v>11.75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70</v>
      </c>
      <c r="D33" s="100">
        <v>50</v>
      </c>
      <c r="E33" s="100">
        <v>50</v>
      </c>
      <c r="F33" s="101"/>
      <c r="G33" s="101"/>
      <c r="H33" s="198">
        <v>1.381</v>
      </c>
      <c r="I33" s="198">
        <v>1.05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9</v>
      </c>
      <c r="D34" s="100">
        <v>9</v>
      </c>
      <c r="E34" s="100">
        <v>9</v>
      </c>
      <c r="F34" s="101"/>
      <c r="G34" s="101"/>
      <c r="H34" s="198">
        <v>0.201</v>
      </c>
      <c r="I34" s="198">
        <v>0.203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6</v>
      </c>
      <c r="D35" s="100">
        <v>6</v>
      </c>
      <c r="E35" s="100">
        <v>6</v>
      </c>
      <c r="F35" s="101"/>
      <c r="G35" s="101"/>
      <c r="H35" s="198">
        <v>0.14</v>
      </c>
      <c r="I35" s="198">
        <v>0.14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29</v>
      </c>
      <c r="D36" s="100">
        <v>29</v>
      </c>
      <c r="E36" s="100">
        <v>29</v>
      </c>
      <c r="F36" s="101"/>
      <c r="G36" s="101"/>
      <c r="H36" s="198">
        <v>0.608</v>
      </c>
      <c r="I36" s="198">
        <v>0.58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114</v>
      </c>
      <c r="D37" s="109">
        <v>94</v>
      </c>
      <c r="E37" s="109">
        <v>94</v>
      </c>
      <c r="F37" s="110">
        <f>IF(D37&gt;0,100*E37/D37,0)</f>
        <v>100</v>
      </c>
      <c r="G37" s="111"/>
      <c r="H37" s="199">
        <v>2.33</v>
      </c>
      <c r="I37" s="200">
        <v>1.9730000000000003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46</v>
      </c>
      <c r="D39" s="109">
        <v>60</v>
      </c>
      <c r="E39" s="109">
        <v>60</v>
      </c>
      <c r="F39" s="110">
        <f>IF(D39&gt;0,100*E39/D39,0)</f>
        <v>100</v>
      </c>
      <c r="G39" s="111"/>
      <c r="H39" s="199">
        <v>0.775</v>
      </c>
      <c r="I39" s="200">
        <v>0.8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10</v>
      </c>
      <c r="D42" s="100">
        <v>10</v>
      </c>
      <c r="E42" s="100">
        <v>10</v>
      </c>
      <c r="F42" s="101"/>
      <c r="G42" s="101"/>
      <c r="H42" s="198">
        <v>0.15</v>
      </c>
      <c r="I42" s="198">
        <v>0.15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30</v>
      </c>
      <c r="D43" s="100">
        <v>30</v>
      </c>
      <c r="E43" s="100">
        <v>28</v>
      </c>
      <c r="F43" s="101"/>
      <c r="G43" s="101"/>
      <c r="H43" s="198">
        <v>0.45</v>
      </c>
      <c r="I43" s="198">
        <v>0.45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20</v>
      </c>
      <c r="D46" s="100">
        <v>20</v>
      </c>
      <c r="E46" s="100">
        <v>20</v>
      </c>
      <c r="F46" s="101"/>
      <c r="G46" s="101"/>
      <c r="H46" s="198">
        <v>0.4</v>
      </c>
      <c r="I46" s="198">
        <v>0.36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3</v>
      </c>
      <c r="D47" s="100">
        <v>4</v>
      </c>
      <c r="E47" s="100">
        <v>25</v>
      </c>
      <c r="F47" s="101"/>
      <c r="G47" s="101"/>
      <c r="H47" s="198">
        <v>0.048</v>
      </c>
      <c r="I47" s="198">
        <v>0.04</v>
      </c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>
        <v>1</v>
      </c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63</v>
      </c>
      <c r="D50" s="109">
        <v>64</v>
      </c>
      <c r="E50" s="109">
        <v>84</v>
      </c>
      <c r="F50" s="110">
        <f>IF(D50&gt;0,100*E50/D50,0)</f>
        <v>131.25</v>
      </c>
      <c r="G50" s="111"/>
      <c r="H50" s="199">
        <v>1.048</v>
      </c>
      <c r="I50" s="200">
        <v>1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</v>
      </c>
      <c r="D52" s="109">
        <v>1</v>
      </c>
      <c r="E52" s="109">
        <v>1</v>
      </c>
      <c r="F52" s="110">
        <f>IF(D52&gt;0,100*E52/D52,0)</f>
        <v>100</v>
      </c>
      <c r="G52" s="111"/>
      <c r="H52" s="199">
        <v>0.01</v>
      </c>
      <c r="I52" s="200">
        <v>0.01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2200</v>
      </c>
      <c r="D54" s="100">
        <v>2150</v>
      </c>
      <c r="E54" s="100">
        <v>1800</v>
      </c>
      <c r="F54" s="101"/>
      <c r="G54" s="101"/>
      <c r="H54" s="198">
        <v>30.45</v>
      </c>
      <c r="I54" s="198">
        <v>30.745</v>
      </c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3</v>
      </c>
      <c r="D55" s="100">
        <v>26</v>
      </c>
      <c r="E55" s="100">
        <v>58</v>
      </c>
      <c r="F55" s="101"/>
      <c r="G55" s="101"/>
      <c r="H55" s="198">
        <v>0.032</v>
      </c>
      <c r="I55" s="198">
        <v>0.276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>
        <v>18</v>
      </c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10</v>
      </c>
      <c r="D58" s="100">
        <v>11</v>
      </c>
      <c r="E58" s="100">
        <v>8</v>
      </c>
      <c r="F58" s="101"/>
      <c r="G58" s="101"/>
      <c r="H58" s="198">
        <v>0.14</v>
      </c>
      <c r="I58" s="198">
        <v>0.132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2213</v>
      </c>
      <c r="D59" s="109">
        <v>2187</v>
      </c>
      <c r="E59" s="109">
        <v>1884</v>
      </c>
      <c r="F59" s="110">
        <f>IF(D59&gt;0,100*E59/D59,0)</f>
        <v>86.14540466392319</v>
      </c>
      <c r="G59" s="111"/>
      <c r="H59" s="199">
        <v>30.622</v>
      </c>
      <c r="I59" s="200">
        <v>31.153000000000002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1900</v>
      </c>
      <c r="D61" s="100">
        <v>2095</v>
      </c>
      <c r="E61" s="100">
        <v>1900</v>
      </c>
      <c r="F61" s="101"/>
      <c r="G61" s="101"/>
      <c r="H61" s="198">
        <v>36</v>
      </c>
      <c r="I61" s="198">
        <v>42.948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55</v>
      </c>
      <c r="D62" s="100">
        <v>51</v>
      </c>
      <c r="E62" s="100">
        <v>75</v>
      </c>
      <c r="F62" s="101"/>
      <c r="G62" s="101"/>
      <c r="H62" s="198">
        <v>1.41</v>
      </c>
      <c r="I62" s="198">
        <v>1.097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1955</v>
      </c>
      <c r="D64" s="109">
        <v>2146</v>
      </c>
      <c r="E64" s="109">
        <v>1975</v>
      </c>
      <c r="F64" s="110">
        <f>IF(D64&gt;0,100*E64/D64,0)</f>
        <v>92.03168685927307</v>
      </c>
      <c r="G64" s="111"/>
      <c r="H64" s="199">
        <v>37.41</v>
      </c>
      <c r="I64" s="200">
        <v>44.045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11499</v>
      </c>
      <c r="D66" s="109">
        <v>12001</v>
      </c>
      <c r="E66" s="109">
        <v>11600</v>
      </c>
      <c r="F66" s="110">
        <f>IF(D66&gt;0,100*E66/D66,0)</f>
        <v>96.65861178235147</v>
      </c>
      <c r="G66" s="111"/>
      <c r="H66" s="199">
        <v>206.982</v>
      </c>
      <c r="I66" s="200">
        <v>206.207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1747</v>
      </c>
      <c r="D68" s="100">
        <v>2586</v>
      </c>
      <c r="E68" s="100">
        <v>2300</v>
      </c>
      <c r="F68" s="101"/>
      <c r="G68" s="101"/>
      <c r="H68" s="198">
        <v>21.6</v>
      </c>
      <c r="I68" s="198">
        <v>29.95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1747</v>
      </c>
      <c r="D70" s="109">
        <v>2586</v>
      </c>
      <c r="E70" s="109">
        <v>2300</v>
      </c>
      <c r="F70" s="110">
        <f>IF(D70&gt;0,100*E70/D70,0)</f>
        <v>88.94044856921887</v>
      </c>
      <c r="G70" s="111"/>
      <c r="H70" s="199">
        <v>21.6</v>
      </c>
      <c r="I70" s="200">
        <v>29.95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383</v>
      </c>
      <c r="D72" s="100">
        <v>410</v>
      </c>
      <c r="E72" s="100">
        <v>410</v>
      </c>
      <c r="F72" s="101"/>
      <c r="G72" s="101"/>
      <c r="H72" s="198">
        <v>9.781</v>
      </c>
      <c r="I72" s="198">
        <v>10.39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700</v>
      </c>
      <c r="D73" s="100">
        <v>480</v>
      </c>
      <c r="E73" s="100">
        <v>350</v>
      </c>
      <c r="F73" s="101"/>
      <c r="G73" s="101"/>
      <c r="H73" s="198">
        <v>24.05</v>
      </c>
      <c r="I73" s="198">
        <v>8.85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557</v>
      </c>
      <c r="D75" s="100">
        <v>914</v>
      </c>
      <c r="E75" s="100">
        <v>914</v>
      </c>
      <c r="F75" s="101"/>
      <c r="G75" s="101"/>
      <c r="H75" s="198">
        <v>8.355</v>
      </c>
      <c r="I75" s="198">
        <v>15.9493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5</v>
      </c>
      <c r="D76" s="100">
        <v>3</v>
      </c>
      <c r="E76" s="100">
        <v>5</v>
      </c>
      <c r="F76" s="101"/>
      <c r="G76" s="101"/>
      <c r="H76" s="198">
        <v>0.082</v>
      </c>
      <c r="I76" s="198">
        <v>0.039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/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30</v>
      </c>
      <c r="D79" s="100">
        <v>50</v>
      </c>
      <c r="E79" s="100">
        <v>50</v>
      </c>
      <c r="F79" s="101"/>
      <c r="G79" s="101"/>
      <c r="H79" s="198">
        <v>0.27</v>
      </c>
      <c r="I79" s="198">
        <v>0.575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1675</v>
      </c>
      <c r="D80" s="109">
        <v>1857</v>
      </c>
      <c r="E80" s="109">
        <v>1729</v>
      </c>
      <c r="F80" s="110">
        <f>IF(D80&gt;0,100*E80/D80,0)</f>
        <v>93.1071620893915</v>
      </c>
      <c r="G80" s="111"/>
      <c r="H80" s="199">
        <v>42.53800000000001</v>
      </c>
      <c r="I80" s="200">
        <v>35.80330000000001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24057</v>
      </c>
      <c r="D86" s="100">
        <v>26744</v>
      </c>
      <c r="E86" s="100">
        <v>25208</v>
      </c>
      <c r="F86" s="101">
        <f>IF(D86&gt;0,100*E86/D86,0)</f>
        <v>94.25665569847442</v>
      </c>
      <c r="G86" s="101"/>
      <c r="H86" s="102">
        <v>400.94800000000004</v>
      </c>
      <c r="I86" s="102">
        <v>428.68629999999996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24057</v>
      </c>
      <c r="D89" s="126">
        <v>26744</v>
      </c>
      <c r="E89" s="126">
        <v>25208</v>
      </c>
      <c r="F89" s="127">
        <f>IF(D89&gt;0,100*E89/D89,0)</f>
        <v>94.25665569847442</v>
      </c>
      <c r="G89" s="111"/>
      <c r="H89" s="128">
        <v>400.94800000000004</v>
      </c>
      <c r="I89" s="129">
        <v>428.68629999999996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103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2014</v>
      </c>
      <c r="D6" s="86">
        <f>E6-1</f>
        <v>2015</v>
      </c>
      <c r="E6" s="86">
        <v>2016</v>
      </c>
      <c r="F6" s="87">
        <f>E6</f>
        <v>2016</v>
      </c>
      <c r="G6" s="88"/>
      <c r="H6" s="85">
        <f>J6-2</f>
        <v>2014</v>
      </c>
      <c r="I6" s="86">
        <f>J6-1</f>
        <v>2015</v>
      </c>
      <c r="J6" s="86">
        <v>2016</v>
      </c>
      <c r="K6" s="87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7</v>
      </c>
      <c r="D7" s="91" t="s">
        <v>7</v>
      </c>
      <c r="E7" s="91"/>
      <c r="F7" s="92" t="str">
        <f>CONCATENATE(D6,"=100")</f>
        <v>2015=100</v>
      </c>
      <c r="G7" s="93"/>
      <c r="H7" s="90" t="s">
        <v>7</v>
      </c>
      <c r="I7" s="91" t="s">
        <v>7</v>
      </c>
      <c r="J7" s="91"/>
      <c r="K7" s="92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</v>
      </c>
      <c r="D24" s="109">
        <v>2</v>
      </c>
      <c r="E24" s="109">
        <v>3</v>
      </c>
      <c r="F24" s="110">
        <f>IF(D24&gt;0,100*E24/D24,0)</f>
        <v>150</v>
      </c>
      <c r="G24" s="111"/>
      <c r="H24" s="199">
        <v>0.07</v>
      </c>
      <c r="I24" s="200">
        <v>0.068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17</v>
      </c>
      <c r="D26" s="109">
        <v>15</v>
      </c>
      <c r="E26" s="109">
        <v>15</v>
      </c>
      <c r="F26" s="110">
        <f>IF(D26&gt;0,100*E26/D26,0)</f>
        <v>100</v>
      </c>
      <c r="G26" s="111"/>
      <c r="H26" s="199">
        <v>0.38</v>
      </c>
      <c r="I26" s="200">
        <v>0.35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>
        <v>1</v>
      </c>
      <c r="E30" s="100">
        <v>1</v>
      </c>
      <c r="F30" s="101"/>
      <c r="G30" s="101"/>
      <c r="H30" s="198"/>
      <c r="I30" s="198">
        <v>0.03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0</v>
      </c>
      <c r="D31" s="109">
        <v>1</v>
      </c>
      <c r="E31" s="109">
        <v>1</v>
      </c>
      <c r="F31" s="110">
        <f>IF(D31&gt;0,100*E31/D31,0)</f>
        <v>100</v>
      </c>
      <c r="G31" s="111"/>
      <c r="H31" s="199">
        <v>0</v>
      </c>
      <c r="I31" s="200">
        <v>0.03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150</v>
      </c>
      <c r="D33" s="100">
        <v>100</v>
      </c>
      <c r="E33" s="100">
        <v>110</v>
      </c>
      <c r="F33" s="101"/>
      <c r="G33" s="101"/>
      <c r="H33" s="198">
        <v>3.1</v>
      </c>
      <c r="I33" s="198">
        <v>2.74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20</v>
      </c>
      <c r="D34" s="100">
        <v>17</v>
      </c>
      <c r="E34" s="100">
        <v>17</v>
      </c>
      <c r="F34" s="101"/>
      <c r="G34" s="101"/>
      <c r="H34" s="198">
        <v>0.338</v>
      </c>
      <c r="I34" s="198">
        <v>0.419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</v>
      </c>
      <c r="D35" s="100">
        <v>2</v>
      </c>
      <c r="E35" s="100">
        <v>2</v>
      </c>
      <c r="F35" s="101"/>
      <c r="G35" s="101"/>
      <c r="H35" s="198">
        <v>0.05</v>
      </c>
      <c r="I35" s="198">
        <v>0.05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132</v>
      </c>
      <c r="D36" s="100">
        <v>82</v>
      </c>
      <c r="E36" s="100">
        <v>82</v>
      </c>
      <c r="F36" s="101"/>
      <c r="G36" s="101"/>
      <c r="H36" s="198">
        <v>2.64</v>
      </c>
      <c r="I36" s="198">
        <v>1.968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304</v>
      </c>
      <c r="D37" s="109">
        <v>201</v>
      </c>
      <c r="E37" s="109">
        <v>211</v>
      </c>
      <c r="F37" s="110">
        <f>IF(D37&gt;0,100*E37/D37,0)</f>
        <v>104.97512437810946</v>
      </c>
      <c r="G37" s="111"/>
      <c r="H37" s="199">
        <v>6.128</v>
      </c>
      <c r="I37" s="200">
        <v>5.177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36</v>
      </c>
      <c r="D39" s="109">
        <v>30</v>
      </c>
      <c r="E39" s="109">
        <v>30</v>
      </c>
      <c r="F39" s="110">
        <f>IF(D39&gt;0,100*E39/D39,0)</f>
        <v>100</v>
      </c>
      <c r="G39" s="111"/>
      <c r="H39" s="199">
        <v>0.629</v>
      </c>
      <c r="I39" s="200">
        <v>0.545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8</v>
      </c>
      <c r="D46" s="100">
        <v>4</v>
      </c>
      <c r="E46" s="100">
        <v>4</v>
      </c>
      <c r="F46" s="101"/>
      <c r="G46" s="101"/>
      <c r="H46" s="198">
        <v>0.12</v>
      </c>
      <c r="I46" s="198">
        <v>0.06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8</v>
      </c>
      <c r="D50" s="109">
        <v>4</v>
      </c>
      <c r="E50" s="109">
        <v>4</v>
      </c>
      <c r="F50" s="110">
        <f>IF(D50&gt;0,100*E50/D50,0)</f>
        <v>100</v>
      </c>
      <c r="G50" s="111"/>
      <c r="H50" s="199">
        <v>0.12</v>
      </c>
      <c r="I50" s="200">
        <v>0.06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</v>
      </c>
      <c r="D52" s="109"/>
      <c r="E52" s="109"/>
      <c r="F52" s="110"/>
      <c r="G52" s="111"/>
      <c r="H52" s="199">
        <v>0.02</v>
      </c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2</v>
      </c>
      <c r="D58" s="100">
        <v>2</v>
      </c>
      <c r="E58" s="100">
        <v>2</v>
      </c>
      <c r="F58" s="101"/>
      <c r="G58" s="101"/>
      <c r="H58" s="198">
        <v>0.05</v>
      </c>
      <c r="I58" s="198">
        <v>0.046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2</v>
      </c>
      <c r="D59" s="109">
        <v>2</v>
      </c>
      <c r="E59" s="109">
        <v>2</v>
      </c>
      <c r="F59" s="110">
        <f>IF(D59&gt;0,100*E59/D59,0)</f>
        <v>100</v>
      </c>
      <c r="G59" s="111"/>
      <c r="H59" s="199">
        <v>0.05</v>
      </c>
      <c r="I59" s="200">
        <v>0.046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220</v>
      </c>
      <c r="D61" s="100">
        <v>220</v>
      </c>
      <c r="E61" s="100">
        <v>240</v>
      </c>
      <c r="F61" s="101"/>
      <c r="G61" s="101"/>
      <c r="H61" s="198">
        <v>15</v>
      </c>
      <c r="I61" s="198">
        <v>15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5</v>
      </c>
      <c r="D62" s="100">
        <v>5</v>
      </c>
      <c r="E62" s="100">
        <v>5</v>
      </c>
      <c r="F62" s="101"/>
      <c r="G62" s="101"/>
      <c r="H62" s="198">
        <v>0.11</v>
      </c>
      <c r="I62" s="198">
        <v>0.11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13</v>
      </c>
      <c r="D63" s="100">
        <v>83</v>
      </c>
      <c r="E63" s="100">
        <v>83</v>
      </c>
      <c r="F63" s="101"/>
      <c r="G63" s="101"/>
      <c r="H63" s="198">
        <v>0.338</v>
      </c>
      <c r="I63" s="198">
        <v>2.324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238</v>
      </c>
      <c r="D64" s="109">
        <v>308</v>
      </c>
      <c r="E64" s="109">
        <v>328</v>
      </c>
      <c r="F64" s="110">
        <f>IF(D64&gt;0,100*E64/D64,0)</f>
        <v>106.49350649350649</v>
      </c>
      <c r="G64" s="111"/>
      <c r="H64" s="199">
        <v>15.447999999999999</v>
      </c>
      <c r="I64" s="200">
        <v>17.433999999999997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707</v>
      </c>
      <c r="D66" s="109">
        <v>890</v>
      </c>
      <c r="E66" s="109">
        <v>890</v>
      </c>
      <c r="F66" s="110">
        <f>IF(D66&gt;0,100*E66/D66,0)</f>
        <v>100</v>
      </c>
      <c r="G66" s="111"/>
      <c r="H66" s="199">
        <v>42.42</v>
      </c>
      <c r="I66" s="200">
        <v>55.704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55</v>
      </c>
      <c r="D72" s="100">
        <v>55</v>
      </c>
      <c r="E72" s="100">
        <v>55</v>
      </c>
      <c r="F72" s="101"/>
      <c r="G72" s="101"/>
      <c r="H72" s="198">
        <v>1.232</v>
      </c>
      <c r="I72" s="198">
        <v>1.232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7</v>
      </c>
      <c r="D73" s="100">
        <v>7</v>
      </c>
      <c r="E73" s="100">
        <v>16</v>
      </c>
      <c r="F73" s="101"/>
      <c r="G73" s="101"/>
      <c r="H73" s="198">
        <v>0.204</v>
      </c>
      <c r="I73" s="198">
        <v>0.191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43</v>
      </c>
      <c r="D75" s="100">
        <v>21</v>
      </c>
      <c r="E75" s="100">
        <v>21</v>
      </c>
      <c r="F75" s="101"/>
      <c r="G75" s="101"/>
      <c r="H75" s="198">
        <v>1.896</v>
      </c>
      <c r="I75" s="198">
        <v>0.824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3</v>
      </c>
      <c r="D76" s="100"/>
      <c r="E76" s="100">
        <v>5</v>
      </c>
      <c r="F76" s="101"/>
      <c r="G76" s="101"/>
      <c r="H76" s="198">
        <v>0.066</v>
      </c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1</v>
      </c>
      <c r="D77" s="100">
        <v>1</v>
      </c>
      <c r="E77" s="100">
        <v>1</v>
      </c>
      <c r="F77" s="101"/>
      <c r="G77" s="101"/>
      <c r="H77" s="198">
        <v>0.02</v>
      </c>
      <c r="I77" s="198">
        <v>0.019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24</v>
      </c>
      <c r="D78" s="100">
        <v>24</v>
      </c>
      <c r="E78" s="100">
        <v>24</v>
      </c>
      <c r="F78" s="101"/>
      <c r="G78" s="101"/>
      <c r="H78" s="198">
        <v>0.528</v>
      </c>
      <c r="I78" s="198">
        <v>0.528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46</v>
      </c>
      <c r="D79" s="100">
        <v>40</v>
      </c>
      <c r="E79" s="100">
        <v>40</v>
      </c>
      <c r="F79" s="101"/>
      <c r="G79" s="101"/>
      <c r="H79" s="198">
        <v>1.15</v>
      </c>
      <c r="I79" s="198">
        <v>0.99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179</v>
      </c>
      <c r="D80" s="109">
        <v>148</v>
      </c>
      <c r="E80" s="109">
        <v>162</v>
      </c>
      <c r="F80" s="110">
        <f>IF(D80&gt;0,100*E80/D80,0)</f>
        <v>109.45945945945945</v>
      </c>
      <c r="G80" s="111"/>
      <c r="H80" s="199">
        <v>5.096</v>
      </c>
      <c r="I80" s="200">
        <v>3.784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4</v>
      </c>
      <c r="D82" s="100">
        <v>4</v>
      </c>
      <c r="E82" s="100">
        <v>4</v>
      </c>
      <c r="F82" s="101"/>
      <c r="G82" s="101"/>
      <c r="H82" s="198">
        <v>0.152</v>
      </c>
      <c r="I82" s="198">
        <v>0.152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4</v>
      </c>
      <c r="D83" s="100">
        <v>4</v>
      </c>
      <c r="E83" s="100">
        <v>4</v>
      </c>
      <c r="F83" s="101"/>
      <c r="G83" s="101"/>
      <c r="H83" s="198">
        <v>0.09</v>
      </c>
      <c r="I83" s="198">
        <v>0.09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8</v>
      </c>
      <c r="D84" s="109">
        <v>8</v>
      </c>
      <c r="E84" s="109">
        <v>8</v>
      </c>
      <c r="F84" s="110">
        <f>IF(D84&gt;0,100*E84/D84,0)</f>
        <v>100</v>
      </c>
      <c r="G84" s="111"/>
      <c r="H84" s="199">
        <v>0.242</v>
      </c>
      <c r="I84" s="200">
        <v>0.242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1502</v>
      </c>
      <c r="D86" s="100">
        <v>1609</v>
      </c>
      <c r="E86" s="100">
        <v>1654</v>
      </c>
      <c r="F86" s="101">
        <f>IF(D86&gt;0,100*E86/D86,0)</f>
        <v>102.79676817899316</v>
      </c>
      <c r="G86" s="101"/>
      <c r="H86" s="102">
        <v>70.60300000000001</v>
      </c>
      <c r="I86" s="102">
        <v>83.44000000000001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1502</v>
      </c>
      <c r="D89" s="126">
        <v>1609</v>
      </c>
      <c r="E89" s="126">
        <v>1654</v>
      </c>
      <c r="F89" s="127">
        <f>IF(D89&gt;0,100*E89/D89,0)</f>
        <v>102.79676817899316</v>
      </c>
      <c r="G89" s="111"/>
      <c r="H89" s="128">
        <v>70.60300000000001</v>
      </c>
      <c r="I89" s="129">
        <v>83.44000000000001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104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6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</v>
      </c>
      <c r="D17" s="109">
        <v>1</v>
      </c>
      <c r="E17" s="109">
        <v>1</v>
      </c>
      <c r="F17" s="110">
        <f>IF(D17&gt;0,100*E17/D17,0)</f>
        <v>100</v>
      </c>
      <c r="G17" s="111"/>
      <c r="H17" s="199">
        <v>0.012</v>
      </c>
      <c r="I17" s="200">
        <v>0.006</v>
      </c>
      <c r="J17" s="200">
        <v>0.006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>
        <v>1</v>
      </c>
      <c r="F30" s="101"/>
      <c r="G30" s="101"/>
      <c r="H30" s="198"/>
      <c r="I30" s="198"/>
      <c r="J30" s="198">
        <v>0.012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>
        <v>1</v>
      </c>
      <c r="F31" s="110"/>
      <c r="G31" s="111"/>
      <c r="H31" s="199"/>
      <c r="I31" s="200"/>
      <c r="J31" s="200">
        <v>0.012</v>
      </c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/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/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/>
      <c r="I35" s="198"/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/>
      <c r="I37" s="200"/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/>
      <c r="I50" s="200"/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6</v>
      </c>
      <c r="D58" s="100">
        <v>6</v>
      </c>
      <c r="E58" s="100">
        <v>5</v>
      </c>
      <c r="F58" s="101"/>
      <c r="G58" s="101"/>
      <c r="H58" s="198">
        <v>0.07</v>
      </c>
      <c r="I58" s="198">
        <v>0.069</v>
      </c>
      <c r="J58" s="198">
        <v>0.053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6</v>
      </c>
      <c r="D59" s="109">
        <v>6</v>
      </c>
      <c r="E59" s="109">
        <v>5</v>
      </c>
      <c r="F59" s="110">
        <f>IF(D59&gt;0,100*E59/D59,0)</f>
        <v>83.33333333333333</v>
      </c>
      <c r="G59" s="111"/>
      <c r="H59" s="199">
        <v>0.07</v>
      </c>
      <c r="I59" s="200">
        <v>0.069</v>
      </c>
      <c r="J59" s="200">
        <v>0.053</v>
      </c>
      <c r="K59" s="112">
        <f>IF(I59&gt;0,100*J59/I59,0)</f>
        <v>76.81159420289855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</v>
      </c>
      <c r="D61" s="100">
        <v>1</v>
      </c>
      <c r="E61" s="100"/>
      <c r="F61" s="101"/>
      <c r="G61" s="101"/>
      <c r="H61" s="198">
        <v>0.015</v>
      </c>
      <c r="I61" s="198">
        <v>0.015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</v>
      </c>
      <c r="D62" s="100"/>
      <c r="E62" s="100"/>
      <c r="F62" s="101"/>
      <c r="G62" s="101"/>
      <c r="H62" s="198">
        <v>0.015</v>
      </c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/>
      <c r="I63" s="198"/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2</v>
      </c>
      <c r="D64" s="109">
        <v>1</v>
      </c>
      <c r="E64" s="109"/>
      <c r="F64" s="110"/>
      <c r="G64" s="111"/>
      <c r="H64" s="199">
        <v>0.03</v>
      </c>
      <c r="I64" s="200">
        <v>0.015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>
        <v>3</v>
      </c>
      <c r="F66" s="110"/>
      <c r="G66" s="111"/>
      <c r="H66" s="199"/>
      <c r="I66" s="200"/>
      <c r="J66" s="200">
        <v>0.027</v>
      </c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/>
      <c r="I73" s="198"/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21</v>
      </c>
      <c r="D74" s="100">
        <v>25</v>
      </c>
      <c r="E74" s="100">
        <v>25</v>
      </c>
      <c r="F74" s="101"/>
      <c r="G74" s="101"/>
      <c r="H74" s="198">
        <v>0.252</v>
      </c>
      <c r="I74" s="198">
        <v>0.3</v>
      </c>
      <c r="J74" s="198">
        <v>0.3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/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2</v>
      </c>
      <c r="D77" s="100">
        <v>2</v>
      </c>
      <c r="E77" s="100">
        <v>1</v>
      </c>
      <c r="F77" s="101"/>
      <c r="G77" s="101"/>
      <c r="H77" s="198">
        <v>0.022</v>
      </c>
      <c r="I77" s="198">
        <v>0.021</v>
      </c>
      <c r="J77" s="198">
        <v>0.01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12</v>
      </c>
      <c r="D78" s="100">
        <v>12</v>
      </c>
      <c r="E78" s="100">
        <v>10</v>
      </c>
      <c r="F78" s="101"/>
      <c r="G78" s="101"/>
      <c r="H78" s="198">
        <v>0.132</v>
      </c>
      <c r="I78" s="198">
        <v>0.132</v>
      </c>
      <c r="J78" s="198">
        <v>0.1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5</v>
      </c>
      <c r="D79" s="100">
        <v>10</v>
      </c>
      <c r="E79" s="100">
        <v>10</v>
      </c>
      <c r="F79" s="101"/>
      <c r="G79" s="101"/>
      <c r="H79" s="198">
        <v>0.048</v>
      </c>
      <c r="I79" s="198">
        <v>0.1</v>
      </c>
      <c r="J79" s="198">
        <v>0.1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40</v>
      </c>
      <c r="D80" s="109">
        <v>49</v>
      </c>
      <c r="E80" s="109">
        <v>46</v>
      </c>
      <c r="F80" s="110">
        <f>IF(D80&gt;0,100*E80/D80,0)</f>
        <v>93.87755102040816</v>
      </c>
      <c r="G80" s="111"/>
      <c r="H80" s="199">
        <v>0.454</v>
      </c>
      <c r="I80" s="200">
        <v>0.553</v>
      </c>
      <c r="J80" s="200">
        <v>0.51</v>
      </c>
      <c r="K80" s="112">
        <f>IF(I80&gt;0,100*J80/I80,0)</f>
        <v>92.22423146473778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/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49</v>
      </c>
      <c r="D86" s="100">
        <v>57</v>
      </c>
      <c r="E86" s="100">
        <v>56</v>
      </c>
      <c r="F86" s="101">
        <f>IF(D86&gt;0,100*E86/D86,0)</f>
        <v>98.24561403508773</v>
      </c>
      <c r="G86" s="101"/>
      <c r="H86" s="102">
        <v>0.5660000000000001</v>
      </c>
      <c r="I86" s="102">
        <v>0.643</v>
      </c>
      <c r="J86" s="102">
        <v>0.608</v>
      </c>
      <c r="K86" s="103">
        <f>IF(I86&gt;0,100*J86/I86,0)</f>
        <v>94.55676516329704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49</v>
      </c>
      <c r="D89" s="126">
        <v>57</v>
      </c>
      <c r="E89" s="126">
        <v>56</v>
      </c>
      <c r="F89" s="127">
        <f>IF(D89&gt;0,100*E89/D89,0)</f>
        <v>98.24561403508773</v>
      </c>
      <c r="G89" s="111"/>
      <c r="H89" s="128">
        <v>0.5660000000000001</v>
      </c>
      <c r="I89" s="129">
        <v>0.643</v>
      </c>
      <c r="J89" s="129">
        <v>0.608</v>
      </c>
      <c r="K89" s="127">
        <f>IF(I89&gt;0,100*J89/I89,0)</f>
        <v>94.55676516329704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105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5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21</v>
      </c>
      <c r="D9" s="100">
        <v>21.49592750642079</v>
      </c>
      <c r="E9" s="100">
        <v>22</v>
      </c>
      <c r="F9" s="101"/>
      <c r="G9" s="101"/>
      <c r="H9" s="198">
        <v>1.632</v>
      </c>
      <c r="I9" s="198">
        <v>1.70978</v>
      </c>
      <c r="J9" s="198">
        <v>1.678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19</v>
      </c>
      <c r="D10" s="100">
        <v>19.083725287176197</v>
      </c>
      <c r="E10" s="100">
        <v>20</v>
      </c>
      <c r="F10" s="101"/>
      <c r="G10" s="101"/>
      <c r="H10" s="198">
        <v>0.95</v>
      </c>
      <c r="I10" s="198">
        <v>1</v>
      </c>
      <c r="J10" s="198">
        <v>1.5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23</v>
      </c>
      <c r="D11" s="100">
        <v>23.204604067252316</v>
      </c>
      <c r="E11" s="100">
        <v>22</v>
      </c>
      <c r="F11" s="101"/>
      <c r="G11" s="101"/>
      <c r="H11" s="198">
        <v>1.15</v>
      </c>
      <c r="I11" s="198">
        <v>1.1</v>
      </c>
      <c r="J11" s="198">
        <v>1.1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33</v>
      </c>
      <c r="D12" s="100">
        <v>33.340931457873175</v>
      </c>
      <c r="E12" s="100">
        <v>22</v>
      </c>
      <c r="F12" s="101"/>
      <c r="G12" s="101"/>
      <c r="H12" s="198">
        <v>1.485</v>
      </c>
      <c r="I12" s="198">
        <v>0.99</v>
      </c>
      <c r="J12" s="198">
        <v>1.298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96</v>
      </c>
      <c r="D13" s="109">
        <v>97.12518831872248</v>
      </c>
      <c r="E13" s="109">
        <v>86</v>
      </c>
      <c r="F13" s="110">
        <f>IF(D13&gt;0,100*E13/D13,0)</f>
        <v>88.54551686199622</v>
      </c>
      <c r="G13" s="111"/>
      <c r="H13" s="199">
        <v>5.217</v>
      </c>
      <c r="I13" s="200">
        <v>4.79978</v>
      </c>
      <c r="J13" s="200">
        <v>5.5760000000000005</v>
      </c>
      <c r="K13" s="112">
        <f>IF(I13&gt;0,100*J13/I13,0)</f>
        <v>116.17199121626408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6</v>
      </c>
      <c r="D15" s="109">
        <v>6</v>
      </c>
      <c r="E15" s="109">
        <v>11</v>
      </c>
      <c r="F15" s="110">
        <f>IF(D15&gt;0,100*E15/D15,0)</f>
        <v>183.33333333333334</v>
      </c>
      <c r="G15" s="111"/>
      <c r="H15" s="199">
        <v>0.12</v>
      </c>
      <c r="I15" s="200">
        <v>0.12</v>
      </c>
      <c r="J15" s="200">
        <v>0.22</v>
      </c>
      <c r="K15" s="112">
        <f>IF(I15&gt;0,100*J15/I15,0)</f>
        <v>183.33333333333334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4</v>
      </c>
      <c r="D17" s="109">
        <v>2</v>
      </c>
      <c r="E17" s="109">
        <v>2</v>
      </c>
      <c r="F17" s="110">
        <f>IF(D17&gt;0,100*E17/D17,0)</f>
        <v>100</v>
      </c>
      <c r="G17" s="111"/>
      <c r="H17" s="199">
        <v>0.043</v>
      </c>
      <c r="I17" s="200">
        <v>0.02</v>
      </c>
      <c r="J17" s="200">
        <v>0.02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3</v>
      </c>
      <c r="D19" s="100">
        <v>3</v>
      </c>
      <c r="E19" s="100">
        <v>3</v>
      </c>
      <c r="F19" s="101"/>
      <c r="G19" s="101"/>
      <c r="H19" s="198">
        <v>0.09</v>
      </c>
      <c r="I19" s="198">
        <v>0.09</v>
      </c>
      <c r="J19" s="198">
        <v>0.09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>
        <v>6</v>
      </c>
      <c r="D20" s="100">
        <v>11</v>
      </c>
      <c r="E20" s="100">
        <v>6</v>
      </c>
      <c r="F20" s="101"/>
      <c r="G20" s="101"/>
      <c r="H20" s="198">
        <v>0.094</v>
      </c>
      <c r="I20" s="198">
        <v>0.18</v>
      </c>
      <c r="J20" s="198">
        <v>0.099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>
        <v>21</v>
      </c>
      <c r="D21" s="100">
        <v>38</v>
      </c>
      <c r="E21" s="100">
        <v>21</v>
      </c>
      <c r="F21" s="101"/>
      <c r="G21" s="101"/>
      <c r="H21" s="198">
        <v>0.4</v>
      </c>
      <c r="I21" s="198">
        <v>0.735</v>
      </c>
      <c r="J21" s="198">
        <v>0.406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30</v>
      </c>
      <c r="D22" s="109">
        <v>52</v>
      </c>
      <c r="E22" s="109">
        <v>30</v>
      </c>
      <c r="F22" s="110">
        <f>IF(D22&gt;0,100*E22/D22,0)</f>
        <v>57.69230769230769</v>
      </c>
      <c r="G22" s="111"/>
      <c r="H22" s="199">
        <v>0.5840000000000001</v>
      </c>
      <c r="I22" s="200">
        <v>1.005</v>
      </c>
      <c r="J22" s="200">
        <v>0.595</v>
      </c>
      <c r="K22" s="112">
        <f>IF(I22&gt;0,100*J22/I22,0)</f>
        <v>59.203980099502495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94</v>
      </c>
      <c r="D24" s="109">
        <v>100</v>
      </c>
      <c r="E24" s="109">
        <v>104</v>
      </c>
      <c r="F24" s="110">
        <f>IF(D24&gt;0,100*E24/D24,0)</f>
        <v>104</v>
      </c>
      <c r="G24" s="111"/>
      <c r="H24" s="199">
        <v>5.996</v>
      </c>
      <c r="I24" s="200">
        <v>6.9665</v>
      </c>
      <c r="J24" s="200">
        <v>7.067</v>
      </c>
      <c r="K24" s="112">
        <f>IF(I24&gt;0,100*J24/I24,0)</f>
        <v>101.44261824445562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20</v>
      </c>
      <c r="D26" s="109">
        <v>20</v>
      </c>
      <c r="E26" s="109">
        <v>23</v>
      </c>
      <c r="F26" s="110">
        <f>IF(D26&gt;0,100*E26/D26,0)</f>
        <v>115</v>
      </c>
      <c r="G26" s="111"/>
      <c r="H26" s="199">
        <v>0.91</v>
      </c>
      <c r="I26" s="200">
        <v>0.9</v>
      </c>
      <c r="J26" s="200">
        <v>0.95</v>
      </c>
      <c r="K26" s="112">
        <f>IF(I26&gt;0,100*J26/I26,0)</f>
        <v>105.55555555555556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8</v>
      </c>
      <c r="D29" s="100">
        <v>4</v>
      </c>
      <c r="E29" s="100">
        <v>4</v>
      </c>
      <c r="F29" s="101"/>
      <c r="G29" s="101"/>
      <c r="H29" s="198">
        <v>0.12</v>
      </c>
      <c r="I29" s="198">
        <v>0.06</v>
      </c>
      <c r="J29" s="198">
        <v>0.06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15</v>
      </c>
      <c r="D30" s="100">
        <v>6</v>
      </c>
      <c r="E30" s="100">
        <v>25</v>
      </c>
      <c r="F30" s="101"/>
      <c r="G30" s="101"/>
      <c r="H30" s="198">
        <v>0.675</v>
      </c>
      <c r="I30" s="198">
        <v>0.24</v>
      </c>
      <c r="J30" s="198">
        <v>1.175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23</v>
      </c>
      <c r="D31" s="109">
        <v>10</v>
      </c>
      <c r="E31" s="109">
        <v>29</v>
      </c>
      <c r="F31" s="110">
        <f>IF(D31&gt;0,100*E31/D31,0)</f>
        <v>290</v>
      </c>
      <c r="G31" s="111"/>
      <c r="H31" s="199">
        <v>0.795</v>
      </c>
      <c r="I31" s="200">
        <v>0.3</v>
      </c>
      <c r="J31" s="200">
        <v>1.235</v>
      </c>
      <c r="K31" s="112">
        <f>IF(I31&gt;0,100*J31/I31,0)</f>
        <v>411.66666666666674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110</v>
      </c>
      <c r="D33" s="100">
        <v>80</v>
      </c>
      <c r="E33" s="100">
        <v>90</v>
      </c>
      <c r="F33" s="101"/>
      <c r="G33" s="101"/>
      <c r="H33" s="198">
        <v>4.902</v>
      </c>
      <c r="I33" s="198">
        <v>3.564</v>
      </c>
      <c r="J33" s="198">
        <v>4.6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52</v>
      </c>
      <c r="D34" s="100">
        <v>52</v>
      </c>
      <c r="E34" s="100">
        <v>37</v>
      </c>
      <c r="F34" s="101"/>
      <c r="G34" s="101"/>
      <c r="H34" s="198">
        <v>1.465</v>
      </c>
      <c r="I34" s="198">
        <v>1.466</v>
      </c>
      <c r="J34" s="198">
        <v>1.05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10</v>
      </c>
      <c r="D35" s="100">
        <v>9</v>
      </c>
      <c r="E35" s="100">
        <v>10</v>
      </c>
      <c r="F35" s="101"/>
      <c r="G35" s="101"/>
      <c r="H35" s="198">
        <v>0.269</v>
      </c>
      <c r="I35" s="198">
        <v>0.25</v>
      </c>
      <c r="J35" s="198">
        <v>0.27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197</v>
      </c>
      <c r="D36" s="100">
        <v>197</v>
      </c>
      <c r="E36" s="100">
        <v>180</v>
      </c>
      <c r="F36" s="101"/>
      <c r="G36" s="101"/>
      <c r="H36" s="198">
        <v>5.957</v>
      </c>
      <c r="I36" s="198">
        <v>5.957</v>
      </c>
      <c r="J36" s="198">
        <v>5.434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369</v>
      </c>
      <c r="D37" s="109">
        <v>338</v>
      </c>
      <c r="E37" s="109">
        <v>317</v>
      </c>
      <c r="F37" s="110">
        <f>IF(D37&gt;0,100*E37/D37,0)</f>
        <v>93.78698224852072</v>
      </c>
      <c r="G37" s="111"/>
      <c r="H37" s="199">
        <v>12.593</v>
      </c>
      <c r="I37" s="200">
        <v>11.237</v>
      </c>
      <c r="J37" s="200">
        <v>11.354</v>
      </c>
      <c r="K37" s="112">
        <f>IF(I37&gt;0,100*J37/I37,0)</f>
        <v>101.04120316810535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145</v>
      </c>
      <c r="D39" s="109">
        <v>145</v>
      </c>
      <c r="E39" s="109">
        <v>55</v>
      </c>
      <c r="F39" s="110">
        <f>IF(D39&gt;0,100*E39/D39,0)</f>
        <v>37.93103448275862</v>
      </c>
      <c r="G39" s="111"/>
      <c r="H39" s="199">
        <v>2.511</v>
      </c>
      <c r="I39" s="200">
        <v>2.51</v>
      </c>
      <c r="J39" s="200">
        <v>2.6</v>
      </c>
      <c r="K39" s="112">
        <f>IF(I39&gt;0,100*J39/I39,0)</f>
        <v>103.58565737051794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</v>
      </c>
      <c r="D41" s="100">
        <v>1</v>
      </c>
      <c r="E41" s="100">
        <v>1</v>
      </c>
      <c r="F41" s="101"/>
      <c r="G41" s="101"/>
      <c r="H41" s="198">
        <v>0.039</v>
      </c>
      <c r="I41" s="198">
        <v>0.019</v>
      </c>
      <c r="J41" s="198">
        <v>0.021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>
        <v>6</v>
      </c>
      <c r="E43" s="100">
        <v>6</v>
      </c>
      <c r="F43" s="101"/>
      <c r="G43" s="101"/>
      <c r="H43" s="198"/>
      <c r="I43" s="198">
        <v>0.15</v>
      </c>
      <c r="J43" s="198">
        <v>0.15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24</v>
      </c>
      <c r="D46" s="100">
        <v>25</v>
      </c>
      <c r="E46" s="100">
        <v>24</v>
      </c>
      <c r="F46" s="101"/>
      <c r="G46" s="101"/>
      <c r="H46" s="198">
        <v>0.6</v>
      </c>
      <c r="I46" s="198">
        <v>0.625</v>
      </c>
      <c r="J46" s="198">
        <v>0.6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>
        <v>5</v>
      </c>
      <c r="E47" s="100">
        <v>11</v>
      </c>
      <c r="F47" s="101"/>
      <c r="G47" s="101"/>
      <c r="H47" s="198"/>
      <c r="I47" s="198">
        <v>0.175</v>
      </c>
      <c r="J47" s="198">
        <v>0.385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60</v>
      </c>
      <c r="D48" s="100">
        <v>9</v>
      </c>
      <c r="E48" s="100">
        <v>12</v>
      </c>
      <c r="F48" s="101"/>
      <c r="G48" s="101"/>
      <c r="H48" s="198">
        <v>1.38</v>
      </c>
      <c r="I48" s="198">
        <v>0.207</v>
      </c>
      <c r="J48" s="198">
        <v>0.276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86</v>
      </c>
      <c r="D50" s="109">
        <v>46</v>
      </c>
      <c r="E50" s="109">
        <v>54</v>
      </c>
      <c r="F50" s="110">
        <f>IF(D50&gt;0,100*E50/D50,0)</f>
        <v>117.3913043478261</v>
      </c>
      <c r="G50" s="111"/>
      <c r="H50" s="199">
        <v>2.019</v>
      </c>
      <c r="I50" s="200">
        <v>1.1760000000000002</v>
      </c>
      <c r="J50" s="200">
        <v>1.432</v>
      </c>
      <c r="K50" s="112">
        <f>IF(I50&gt;0,100*J50/I50,0)</f>
        <v>121.76870748299316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30</v>
      </c>
      <c r="D52" s="109">
        <v>30</v>
      </c>
      <c r="E52" s="109">
        <v>30</v>
      </c>
      <c r="F52" s="110">
        <f>IF(D52&gt;0,100*E52/D52,0)</f>
        <v>100</v>
      </c>
      <c r="G52" s="111"/>
      <c r="H52" s="199">
        <v>0.9</v>
      </c>
      <c r="I52" s="200">
        <v>0.9</v>
      </c>
      <c r="J52" s="200">
        <v>0.9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28</v>
      </c>
      <c r="D55" s="100">
        <v>38</v>
      </c>
      <c r="E55" s="100">
        <v>40</v>
      </c>
      <c r="F55" s="101"/>
      <c r="G55" s="101"/>
      <c r="H55" s="198">
        <v>0.615</v>
      </c>
      <c r="I55" s="198">
        <v>0.836</v>
      </c>
      <c r="J55" s="198">
        <v>0.88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1</v>
      </c>
      <c r="D57" s="100">
        <v>1</v>
      </c>
      <c r="E57" s="100">
        <v>1</v>
      </c>
      <c r="F57" s="101"/>
      <c r="G57" s="101"/>
      <c r="H57" s="198">
        <v>0.04</v>
      </c>
      <c r="I57" s="198">
        <v>0.04</v>
      </c>
      <c r="J57" s="198">
        <v>0.04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150</v>
      </c>
      <c r="D58" s="100">
        <v>55</v>
      </c>
      <c r="E58" s="100">
        <v>45</v>
      </c>
      <c r="F58" s="101"/>
      <c r="G58" s="101"/>
      <c r="H58" s="198">
        <v>4.5</v>
      </c>
      <c r="I58" s="198">
        <v>1.375</v>
      </c>
      <c r="J58" s="198">
        <v>0.861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179</v>
      </c>
      <c r="D59" s="109">
        <v>94</v>
      </c>
      <c r="E59" s="109">
        <v>86</v>
      </c>
      <c r="F59" s="110">
        <f>IF(D59&gt;0,100*E59/D59,0)</f>
        <v>91.48936170212765</v>
      </c>
      <c r="G59" s="111"/>
      <c r="H59" s="199">
        <v>5.155</v>
      </c>
      <c r="I59" s="200">
        <v>2.251</v>
      </c>
      <c r="J59" s="200">
        <v>1.7810000000000001</v>
      </c>
      <c r="K59" s="112">
        <f>IF(I59&gt;0,100*J59/I59,0)</f>
        <v>79.1203909373612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68</v>
      </c>
      <c r="D61" s="100">
        <v>75</v>
      </c>
      <c r="E61" s="100">
        <v>110</v>
      </c>
      <c r="F61" s="101"/>
      <c r="G61" s="101"/>
      <c r="H61" s="198">
        <v>3.46</v>
      </c>
      <c r="I61" s="198">
        <v>2.25</v>
      </c>
      <c r="J61" s="198">
        <v>6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85</v>
      </c>
      <c r="D62" s="100">
        <v>85</v>
      </c>
      <c r="E62" s="100">
        <v>75</v>
      </c>
      <c r="F62" s="101"/>
      <c r="G62" s="101"/>
      <c r="H62" s="198">
        <v>1.851</v>
      </c>
      <c r="I62" s="198">
        <v>1.85</v>
      </c>
      <c r="J62" s="198">
        <v>1.7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49</v>
      </c>
      <c r="D63" s="100">
        <v>83</v>
      </c>
      <c r="E63" s="100">
        <v>102</v>
      </c>
      <c r="F63" s="101"/>
      <c r="G63" s="101"/>
      <c r="H63" s="198">
        <v>1.045</v>
      </c>
      <c r="I63" s="198">
        <v>3</v>
      </c>
      <c r="J63" s="198">
        <v>3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202</v>
      </c>
      <c r="D64" s="109">
        <v>243</v>
      </c>
      <c r="E64" s="109">
        <v>287</v>
      </c>
      <c r="F64" s="110">
        <f>IF(D64&gt;0,100*E64/D64,0)</f>
        <v>118.10699588477367</v>
      </c>
      <c r="G64" s="111"/>
      <c r="H64" s="199">
        <v>6.356</v>
      </c>
      <c r="I64" s="200">
        <v>7.1</v>
      </c>
      <c r="J64" s="200">
        <v>10.7</v>
      </c>
      <c r="K64" s="112">
        <f>IF(I64&gt;0,100*J64/I64,0)</f>
        <v>150.70422535211267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402</v>
      </c>
      <c r="D66" s="109">
        <v>402</v>
      </c>
      <c r="E66" s="109">
        <v>289</v>
      </c>
      <c r="F66" s="110">
        <f>IF(D66&gt;0,100*E66/D66,0)</f>
        <v>71.8905472636816</v>
      </c>
      <c r="G66" s="111"/>
      <c r="H66" s="199">
        <v>10.523</v>
      </c>
      <c r="I66" s="200">
        <v>10.523</v>
      </c>
      <c r="J66" s="200">
        <v>8.746</v>
      </c>
      <c r="K66" s="112">
        <f>IF(I66&gt;0,100*J66/I66,0)</f>
        <v>83.11318065190535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119</v>
      </c>
      <c r="D68" s="100">
        <v>120</v>
      </c>
      <c r="E68" s="100">
        <v>120</v>
      </c>
      <c r="F68" s="101"/>
      <c r="G68" s="101"/>
      <c r="H68" s="198">
        <v>4.95</v>
      </c>
      <c r="I68" s="198">
        <v>5</v>
      </c>
      <c r="J68" s="198">
        <v>4.5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16</v>
      </c>
      <c r="D69" s="100">
        <v>10</v>
      </c>
      <c r="E69" s="100">
        <v>10</v>
      </c>
      <c r="F69" s="101"/>
      <c r="G69" s="101"/>
      <c r="H69" s="198">
        <v>0.56</v>
      </c>
      <c r="I69" s="198">
        <v>0.35</v>
      </c>
      <c r="J69" s="198">
        <v>0.35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135</v>
      </c>
      <c r="D70" s="109">
        <v>130</v>
      </c>
      <c r="E70" s="109">
        <v>130</v>
      </c>
      <c r="F70" s="110">
        <f>IF(D70&gt;0,100*E70/D70,0)</f>
        <v>100</v>
      </c>
      <c r="G70" s="111"/>
      <c r="H70" s="199">
        <v>5.51</v>
      </c>
      <c r="I70" s="200">
        <v>5.35</v>
      </c>
      <c r="J70" s="200">
        <v>4.85</v>
      </c>
      <c r="K70" s="112">
        <f>IF(I70&gt;0,100*J70/I70,0)</f>
        <v>90.65420560747663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6448</v>
      </c>
      <c r="D72" s="100">
        <v>7219</v>
      </c>
      <c r="E72" s="100">
        <v>7477</v>
      </c>
      <c r="F72" s="101"/>
      <c r="G72" s="101"/>
      <c r="H72" s="198">
        <v>374.676</v>
      </c>
      <c r="I72" s="198">
        <v>347.16</v>
      </c>
      <c r="J72" s="198">
        <v>416.388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210</v>
      </c>
      <c r="D73" s="100">
        <v>200</v>
      </c>
      <c r="E73" s="100">
        <v>203</v>
      </c>
      <c r="F73" s="101"/>
      <c r="G73" s="101"/>
      <c r="H73" s="198">
        <v>9.05</v>
      </c>
      <c r="I73" s="198">
        <v>8.8</v>
      </c>
      <c r="J73" s="198">
        <v>8.725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138</v>
      </c>
      <c r="D74" s="100">
        <v>135</v>
      </c>
      <c r="E74" s="100">
        <v>120</v>
      </c>
      <c r="F74" s="101"/>
      <c r="G74" s="101"/>
      <c r="H74" s="198">
        <v>4.24</v>
      </c>
      <c r="I74" s="198">
        <v>4.86</v>
      </c>
      <c r="J74" s="198">
        <v>4.32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283</v>
      </c>
      <c r="D75" s="100">
        <v>283</v>
      </c>
      <c r="E75" s="100">
        <v>339</v>
      </c>
      <c r="F75" s="101"/>
      <c r="G75" s="101"/>
      <c r="H75" s="198">
        <v>9.945</v>
      </c>
      <c r="I75" s="198">
        <v>9.945</v>
      </c>
      <c r="J75" s="198">
        <v>13.573953000000001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19</v>
      </c>
      <c r="D76" s="100">
        <v>18</v>
      </c>
      <c r="E76" s="100">
        <v>20</v>
      </c>
      <c r="F76" s="101"/>
      <c r="G76" s="101"/>
      <c r="H76" s="198">
        <v>0.561</v>
      </c>
      <c r="I76" s="198">
        <v>0.54</v>
      </c>
      <c r="J76" s="198">
        <v>0.5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40</v>
      </c>
      <c r="D77" s="100">
        <v>84</v>
      </c>
      <c r="E77" s="100">
        <v>9</v>
      </c>
      <c r="F77" s="101"/>
      <c r="G77" s="101"/>
      <c r="H77" s="198">
        <v>0.9</v>
      </c>
      <c r="I77" s="198">
        <v>0.97</v>
      </c>
      <c r="J77" s="198">
        <v>0.375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175</v>
      </c>
      <c r="D78" s="100">
        <v>170</v>
      </c>
      <c r="E78" s="100">
        <v>185</v>
      </c>
      <c r="F78" s="101"/>
      <c r="G78" s="101"/>
      <c r="H78" s="198">
        <v>11.025</v>
      </c>
      <c r="I78" s="198">
        <v>10.71</v>
      </c>
      <c r="J78" s="198">
        <v>11.5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43</v>
      </c>
      <c r="D79" s="100">
        <v>50</v>
      </c>
      <c r="E79" s="100">
        <v>50</v>
      </c>
      <c r="F79" s="101"/>
      <c r="G79" s="101"/>
      <c r="H79" s="198">
        <v>2.08</v>
      </c>
      <c r="I79" s="198">
        <v>1.8</v>
      </c>
      <c r="J79" s="198">
        <v>1.85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7356</v>
      </c>
      <c r="D80" s="109">
        <v>8159</v>
      </c>
      <c r="E80" s="109">
        <v>8403</v>
      </c>
      <c r="F80" s="110">
        <f>IF(D80&gt;0,100*E80/D80,0)</f>
        <v>102.99056256894227</v>
      </c>
      <c r="G80" s="111"/>
      <c r="H80" s="199">
        <v>412.4769999999999</v>
      </c>
      <c r="I80" s="200">
        <v>384.7850000000001</v>
      </c>
      <c r="J80" s="200">
        <v>457.23195300000003</v>
      </c>
      <c r="K80" s="112">
        <f>IF(I80&gt;0,100*J80/I80,0)</f>
        <v>118.82790467403873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178</v>
      </c>
      <c r="D82" s="100">
        <v>178</v>
      </c>
      <c r="E82" s="100">
        <v>178</v>
      </c>
      <c r="F82" s="101"/>
      <c r="G82" s="101"/>
      <c r="H82" s="198">
        <v>8.463</v>
      </c>
      <c r="I82" s="198">
        <v>8.463</v>
      </c>
      <c r="J82" s="198">
        <v>8.463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204</v>
      </c>
      <c r="D83" s="100">
        <v>200</v>
      </c>
      <c r="E83" s="100">
        <v>200</v>
      </c>
      <c r="F83" s="101"/>
      <c r="G83" s="101"/>
      <c r="H83" s="198">
        <v>8.324</v>
      </c>
      <c r="I83" s="198">
        <v>8.3</v>
      </c>
      <c r="J83" s="198">
        <v>8.3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382</v>
      </c>
      <c r="D84" s="109">
        <v>378</v>
      </c>
      <c r="E84" s="109">
        <v>378</v>
      </c>
      <c r="F84" s="110">
        <f>IF(D84&gt;0,100*E84/D84,0)</f>
        <v>100</v>
      </c>
      <c r="G84" s="111"/>
      <c r="H84" s="199">
        <v>16.787</v>
      </c>
      <c r="I84" s="200">
        <v>16.762999999999998</v>
      </c>
      <c r="J84" s="200">
        <v>16.762999999999998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9559</v>
      </c>
      <c r="D86" s="100">
        <v>10252.125188318721</v>
      </c>
      <c r="E86" s="100">
        <v>10314</v>
      </c>
      <c r="F86" s="101">
        <f>IF(D86&gt;0,100*E86/D86,0)</f>
        <v>100.60353156584333</v>
      </c>
      <c r="G86" s="101"/>
      <c r="H86" s="102">
        <v>488.4959999999999</v>
      </c>
      <c r="I86" s="102">
        <v>456.70628000000005</v>
      </c>
      <c r="J86" s="102">
        <v>532.0209530000001</v>
      </c>
      <c r="K86" s="103">
        <f>IF(I86&gt;0,100*J86/I86,0)</f>
        <v>116.49083367104127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9559</v>
      </c>
      <c r="D89" s="126">
        <v>10252.125188318721</v>
      </c>
      <c r="E89" s="126">
        <v>10314</v>
      </c>
      <c r="F89" s="127">
        <f>IF(D89&gt;0,100*E89/D89,0)</f>
        <v>100.60353156584333</v>
      </c>
      <c r="G89" s="111"/>
      <c r="H89" s="128">
        <v>488.4959999999999</v>
      </c>
      <c r="I89" s="129">
        <v>456.70628000000005</v>
      </c>
      <c r="J89" s="129">
        <v>532.0209530000001</v>
      </c>
      <c r="K89" s="127">
        <f>IF(I89&gt;0,100*J89/I89,0)</f>
        <v>116.49083367104127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106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2014</v>
      </c>
      <c r="D6" s="86">
        <f>E6-1</f>
        <v>2015</v>
      </c>
      <c r="E6" s="86">
        <v>2016</v>
      </c>
      <c r="F6" s="87">
        <f>E6</f>
        <v>2016</v>
      </c>
      <c r="G6" s="88"/>
      <c r="H6" s="85">
        <f>J6-2</f>
        <v>2014</v>
      </c>
      <c r="I6" s="86">
        <f>J6-1</f>
        <v>2015</v>
      </c>
      <c r="J6" s="86">
        <v>2016</v>
      </c>
      <c r="K6" s="87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7</v>
      </c>
      <c r="D7" s="91" t="s">
        <v>7</v>
      </c>
      <c r="E7" s="91"/>
      <c r="F7" s="92" t="str">
        <f>CONCATENATE(D6,"=100")</f>
        <v>2015=100</v>
      </c>
      <c r="G7" s="93"/>
      <c r="H7" s="90" t="s">
        <v>7</v>
      </c>
      <c r="I7" s="91" t="s">
        <v>7</v>
      </c>
      <c r="J7" s="91"/>
      <c r="K7" s="92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3238.6373127992442</v>
      </c>
      <c r="D9" s="100">
        <v>3084.854483082769</v>
      </c>
      <c r="E9" s="100">
        <v>3084.854483082769</v>
      </c>
      <c r="F9" s="101"/>
      <c r="G9" s="101"/>
      <c r="H9" s="198">
        <v>34.54585355059181</v>
      </c>
      <c r="I9" s="198">
        <v>33.904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2032.262151554739</v>
      </c>
      <c r="D10" s="100">
        <v>1971.464197633224</v>
      </c>
      <c r="E10" s="100">
        <v>1971.464197633224</v>
      </c>
      <c r="F10" s="101"/>
      <c r="G10" s="101"/>
      <c r="H10" s="198">
        <v>27.077154805479072</v>
      </c>
      <c r="I10" s="198">
        <v>27.041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1140.1698292926565</v>
      </c>
      <c r="D11" s="100">
        <v>1176.359396077367</v>
      </c>
      <c r="E11" s="100">
        <v>1176</v>
      </c>
      <c r="F11" s="101"/>
      <c r="G11" s="101"/>
      <c r="H11" s="198">
        <v>8.37340722632527</v>
      </c>
      <c r="I11" s="198">
        <v>8.896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415.5804687390669</v>
      </c>
      <c r="D12" s="100">
        <v>404.5171010741237</v>
      </c>
      <c r="E12" s="100"/>
      <c r="F12" s="101"/>
      <c r="G12" s="101"/>
      <c r="H12" s="198">
        <v>2.6701045116485047</v>
      </c>
      <c r="I12" s="198">
        <v>2.68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6826.649762385707</v>
      </c>
      <c r="D13" s="109">
        <v>6637.195177867483</v>
      </c>
      <c r="E13" s="109">
        <v>6232.318680715993</v>
      </c>
      <c r="F13" s="110">
        <f>IF(D13&gt;0,100*E13/D13,0)</f>
        <v>93.89988562485553</v>
      </c>
      <c r="G13" s="111"/>
      <c r="H13" s="199">
        <v>72.66652009404466</v>
      </c>
      <c r="I13" s="200">
        <v>72.52100000000002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>
        <v>2</v>
      </c>
      <c r="E15" s="109">
        <v>2</v>
      </c>
      <c r="F15" s="110">
        <f>IF(D15&gt;0,100*E15/D15,0)</f>
        <v>100</v>
      </c>
      <c r="G15" s="111"/>
      <c r="H15" s="199"/>
      <c r="I15" s="200">
        <v>0.03</v>
      </c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>
        <v>26</v>
      </c>
      <c r="E24" s="109">
        <v>26</v>
      </c>
      <c r="F24" s="110">
        <f>IF(D24&gt;0,100*E24/D24,0)</f>
        <v>100</v>
      </c>
      <c r="G24" s="111"/>
      <c r="H24" s="199"/>
      <c r="I24" s="200">
        <v>0.39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12</v>
      </c>
      <c r="D26" s="109">
        <v>8</v>
      </c>
      <c r="E26" s="109">
        <v>7</v>
      </c>
      <c r="F26" s="110">
        <f>IF(D26&gt;0,100*E26/D26,0)</f>
        <v>87.5</v>
      </c>
      <c r="G26" s="111"/>
      <c r="H26" s="199">
        <v>0.4</v>
      </c>
      <c r="I26" s="200">
        <v>0.35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>
        <v>3</v>
      </c>
      <c r="E29" s="100"/>
      <c r="F29" s="101"/>
      <c r="G29" s="101"/>
      <c r="H29" s="198"/>
      <c r="I29" s="198">
        <v>0.045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>
        <v>19</v>
      </c>
      <c r="E30" s="100">
        <v>19</v>
      </c>
      <c r="F30" s="101"/>
      <c r="G30" s="101"/>
      <c r="H30" s="198"/>
      <c r="I30" s="198">
        <v>0.682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0</v>
      </c>
      <c r="D31" s="109">
        <v>22</v>
      </c>
      <c r="E31" s="109">
        <v>19</v>
      </c>
      <c r="F31" s="110">
        <f>IF(D31&gt;0,100*E31/D31,0)</f>
        <v>86.36363636363636</v>
      </c>
      <c r="G31" s="111"/>
      <c r="H31" s="199">
        <v>0</v>
      </c>
      <c r="I31" s="200">
        <v>0.7270000000000001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5</v>
      </c>
      <c r="D33" s="100"/>
      <c r="E33" s="100"/>
      <c r="F33" s="101"/>
      <c r="G33" s="101"/>
      <c r="H33" s="198">
        <v>0.08</v>
      </c>
      <c r="I33" s="198"/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3</v>
      </c>
      <c r="D34" s="100">
        <v>4</v>
      </c>
      <c r="E34" s="100">
        <v>13</v>
      </c>
      <c r="F34" s="101"/>
      <c r="G34" s="101"/>
      <c r="H34" s="198">
        <v>0.069</v>
      </c>
      <c r="I34" s="198">
        <v>0.09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/>
      <c r="I35" s="198"/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8</v>
      </c>
      <c r="D37" s="109">
        <v>4</v>
      </c>
      <c r="E37" s="109">
        <v>13</v>
      </c>
      <c r="F37" s="110">
        <f>IF(D37&gt;0,100*E37/D37,0)</f>
        <v>325</v>
      </c>
      <c r="G37" s="111"/>
      <c r="H37" s="199">
        <v>0.14900000000000002</v>
      </c>
      <c r="I37" s="200">
        <v>0.09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10</v>
      </c>
      <c r="D39" s="109">
        <v>10</v>
      </c>
      <c r="E39" s="109">
        <v>4</v>
      </c>
      <c r="F39" s="110">
        <f>IF(D39&gt;0,100*E39/D39,0)</f>
        <v>40</v>
      </c>
      <c r="G39" s="111"/>
      <c r="H39" s="199">
        <v>0.216</v>
      </c>
      <c r="I39" s="200">
        <v>0.199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</v>
      </c>
      <c r="D41" s="100"/>
      <c r="E41" s="100"/>
      <c r="F41" s="101"/>
      <c r="G41" s="101"/>
      <c r="H41" s="198">
        <v>0.041</v>
      </c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48</v>
      </c>
      <c r="D46" s="100">
        <v>50</v>
      </c>
      <c r="E46" s="100">
        <v>50</v>
      </c>
      <c r="F46" s="101"/>
      <c r="G46" s="101"/>
      <c r="H46" s="198">
        <v>1.92</v>
      </c>
      <c r="I46" s="198">
        <v>2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>
        <v>11</v>
      </c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>
        <v>1</v>
      </c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50</v>
      </c>
      <c r="D50" s="109">
        <v>50</v>
      </c>
      <c r="E50" s="109">
        <v>62</v>
      </c>
      <c r="F50" s="110">
        <f>IF(D50&gt;0,100*E50/D50,0)</f>
        <v>124</v>
      </c>
      <c r="G50" s="111"/>
      <c r="H50" s="199">
        <v>1.9609999999999999</v>
      </c>
      <c r="I50" s="200">
        <v>2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>
        <v>1</v>
      </c>
      <c r="E52" s="109">
        <v>1</v>
      </c>
      <c r="F52" s="110">
        <f>IF(D52&gt;0,100*E52/D52,0)</f>
        <v>100</v>
      </c>
      <c r="G52" s="111"/>
      <c r="H52" s="199"/>
      <c r="I52" s="200">
        <v>0.015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6</v>
      </c>
      <c r="D58" s="100">
        <v>6</v>
      </c>
      <c r="E58" s="100">
        <v>6</v>
      </c>
      <c r="F58" s="101"/>
      <c r="G58" s="101"/>
      <c r="H58" s="198">
        <v>0.18</v>
      </c>
      <c r="I58" s="198">
        <v>0.168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6</v>
      </c>
      <c r="D59" s="109">
        <v>6</v>
      </c>
      <c r="E59" s="109">
        <v>6</v>
      </c>
      <c r="F59" s="110">
        <f>IF(D59&gt;0,100*E59/D59,0)</f>
        <v>100</v>
      </c>
      <c r="G59" s="111"/>
      <c r="H59" s="199">
        <v>0.18</v>
      </c>
      <c r="I59" s="200">
        <v>0.168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55</v>
      </c>
      <c r="D61" s="100">
        <v>40</v>
      </c>
      <c r="E61" s="100">
        <v>30</v>
      </c>
      <c r="F61" s="101"/>
      <c r="G61" s="101"/>
      <c r="H61" s="198">
        <v>1.6</v>
      </c>
      <c r="I61" s="198">
        <v>1.6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48</v>
      </c>
      <c r="D63" s="100">
        <v>51</v>
      </c>
      <c r="E63" s="100">
        <v>51</v>
      </c>
      <c r="F63" s="101"/>
      <c r="G63" s="101"/>
      <c r="H63" s="198">
        <v>0.96</v>
      </c>
      <c r="I63" s="198">
        <v>1.316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103</v>
      </c>
      <c r="D64" s="109">
        <v>91</v>
      </c>
      <c r="E64" s="109">
        <v>81</v>
      </c>
      <c r="F64" s="110">
        <f>IF(D64&gt;0,100*E64/D64,0)</f>
        <v>89.01098901098901</v>
      </c>
      <c r="G64" s="111"/>
      <c r="H64" s="199">
        <v>2.56</v>
      </c>
      <c r="I64" s="200">
        <v>2.9160000000000004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14</v>
      </c>
      <c r="D66" s="109">
        <v>14</v>
      </c>
      <c r="E66" s="109">
        <v>14</v>
      </c>
      <c r="F66" s="110">
        <f>IF(D66&gt;0,100*E66/D66,0)</f>
        <v>100</v>
      </c>
      <c r="G66" s="111"/>
      <c r="H66" s="199">
        <v>0.193</v>
      </c>
      <c r="I66" s="200">
        <v>0.193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>
        <v>10</v>
      </c>
      <c r="E68" s="100"/>
      <c r="F68" s="101"/>
      <c r="G68" s="101"/>
      <c r="H68" s="198"/>
      <c r="I68" s="198">
        <v>0.14</v>
      </c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>
        <v>10</v>
      </c>
      <c r="E70" s="109"/>
      <c r="F70" s="110"/>
      <c r="G70" s="111"/>
      <c r="H70" s="199"/>
      <c r="I70" s="200">
        <v>0.14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5</v>
      </c>
      <c r="D73" s="100">
        <v>3</v>
      </c>
      <c r="E73" s="100">
        <v>1</v>
      </c>
      <c r="F73" s="101"/>
      <c r="G73" s="101"/>
      <c r="H73" s="198">
        <v>0.125</v>
      </c>
      <c r="I73" s="198">
        <v>0.06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35</v>
      </c>
      <c r="D74" s="100">
        <v>25</v>
      </c>
      <c r="E74" s="100">
        <v>25</v>
      </c>
      <c r="F74" s="101"/>
      <c r="G74" s="101"/>
      <c r="H74" s="198">
        <v>0.682</v>
      </c>
      <c r="I74" s="198">
        <v>0.487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/>
      <c r="I75" s="198"/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3</v>
      </c>
      <c r="D76" s="100">
        <v>4</v>
      </c>
      <c r="E76" s="100">
        <v>5</v>
      </c>
      <c r="F76" s="101"/>
      <c r="G76" s="101"/>
      <c r="H76" s="198">
        <v>0.072</v>
      </c>
      <c r="I76" s="198">
        <v>0.078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8</v>
      </c>
      <c r="D77" s="100">
        <v>3</v>
      </c>
      <c r="E77" s="100">
        <v>3</v>
      </c>
      <c r="F77" s="101"/>
      <c r="G77" s="101"/>
      <c r="H77" s="198">
        <v>0.007</v>
      </c>
      <c r="I77" s="198">
        <v>0.043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17</v>
      </c>
      <c r="D78" s="100">
        <v>16</v>
      </c>
      <c r="E78" s="100">
        <v>15</v>
      </c>
      <c r="F78" s="101"/>
      <c r="G78" s="101"/>
      <c r="H78" s="198">
        <v>0.323</v>
      </c>
      <c r="I78" s="198">
        <v>0.33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15</v>
      </c>
      <c r="D79" s="100">
        <v>8</v>
      </c>
      <c r="E79" s="100">
        <v>8</v>
      </c>
      <c r="F79" s="101"/>
      <c r="G79" s="101"/>
      <c r="H79" s="198">
        <v>0.263</v>
      </c>
      <c r="I79" s="198">
        <v>0.132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83</v>
      </c>
      <c r="D80" s="109">
        <v>59</v>
      </c>
      <c r="E80" s="109">
        <v>57</v>
      </c>
      <c r="F80" s="110">
        <f>IF(D80&gt;0,100*E80/D80,0)</f>
        <v>96.61016949152543</v>
      </c>
      <c r="G80" s="111"/>
      <c r="H80" s="199">
        <v>1.472</v>
      </c>
      <c r="I80" s="200">
        <v>1.13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>
        <v>2</v>
      </c>
      <c r="E82" s="100">
        <v>2</v>
      </c>
      <c r="F82" s="101"/>
      <c r="G82" s="101"/>
      <c r="H82" s="198"/>
      <c r="I82" s="198">
        <v>0.05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0</v>
      </c>
      <c r="D84" s="109">
        <v>2</v>
      </c>
      <c r="E84" s="109">
        <v>2</v>
      </c>
      <c r="F84" s="110">
        <f>IF(D84&gt;0,100*E84/D84,0)</f>
        <v>100</v>
      </c>
      <c r="G84" s="111"/>
      <c r="H84" s="199">
        <v>0</v>
      </c>
      <c r="I84" s="200">
        <v>0.05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7112.649762385707</v>
      </c>
      <c r="D86" s="100">
        <v>6942.195177867483</v>
      </c>
      <c r="E86" s="100">
        <v>6526.318680715993</v>
      </c>
      <c r="F86" s="101">
        <f>IF(D86&gt;0,100*E86/D86,0)</f>
        <v>94.00943813165391</v>
      </c>
      <c r="G86" s="101"/>
      <c r="H86" s="102">
        <v>79.79752009404466</v>
      </c>
      <c r="I86" s="102">
        <v>80.91900000000001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7112.649762385707</v>
      </c>
      <c r="D89" s="126">
        <v>6942.195177867483</v>
      </c>
      <c r="E89" s="126">
        <v>6526.318680715993</v>
      </c>
      <c r="F89" s="127">
        <f>IF(D89&gt;0,100*E89/D89,0)</f>
        <v>94.00943813165391</v>
      </c>
      <c r="G89" s="111"/>
      <c r="H89" s="128">
        <v>79.79752009404466</v>
      </c>
      <c r="I89" s="129">
        <v>80.91900000000001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V627"/>
  <sheetViews>
    <sheetView workbookViewId="0" topLeftCell="A49">
      <selection activeCell="M72" sqref="M72"/>
    </sheetView>
  </sheetViews>
  <sheetFormatPr defaultColWidth="9.8515625" defaultRowHeight="11.25" customHeight="1"/>
  <cols>
    <col min="1" max="1" width="19.421875" style="68" customWidth="1"/>
    <col min="2" max="2" width="0.85546875" style="68" customWidth="1"/>
    <col min="3" max="6" width="12.421875" style="68" customWidth="1"/>
    <col min="7" max="7" width="0.71875" style="68" customWidth="1"/>
    <col min="8" max="11" width="12.421875" style="68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" customWidth="1"/>
    <col min="27" max="16384" width="9.8515625" style="68" customWidth="1"/>
  </cols>
  <sheetData>
    <row r="1" spans="1:22" s="1" customFormat="1" ht="12.75" customHeight="1">
      <c r="A1" s="259" t="s">
        <v>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/>
      <c r="M1"/>
      <c r="N1"/>
      <c r="O1"/>
      <c r="P1"/>
      <c r="Q1"/>
      <c r="R1"/>
      <c r="S1"/>
      <c r="T1"/>
      <c r="U1"/>
      <c r="V1"/>
    </row>
    <row r="2" spans="1:22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60" t="s">
        <v>71</v>
      </c>
      <c r="K2" s="260"/>
      <c r="L2"/>
      <c r="M2"/>
      <c r="N2"/>
      <c r="O2"/>
      <c r="P2"/>
      <c r="Q2"/>
      <c r="R2"/>
      <c r="S2"/>
      <c r="T2"/>
      <c r="U2"/>
      <c r="V2"/>
    </row>
    <row r="3" spans="1:22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  <c r="U3"/>
      <c r="V3"/>
    </row>
    <row r="4" spans="1:22" s="11" customFormat="1" ht="11.25" customHeight="1">
      <c r="A4" s="8" t="s">
        <v>2</v>
      </c>
      <c r="B4" s="9"/>
      <c r="C4" s="261" t="s">
        <v>3</v>
      </c>
      <c r="D4" s="262"/>
      <c r="E4" s="262"/>
      <c r="F4" s="263"/>
      <c r="G4" s="10"/>
      <c r="H4" s="264" t="s">
        <v>4</v>
      </c>
      <c r="I4" s="265"/>
      <c r="J4" s="265"/>
      <c r="K4" s="266"/>
      <c r="L4"/>
      <c r="M4"/>
      <c r="N4"/>
      <c r="O4"/>
      <c r="P4"/>
      <c r="Q4"/>
      <c r="R4"/>
      <c r="S4"/>
      <c r="T4"/>
      <c r="U4"/>
      <c r="V4"/>
    </row>
    <row r="5" spans="1:22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  <c r="L5"/>
      <c r="M5"/>
      <c r="N5"/>
      <c r="O5"/>
      <c r="P5"/>
      <c r="Q5"/>
      <c r="R5"/>
      <c r="S5"/>
      <c r="T5"/>
      <c r="U5"/>
      <c r="V5"/>
    </row>
    <row r="6" spans="1:22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11" customFormat="1" ht="11.25" customHeight="1" thickBot="1">
      <c r="A7" s="20"/>
      <c r="B7" s="9"/>
      <c r="C7" s="21" t="s">
        <v>291</v>
      </c>
      <c r="D7" s="22" t="s">
        <v>7</v>
      </c>
      <c r="E7" s="22">
        <v>3</v>
      </c>
      <c r="F7" s="23" t="str">
        <f>CONCATENATE(D6,"=100")</f>
        <v>2014=100</v>
      </c>
      <c r="G7" s="24"/>
      <c r="H7" s="21" t="s">
        <v>291</v>
      </c>
      <c r="I7" s="22" t="s">
        <v>7</v>
      </c>
      <c r="J7" s="22">
        <v>7</v>
      </c>
      <c r="K7" s="23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  <c r="L8"/>
      <c r="M8"/>
      <c r="N8"/>
      <c r="O8"/>
      <c r="P8"/>
      <c r="Q8"/>
      <c r="R8"/>
      <c r="S8"/>
      <c r="T8"/>
      <c r="U8"/>
      <c r="V8"/>
    </row>
    <row r="9" spans="1:22" s="35" customFormat="1" ht="11.25" customHeight="1">
      <c r="A9" s="29" t="s">
        <v>8</v>
      </c>
      <c r="B9" s="30"/>
      <c r="C9" s="31">
        <v>1777</v>
      </c>
      <c r="D9" s="31">
        <v>1731</v>
      </c>
      <c r="E9" s="31">
        <v>1730.9087733122917</v>
      </c>
      <c r="F9" s="32"/>
      <c r="G9" s="32"/>
      <c r="H9" s="195">
        <v>5.606</v>
      </c>
      <c r="I9" s="195">
        <v>5.604</v>
      </c>
      <c r="J9" s="195">
        <v>5.367</v>
      </c>
      <c r="K9" s="34"/>
      <c r="L9"/>
      <c r="M9"/>
      <c r="N9"/>
      <c r="O9"/>
      <c r="P9"/>
      <c r="Q9"/>
      <c r="R9"/>
      <c r="S9"/>
      <c r="T9"/>
      <c r="U9"/>
      <c r="V9"/>
    </row>
    <row r="10" spans="1:22" s="35" customFormat="1" ht="11.25" customHeight="1">
      <c r="A10" s="37" t="s">
        <v>9</v>
      </c>
      <c r="B10" s="30"/>
      <c r="C10" s="31">
        <v>3616</v>
      </c>
      <c r="D10" s="31">
        <v>3681</v>
      </c>
      <c r="E10" s="31">
        <v>3681.274173971123</v>
      </c>
      <c r="F10" s="32"/>
      <c r="G10" s="32"/>
      <c r="H10" s="195">
        <v>7.232</v>
      </c>
      <c r="I10" s="195">
        <v>7.235</v>
      </c>
      <c r="J10" s="195">
        <v>9.755</v>
      </c>
      <c r="K10" s="34"/>
      <c r="L10"/>
      <c r="M10"/>
      <c r="N10"/>
      <c r="O10"/>
      <c r="P10"/>
      <c r="Q10"/>
      <c r="R10"/>
      <c r="S10"/>
      <c r="T10"/>
      <c r="U10"/>
      <c r="V10"/>
    </row>
    <row r="11" spans="1:22" s="35" customFormat="1" ht="11.25" customHeight="1">
      <c r="A11" s="29" t="s">
        <v>10</v>
      </c>
      <c r="B11" s="30"/>
      <c r="C11" s="31">
        <v>9232</v>
      </c>
      <c r="D11" s="31">
        <v>8235</v>
      </c>
      <c r="E11" s="31">
        <v>8235.296587971967</v>
      </c>
      <c r="F11" s="32"/>
      <c r="G11" s="32"/>
      <c r="H11" s="195">
        <v>22.914</v>
      </c>
      <c r="I11" s="195">
        <v>20.752</v>
      </c>
      <c r="J11" s="195">
        <v>26.815</v>
      </c>
      <c r="K11" s="34"/>
      <c r="L11"/>
      <c r="M11"/>
      <c r="N11"/>
      <c r="O11"/>
      <c r="P11"/>
      <c r="Q11"/>
      <c r="R11"/>
      <c r="S11"/>
      <c r="T11"/>
      <c r="U11"/>
      <c r="V11"/>
    </row>
    <row r="12" spans="1:22" s="35" customFormat="1" ht="11.25" customHeight="1">
      <c r="A12" s="37" t="s">
        <v>11</v>
      </c>
      <c r="B12" s="30"/>
      <c r="C12" s="31">
        <v>342</v>
      </c>
      <c r="D12" s="31">
        <v>308</v>
      </c>
      <c r="E12" s="31">
        <v>307.8050585307383</v>
      </c>
      <c r="F12" s="32"/>
      <c r="G12" s="32"/>
      <c r="H12" s="195">
        <v>0.696</v>
      </c>
      <c r="I12" s="195">
        <v>0.697</v>
      </c>
      <c r="J12" s="195">
        <v>0.92</v>
      </c>
      <c r="K12" s="34"/>
      <c r="L12"/>
      <c r="M12"/>
      <c r="N12"/>
      <c r="O12"/>
      <c r="P12"/>
      <c r="Q12"/>
      <c r="R12"/>
      <c r="S12"/>
      <c r="T12"/>
      <c r="U12"/>
      <c r="V12"/>
    </row>
    <row r="13" spans="1:22" s="44" customFormat="1" ht="11.25" customHeight="1">
      <c r="A13" s="38" t="s">
        <v>12</v>
      </c>
      <c r="B13" s="39"/>
      <c r="C13" s="40">
        <v>14967</v>
      </c>
      <c r="D13" s="40">
        <v>13955</v>
      </c>
      <c r="E13" s="40">
        <v>13955.28459378612</v>
      </c>
      <c r="F13" s="41">
        <f>IF(D13&gt;0,100*E13/D13,0)</f>
        <v>100.002039367869</v>
      </c>
      <c r="G13" s="42"/>
      <c r="H13" s="196">
        <v>36.448</v>
      </c>
      <c r="I13" s="197">
        <v>34.288000000000004</v>
      </c>
      <c r="J13" s="197">
        <v>42.857</v>
      </c>
      <c r="K13" s="43">
        <f>IF(I13&gt;0,100*J13/I13,0)</f>
        <v>124.99125058329443</v>
      </c>
      <c r="L13"/>
      <c r="M13"/>
      <c r="N13"/>
      <c r="O13"/>
      <c r="P13"/>
      <c r="Q13"/>
      <c r="R13"/>
      <c r="S13"/>
      <c r="T13"/>
      <c r="U13"/>
      <c r="V13"/>
    </row>
    <row r="14" spans="1:22" s="35" customFormat="1" ht="11.25" customHeight="1">
      <c r="A14" s="37"/>
      <c r="B14" s="30"/>
      <c r="C14" s="31"/>
      <c r="D14" s="31"/>
      <c r="E14" s="31"/>
      <c r="F14" s="32"/>
      <c r="G14" s="32"/>
      <c r="H14" s="195"/>
      <c r="I14" s="195"/>
      <c r="J14" s="195"/>
      <c r="K14" s="34"/>
      <c r="L14"/>
      <c r="M14"/>
      <c r="N14"/>
      <c r="O14"/>
      <c r="P14"/>
      <c r="Q14"/>
      <c r="R14"/>
      <c r="S14"/>
      <c r="T14"/>
      <c r="U14"/>
      <c r="V14"/>
    </row>
    <row r="15" spans="1:22" s="44" customFormat="1" ht="11.25" customHeight="1">
      <c r="A15" s="38" t="s">
        <v>13</v>
      </c>
      <c r="B15" s="39"/>
      <c r="C15" s="40">
        <v>50</v>
      </c>
      <c r="D15" s="40">
        <v>50</v>
      </c>
      <c r="E15" s="40">
        <v>50</v>
      </c>
      <c r="F15" s="41">
        <f>IF(D15&gt;0,100*E15/D15,0)</f>
        <v>100</v>
      </c>
      <c r="G15" s="42"/>
      <c r="H15" s="196">
        <v>0.06</v>
      </c>
      <c r="I15" s="197">
        <v>0.06</v>
      </c>
      <c r="J15" s="197">
        <v>0.06</v>
      </c>
      <c r="K15" s="43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35" customFormat="1" ht="11.25" customHeight="1">
      <c r="A16" s="36"/>
      <c r="B16" s="30"/>
      <c r="C16" s="31"/>
      <c r="D16" s="31"/>
      <c r="E16" s="31"/>
      <c r="F16" s="32"/>
      <c r="G16" s="32"/>
      <c r="H16" s="195"/>
      <c r="I16" s="195"/>
      <c r="J16" s="195"/>
      <c r="K16" s="34"/>
      <c r="L16"/>
      <c r="M16"/>
      <c r="N16"/>
      <c r="O16"/>
      <c r="P16"/>
      <c r="Q16"/>
      <c r="R16"/>
      <c r="S16"/>
      <c r="T16"/>
      <c r="U16"/>
      <c r="V16"/>
    </row>
    <row r="17" spans="1:22" s="44" customFormat="1" ht="11.25" customHeight="1">
      <c r="A17" s="38" t="s">
        <v>14</v>
      </c>
      <c r="B17" s="39"/>
      <c r="C17" s="40">
        <v>527</v>
      </c>
      <c r="D17" s="40">
        <v>178</v>
      </c>
      <c r="E17" s="40">
        <v>679</v>
      </c>
      <c r="F17" s="41">
        <f>IF(D17&gt;0,100*E17/D17,0)</f>
        <v>381.46067415730334</v>
      </c>
      <c r="G17" s="42"/>
      <c r="H17" s="196">
        <v>1.291</v>
      </c>
      <c r="I17" s="197">
        <v>0.445</v>
      </c>
      <c r="J17" s="197">
        <v>1.6975</v>
      </c>
      <c r="K17" s="43">
        <f>IF(I17&gt;0,100*J17/I17,0)</f>
        <v>381.46067415730334</v>
      </c>
      <c r="L17"/>
      <c r="M17"/>
      <c r="N17"/>
      <c r="O17"/>
      <c r="P17"/>
      <c r="Q17"/>
      <c r="R17"/>
      <c r="S17"/>
      <c r="T17"/>
      <c r="U17"/>
      <c r="V17"/>
    </row>
    <row r="18" spans="1:22" s="35" customFormat="1" ht="11.25" customHeight="1">
      <c r="A18" s="37"/>
      <c r="B18" s="30"/>
      <c r="C18" s="31"/>
      <c r="D18" s="31"/>
      <c r="E18" s="31"/>
      <c r="F18" s="32"/>
      <c r="G18" s="32"/>
      <c r="H18" s="195"/>
      <c r="I18" s="195"/>
      <c r="J18" s="195"/>
      <c r="K18" s="34"/>
      <c r="L18"/>
      <c r="M18"/>
      <c r="N18"/>
      <c r="O18"/>
      <c r="P18"/>
      <c r="Q18"/>
      <c r="R18"/>
      <c r="S18"/>
      <c r="T18"/>
      <c r="U18"/>
      <c r="V18"/>
    </row>
    <row r="19" spans="1:22" s="35" customFormat="1" ht="11.25" customHeight="1">
      <c r="A19" s="29" t="s">
        <v>15</v>
      </c>
      <c r="B19" s="30"/>
      <c r="C19" s="31">
        <v>24460</v>
      </c>
      <c r="D19" s="31">
        <v>24705</v>
      </c>
      <c r="E19" s="31">
        <v>23607</v>
      </c>
      <c r="F19" s="32"/>
      <c r="G19" s="32"/>
      <c r="H19" s="195">
        <v>122.3</v>
      </c>
      <c r="I19" s="195">
        <v>142.054</v>
      </c>
      <c r="J19" s="195">
        <v>129.839</v>
      </c>
      <c r="K19" s="34"/>
      <c r="L19"/>
      <c r="M19"/>
      <c r="N19"/>
      <c r="O19"/>
      <c r="P19"/>
      <c r="Q19"/>
      <c r="R19"/>
      <c r="S19"/>
      <c r="T19"/>
      <c r="U19"/>
      <c r="V19"/>
    </row>
    <row r="20" spans="1:22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95"/>
      <c r="I20" s="195"/>
      <c r="J20" s="195"/>
      <c r="K20" s="34"/>
      <c r="L20"/>
      <c r="M20"/>
      <c r="N20"/>
      <c r="O20"/>
      <c r="P20"/>
      <c r="Q20"/>
      <c r="R20"/>
      <c r="S20"/>
      <c r="T20"/>
      <c r="U20"/>
      <c r="V20"/>
    </row>
    <row r="21" spans="1:22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95"/>
      <c r="I21" s="195"/>
      <c r="J21" s="195"/>
      <c r="K21" s="34"/>
      <c r="L21"/>
      <c r="M21"/>
      <c r="N21"/>
      <c r="O21"/>
      <c r="P21"/>
      <c r="Q21"/>
      <c r="R21"/>
      <c r="S21"/>
      <c r="T21"/>
      <c r="U21"/>
      <c r="V21"/>
    </row>
    <row r="22" spans="1:22" s="44" customFormat="1" ht="11.25" customHeight="1">
      <c r="A22" s="38" t="s">
        <v>18</v>
      </c>
      <c r="B22" s="39"/>
      <c r="C22" s="40">
        <v>24460</v>
      </c>
      <c r="D22" s="40">
        <v>24705</v>
      </c>
      <c r="E22" s="40">
        <v>23607</v>
      </c>
      <c r="F22" s="41">
        <f>IF(D22&gt;0,100*E22/D22,0)</f>
        <v>95.55555555555556</v>
      </c>
      <c r="G22" s="42"/>
      <c r="H22" s="196">
        <v>122.3</v>
      </c>
      <c r="I22" s="197">
        <v>142.054</v>
      </c>
      <c r="J22" s="197">
        <v>129.839</v>
      </c>
      <c r="K22" s="43">
        <f>IF(I22&gt;0,100*J22/I22,0)</f>
        <v>91.40115730637645</v>
      </c>
      <c r="L22"/>
      <c r="M22"/>
      <c r="N22"/>
      <c r="O22"/>
      <c r="P22"/>
      <c r="Q22"/>
      <c r="R22"/>
      <c r="S22"/>
      <c r="T22"/>
      <c r="U22"/>
      <c r="V22"/>
    </row>
    <row r="23" spans="1:22" s="35" customFormat="1" ht="11.25" customHeight="1">
      <c r="A23" s="37"/>
      <c r="B23" s="30"/>
      <c r="C23" s="31"/>
      <c r="D23" s="31"/>
      <c r="E23" s="31"/>
      <c r="F23" s="32"/>
      <c r="G23" s="32"/>
      <c r="H23" s="195"/>
      <c r="I23" s="195"/>
      <c r="J23" s="195"/>
      <c r="K23" s="34"/>
      <c r="L23"/>
      <c r="M23"/>
      <c r="N23"/>
      <c r="O23"/>
      <c r="P23"/>
      <c r="Q23"/>
      <c r="R23"/>
      <c r="S23"/>
      <c r="T23"/>
      <c r="U23"/>
      <c r="V23"/>
    </row>
    <row r="24" spans="1:22" s="44" customFormat="1" ht="11.25" customHeight="1">
      <c r="A24" s="38" t="s">
        <v>19</v>
      </c>
      <c r="B24" s="39"/>
      <c r="C24" s="40">
        <v>68560</v>
      </c>
      <c r="D24" s="40">
        <v>70869</v>
      </c>
      <c r="E24" s="40">
        <v>72222</v>
      </c>
      <c r="F24" s="41">
        <f>IF(D24&gt;0,100*E24/D24,0)</f>
        <v>101.90915633069466</v>
      </c>
      <c r="G24" s="42"/>
      <c r="H24" s="196">
        <v>299.911</v>
      </c>
      <c r="I24" s="197">
        <v>342.88</v>
      </c>
      <c r="J24" s="197">
        <v>313.476</v>
      </c>
      <c r="K24" s="43">
        <f>IF(I24&gt;0,100*J24/I24,0)</f>
        <v>91.42440503966402</v>
      </c>
      <c r="L24"/>
      <c r="M24"/>
      <c r="N24"/>
      <c r="O24"/>
      <c r="P24"/>
      <c r="Q24"/>
      <c r="R24"/>
      <c r="S24"/>
      <c r="T24"/>
      <c r="U24"/>
      <c r="V24"/>
    </row>
    <row r="25" spans="1:22" s="35" customFormat="1" ht="11.25" customHeight="1">
      <c r="A25" s="37"/>
      <c r="B25" s="30"/>
      <c r="C25" s="31"/>
      <c r="D25" s="31"/>
      <c r="E25" s="31"/>
      <c r="F25" s="32"/>
      <c r="G25" s="32"/>
      <c r="H25" s="195"/>
      <c r="I25" s="195"/>
      <c r="J25" s="195"/>
      <c r="K25" s="34"/>
      <c r="L25"/>
      <c r="M25"/>
      <c r="N25"/>
      <c r="O25"/>
      <c r="P25"/>
      <c r="Q25"/>
      <c r="R25"/>
      <c r="S25"/>
      <c r="T25"/>
      <c r="U25"/>
      <c r="V25"/>
    </row>
    <row r="26" spans="1:22" s="44" customFormat="1" ht="11.25" customHeight="1">
      <c r="A26" s="38" t="s">
        <v>20</v>
      </c>
      <c r="B26" s="39"/>
      <c r="C26" s="40">
        <v>33377</v>
      </c>
      <c r="D26" s="40">
        <v>32100</v>
      </c>
      <c r="E26" s="40">
        <v>30000</v>
      </c>
      <c r="F26" s="41">
        <f>IF(D26&gt;0,100*E26/D26,0)</f>
        <v>93.45794392523365</v>
      </c>
      <c r="G26" s="42"/>
      <c r="H26" s="196">
        <v>180.614</v>
      </c>
      <c r="I26" s="197">
        <v>147</v>
      </c>
      <c r="J26" s="197">
        <v>106</v>
      </c>
      <c r="K26" s="43">
        <f>IF(I26&gt;0,100*J26/I26,0)</f>
        <v>72.10884353741497</v>
      </c>
      <c r="L26"/>
      <c r="M26"/>
      <c r="N26"/>
      <c r="O26"/>
      <c r="P26"/>
      <c r="Q26"/>
      <c r="R26"/>
      <c r="S26"/>
      <c r="T26"/>
      <c r="U26"/>
      <c r="V26"/>
    </row>
    <row r="27" spans="1:22" s="35" customFormat="1" ht="11.25" customHeight="1">
      <c r="A27" s="37"/>
      <c r="B27" s="30"/>
      <c r="C27" s="31"/>
      <c r="D27" s="31"/>
      <c r="E27" s="31"/>
      <c r="F27" s="32"/>
      <c r="G27" s="32"/>
      <c r="H27" s="195"/>
      <c r="I27" s="195"/>
      <c r="J27" s="195"/>
      <c r="K27" s="34"/>
      <c r="L27"/>
      <c r="M27"/>
      <c r="N27"/>
      <c r="O27"/>
      <c r="P27"/>
      <c r="Q27"/>
      <c r="R27"/>
      <c r="S27"/>
      <c r="T27"/>
      <c r="U27"/>
      <c r="V27"/>
    </row>
    <row r="28" spans="1:22" s="35" customFormat="1" ht="11.25" customHeight="1">
      <c r="A28" s="37" t="s">
        <v>21</v>
      </c>
      <c r="B28" s="30"/>
      <c r="C28" s="31">
        <v>51084</v>
      </c>
      <c r="D28" s="31">
        <v>49483</v>
      </c>
      <c r="E28" s="31">
        <v>56000</v>
      </c>
      <c r="F28" s="32"/>
      <c r="G28" s="32"/>
      <c r="H28" s="195">
        <v>246.477</v>
      </c>
      <c r="I28" s="195">
        <v>198.248</v>
      </c>
      <c r="J28" s="195">
        <v>193.997</v>
      </c>
      <c r="K28" s="34"/>
      <c r="L28"/>
      <c r="M28"/>
      <c r="N28"/>
      <c r="O28"/>
      <c r="P28"/>
      <c r="Q28"/>
      <c r="R28"/>
      <c r="S28"/>
      <c r="T28"/>
      <c r="U28"/>
      <c r="V28"/>
    </row>
    <row r="29" spans="1:22" s="35" customFormat="1" ht="11.25" customHeight="1">
      <c r="A29" s="37" t="s">
        <v>22</v>
      </c>
      <c r="B29" s="30"/>
      <c r="C29" s="31">
        <v>42126</v>
      </c>
      <c r="D29" s="31">
        <v>41222</v>
      </c>
      <c r="E29" s="31">
        <v>41808</v>
      </c>
      <c r="F29" s="32"/>
      <c r="G29" s="32"/>
      <c r="H29" s="195">
        <v>118.843</v>
      </c>
      <c r="I29" s="195">
        <v>69.765</v>
      </c>
      <c r="J29" s="195">
        <v>77.841</v>
      </c>
      <c r="K29" s="34"/>
      <c r="L29"/>
      <c r="M29"/>
      <c r="N29"/>
      <c r="O29"/>
      <c r="P29"/>
      <c r="Q29"/>
      <c r="R29"/>
      <c r="S29"/>
      <c r="T29"/>
      <c r="U29"/>
      <c r="V29"/>
    </row>
    <row r="30" spans="1:22" s="35" customFormat="1" ht="11.25" customHeight="1">
      <c r="A30" s="37" t="s">
        <v>23</v>
      </c>
      <c r="B30" s="30"/>
      <c r="C30" s="31">
        <v>53890</v>
      </c>
      <c r="D30" s="31">
        <v>57890</v>
      </c>
      <c r="E30" s="31">
        <v>57890</v>
      </c>
      <c r="F30" s="32"/>
      <c r="G30" s="32"/>
      <c r="H30" s="195">
        <v>191.535</v>
      </c>
      <c r="I30" s="195">
        <v>162.256</v>
      </c>
      <c r="J30" s="195">
        <v>188.016</v>
      </c>
      <c r="K30" s="34"/>
      <c r="L30"/>
      <c r="M30"/>
      <c r="N30"/>
      <c r="O30"/>
      <c r="P30"/>
      <c r="Q30"/>
      <c r="R30"/>
      <c r="S30"/>
      <c r="T30"/>
      <c r="U30"/>
      <c r="V30"/>
    </row>
    <row r="31" spans="1:22" s="44" customFormat="1" ht="11.25" customHeight="1">
      <c r="A31" s="45" t="s">
        <v>24</v>
      </c>
      <c r="B31" s="39"/>
      <c r="C31" s="40">
        <v>147100</v>
      </c>
      <c r="D31" s="40">
        <v>148595</v>
      </c>
      <c r="E31" s="40">
        <v>155698</v>
      </c>
      <c r="F31" s="41">
        <f>IF(D31&gt;0,100*E31/D31,0)</f>
        <v>104.78010700225445</v>
      </c>
      <c r="G31" s="42"/>
      <c r="H31" s="196">
        <v>556.855</v>
      </c>
      <c r="I31" s="197">
        <v>430.269</v>
      </c>
      <c r="J31" s="197">
        <v>459.85400000000004</v>
      </c>
      <c r="K31" s="43">
        <f>IF(I31&gt;0,100*J31/I31,0)</f>
        <v>106.87593110356545</v>
      </c>
      <c r="L31"/>
      <c r="M31"/>
      <c r="N31"/>
      <c r="O31"/>
      <c r="P31"/>
      <c r="Q31"/>
      <c r="R31"/>
      <c r="S31"/>
      <c r="T31"/>
      <c r="U31"/>
      <c r="V31"/>
    </row>
    <row r="32" spans="1:22" s="35" customFormat="1" ht="11.25" customHeight="1">
      <c r="A32" s="37"/>
      <c r="B32" s="30"/>
      <c r="C32" s="31"/>
      <c r="D32" s="31"/>
      <c r="E32" s="31"/>
      <c r="F32" s="32"/>
      <c r="G32" s="32"/>
      <c r="H32" s="195"/>
      <c r="I32" s="195"/>
      <c r="J32" s="195"/>
      <c r="K32" s="34"/>
      <c r="L32"/>
      <c r="M32"/>
      <c r="N32"/>
      <c r="O32"/>
      <c r="P32"/>
      <c r="Q32"/>
      <c r="R32"/>
      <c r="S32"/>
      <c r="T32"/>
      <c r="U32"/>
      <c r="V32"/>
    </row>
    <row r="33" spans="1:22" s="35" customFormat="1" ht="11.25" customHeight="1">
      <c r="A33" s="37" t="s">
        <v>25</v>
      </c>
      <c r="B33" s="30"/>
      <c r="C33" s="31">
        <v>24187</v>
      </c>
      <c r="D33" s="31">
        <v>24054</v>
      </c>
      <c r="E33" s="31">
        <v>23776</v>
      </c>
      <c r="F33" s="32"/>
      <c r="G33" s="32"/>
      <c r="H33" s="195">
        <v>101.454</v>
      </c>
      <c r="I33" s="195">
        <v>88.531</v>
      </c>
      <c r="J33" s="195">
        <v>64.555</v>
      </c>
      <c r="K33" s="34"/>
      <c r="L33"/>
      <c r="M33"/>
      <c r="N33"/>
      <c r="O33"/>
      <c r="P33"/>
      <c r="Q33"/>
      <c r="R33"/>
      <c r="S33"/>
      <c r="T33"/>
      <c r="U33"/>
      <c r="V33"/>
    </row>
    <row r="34" spans="1:22" s="35" customFormat="1" ht="11.25" customHeight="1">
      <c r="A34" s="37" t="s">
        <v>26</v>
      </c>
      <c r="B34" s="30"/>
      <c r="C34" s="31">
        <v>14979</v>
      </c>
      <c r="D34" s="31">
        <v>14601</v>
      </c>
      <c r="E34" s="31">
        <v>11203</v>
      </c>
      <c r="F34" s="32"/>
      <c r="G34" s="32"/>
      <c r="H34" s="195">
        <v>67.136</v>
      </c>
      <c r="I34" s="195">
        <v>55.416</v>
      </c>
      <c r="J34" s="195">
        <v>40.3</v>
      </c>
      <c r="K34" s="34"/>
      <c r="L34"/>
      <c r="M34"/>
      <c r="N34"/>
      <c r="O34"/>
      <c r="P34"/>
      <c r="Q34"/>
      <c r="R34"/>
      <c r="S34"/>
      <c r="T34"/>
      <c r="U34"/>
      <c r="V34"/>
    </row>
    <row r="35" spans="1:22" s="35" customFormat="1" ht="11.25" customHeight="1">
      <c r="A35" s="37" t="s">
        <v>27</v>
      </c>
      <c r="B35" s="30"/>
      <c r="C35" s="31">
        <v>49206</v>
      </c>
      <c r="D35" s="31">
        <v>48000</v>
      </c>
      <c r="E35" s="31">
        <v>50000</v>
      </c>
      <c r="F35" s="32"/>
      <c r="G35" s="32"/>
      <c r="H35" s="195">
        <v>249.713</v>
      </c>
      <c r="I35" s="195">
        <v>180</v>
      </c>
      <c r="J35" s="195">
        <v>169.4</v>
      </c>
      <c r="K35" s="34"/>
      <c r="L35"/>
      <c r="M35"/>
      <c r="N35"/>
      <c r="O35"/>
      <c r="P35"/>
      <c r="Q35"/>
      <c r="R35"/>
      <c r="S35"/>
      <c r="T35"/>
      <c r="U35"/>
      <c r="V35"/>
    </row>
    <row r="36" spans="1:22" s="35" customFormat="1" ht="11.25" customHeight="1">
      <c r="A36" s="37" t="s">
        <v>28</v>
      </c>
      <c r="B36" s="30"/>
      <c r="C36" s="31">
        <v>7156</v>
      </c>
      <c r="D36" s="31">
        <v>6242</v>
      </c>
      <c r="E36" s="31">
        <v>6056</v>
      </c>
      <c r="F36" s="32"/>
      <c r="G36" s="32"/>
      <c r="H36" s="195">
        <v>34.993</v>
      </c>
      <c r="I36" s="195">
        <v>17.348</v>
      </c>
      <c r="J36" s="195">
        <v>16.534</v>
      </c>
      <c r="K36" s="34"/>
      <c r="L36"/>
      <c r="M36"/>
      <c r="N36"/>
      <c r="O36"/>
      <c r="P36"/>
      <c r="Q36"/>
      <c r="R36"/>
      <c r="S36"/>
      <c r="T36"/>
      <c r="U36"/>
      <c r="V36"/>
    </row>
    <row r="37" spans="1:22" s="44" customFormat="1" ht="11.25" customHeight="1">
      <c r="A37" s="38" t="s">
        <v>29</v>
      </c>
      <c r="B37" s="39"/>
      <c r="C37" s="40">
        <v>95528</v>
      </c>
      <c r="D37" s="40">
        <v>92897</v>
      </c>
      <c r="E37" s="40">
        <v>91035</v>
      </c>
      <c r="F37" s="41">
        <f>IF(D37&gt;0,100*E37/D37,0)</f>
        <v>97.99562956823148</v>
      </c>
      <c r="G37" s="42"/>
      <c r="H37" s="196">
        <v>453.296</v>
      </c>
      <c r="I37" s="197">
        <v>341.295</v>
      </c>
      <c r="J37" s="197">
        <v>290.789</v>
      </c>
      <c r="K37" s="43">
        <f>IF(I37&gt;0,100*J37/I37,0)</f>
        <v>85.2016583893699</v>
      </c>
      <c r="L37"/>
      <c r="M37"/>
      <c r="N37"/>
      <c r="O37"/>
      <c r="P37"/>
      <c r="Q37"/>
      <c r="R37"/>
      <c r="S37"/>
      <c r="T37"/>
      <c r="U37"/>
      <c r="V37"/>
    </row>
    <row r="38" spans="1:22" s="35" customFormat="1" ht="11.25" customHeight="1">
      <c r="A38" s="37"/>
      <c r="B38" s="30"/>
      <c r="C38" s="31"/>
      <c r="D38" s="31"/>
      <c r="E38" s="31"/>
      <c r="F38" s="32"/>
      <c r="G38" s="32"/>
      <c r="H38" s="195"/>
      <c r="I38" s="195"/>
      <c r="J38" s="195"/>
      <c r="K38" s="34"/>
      <c r="L38"/>
      <c r="M38"/>
      <c r="N38"/>
      <c r="O38"/>
      <c r="P38"/>
      <c r="Q38"/>
      <c r="R38"/>
      <c r="S38"/>
      <c r="T38"/>
      <c r="U38"/>
      <c r="V38"/>
    </row>
    <row r="39" spans="1:22" s="44" customFormat="1" ht="11.25" customHeight="1">
      <c r="A39" s="38" t="s">
        <v>30</v>
      </c>
      <c r="B39" s="39"/>
      <c r="C39" s="40">
        <v>4197</v>
      </c>
      <c r="D39" s="40">
        <v>4797</v>
      </c>
      <c r="E39" s="40">
        <v>4975</v>
      </c>
      <c r="F39" s="41">
        <f>IF(D39&gt;0,100*E39/D39,0)</f>
        <v>103.7106524911403</v>
      </c>
      <c r="G39" s="42"/>
      <c r="H39" s="196">
        <v>9.533</v>
      </c>
      <c r="I39" s="197">
        <v>9.533</v>
      </c>
      <c r="J39" s="197">
        <v>8.09</v>
      </c>
      <c r="K39" s="43">
        <f>IF(I39&gt;0,100*J39/I39,0)</f>
        <v>84.86310710164692</v>
      </c>
      <c r="L39"/>
      <c r="M39"/>
      <c r="N39"/>
      <c r="O39"/>
      <c r="P39"/>
      <c r="Q39"/>
      <c r="R39"/>
      <c r="S39"/>
      <c r="T39"/>
      <c r="U39"/>
      <c r="V39"/>
    </row>
    <row r="40" spans="1:22" s="35" customFormat="1" ht="11.25" customHeight="1">
      <c r="A40" s="37"/>
      <c r="B40" s="30"/>
      <c r="C40" s="31"/>
      <c r="D40" s="31"/>
      <c r="E40" s="31"/>
      <c r="F40" s="32"/>
      <c r="G40" s="32"/>
      <c r="H40" s="195"/>
      <c r="I40" s="195"/>
      <c r="J40" s="195"/>
      <c r="K40" s="34"/>
      <c r="L40"/>
      <c r="M40"/>
      <c r="N40"/>
      <c r="O40"/>
      <c r="P40"/>
      <c r="Q40"/>
      <c r="R40"/>
      <c r="S40"/>
      <c r="T40"/>
      <c r="U40"/>
      <c r="V40"/>
    </row>
    <row r="41" spans="1:22" s="35" customFormat="1" ht="11.25" customHeight="1">
      <c r="A41" s="29" t="s">
        <v>31</v>
      </c>
      <c r="B41" s="30"/>
      <c r="C41" s="31">
        <v>34095</v>
      </c>
      <c r="D41" s="31">
        <v>38863</v>
      </c>
      <c r="E41" s="31">
        <v>39214</v>
      </c>
      <c r="F41" s="32"/>
      <c r="G41" s="32"/>
      <c r="H41" s="195">
        <v>106.915</v>
      </c>
      <c r="I41" s="195">
        <v>72.3</v>
      </c>
      <c r="J41" s="195">
        <v>105.164</v>
      </c>
      <c r="K41" s="34"/>
      <c r="L41"/>
      <c r="M41"/>
      <c r="N41"/>
      <c r="O41"/>
      <c r="P41"/>
      <c r="Q41"/>
      <c r="R41"/>
      <c r="S41"/>
      <c r="T41"/>
      <c r="U41"/>
      <c r="V41"/>
    </row>
    <row r="42" spans="1:22" s="35" customFormat="1" ht="11.25" customHeight="1">
      <c r="A42" s="37" t="s">
        <v>32</v>
      </c>
      <c r="B42" s="30"/>
      <c r="C42" s="31">
        <v>220573</v>
      </c>
      <c r="D42" s="31">
        <v>233325</v>
      </c>
      <c r="E42" s="31">
        <v>214226</v>
      </c>
      <c r="F42" s="32"/>
      <c r="G42" s="32"/>
      <c r="H42" s="195">
        <v>1042.644</v>
      </c>
      <c r="I42" s="195">
        <v>976.179</v>
      </c>
      <c r="J42" s="195">
        <v>823.291</v>
      </c>
      <c r="K42" s="34"/>
      <c r="L42"/>
      <c r="M42"/>
      <c r="N42"/>
      <c r="O42"/>
      <c r="P42"/>
      <c r="Q42"/>
      <c r="R42"/>
      <c r="S42"/>
      <c r="T42"/>
      <c r="U42"/>
      <c r="V42"/>
    </row>
    <row r="43" spans="1:22" s="35" customFormat="1" ht="11.25" customHeight="1">
      <c r="A43" s="37" t="s">
        <v>33</v>
      </c>
      <c r="B43" s="30"/>
      <c r="C43" s="31">
        <v>60195</v>
      </c>
      <c r="D43" s="31">
        <v>62544</v>
      </c>
      <c r="E43" s="31">
        <v>57380</v>
      </c>
      <c r="F43" s="32"/>
      <c r="G43" s="32"/>
      <c r="H43" s="195">
        <v>268.282</v>
      </c>
      <c r="I43" s="195">
        <v>221.714</v>
      </c>
      <c r="J43" s="195">
        <v>243.125</v>
      </c>
      <c r="K43" s="34"/>
      <c r="L43"/>
      <c r="M43"/>
      <c r="N43"/>
      <c r="O43"/>
      <c r="P43"/>
      <c r="Q43"/>
      <c r="R43"/>
      <c r="S43"/>
      <c r="T43"/>
      <c r="U43"/>
      <c r="V43"/>
    </row>
    <row r="44" spans="1:22" s="35" customFormat="1" ht="11.25" customHeight="1">
      <c r="A44" s="37" t="s">
        <v>34</v>
      </c>
      <c r="B44" s="30"/>
      <c r="C44" s="31">
        <v>119349</v>
      </c>
      <c r="D44" s="31">
        <v>125806</v>
      </c>
      <c r="E44" s="31">
        <v>127076</v>
      </c>
      <c r="F44" s="32"/>
      <c r="G44" s="32"/>
      <c r="H44" s="195">
        <v>537.305</v>
      </c>
      <c r="I44" s="195">
        <v>420.151</v>
      </c>
      <c r="J44" s="195">
        <v>447.41</v>
      </c>
      <c r="K44" s="34"/>
      <c r="L44"/>
      <c r="M44"/>
      <c r="N44"/>
      <c r="O44"/>
      <c r="P44"/>
      <c r="Q44"/>
      <c r="R44"/>
      <c r="S44"/>
      <c r="T44"/>
      <c r="U44"/>
      <c r="V44"/>
    </row>
    <row r="45" spans="1:22" s="35" customFormat="1" ht="11.25" customHeight="1">
      <c r="A45" s="37" t="s">
        <v>35</v>
      </c>
      <c r="B45" s="30"/>
      <c r="C45" s="31">
        <v>65721</v>
      </c>
      <c r="D45" s="31">
        <v>76672</v>
      </c>
      <c r="E45" s="31">
        <v>72944</v>
      </c>
      <c r="F45" s="32"/>
      <c r="G45" s="32"/>
      <c r="H45" s="195">
        <v>226.683</v>
      </c>
      <c r="I45" s="195">
        <v>184.326</v>
      </c>
      <c r="J45" s="195">
        <v>194.82</v>
      </c>
      <c r="K45" s="34"/>
      <c r="L45"/>
      <c r="M45"/>
      <c r="N45"/>
      <c r="O45"/>
      <c r="P45"/>
      <c r="Q45"/>
      <c r="R45"/>
      <c r="S45"/>
      <c r="T45"/>
      <c r="U45"/>
      <c r="V45"/>
    </row>
    <row r="46" spans="1:22" s="35" customFormat="1" ht="11.25" customHeight="1">
      <c r="A46" s="37" t="s">
        <v>36</v>
      </c>
      <c r="B46" s="30"/>
      <c r="C46" s="31">
        <v>69772</v>
      </c>
      <c r="D46" s="31">
        <v>71345</v>
      </c>
      <c r="E46" s="31">
        <v>73301</v>
      </c>
      <c r="F46" s="32"/>
      <c r="G46" s="32"/>
      <c r="H46" s="195">
        <v>252.593</v>
      </c>
      <c r="I46" s="195">
        <v>159.648</v>
      </c>
      <c r="J46" s="195">
        <v>186.045</v>
      </c>
      <c r="K46" s="34"/>
      <c r="L46"/>
      <c r="M46"/>
      <c r="N46"/>
      <c r="O46"/>
      <c r="P46"/>
      <c r="Q46"/>
      <c r="R46"/>
      <c r="S46"/>
      <c r="T46"/>
      <c r="U46"/>
      <c r="V46"/>
    </row>
    <row r="47" spans="1:22" s="35" customFormat="1" ht="11.25" customHeight="1">
      <c r="A47" s="37" t="s">
        <v>37</v>
      </c>
      <c r="B47" s="30"/>
      <c r="C47" s="31">
        <v>102005</v>
      </c>
      <c r="D47" s="31">
        <v>106211</v>
      </c>
      <c r="E47" s="31">
        <v>103404</v>
      </c>
      <c r="F47" s="32"/>
      <c r="G47" s="32"/>
      <c r="H47" s="195">
        <v>410.665</v>
      </c>
      <c r="I47" s="195">
        <v>299.558</v>
      </c>
      <c r="J47" s="195">
        <v>290.432</v>
      </c>
      <c r="K47" s="34"/>
      <c r="L47"/>
      <c r="M47"/>
      <c r="N47"/>
      <c r="O47"/>
      <c r="P47"/>
      <c r="Q47"/>
      <c r="R47"/>
      <c r="S47"/>
      <c r="T47"/>
      <c r="U47"/>
      <c r="V47"/>
    </row>
    <row r="48" spans="1:22" s="35" customFormat="1" ht="11.25" customHeight="1">
      <c r="A48" s="37" t="s">
        <v>38</v>
      </c>
      <c r="B48" s="30"/>
      <c r="C48" s="31">
        <v>78626</v>
      </c>
      <c r="D48" s="31">
        <v>93969</v>
      </c>
      <c r="E48" s="31">
        <v>101016</v>
      </c>
      <c r="F48" s="32"/>
      <c r="G48" s="32"/>
      <c r="H48" s="195">
        <v>327.43</v>
      </c>
      <c r="I48" s="195">
        <v>268.454</v>
      </c>
      <c r="J48" s="195">
        <v>327.141</v>
      </c>
      <c r="K48" s="34"/>
      <c r="L48"/>
      <c r="M48"/>
      <c r="N48"/>
      <c r="O48"/>
      <c r="P48"/>
      <c r="Q48"/>
      <c r="R48"/>
      <c r="S48"/>
      <c r="T48"/>
      <c r="U48"/>
      <c r="V48"/>
    </row>
    <row r="49" spans="1:22" s="35" customFormat="1" ht="11.25" customHeight="1">
      <c r="A49" s="37" t="s">
        <v>39</v>
      </c>
      <c r="B49" s="30"/>
      <c r="C49" s="31">
        <v>67747</v>
      </c>
      <c r="D49" s="31">
        <v>75075</v>
      </c>
      <c r="E49" s="31">
        <v>76134</v>
      </c>
      <c r="F49" s="32"/>
      <c r="G49" s="32"/>
      <c r="H49" s="195">
        <v>265.255</v>
      </c>
      <c r="I49" s="195">
        <v>177.429</v>
      </c>
      <c r="J49" s="195">
        <v>211.179</v>
      </c>
      <c r="K49" s="34"/>
      <c r="L49"/>
      <c r="M49"/>
      <c r="N49"/>
      <c r="O49"/>
      <c r="P49"/>
      <c r="Q49"/>
      <c r="R49"/>
      <c r="S49"/>
      <c r="T49"/>
      <c r="U49"/>
      <c r="V49"/>
    </row>
    <row r="50" spans="1:22" s="44" customFormat="1" ht="11.25" customHeight="1">
      <c r="A50" s="45" t="s">
        <v>40</v>
      </c>
      <c r="B50" s="39"/>
      <c r="C50" s="40">
        <v>818083</v>
      </c>
      <c r="D50" s="40">
        <v>883810</v>
      </c>
      <c r="E50" s="40">
        <v>864695</v>
      </c>
      <c r="F50" s="41">
        <f>IF(D50&gt;0,100*E50/D50,0)</f>
        <v>97.83720482909223</v>
      </c>
      <c r="G50" s="42"/>
      <c r="H50" s="196">
        <v>3437.7719999999995</v>
      </c>
      <c r="I50" s="197">
        <v>2779.7590000000005</v>
      </c>
      <c r="J50" s="197">
        <v>2828.6070000000004</v>
      </c>
      <c r="K50" s="43">
        <f>IF(I50&gt;0,100*J50/I50,0)</f>
        <v>101.75727464143475</v>
      </c>
      <c r="L50"/>
      <c r="M50"/>
      <c r="N50"/>
      <c r="O50"/>
      <c r="P50"/>
      <c r="Q50"/>
      <c r="R50"/>
      <c r="S50"/>
      <c r="T50"/>
      <c r="U50"/>
      <c r="V50"/>
    </row>
    <row r="51" spans="1:22" s="35" customFormat="1" ht="11.25" customHeight="1">
      <c r="A51" s="37"/>
      <c r="B51" s="46"/>
      <c r="C51" s="47"/>
      <c r="D51" s="47"/>
      <c r="E51" s="47"/>
      <c r="F51" s="48"/>
      <c r="G51" s="32"/>
      <c r="H51" s="195"/>
      <c r="I51" s="195"/>
      <c r="J51" s="195"/>
      <c r="K51" s="34"/>
      <c r="L51"/>
      <c r="M51"/>
      <c r="N51"/>
      <c r="O51"/>
      <c r="P51"/>
      <c r="Q51"/>
      <c r="R51"/>
      <c r="S51"/>
      <c r="T51"/>
      <c r="U51"/>
      <c r="V51"/>
    </row>
    <row r="52" spans="1:22" s="44" customFormat="1" ht="11.25" customHeight="1">
      <c r="A52" s="38" t="s">
        <v>41</v>
      </c>
      <c r="B52" s="39"/>
      <c r="C52" s="40">
        <v>26908</v>
      </c>
      <c r="D52" s="40">
        <v>26900</v>
      </c>
      <c r="E52" s="40">
        <v>26908</v>
      </c>
      <c r="F52" s="41">
        <f>IF(D52&gt;0,100*E52/D52,0)</f>
        <v>100.02973977695167</v>
      </c>
      <c r="G52" s="42"/>
      <c r="H52" s="196">
        <v>140.377</v>
      </c>
      <c r="I52" s="197">
        <v>86.16736279547791</v>
      </c>
      <c r="J52" s="197">
        <v>77.574</v>
      </c>
      <c r="K52" s="43">
        <f>IF(I52&gt;0,100*J52/I52,0)</f>
        <v>90.02712568112982</v>
      </c>
      <c r="L52"/>
      <c r="M52"/>
      <c r="N52"/>
      <c r="O52"/>
      <c r="P52"/>
      <c r="Q52"/>
      <c r="R52"/>
      <c r="S52"/>
      <c r="T52"/>
      <c r="U52"/>
      <c r="V52"/>
    </row>
    <row r="53" spans="1:22" s="35" customFormat="1" ht="11.25" customHeight="1">
      <c r="A53" s="37"/>
      <c r="B53" s="30"/>
      <c r="C53" s="31"/>
      <c r="D53" s="31"/>
      <c r="E53" s="31"/>
      <c r="F53" s="32"/>
      <c r="G53" s="32"/>
      <c r="H53" s="195"/>
      <c r="I53" s="195"/>
      <c r="J53" s="195"/>
      <c r="K53" s="34"/>
      <c r="L53"/>
      <c r="M53"/>
      <c r="N53"/>
      <c r="O53"/>
      <c r="P53"/>
      <c r="Q53"/>
      <c r="R53"/>
      <c r="S53"/>
      <c r="T53"/>
      <c r="U53"/>
      <c r="V53"/>
    </row>
    <row r="54" spans="1:22" s="35" customFormat="1" ht="11.25" customHeight="1">
      <c r="A54" s="37" t="s">
        <v>42</v>
      </c>
      <c r="B54" s="30"/>
      <c r="C54" s="31">
        <v>72155</v>
      </c>
      <c r="D54" s="31">
        <v>68307</v>
      </c>
      <c r="E54" s="31">
        <v>72623</v>
      </c>
      <c r="F54" s="32"/>
      <c r="G54" s="32"/>
      <c r="H54" s="195">
        <v>244.036</v>
      </c>
      <c r="I54" s="195">
        <v>162.657</v>
      </c>
      <c r="J54" s="195">
        <v>199.921</v>
      </c>
      <c r="K54" s="34"/>
      <c r="L54"/>
      <c r="M54"/>
      <c r="N54"/>
      <c r="O54"/>
      <c r="P54"/>
      <c r="Q54"/>
      <c r="R54"/>
      <c r="S54"/>
      <c r="T54"/>
      <c r="U54"/>
      <c r="V54"/>
    </row>
    <row r="55" spans="1:22" s="35" customFormat="1" ht="11.25" customHeight="1">
      <c r="A55" s="37" t="s">
        <v>43</v>
      </c>
      <c r="B55" s="30"/>
      <c r="C55" s="31">
        <v>54111</v>
      </c>
      <c r="D55" s="31">
        <v>54708</v>
      </c>
      <c r="E55" s="31">
        <v>56618</v>
      </c>
      <c r="F55" s="32"/>
      <c r="G55" s="32"/>
      <c r="H55" s="195">
        <v>105.006</v>
      </c>
      <c r="I55" s="195">
        <v>69.634</v>
      </c>
      <c r="J55" s="195">
        <v>92.611</v>
      </c>
      <c r="K55" s="34"/>
      <c r="L55"/>
      <c r="M55"/>
      <c r="N55"/>
      <c r="O55"/>
      <c r="P55"/>
      <c r="Q55"/>
      <c r="R55"/>
      <c r="S55"/>
      <c r="T55"/>
      <c r="U55"/>
      <c r="V55"/>
    </row>
    <row r="56" spans="1:22" s="35" customFormat="1" ht="11.25" customHeight="1">
      <c r="A56" s="37" t="s">
        <v>44</v>
      </c>
      <c r="B56" s="30"/>
      <c r="C56" s="31">
        <v>36022</v>
      </c>
      <c r="D56" s="31">
        <v>35777</v>
      </c>
      <c r="E56" s="31">
        <v>30050</v>
      </c>
      <c r="F56" s="32"/>
      <c r="G56" s="32"/>
      <c r="H56" s="195">
        <v>119.655</v>
      </c>
      <c r="I56" s="195">
        <v>107</v>
      </c>
      <c r="J56" s="195">
        <v>58.09</v>
      </c>
      <c r="K56" s="34"/>
      <c r="L56"/>
      <c r="M56"/>
      <c r="N56"/>
      <c r="O56"/>
      <c r="P56"/>
      <c r="Q56"/>
      <c r="R56"/>
      <c r="S56"/>
      <c r="T56"/>
      <c r="U56"/>
      <c r="V56"/>
    </row>
    <row r="57" spans="1:22" s="35" customFormat="1" ht="11.25" customHeight="1">
      <c r="A57" s="37" t="s">
        <v>45</v>
      </c>
      <c r="B57" s="30"/>
      <c r="C57" s="31">
        <v>71085</v>
      </c>
      <c r="D57" s="31">
        <v>71461</v>
      </c>
      <c r="E57" s="31">
        <v>68884</v>
      </c>
      <c r="F57" s="32"/>
      <c r="G57" s="32"/>
      <c r="H57" s="195">
        <v>229.341</v>
      </c>
      <c r="I57" s="195">
        <v>142.212</v>
      </c>
      <c r="J57" s="195">
        <v>127.7686</v>
      </c>
      <c r="K57" s="34"/>
      <c r="L57"/>
      <c r="M57"/>
      <c r="N57"/>
      <c r="O57"/>
      <c r="P57"/>
      <c r="Q57"/>
      <c r="R57"/>
      <c r="S57"/>
      <c r="T57"/>
      <c r="U57"/>
      <c r="V57"/>
    </row>
    <row r="58" spans="1:22" s="35" customFormat="1" ht="11.25" customHeight="1">
      <c r="A58" s="37" t="s">
        <v>46</v>
      </c>
      <c r="B58" s="30"/>
      <c r="C58" s="31">
        <v>65542</v>
      </c>
      <c r="D58" s="31">
        <v>64535</v>
      </c>
      <c r="E58" s="31">
        <v>62947</v>
      </c>
      <c r="F58" s="32"/>
      <c r="G58" s="32"/>
      <c r="H58" s="195">
        <v>197.709</v>
      </c>
      <c r="I58" s="195">
        <v>101.085</v>
      </c>
      <c r="J58" s="195">
        <v>78.185</v>
      </c>
      <c r="K58" s="34"/>
      <c r="L58"/>
      <c r="M58"/>
      <c r="N58"/>
      <c r="O58"/>
      <c r="P58"/>
      <c r="Q58"/>
      <c r="R58"/>
      <c r="S58"/>
      <c r="T58"/>
      <c r="U58"/>
      <c r="V58"/>
    </row>
    <row r="59" spans="1:22" s="44" customFormat="1" ht="11.25" customHeight="1">
      <c r="A59" s="38" t="s">
        <v>47</v>
      </c>
      <c r="B59" s="39"/>
      <c r="C59" s="40">
        <v>298915</v>
      </c>
      <c r="D59" s="40">
        <v>294788</v>
      </c>
      <c r="E59" s="40">
        <v>291122</v>
      </c>
      <c r="F59" s="41">
        <f>IF(D59&gt;0,100*E59/D59,0)</f>
        <v>98.75639442582467</v>
      </c>
      <c r="G59" s="42"/>
      <c r="H59" s="196">
        <v>895.7470000000001</v>
      </c>
      <c r="I59" s="197">
        <v>582.588</v>
      </c>
      <c r="J59" s="197">
        <v>556.5755999999999</v>
      </c>
      <c r="K59" s="43">
        <f>IF(I59&gt;0,100*J59/I59,0)</f>
        <v>95.53502646810438</v>
      </c>
      <c r="L59"/>
      <c r="M59"/>
      <c r="N59"/>
      <c r="O59"/>
      <c r="P59"/>
      <c r="Q59"/>
      <c r="R59"/>
      <c r="S59"/>
      <c r="T59"/>
      <c r="U59"/>
      <c r="V59"/>
    </row>
    <row r="60" spans="1:22" s="35" customFormat="1" ht="11.25" customHeight="1">
      <c r="A60" s="37"/>
      <c r="B60" s="30"/>
      <c r="C60" s="31"/>
      <c r="D60" s="31"/>
      <c r="E60" s="31"/>
      <c r="F60" s="32"/>
      <c r="G60" s="32"/>
      <c r="H60" s="195"/>
      <c r="I60" s="195"/>
      <c r="J60" s="195"/>
      <c r="K60" s="34"/>
      <c r="L60"/>
      <c r="M60"/>
      <c r="N60"/>
      <c r="O60"/>
      <c r="P60"/>
      <c r="Q60"/>
      <c r="R60"/>
      <c r="S60"/>
      <c r="T60"/>
      <c r="U60"/>
      <c r="V60"/>
    </row>
    <row r="61" spans="1:22" s="35" customFormat="1" ht="11.25" customHeight="1">
      <c r="A61" s="37" t="s">
        <v>48</v>
      </c>
      <c r="B61" s="30"/>
      <c r="C61" s="31">
        <v>1467</v>
      </c>
      <c r="D61" s="31">
        <v>1200</v>
      </c>
      <c r="E61" s="31">
        <v>1600</v>
      </c>
      <c r="F61" s="32"/>
      <c r="G61" s="32"/>
      <c r="H61" s="195">
        <v>5.2</v>
      </c>
      <c r="I61" s="195">
        <v>2</v>
      </c>
      <c r="J61" s="195">
        <v>3.12</v>
      </c>
      <c r="K61" s="34"/>
      <c r="L61"/>
      <c r="M61"/>
      <c r="N61"/>
      <c r="O61"/>
      <c r="P61"/>
      <c r="Q61"/>
      <c r="R61"/>
      <c r="S61"/>
      <c r="T61"/>
      <c r="U61"/>
      <c r="V61"/>
    </row>
    <row r="62" spans="1:22" s="35" customFormat="1" ht="11.25" customHeight="1">
      <c r="A62" s="37" t="s">
        <v>49</v>
      </c>
      <c r="B62" s="30"/>
      <c r="C62" s="31">
        <v>654</v>
      </c>
      <c r="D62" s="31">
        <v>590</v>
      </c>
      <c r="E62" s="31">
        <v>590</v>
      </c>
      <c r="F62" s="32"/>
      <c r="G62" s="32"/>
      <c r="H62" s="195">
        <v>1.157</v>
      </c>
      <c r="I62" s="195">
        <v>0.336</v>
      </c>
      <c r="J62" s="195">
        <v>0.785</v>
      </c>
      <c r="K62" s="34"/>
      <c r="L62"/>
      <c r="M62"/>
      <c r="N62"/>
      <c r="O62"/>
      <c r="P62"/>
      <c r="Q62"/>
      <c r="R62"/>
      <c r="S62"/>
      <c r="T62"/>
      <c r="U62"/>
      <c r="V62"/>
    </row>
    <row r="63" spans="1:22" s="35" customFormat="1" ht="11.25" customHeight="1">
      <c r="A63" s="37" t="s">
        <v>50</v>
      </c>
      <c r="B63" s="30"/>
      <c r="C63" s="31">
        <v>1600</v>
      </c>
      <c r="D63" s="31">
        <v>1560</v>
      </c>
      <c r="E63" s="31">
        <v>2268</v>
      </c>
      <c r="F63" s="32"/>
      <c r="G63" s="32"/>
      <c r="H63" s="195">
        <v>4.303</v>
      </c>
      <c r="I63" s="195">
        <v>0.924</v>
      </c>
      <c r="J63" s="195">
        <v>3.5</v>
      </c>
      <c r="K63" s="34"/>
      <c r="L63"/>
      <c r="M63"/>
      <c r="N63"/>
      <c r="O63"/>
      <c r="P63"/>
      <c r="Q63"/>
      <c r="R63"/>
      <c r="S63"/>
      <c r="T63"/>
      <c r="U63"/>
      <c r="V63"/>
    </row>
    <row r="64" spans="1:22" s="44" customFormat="1" ht="11.25" customHeight="1">
      <c r="A64" s="38" t="s">
        <v>51</v>
      </c>
      <c r="B64" s="39"/>
      <c r="C64" s="40">
        <v>3721</v>
      </c>
      <c r="D64" s="40">
        <v>3350</v>
      </c>
      <c r="E64" s="40">
        <v>4458</v>
      </c>
      <c r="F64" s="41">
        <f>IF(D64&gt;0,100*E64/D64,0)</f>
        <v>133.07462686567163</v>
      </c>
      <c r="G64" s="42"/>
      <c r="H64" s="196">
        <v>10.66</v>
      </c>
      <c r="I64" s="197">
        <v>3.26</v>
      </c>
      <c r="J64" s="197">
        <v>7.405</v>
      </c>
      <c r="K64" s="43">
        <f>IF(I64&gt;0,100*J64/I64,0)</f>
        <v>227.1472392638037</v>
      </c>
      <c r="L64"/>
      <c r="M64"/>
      <c r="N64"/>
      <c r="O64"/>
      <c r="P64"/>
      <c r="Q64"/>
      <c r="R64"/>
      <c r="S64"/>
      <c r="T64"/>
      <c r="U64"/>
      <c r="V64"/>
    </row>
    <row r="65" spans="1:22" s="35" customFormat="1" ht="11.25" customHeight="1">
      <c r="A65" s="37"/>
      <c r="B65" s="30"/>
      <c r="C65" s="31"/>
      <c r="D65" s="31"/>
      <c r="E65" s="31"/>
      <c r="F65" s="32"/>
      <c r="G65" s="32"/>
      <c r="H65" s="195"/>
      <c r="I65" s="195"/>
      <c r="J65" s="195"/>
      <c r="K65" s="34"/>
      <c r="L65"/>
      <c r="M65"/>
      <c r="N65"/>
      <c r="O65"/>
      <c r="P65"/>
      <c r="Q65"/>
      <c r="R65"/>
      <c r="S65"/>
      <c r="T65"/>
      <c r="U65"/>
      <c r="V65"/>
    </row>
    <row r="66" spans="1:22" s="44" customFormat="1" ht="11.25" customHeight="1">
      <c r="A66" s="38" t="s">
        <v>52</v>
      </c>
      <c r="B66" s="39"/>
      <c r="C66" s="40">
        <v>5925</v>
      </c>
      <c r="D66" s="40">
        <v>4366</v>
      </c>
      <c r="E66" s="40">
        <v>5211</v>
      </c>
      <c r="F66" s="41">
        <f>IF(D66&gt;0,100*E66/D66,0)</f>
        <v>119.35409986257444</v>
      </c>
      <c r="G66" s="42"/>
      <c r="H66" s="196">
        <v>15.514</v>
      </c>
      <c r="I66" s="197">
        <v>9.303</v>
      </c>
      <c r="J66" s="197">
        <v>9.758</v>
      </c>
      <c r="K66" s="43">
        <f>IF(I66&gt;0,100*J66/I66,0)</f>
        <v>104.89089541008275</v>
      </c>
      <c r="L66"/>
      <c r="M66"/>
      <c r="N66"/>
      <c r="O66"/>
      <c r="P66"/>
      <c r="Q66"/>
      <c r="R66"/>
      <c r="S66"/>
      <c r="T66"/>
      <c r="U66"/>
      <c r="V66"/>
    </row>
    <row r="67" spans="1:22" s="35" customFormat="1" ht="11.25" customHeight="1">
      <c r="A67" s="37"/>
      <c r="B67" s="30"/>
      <c r="C67" s="31"/>
      <c r="D67" s="31"/>
      <c r="E67" s="31"/>
      <c r="F67" s="32"/>
      <c r="G67" s="32"/>
      <c r="H67" s="195"/>
      <c r="I67" s="195"/>
      <c r="J67" s="195"/>
      <c r="K67" s="34"/>
      <c r="L67"/>
      <c r="M67"/>
      <c r="N67"/>
      <c r="O67"/>
      <c r="P67"/>
      <c r="Q67"/>
      <c r="R67"/>
      <c r="S67"/>
      <c r="T67"/>
      <c r="U67"/>
      <c r="V67"/>
    </row>
    <row r="68" spans="1:22" s="35" customFormat="1" ht="11.25" customHeight="1">
      <c r="A68" s="37" t="s">
        <v>53</v>
      </c>
      <c r="B68" s="30"/>
      <c r="C68" s="31">
        <v>69106</v>
      </c>
      <c r="D68" s="31">
        <v>78800</v>
      </c>
      <c r="E68" s="31">
        <v>72500</v>
      </c>
      <c r="F68" s="32"/>
      <c r="G68" s="32"/>
      <c r="H68" s="195">
        <v>138.445</v>
      </c>
      <c r="I68" s="195">
        <v>165</v>
      </c>
      <c r="J68" s="195">
        <v>135</v>
      </c>
      <c r="K68" s="34"/>
      <c r="L68"/>
      <c r="M68"/>
      <c r="N68"/>
      <c r="O68"/>
      <c r="P68"/>
      <c r="Q68"/>
      <c r="R68"/>
      <c r="S68"/>
      <c r="T68"/>
      <c r="U68"/>
      <c r="V68"/>
    </row>
    <row r="69" spans="1:22" s="35" customFormat="1" ht="11.25" customHeight="1">
      <c r="A69" s="37" t="s">
        <v>54</v>
      </c>
      <c r="B69" s="30"/>
      <c r="C69" s="31">
        <v>5843</v>
      </c>
      <c r="D69" s="31">
        <v>5760</v>
      </c>
      <c r="E69" s="31">
        <v>5000</v>
      </c>
      <c r="F69" s="32"/>
      <c r="G69" s="32"/>
      <c r="H69" s="195">
        <v>9.624</v>
      </c>
      <c r="I69" s="195">
        <v>8.5</v>
      </c>
      <c r="J69" s="195">
        <v>8</v>
      </c>
      <c r="K69" s="34"/>
      <c r="L69"/>
      <c r="M69"/>
      <c r="N69"/>
      <c r="O69"/>
      <c r="P69"/>
      <c r="Q69"/>
      <c r="R69"/>
      <c r="S69"/>
      <c r="T69"/>
      <c r="U69"/>
      <c r="V69"/>
    </row>
    <row r="70" spans="1:22" s="44" customFormat="1" ht="11.25" customHeight="1">
      <c r="A70" s="38" t="s">
        <v>55</v>
      </c>
      <c r="B70" s="39"/>
      <c r="C70" s="40">
        <v>74949</v>
      </c>
      <c r="D70" s="40">
        <v>84560</v>
      </c>
      <c r="E70" s="40">
        <v>77500</v>
      </c>
      <c r="F70" s="41">
        <f>IF(D70&gt;0,100*E70/D70,0)</f>
        <v>91.65089877010406</v>
      </c>
      <c r="G70" s="42"/>
      <c r="H70" s="196">
        <v>148.069</v>
      </c>
      <c r="I70" s="197">
        <v>173.5</v>
      </c>
      <c r="J70" s="197">
        <v>143</v>
      </c>
      <c r="K70" s="43">
        <f>IF(I70&gt;0,100*J70/I70,0)</f>
        <v>82.42074927953891</v>
      </c>
      <c r="L70"/>
      <c r="M70"/>
      <c r="N70"/>
      <c r="O70"/>
      <c r="P70"/>
      <c r="Q70"/>
      <c r="R70"/>
      <c r="S70"/>
      <c r="T70"/>
      <c r="U70"/>
      <c r="V70"/>
    </row>
    <row r="71" spans="1:22" s="35" customFormat="1" ht="11.25" customHeight="1">
      <c r="A71" s="37"/>
      <c r="B71" s="30"/>
      <c r="C71" s="31"/>
      <c r="D71" s="31"/>
      <c r="E71" s="31"/>
      <c r="F71" s="32"/>
      <c r="G71" s="32"/>
      <c r="H71" s="195"/>
      <c r="I71" s="195"/>
      <c r="J71" s="195"/>
      <c r="K71" s="34"/>
      <c r="L71"/>
      <c r="M71"/>
      <c r="N71"/>
      <c r="O71"/>
      <c r="P71"/>
      <c r="Q71"/>
      <c r="R71"/>
      <c r="S71"/>
      <c r="T71"/>
      <c r="U71"/>
      <c r="V71"/>
    </row>
    <row r="72" spans="1:22" s="35" customFormat="1" ht="11.25" customHeight="1">
      <c r="A72" s="37" t="s">
        <v>56</v>
      </c>
      <c r="B72" s="30"/>
      <c r="C72" s="31">
        <v>1915</v>
      </c>
      <c r="D72" s="31">
        <v>1600</v>
      </c>
      <c r="E72" s="31">
        <v>1787</v>
      </c>
      <c r="F72" s="32"/>
      <c r="G72" s="32"/>
      <c r="H72" s="195">
        <v>2.744</v>
      </c>
      <c r="I72" s="195">
        <v>0.521</v>
      </c>
      <c r="J72" s="195">
        <v>2.466</v>
      </c>
      <c r="K72" s="34"/>
      <c r="L72"/>
      <c r="M72"/>
      <c r="N72"/>
      <c r="O72"/>
      <c r="P72"/>
      <c r="Q72"/>
      <c r="R72"/>
      <c r="S72"/>
      <c r="T72"/>
      <c r="U72"/>
      <c r="V72"/>
    </row>
    <row r="73" spans="1:22" s="35" customFormat="1" ht="11.25" customHeight="1">
      <c r="A73" s="37" t="s">
        <v>57</v>
      </c>
      <c r="B73" s="30"/>
      <c r="C73" s="31">
        <v>17150</v>
      </c>
      <c r="D73" s="31">
        <v>22065</v>
      </c>
      <c r="E73" s="31">
        <v>22026</v>
      </c>
      <c r="F73" s="32"/>
      <c r="G73" s="32"/>
      <c r="H73" s="195">
        <v>43.167</v>
      </c>
      <c r="I73" s="195">
        <v>77.65</v>
      </c>
      <c r="J73" s="195">
        <v>76.9</v>
      </c>
      <c r="K73" s="34"/>
      <c r="L73"/>
      <c r="M73"/>
      <c r="N73"/>
      <c r="O73"/>
      <c r="P73"/>
      <c r="Q73"/>
      <c r="R73"/>
      <c r="S73"/>
      <c r="T73"/>
      <c r="U73"/>
      <c r="V73"/>
    </row>
    <row r="74" spans="1:22" s="35" customFormat="1" ht="11.25" customHeight="1">
      <c r="A74" s="37" t="s">
        <v>58</v>
      </c>
      <c r="B74" s="30"/>
      <c r="C74" s="31">
        <v>33418</v>
      </c>
      <c r="D74" s="31">
        <v>38856</v>
      </c>
      <c r="E74" s="31">
        <v>32000</v>
      </c>
      <c r="F74" s="32"/>
      <c r="G74" s="32"/>
      <c r="H74" s="195">
        <v>97.484</v>
      </c>
      <c r="I74" s="195">
        <v>136.454</v>
      </c>
      <c r="J74" s="195">
        <v>85.568</v>
      </c>
      <c r="K74" s="34"/>
      <c r="L74"/>
      <c r="M74"/>
      <c r="N74"/>
      <c r="O74"/>
      <c r="P74"/>
      <c r="Q74"/>
      <c r="R74"/>
      <c r="S74"/>
      <c r="T74"/>
      <c r="U74"/>
      <c r="V74"/>
    </row>
    <row r="75" spans="1:22" s="35" customFormat="1" ht="11.25" customHeight="1">
      <c r="A75" s="37" t="s">
        <v>59</v>
      </c>
      <c r="B75" s="30"/>
      <c r="C75" s="31">
        <v>14558</v>
      </c>
      <c r="D75" s="31">
        <v>11846.28</v>
      </c>
      <c r="E75" s="31">
        <v>11895</v>
      </c>
      <c r="F75" s="32"/>
      <c r="G75" s="32"/>
      <c r="H75" s="195">
        <v>36.975</v>
      </c>
      <c r="I75" s="195">
        <v>13.68187365726355</v>
      </c>
      <c r="J75" s="195">
        <v>18.93684</v>
      </c>
      <c r="K75" s="34"/>
      <c r="L75"/>
      <c r="M75"/>
      <c r="N75"/>
      <c r="O75"/>
      <c r="P75"/>
      <c r="Q75"/>
      <c r="R75"/>
      <c r="S75"/>
      <c r="T75"/>
      <c r="U75"/>
      <c r="V75"/>
    </row>
    <row r="76" spans="1:22" s="35" customFormat="1" ht="11.25" customHeight="1">
      <c r="A76" s="37" t="s">
        <v>60</v>
      </c>
      <c r="B76" s="30"/>
      <c r="C76" s="31">
        <v>5728</v>
      </c>
      <c r="D76" s="31">
        <v>6194</v>
      </c>
      <c r="E76" s="31">
        <v>5900</v>
      </c>
      <c r="F76" s="32"/>
      <c r="G76" s="32"/>
      <c r="H76" s="195">
        <v>24.924</v>
      </c>
      <c r="I76" s="195">
        <v>20.44</v>
      </c>
      <c r="J76" s="195">
        <v>21.83</v>
      </c>
      <c r="K76" s="34"/>
      <c r="L76"/>
      <c r="M76"/>
      <c r="N76"/>
      <c r="O76"/>
      <c r="P76"/>
      <c r="Q76"/>
      <c r="R76"/>
      <c r="S76"/>
      <c r="T76"/>
      <c r="U76"/>
      <c r="V76"/>
    </row>
    <row r="77" spans="1:22" s="35" customFormat="1" ht="11.25" customHeight="1">
      <c r="A77" s="37" t="s">
        <v>61</v>
      </c>
      <c r="B77" s="30"/>
      <c r="C77" s="31">
        <v>5860</v>
      </c>
      <c r="D77" s="31">
        <v>3985</v>
      </c>
      <c r="E77" s="31">
        <v>3971</v>
      </c>
      <c r="F77" s="32"/>
      <c r="G77" s="32"/>
      <c r="H77" s="195">
        <v>9.417</v>
      </c>
      <c r="I77" s="195">
        <v>7.985</v>
      </c>
      <c r="J77" s="195">
        <v>10</v>
      </c>
      <c r="K77" s="34"/>
      <c r="L77"/>
      <c r="M77"/>
      <c r="N77"/>
      <c r="O77"/>
      <c r="P77"/>
      <c r="Q77"/>
      <c r="R77"/>
      <c r="S77"/>
      <c r="T77"/>
      <c r="U77"/>
      <c r="V77"/>
    </row>
    <row r="78" spans="1:22" s="35" customFormat="1" ht="11.25" customHeight="1">
      <c r="A78" s="37" t="s">
        <v>62</v>
      </c>
      <c r="B78" s="30"/>
      <c r="C78" s="31">
        <v>6718</v>
      </c>
      <c r="D78" s="31">
        <v>8710</v>
      </c>
      <c r="E78" s="31">
        <v>8700</v>
      </c>
      <c r="F78" s="32"/>
      <c r="G78" s="32"/>
      <c r="H78" s="195">
        <v>13.83</v>
      </c>
      <c r="I78" s="195">
        <v>16.035</v>
      </c>
      <c r="J78" s="195">
        <v>17.4</v>
      </c>
      <c r="K78" s="34"/>
      <c r="L78"/>
      <c r="M78"/>
      <c r="N78"/>
      <c r="O78"/>
      <c r="P78"/>
      <c r="Q78"/>
      <c r="R78"/>
      <c r="S78"/>
      <c r="T78"/>
      <c r="U78"/>
      <c r="V78"/>
    </row>
    <row r="79" spans="1:22" s="35" customFormat="1" ht="11.25" customHeight="1">
      <c r="A79" s="37" t="s">
        <v>63</v>
      </c>
      <c r="B79" s="30"/>
      <c r="C79" s="31">
        <v>78778</v>
      </c>
      <c r="D79" s="31">
        <v>92300</v>
      </c>
      <c r="E79" s="31">
        <v>75000</v>
      </c>
      <c r="F79" s="32"/>
      <c r="G79" s="32"/>
      <c r="H79" s="195">
        <v>274.482</v>
      </c>
      <c r="I79" s="195">
        <v>343.246</v>
      </c>
      <c r="J79" s="195">
        <v>264.15</v>
      </c>
      <c r="K79" s="34"/>
      <c r="L79"/>
      <c r="M79"/>
      <c r="N79"/>
      <c r="O79"/>
      <c r="P79"/>
      <c r="Q79"/>
      <c r="R79"/>
      <c r="S79"/>
      <c r="T79"/>
      <c r="U79"/>
      <c r="V79"/>
    </row>
    <row r="80" spans="1:22" s="44" customFormat="1" ht="11.25" customHeight="1">
      <c r="A80" s="45" t="s">
        <v>64</v>
      </c>
      <c r="B80" s="39"/>
      <c r="C80" s="40">
        <v>164125</v>
      </c>
      <c r="D80" s="40">
        <v>185556.28</v>
      </c>
      <c r="E80" s="40">
        <v>161279</v>
      </c>
      <c r="F80" s="41">
        <f>IF(D80&gt;0,100*E80/D80,0)</f>
        <v>86.91648700868545</v>
      </c>
      <c r="G80" s="42"/>
      <c r="H80" s="196">
        <v>503.023</v>
      </c>
      <c r="I80" s="197">
        <v>616.0128736572635</v>
      </c>
      <c r="J80" s="197">
        <v>497.2508399999999</v>
      </c>
      <c r="K80" s="43">
        <f>IF(I80&gt;0,100*J80/I80,0)</f>
        <v>80.72085199256075</v>
      </c>
      <c r="L80"/>
      <c r="M80"/>
      <c r="N80"/>
      <c r="O80"/>
      <c r="P80"/>
      <c r="Q80"/>
      <c r="R80"/>
      <c r="S80"/>
      <c r="T80"/>
      <c r="U80"/>
      <c r="V80"/>
    </row>
    <row r="81" spans="1:22" s="35" customFormat="1" ht="11.25" customHeight="1">
      <c r="A81" s="37"/>
      <c r="B81" s="30"/>
      <c r="C81" s="31"/>
      <c r="D81" s="31"/>
      <c r="E81" s="31"/>
      <c r="F81" s="32"/>
      <c r="G81" s="32"/>
      <c r="H81" s="195"/>
      <c r="I81" s="195"/>
      <c r="J81" s="195"/>
      <c r="K81" s="34"/>
      <c r="L81"/>
      <c r="M81"/>
      <c r="N81"/>
      <c r="O81"/>
      <c r="P81"/>
      <c r="Q81"/>
      <c r="R81"/>
      <c r="S81"/>
      <c r="T81"/>
      <c r="U81"/>
      <c r="V81"/>
    </row>
    <row r="82" spans="1:22" s="35" customFormat="1" ht="11.25" customHeight="1">
      <c r="A82" s="37" t="s">
        <v>65</v>
      </c>
      <c r="B82" s="30"/>
      <c r="C82" s="31">
        <v>5</v>
      </c>
      <c r="D82" s="31"/>
      <c r="E82" s="31"/>
      <c r="F82" s="32"/>
      <c r="G82" s="32"/>
      <c r="H82" s="195">
        <v>0.008</v>
      </c>
      <c r="I82" s="195"/>
      <c r="J82" s="195"/>
      <c r="K82" s="34"/>
      <c r="L82"/>
      <c r="M82"/>
      <c r="N82"/>
      <c r="O82"/>
      <c r="P82"/>
      <c r="Q82"/>
      <c r="R82"/>
      <c r="S82"/>
      <c r="T82"/>
      <c r="U82"/>
      <c r="V82"/>
    </row>
    <row r="83" spans="1:22" s="35" customFormat="1" ht="11.25" customHeight="1">
      <c r="A83" s="37" t="s">
        <v>66</v>
      </c>
      <c r="B83" s="30"/>
      <c r="C83" s="31">
        <v>183</v>
      </c>
      <c r="D83" s="31">
        <v>180</v>
      </c>
      <c r="E83" s="31">
        <v>180</v>
      </c>
      <c r="F83" s="32"/>
      <c r="G83" s="32"/>
      <c r="H83" s="195">
        <v>0.183</v>
      </c>
      <c r="I83" s="195">
        <v>0.18</v>
      </c>
      <c r="J83" s="195">
        <v>0.18</v>
      </c>
      <c r="K83" s="34"/>
      <c r="L83"/>
      <c r="M83"/>
      <c r="N83"/>
      <c r="O83"/>
      <c r="P83"/>
      <c r="Q83"/>
      <c r="R83"/>
      <c r="S83"/>
      <c r="T83"/>
      <c r="U83"/>
      <c r="V83"/>
    </row>
    <row r="84" spans="1:22" s="44" customFormat="1" ht="11.25" customHeight="1">
      <c r="A84" s="38" t="s">
        <v>67</v>
      </c>
      <c r="B84" s="39"/>
      <c r="C84" s="40">
        <v>188</v>
      </c>
      <c r="D84" s="40">
        <v>180</v>
      </c>
      <c r="E84" s="40">
        <v>180</v>
      </c>
      <c r="F84" s="41">
        <f>IF(D84&gt;0,100*E84/D84,0)</f>
        <v>100</v>
      </c>
      <c r="G84" s="42"/>
      <c r="H84" s="196">
        <v>0.191</v>
      </c>
      <c r="I84" s="197">
        <v>0.18</v>
      </c>
      <c r="J84" s="197">
        <v>0.18</v>
      </c>
      <c r="K84" s="43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35" customFormat="1" ht="11.25" customHeigh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  <c r="L85"/>
      <c r="M85"/>
      <c r="N85"/>
      <c r="O85"/>
      <c r="P85"/>
      <c r="Q85"/>
      <c r="R85"/>
      <c r="S85"/>
      <c r="T85"/>
      <c r="U85"/>
      <c r="V85"/>
    </row>
    <row r="86" spans="1:22" s="35" customFormat="1" ht="11.25" customHeight="1">
      <c r="A86" s="37" t="s">
        <v>68</v>
      </c>
      <c r="B86" s="30"/>
      <c r="C86" s="31">
        <v>1781580</v>
      </c>
      <c r="D86" s="31">
        <v>1871656.28</v>
      </c>
      <c r="E86" s="31">
        <v>1823574.284593786</v>
      </c>
      <c r="F86" s="32">
        <f>IF(D86&gt;0,100*E86/D86,0)</f>
        <v>97.4310456508492</v>
      </c>
      <c r="G86" s="32"/>
      <c r="H86" s="33">
        <v>6811.661000000001</v>
      </c>
      <c r="I86" s="33">
        <v>5698.594236452742</v>
      </c>
      <c r="J86" s="33">
        <v>5473.01294</v>
      </c>
      <c r="K86" s="34">
        <f>IF(I86&gt;0,100*J86/I86,0)</f>
        <v>96.04145711920066</v>
      </c>
      <c r="L86"/>
      <c r="M86"/>
      <c r="N86"/>
      <c r="O86"/>
      <c r="P86"/>
      <c r="Q86"/>
      <c r="R86"/>
      <c r="S86"/>
      <c r="T86"/>
      <c r="U86"/>
      <c r="V86"/>
    </row>
    <row r="87" spans="1:22" s="35" customFormat="1" ht="11.25" customHeight="1" thickBot="1">
      <c r="A87" s="37"/>
      <c r="B87" s="30"/>
      <c r="C87" s="31"/>
      <c r="D87" s="31"/>
      <c r="E87" s="31"/>
      <c r="F87" s="32"/>
      <c r="G87" s="32"/>
      <c r="H87" s="33"/>
      <c r="I87" s="33"/>
      <c r="J87" s="33"/>
      <c r="K87" s="34"/>
      <c r="L87"/>
      <c r="M87"/>
      <c r="N87"/>
      <c r="O87"/>
      <c r="P87"/>
      <c r="Q87"/>
      <c r="R87"/>
      <c r="S87"/>
      <c r="T87"/>
      <c r="U87"/>
      <c r="V87"/>
    </row>
    <row r="88" spans="1:22" s="35" customFormat="1" ht="11.25" customHeight="1">
      <c r="A88" s="49"/>
      <c r="B88" s="50"/>
      <c r="C88" s="51"/>
      <c r="D88" s="51"/>
      <c r="E88" s="51"/>
      <c r="F88" s="52"/>
      <c r="G88" s="32"/>
      <c r="H88" s="53"/>
      <c r="I88" s="54"/>
      <c r="J88" s="54"/>
      <c r="K88" s="52"/>
      <c r="L88"/>
      <c r="M88"/>
      <c r="N88"/>
      <c r="O88"/>
      <c r="P88"/>
      <c r="Q88"/>
      <c r="R88"/>
      <c r="S88"/>
      <c r="T88"/>
      <c r="U88"/>
      <c r="V88"/>
    </row>
    <row r="89" spans="1:22" s="44" customFormat="1" ht="11.25" customHeight="1">
      <c r="A89" s="55" t="s">
        <v>69</v>
      </c>
      <c r="B89" s="56"/>
      <c r="C89" s="57">
        <v>1781580</v>
      </c>
      <c r="D89" s="57">
        <v>1871656.28</v>
      </c>
      <c r="E89" s="57">
        <v>1823574.284593786</v>
      </c>
      <c r="F89" s="58">
        <f>IF(D89&gt;0,100*E89/D89,0)</f>
        <v>97.4310456508492</v>
      </c>
      <c r="G89" s="42"/>
      <c r="H89" s="59">
        <v>6811.661000000001</v>
      </c>
      <c r="I89" s="60">
        <v>5698.594236452742</v>
      </c>
      <c r="J89" s="60">
        <v>5473.01294</v>
      </c>
      <c r="K89" s="58">
        <f>IF(I89&gt;0,100*J89/I89,0)</f>
        <v>96.04145711920066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61"/>
      <c r="B90" s="62"/>
      <c r="C90" s="63"/>
      <c r="D90" s="63"/>
      <c r="E90" s="63"/>
      <c r="F90" s="64"/>
      <c r="G90" s="65"/>
      <c r="H90" s="66"/>
      <c r="I90" s="67"/>
      <c r="J90" s="67"/>
      <c r="K90" s="64"/>
    </row>
    <row r="624" ht="11.25" customHeight="1">
      <c r="B624" s="69"/>
    </row>
    <row r="625" ht="11.25" customHeight="1">
      <c r="B625" s="69"/>
    </row>
    <row r="626" ht="11.25" customHeight="1">
      <c r="B626" s="69"/>
    </row>
    <row r="627" ht="11.25" customHeight="1">
      <c r="B627" s="69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3937007874015748" bottom="0.3937007874015748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107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2014</v>
      </c>
      <c r="D6" s="86">
        <f>E6-1</f>
        <v>2015</v>
      </c>
      <c r="E6" s="86">
        <v>2016</v>
      </c>
      <c r="F6" s="87">
        <f>E6</f>
        <v>2016</v>
      </c>
      <c r="G6" s="88"/>
      <c r="H6" s="85">
        <f>J6-2</f>
        <v>2014</v>
      </c>
      <c r="I6" s="86">
        <f>J6-1</f>
        <v>2015</v>
      </c>
      <c r="J6" s="86">
        <v>2016</v>
      </c>
      <c r="K6" s="87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7</v>
      </c>
      <c r="D7" s="91" t="s">
        <v>7</v>
      </c>
      <c r="E7" s="91"/>
      <c r="F7" s="92" t="str">
        <f>CONCATENATE(D6,"=100")</f>
        <v>2015=100</v>
      </c>
      <c r="G7" s="93"/>
      <c r="H7" s="90" t="s">
        <v>7</v>
      </c>
      <c r="I7" s="91" t="s">
        <v>7</v>
      </c>
      <c r="J7" s="91"/>
      <c r="K7" s="92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/>
      <c r="I28" s="198"/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>
        <v>1</v>
      </c>
      <c r="E30" s="100">
        <v>1</v>
      </c>
      <c r="F30" s="101"/>
      <c r="G30" s="101"/>
      <c r="H30" s="198"/>
      <c r="I30" s="198">
        <v>0.02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>
        <v>1</v>
      </c>
      <c r="E31" s="109">
        <v>1</v>
      </c>
      <c r="F31" s="110">
        <f>IF(D31&gt;0,100*E31/D31,0)</f>
        <v>100</v>
      </c>
      <c r="G31" s="111"/>
      <c r="H31" s="199"/>
      <c r="I31" s="200">
        <v>0.02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35</v>
      </c>
      <c r="D33" s="100">
        <v>35</v>
      </c>
      <c r="E33" s="100">
        <v>30</v>
      </c>
      <c r="F33" s="101"/>
      <c r="G33" s="101"/>
      <c r="H33" s="198">
        <v>0.5</v>
      </c>
      <c r="I33" s="198">
        <v>0.5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</v>
      </c>
      <c r="D34" s="100"/>
      <c r="E34" s="100"/>
      <c r="F34" s="101"/>
      <c r="G34" s="101"/>
      <c r="H34" s="198">
        <v>0.005</v>
      </c>
      <c r="I34" s="198"/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2</v>
      </c>
      <c r="D35" s="100">
        <v>2</v>
      </c>
      <c r="E35" s="100">
        <v>2</v>
      </c>
      <c r="F35" s="101"/>
      <c r="G35" s="101"/>
      <c r="H35" s="198">
        <v>0.02</v>
      </c>
      <c r="I35" s="198">
        <v>0.02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2</v>
      </c>
      <c r="D36" s="100">
        <v>3</v>
      </c>
      <c r="E36" s="100">
        <v>3</v>
      </c>
      <c r="F36" s="101"/>
      <c r="G36" s="101"/>
      <c r="H36" s="198">
        <v>0.036</v>
      </c>
      <c r="I36" s="198">
        <v>0.048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40</v>
      </c>
      <c r="D37" s="109">
        <v>40</v>
      </c>
      <c r="E37" s="109">
        <v>35</v>
      </c>
      <c r="F37" s="110">
        <f>IF(D37&gt;0,100*E37/D37,0)</f>
        <v>87.5</v>
      </c>
      <c r="G37" s="111"/>
      <c r="H37" s="199">
        <v>0.561</v>
      </c>
      <c r="I37" s="200">
        <v>0.5680000000000001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29</v>
      </c>
      <c r="D39" s="109">
        <v>8</v>
      </c>
      <c r="E39" s="109">
        <v>8</v>
      </c>
      <c r="F39" s="110">
        <f>IF(D39&gt;0,100*E39/D39,0)</f>
        <v>100</v>
      </c>
      <c r="G39" s="111"/>
      <c r="H39" s="199">
        <v>0.587</v>
      </c>
      <c r="I39" s="200">
        <v>0.16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24</v>
      </c>
      <c r="D46" s="100">
        <v>26</v>
      </c>
      <c r="E46" s="100">
        <v>26</v>
      </c>
      <c r="F46" s="101"/>
      <c r="G46" s="101"/>
      <c r="H46" s="198">
        <v>0.682</v>
      </c>
      <c r="I46" s="198">
        <v>0.78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>
        <v>1</v>
      </c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24</v>
      </c>
      <c r="D50" s="109">
        <v>26</v>
      </c>
      <c r="E50" s="109">
        <v>27</v>
      </c>
      <c r="F50" s="110">
        <f>IF(D50&gt;0,100*E50/D50,0)</f>
        <v>103.84615384615384</v>
      </c>
      <c r="G50" s="111"/>
      <c r="H50" s="199">
        <v>0.682</v>
      </c>
      <c r="I50" s="200">
        <v>0.78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>
        <v>1</v>
      </c>
      <c r="E52" s="109">
        <v>1</v>
      </c>
      <c r="F52" s="110">
        <f>IF(D52&gt;0,100*E52/D52,0)</f>
        <v>100</v>
      </c>
      <c r="G52" s="111"/>
      <c r="H52" s="199"/>
      <c r="I52" s="200">
        <v>0.017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/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/>
      <c r="I59" s="200"/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15</v>
      </c>
      <c r="D61" s="100">
        <v>15</v>
      </c>
      <c r="E61" s="100">
        <v>10</v>
      </c>
      <c r="F61" s="101"/>
      <c r="G61" s="101"/>
      <c r="H61" s="198">
        <v>0.45</v>
      </c>
      <c r="I61" s="198">
        <v>0.45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/>
      <c r="I62" s="198"/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23</v>
      </c>
      <c r="D63" s="100">
        <v>33</v>
      </c>
      <c r="E63" s="100">
        <v>33</v>
      </c>
      <c r="F63" s="101"/>
      <c r="G63" s="101"/>
      <c r="H63" s="198">
        <v>0.276</v>
      </c>
      <c r="I63" s="198">
        <v>0.594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38</v>
      </c>
      <c r="D64" s="109">
        <v>48</v>
      </c>
      <c r="E64" s="109">
        <v>43</v>
      </c>
      <c r="F64" s="110">
        <f>IF(D64&gt;0,100*E64/D64,0)</f>
        <v>89.58333333333333</v>
      </c>
      <c r="G64" s="111"/>
      <c r="H64" s="199">
        <v>0.726</v>
      </c>
      <c r="I64" s="200">
        <v>1.044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11</v>
      </c>
      <c r="D66" s="109">
        <v>10</v>
      </c>
      <c r="E66" s="109">
        <v>10</v>
      </c>
      <c r="F66" s="110">
        <f>IF(D66&gt;0,100*E66/D66,0)</f>
        <v>100</v>
      </c>
      <c r="G66" s="111"/>
      <c r="H66" s="199">
        <v>0.132</v>
      </c>
      <c r="I66" s="200">
        <v>0.11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25</v>
      </c>
      <c r="D72" s="100">
        <v>25</v>
      </c>
      <c r="E72" s="100">
        <v>25</v>
      </c>
      <c r="F72" s="101"/>
      <c r="G72" s="101"/>
      <c r="H72" s="198">
        <v>0.275</v>
      </c>
      <c r="I72" s="198">
        <v>0.275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5</v>
      </c>
      <c r="D73" s="100">
        <v>5</v>
      </c>
      <c r="E73" s="100">
        <v>20</v>
      </c>
      <c r="F73" s="101"/>
      <c r="G73" s="101"/>
      <c r="H73" s="198">
        <v>0.11</v>
      </c>
      <c r="I73" s="198">
        <v>0.31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20</v>
      </c>
      <c r="D74" s="100">
        <v>20</v>
      </c>
      <c r="E74" s="100">
        <v>20</v>
      </c>
      <c r="F74" s="101"/>
      <c r="G74" s="101"/>
      <c r="H74" s="198">
        <v>0.3</v>
      </c>
      <c r="I74" s="198">
        <v>0.3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8</v>
      </c>
      <c r="D75" s="100">
        <v>1</v>
      </c>
      <c r="E75" s="100">
        <v>1</v>
      </c>
      <c r="F75" s="101"/>
      <c r="G75" s="101"/>
      <c r="H75" s="198">
        <v>0.08</v>
      </c>
      <c r="I75" s="198">
        <v>0.01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4</v>
      </c>
      <c r="D76" s="100">
        <v>4</v>
      </c>
      <c r="E76" s="100">
        <v>6</v>
      </c>
      <c r="F76" s="101"/>
      <c r="G76" s="101"/>
      <c r="H76" s="198">
        <v>0.06</v>
      </c>
      <c r="I76" s="198">
        <v>0.06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</v>
      </c>
      <c r="D77" s="100">
        <v>11</v>
      </c>
      <c r="E77" s="100">
        <v>8</v>
      </c>
      <c r="F77" s="101"/>
      <c r="G77" s="101"/>
      <c r="H77" s="198">
        <v>0.119</v>
      </c>
      <c r="I77" s="198">
        <v>0.164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28</v>
      </c>
      <c r="D78" s="100">
        <v>23</v>
      </c>
      <c r="E78" s="100">
        <v>23</v>
      </c>
      <c r="F78" s="101"/>
      <c r="G78" s="101"/>
      <c r="H78" s="198">
        <v>0.532</v>
      </c>
      <c r="I78" s="198">
        <v>0.53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15</v>
      </c>
      <c r="D79" s="100">
        <v>10</v>
      </c>
      <c r="E79" s="100">
        <v>10</v>
      </c>
      <c r="F79" s="101"/>
      <c r="G79" s="101"/>
      <c r="H79" s="198">
        <v>0.188</v>
      </c>
      <c r="I79" s="198">
        <v>0.125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108</v>
      </c>
      <c r="D80" s="109">
        <v>99</v>
      </c>
      <c r="E80" s="109">
        <v>113</v>
      </c>
      <c r="F80" s="110">
        <f>IF(D80&gt;0,100*E80/D80,0)</f>
        <v>114.14141414141415</v>
      </c>
      <c r="G80" s="111"/>
      <c r="H80" s="199">
        <v>1.664</v>
      </c>
      <c r="I80" s="200">
        <v>1.774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5</v>
      </c>
      <c r="D82" s="100">
        <v>5</v>
      </c>
      <c r="E82" s="100">
        <v>5</v>
      </c>
      <c r="F82" s="101"/>
      <c r="G82" s="101"/>
      <c r="H82" s="198">
        <v>0.125</v>
      </c>
      <c r="I82" s="198">
        <v>0.125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8</v>
      </c>
      <c r="D83" s="100">
        <v>8</v>
      </c>
      <c r="E83" s="100">
        <v>8</v>
      </c>
      <c r="F83" s="101"/>
      <c r="G83" s="101"/>
      <c r="H83" s="198">
        <v>0.12</v>
      </c>
      <c r="I83" s="198">
        <v>0.12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13</v>
      </c>
      <c r="D84" s="109">
        <v>13</v>
      </c>
      <c r="E84" s="109">
        <v>13</v>
      </c>
      <c r="F84" s="110">
        <f>IF(D84&gt;0,100*E84/D84,0)</f>
        <v>100</v>
      </c>
      <c r="G84" s="111"/>
      <c r="H84" s="199">
        <v>0.245</v>
      </c>
      <c r="I84" s="200">
        <v>0.245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263</v>
      </c>
      <c r="D86" s="100">
        <v>246</v>
      </c>
      <c r="E86" s="100">
        <v>251</v>
      </c>
      <c r="F86" s="101">
        <f>IF(D86&gt;0,100*E86/D86,0)</f>
        <v>102.03252032520325</v>
      </c>
      <c r="G86" s="101"/>
      <c r="H86" s="102">
        <v>4.597</v>
      </c>
      <c r="I86" s="102">
        <v>4.718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263</v>
      </c>
      <c r="D89" s="126">
        <v>246</v>
      </c>
      <c r="E89" s="126">
        <v>251</v>
      </c>
      <c r="F89" s="127">
        <f>IF(D89&gt;0,100*E89/D89,0)</f>
        <v>102.03252032520325</v>
      </c>
      <c r="G89" s="111"/>
      <c r="H89" s="128">
        <v>4.597</v>
      </c>
      <c r="I89" s="129">
        <v>4.718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108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2014</v>
      </c>
      <c r="D6" s="86">
        <f>E6-1</f>
        <v>2015</v>
      </c>
      <c r="E6" s="86">
        <v>2016</v>
      </c>
      <c r="F6" s="87">
        <f>E6</f>
        <v>2016</v>
      </c>
      <c r="G6" s="88"/>
      <c r="H6" s="85">
        <f>J6-2</f>
        <v>2014</v>
      </c>
      <c r="I6" s="86">
        <f>J6-1</f>
        <v>2015</v>
      </c>
      <c r="J6" s="86">
        <v>2016</v>
      </c>
      <c r="K6" s="87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7</v>
      </c>
      <c r="D7" s="91" t="s">
        <v>7</v>
      </c>
      <c r="E7" s="91"/>
      <c r="F7" s="92" t="str">
        <f>CONCATENATE(D6,"=100")</f>
        <v>2015=100</v>
      </c>
      <c r="G7" s="93"/>
      <c r="H7" s="90" t="s">
        <v>7</v>
      </c>
      <c r="I7" s="91" t="s">
        <v>7</v>
      </c>
      <c r="J7" s="91"/>
      <c r="K7" s="92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39.98433991765327</v>
      </c>
      <c r="D9" s="100">
        <v>38</v>
      </c>
      <c r="E9" s="100">
        <v>38</v>
      </c>
      <c r="F9" s="101"/>
      <c r="G9" s="101"/>
      <c r="H9" s="198">
        <v>0.6428037979817176</v>
      </c>
      <c r="I9" s="198">
        <v>0.575</v>
      </c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13.563849587170528</v>
      </c>
      <c r="D10" s="100">
        <v>13</v>
      </c>
      <c r="E10" s="100">
        <v>13</v>
      </c>
      <c r="F10" s="101"/>
      <c r="G10" s="101"/>
      <c r="H10" s="198">
        <v>0.276928595738065</v>
      </c>
      <c r="I10" s="198">
        <v>0.264</v>
      </c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22.689740812562636</v>
      </c>
      <c r="D11" s="100">
        <v>21</v>
      </c>
      <c r="E11" s="100">
        <v>29</v>
      </c>
      <c r="F11" s="101"/>
      <c r="G11" s="101"/>
      <c r="H11" s="198">
        <v>0.4921757733768587</v>
      </c>
      <c r="I11" s="198">
        <v>0.483</v>
      </c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67.34277754769543</v>
      </c>
      <c r="D12" s="100">
        <v>71</v>
      </c>
      <c r="E12" s="100"/>
      <c r="F12" s="101"/>
      <c r="G12" s="101"/>
      <c r="H12" s="198">
        <v>1.4463915967549288</v>
      </c>
      <c r="I12" s="198">
        <v>1.314</v>
      </c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143.58070786508188</v>
      </c>
      <c r="D13" s="109">
        <v>143</v>
      </c>
      <c r="E13" s="109">
        <v>80</v>
      </c>
      <c r="F13" s="110">
        <f>IF(D13&gt;0,100*E13/D13,0)</f>
        <v>55.94405594405595</v>
      </c>
      <c r="G13" s="111"/>
      <c r="H13" s="199">
        <v>2.85829976385157</v>
      </c>
      <c r="I13" s="200">
        <v>2.636</v>
      </c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3</v>
      </c>
      <c r="D15" s="109">
        <v>2</v>
      </c>
      <c r="E15" s="109">
        <v>2</v>
      </c>
      <c r="F15" s="110">
        <f>IF(D15&gt;0,100*E15/D15,0)</f>
        <v>100</v>
      </c>
      <c r="G15" s="111"/>
      <c r="H15" s="199">
        <v>0.045</v>
      </c>
      <c r="I15" s="200">
        <v>0.04</v>
      </c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8</v>
      </c>
      <c r="D17" s="109">
        <v>5</v>
      </c>
      <c r="E17" s="109">
        <v>5</v>
      </c>
      <c r="F17" s="110">
        <f>IF(D17&gt;0,100*E17/D17,0)</f>
        <v>100</v>
      </c>
      <c r="G17" s="111"/>
      <c r="H17" s="199">
        <v>0.15</v>
      </c>
      <c r="I17" s="200">
        <v>0.15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>
        <v>46</v>
      </c>
      <c r="E19" s="100">
        <v>46</v>
      </c>
      <c r="F19" s="101"/>
      <c r="G19" s="101"/>
      <c r="H19" s="198">
        <v>1.055</v>
      </c>
      <c r="I19" s="198">
        <v>1.055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>
        <v>67</v>
      </c>
      <c r="E20" s="100">
        <v>30</v>
      </c>
      <c r="F20" s="101"/>
      <c r="G20" s="101"/>
      <c r="H20" s="198">
        <v>0.984</v>
      </c>
      <c r="I20" s="198">
        <v>0.984</v>
      </c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>
        <v>114</v>
      </c>
      <c r="E21" s="100">
        <v>51</v>
      </c>
      <c r="F21" s="101"/>
      <c r="G21" s="101"/>
      <c r="H21" s="198">
        <v>1.6</v>
      </c>
      <c r="I21" s="198">
        <v>1.6</v>
      </c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0</v>
      </c>
      <c r="D22" s="109">
        <v>227</v>
      </c>
      <c r="E22" s="109">
        <v>127</v>
      </c>
      <c r="F22" s="110">
        <f>IF(D22&gt;0,100*E22/D22,0)</f>
        <v>55.947136563876654</v>
      </c>
      <c r="G22" s="111"/>
      <c r="H22" s="199">
        <v>3.639</v>
      </c>
      <c r="I22" s="200">
        <v>3.639</v>
      </c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61</v>
      </c>
      <c r="D24" s="109">
        <v>56</v>
      </c>
      <c r="E24" s="109">
        <v>56</v>
      </c>
      <c r="F24" s="110">
        <f>IF(D24&gt;0,100*E24/D24,0)</f>
        <v>100</v>
      </c>
      <c r="G24" s="111"/>
      <c r="H24" s="199">
        <v>1.977</v>
      </c>
      <c r="I24" s="200">
        <v>1.838</v>
      </c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32</v>
      </c>
      <c r="D26" s="109">
        <v>30</v>
      </c>
      <c r="E26" s="109">
        <v>30</v>
      </c>
      <c r="F26" s="110">
        <f>IF(D26&gt;0,100*E26/D26,0)</f>
        <v>100</v>
      </c>
      <c r="G26" s="111"/>
      <c r="H26" s="199">
        <v>0.864</v>
      </c>
      <c r="I26" s="200">
        <v>0.81</v>
      </c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>
        <v>2</v>
      </c>
      <c r="E28" s="100">
        <v>2</v>
      </c>
      <c r="F28" s="101"/>
      <c r="G28" s="101"/>
      <c r="H28" s="198"/>
      <c r="I28" s="198">
        <v>0.032</v>
      </c>
      <c r="J28" s="198"/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/>
      <c r="I29" s="198"/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266</v>
      </c>
      <c r="D30" s="100">
        <v>250</v>
      </c>
      <c r="E30" s="100">
        <v>168</v>
      </c>
      <c r="F30" s="101"/>
      <c r="G30" s="101"/>
      <c r="H30" s="198">
        <v>4.788</v>
      </c>
      <c r="I30" s="198">
        <v>5</v>
      </c>
      <c r="J30" s="198"/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266</v>
      </c>
      <c r="D31" s="109">
        <v>252</v>
      </c>
      <c r="E31" s="109">
        <v>170</v>
      </c>
      <c r="F31" s="110">
        <f>IF(D31&gt;0,100*E31/D31,0)</f>
        <v>67.46031746031746</v>
      </c>
      <c r="G31" s="111"/>
      <c r="H31" s="199">
        <v>4.788</v>
      </c>
      <c r="I31" s="200">
        <v>5.032</v>
      </c>
      <c r="J31" s="200"/>
      <c r="K31" s="112"/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100</v>
      </c>
      <c r="D33" s="100">
        <v>101</v>
      </c>
      <c r="E33" s="100">
        <v>100</v>
      </c>
      <c r="F33" s="101"/>
      <c r="G33" s="101"/>
      <c r="H33" s="198">
        <v>2.37</v>
      </c>
      <c r="I33" s="198">
        <v>2.4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28</v>
      </c>
      <c r="D34" s="100">
        <v>29</v>
      </c>
      <c r="E34" s="100">
        <v>30</v>
      </c>
      <c r="F34" s="101"/>
      <c r="G34" s="101"/>
      <c r="H34" s="198">
        <v>0.622</v>
      </c>
      <c r="I34" s="198">
        <v>0.644</v>
      </c>
      <c r="J34" s="198"/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4</v>
      </c>
      <c r="D35" s="100">
        <v>4</v>
      </c>
      <c r="E35" s="100">
        <v>4</v>
      </c>
      <c r="F35" s="101"/>
      <c r="G35" s="101"/>
      <c r="H35" s="198">
        <v>0.09</v>
      </c>
      <c r="I35" s="198">
        <v>0.09</v>
      </c>
      <c r="J35" s="198"/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151</v>
      </c>
      <c r="D36" s="100">
        <v>151</v>
      </c>
      <c r="E36" s="100">
        <v>119</v>
      </c>
      <c r="F36" s="101"/>
      <c r="G36" s="101"/>
      <c r="H36" s="198">
        <v>3.462</v>
      </c>
      <c r="I36" s="198">
        <v>3.462</v>
      </c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283</v>
      </c>
      <c r="D37" s="109">
        <v>285</v>
      </c>
      <c r="E37" s="109">
        <v>253</v>
      </c>
      <c r="F37" s="110">
        <f>IF(D37&gt;0,100*E37/D37,0)</f>
        <v>88.7719298245614</v>
      </c>
      <c r="G37" s="111"/>
      <c r="H37" s="199">
        <v>6.5440000000000005</v>
      </c>
      <c r="I37" s="200">
        <v>6.596</v>
      </c>
      <c r="J37" s="200"/>
      <c r="K37" s="112"/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25</v>
      </c>
      <c r="D39" s="109">
        <v>35</v>
      </c>
      <c r="E39" s="109">
        <v>50</v>
      </c>
      <c r="F39" s="110">
        <f>IF(D39&gt;0,100*E39/D39,0)</f>
        <v>142.85714285714286</v>
      </c>
      <c r="G39" s="111"/>
      <c r="H39" s="199">
        <v>0.714</v>
      </c>
      <c r="I39" s="200">
        <v>0.72</v>
      </c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76</v>
      </c>
      <c r="D41" s="100">
        <v>68</v>
      </c>
      <c r="E41" s="100">
        <v>20</v>
      </c>
      <c r="F41" s="101"/>
      <c r="G41" s="101"/>
      <c r="H41" s="198">
        <v>2.014</v>
      </c>
      <c r="I41" s="198">
        <v>1.802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12</v>
      </c>
      <c r="D42" s="100">
        <v>7</v>
      </c>
      <c r="E42" s="100">
        <v>7</v>
      </c>
      <c r="F42" s="101"/>
      <c r="G42" s="101"/>
      <c r="H42" s="198">
        <v>0.3</v>
      </c>
      <c r="I42" s="198">
        <v>0.21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45</v>
      </c>
      <c r="D43" s="100">
        <v>43</v>
      </c>
      <c r="E43" s="100">
        <v>39</v>
      </c>
      <c r="F43" s="101"/>
      <c r="G43" s="101"/>
      <c r="H43" s="198">
        <v>0.81</v>
      </c>
      <c r="I43" s="198">
        <v>0.774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10</v>
      </c>
      <c r="D45" s="100">
        <v>10</v>
      </c>
      <c r="E45" s="100">
        <v>10</v>
      </c>
      <c r="F45" s="101"/>
      <c r="G45" s="101"/>
      <c r="H45" s="198">
        <v>0.25</v>
      </c>
      <c r="I45" s="198">
        <v>0.28</v>
      </c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650</v>
      </c>
      <c r="D46" s="100">
        <v>640</v>
      </c>
      <c r="E46" s="100">
        <v>640</v>
      </c>
      <c r="F46" s="101"/>
      <c r="G46" s="101"/>
      <c r="H46" s="198">
        <v>37.7</v>
      </c>
      <c r="I46" s="198">
        <v>35.2</v>
      </c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194</v>
      </c>
      <c r="D48" s="100">
        <v>168</v>
      </c>
      <c r="E48" s="100">
        <v>169</v>
      </c>
      <c r="F48" s="101"/>
      <c r="G48" s="101"/>
      <c r="H48" s="198">
        <v>6.79</v>
      </c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5</v>
      </c>
      <c r="D49" s="100">
        <v>5</v>
      </c>
      <c r="E49" s="100">
        <v>2</v>
      </c>
      <c r="F49" s="101"/>
      <c r="G49" s="101"/>
      <c r="H49" s="198">
        <v>0.15</v>
      </c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992</v>
      </c>
      <c r="D50" s="109">
        <v>941</v>
      </c>
      <c r="E50" s="109">
        <v>887</v>
      </c>
      <c r="F50" s="110">
        <f>IF(D50&gt;0,100*E50/D50,0)</f>
        <v>94.2614240170032</v>
      </c>
      <c r="G50" s="111"/>
      <c r="H50" s="199">
        <v>48.014</v>
      </c>
      <c r="I50" s="200">
        <v>38.266000000000005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</v>
      </c>
      <c r="D52" s="109">
        <v>2</v>
      </c>
      <c r="E52" s="109">
        <v>2</v>
      </c>
      <c r="F52" s="110">
        <f>IF(D52&gt;0,100*E52/D52,0)</f>
        <v>100</v>
      </c>
      <c r="G52" s="111"/>
      <c r="H52" s="199">
        <v>0.014</v>
      </c>
      <c r="I52" s="200">
        <v>0.05</v>
      </c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32</v>
      </c>
      <c r="D55" s="100">
        <v>12</v>
      </c>
      <c r="E55" s="100">
        <v>6</v>
      </c>
      <c r="F55" s="101"/>
      <c r="G55" s="101"/>
      <c r="H55" s="198">
        <v>0.704</v>
      </c>
      <c r="I55" s="198">
        <v>0.264</v>
      </c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/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>
        <v>11</v>
      </c>
      <c r="E57" s="100">
        <v>11</v>
      </c>
      <c r="F57" s="101"/>
      <c r="G57" s="101"/>
      <c r="H57" s="198"/>
      <c r="I57" s="198">
        <v>0.11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74</v>
      </c>
      <c r="D58" s="100">
        <v>30</v>
      </c>
      <c r="E58" s="100">
        <v>56</v>
      </c>
      <c r="F58" s="101"/>
      <c r="G58" s="101"/>
      <c r="H58" s="198">
        <v>2.368</v>
      </c>
      <c r="I58" s="198">
        <v>0.87</v>
      </c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106</v>
      </c>
      <c r="D59" s="109">
        <v>53</v>
      </c>
      <c r="E59" s="109">
        <v>73</v>
      </c>
      <c r="F59" s="110">
        <f>IF(D59&gt;0,100*E59/D59,0)</f>
        <v>137.73584905660377</v>
      </c>
      <c r="G59" s="111"/>
      <c r="H59" s="199">
        <v>3.072</v>
      </c>
      <c r="I59" s="200">
        <v>1.244</v>
      </c>
      <c r="J59" s="200"/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85</v>
      </c>
      <c r="D61" s="100">
        <v>90</v>
      </c>
      <c r="E61" s="100">
        <v>110</v>
      </c>
      <c r="F61" s="101"/>
      <c r="G61" s="101"/>
      <c r="H61" s="198">
        <v>4.05</v>
      </c>
      <c r="I61" s="198">
        <v>4.2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14</v>
      </c>
      <c r="D62" s="100">
        <v>15</v>
      </c>
      <c r="E62" s="100">
        <v>15</v>
      </c>
      <c r="F62" s="101"/>
      <c r="G62" s="101"/>
      <c r="H62" s="198">
        <v>0.325</v>
      </c>
      <c r="I62" s="198">
        <v>0.425</v>
      </c>
      <c r="J62" s="198"/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9</v>
      </c>
      <c r="D63" s="100">
        <v>33</v>
      </c>
      <c r="E63" s="100">
        <v>37</v>
      </c>
      <c r="F63" s="101"/>
      <c r="G63" s="101"/>
      <c r="H63" s="198">
        <v>0.252</v>
      </c>
      <c r="I63" s="198">
        <v>0.957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108</v>
      </c>
      <c r="D64" s="109">
        <v>138</v>
      </c>
      <c r="E64" s="109">
        <v>162</v>
      </c>
      <c r="F64" s="110">
        <f>IF(D64&gt;0,100*E64/D64,0)</f>
        <v>117.3913043478261</v>
      </c>
      <c r="G64" s="111"/>
      <c r="H64" s="199">
        <v>4.627</v>
      </c>
      <c r="I64" s="200">
        <v>5.582</v>
      </c>
      <c r="J64" s="200"/>
      <c r="K64" s="112"/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63</v>
      </c>
      <c r="D66" s="109">
        <v>63</v>
      </c>
      <c r="E66" s="109">
        <v>63</v>
      </c>
      <c r="F66" s="110">
        <f>IF(D66&gt;0,100*E66/D66,0)</f>
        <v>100</v>
      </c>
      <c r="G66" s="111"/>
      <c r="H66" s="199">
        <v>0.898</v>
      </c>
      <c r="I66" s="200">
        <v>0.898</v>
      </c>
      <c r="J66" s="200"/>
      <c r="K66" s="112"/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110</v>
      </c>
      <c r="D69" s="100">
        <v>30</v>
      </c>
      <c r="E69" s="100">
        <v>20</v>
      </c>
      <c r="F69" s="101"/>
      <c r="G69" s="101"/>
      <c r="H69" s="198">
        <v>3.12</v>
      </c>
      <c r="I69" s="198">
        <v>0.8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110</v>
      </c>
      <c r="D70" s="109">
        <v>30</v>
      </c>
      <c r="E70" s="109">
        <v>20</v>
      </c>
      <c r="F70" s="110">
        <f>IF(D70&gt;0,100*E70/D70,0)</f>
        <v>66.66666666666667</v>
      </c>
      <c r="G70" s="111"/>
      <c r="H70" s="199">
        <v>3.12</v>
      </c>
      <c r="I70" s="200">
        <v>0.8</v>
      </c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5</v>
      </c>
      <c r="D72" s="100">
        <v>7</v>
      </c>
      <c r="E72" s="100">
        <v>7</v>
      </c>
      <c r="F72" s="101"/>
      <c r="G72" s="101"/>
      <c r="H72" s="198">
        <v>0.038</v>
      </c>
      <c r="I72" s="198">
        <v>0.112</v>
      </c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80</v>
      </c>
      <c r="D73" s="100">
        <v>332</v>
      </c>
      <c r="E73" s="100">
        <v>330</v>
      </c>
      <c r="F73" s="101"/>
      <c r="G73" s="101"/>
      <c r="H73" s="198">
        <v>1.9</v>
      </c>
      <c r="I73" s="198">
        <v>5.4</v>
      </c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</v>
      </c>
      <c r="D74" s="100">
        <v>5</v>
      </c>
      <c r="E74" s="100">
        <v>5</v>
      </c>
      <c r="F74" s="101"/>
      <c r="G74" s="101"/>
      <c r="H74" s="198">
        <v>0.1</v>
      </c>
      <c r="I74" s="198">
        <v>0.1</v>
      </c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26</v>
      </c>
      <c r="D75" s="100">
        <v>26</v>
      </c>
      <c r="E75" s="100">
        <v>21</v>
      </c>
      <c r="F75" s="101"/>
      <c r="G75" s="101"/>
      <c r="H75" s="198">
        <v>1.005</v>
      </c>
      <c r="I75" s="198">
        <v>0.818</v>
      </c>
      <c r="J75" s="198"/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2</v>
      </c>
      <c r="D76" s="100">
        <v>2</v>
      </c>
      <c r="E76" s="100">
        <v>5</v>
      </c>
      <c r="F76" s="101"/>
      <c r="G76" s="101"/>
      <c r="H76" s="198">
        <v>0.06</v>
      </c>
      <c r="I76" s="198">
        <v>0.06</v>
      </c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8</v>
      </c>
      <c r="D77" s="100">
        <v>1</v>
      </c>
      <c r="E77" s="100">
        <v>2</v>
      </c>
      <c r="F77" s="101"/>
      <c r="G77" s="101"/>
      <c r="H77" s="198">
        <v>0.14</v>
      </c>
      <c r="I77" s="198">
        <v>0.019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43</v>
      </c>
      <c r="D78" s="100">
        <v>43</v>
      </c>
      <c r="E78" s="100">
        <v>40</v>
      </c>
      <c r="F78" s="101"/>
      <c r="G78" s="101"/>
      <c r="H78" s="198">
        <v>1.075</v>
      </c>
      <c r="I78" s="198">
        <v>1</v>
      </c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68</v>
      </c>
      <c r="D79" s="100">
        <v>60</v>
      </c>
      <c r="E79" s="100">
        <v>60</v>
      </c>
      <c r="F79" s="101"/>
      <c r="G79" s="101"/>
      <c r="H79" s="198">
        <v>1.172</v>
      </c>
      <c r="I79" s="198">
        <v>1.332</v>
      </c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237</v>
      </c>
      <c r="D80" s="109">
        <v>476</v>
      </c>
      <c r="E80" s="109">
        <v>470</v>
      </c>
      <c r="F80" s="110">
        <f>IF(D80&gt;0,100*E80/D80,0)</f>
        <v>98.73949579831933</v>
      </c>
      <c r="G80" s="111"/>
      <c r="H80" s="199">
        <v>5.489999999999999</v>
      </c>
      <c r="I80" s="200">
        <v>8.841</v>
      </c>
      <c r="J80" s="200"/>
      <c r="K80" s="112"/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28</v>
      </c>
      <c r="D82" s="100">
        <v>24</v>
      </c>
      <c r="E82" s="100">
        <v>24</v>
      </c>
      <c r="F82" s="101"/>
      <c r="G82" s="101"/>
      <c r="H82" s="198">
        <v>0.6</v>
      </c>
      <c r="I82" s="198">
        <v>0.6</v>
      </c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82</v>
      </c>
      <c r="D83" s="100">
        <v>80</v>
      </c>
      <c r="E83" s="100">
        <v>80</v>
      </c>
      <c r="F83" s="101"/>
      <c r="G83" s="101"/>
      <c r="H83" s="198">
        <v>1.47</v>
      </c>
      <c r="I83" s="198">
        <v>1.47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110</v>
      </c>
      <c r="D84" s="109">
        <v>104</v>
      </c>
      <c r="E84" s="109">
        <v>104</v>
      </c>
      <c r="F84" s="110">
        <f>IF(D84&gt;0,100*E84/D84,0)</f>
        <v>100</v>
      </c>
      <c r="G84" s="111"/>
      <c r="H84" s="199">
        <v>2.07</v>
      </c>
      <c r="I84" s="200">
        <v>2.07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2548.580707865082</v>
      </c>
      <c r="D86" s="100">
        <v>2842</v>
      </c>
      <c r="E86" s="100">
        <v>2554</v>
      </c>
      <c r="F86" s="101">
        <f>IF(D86&gt;0,100*E86/D86,0)</f>
        <v>89.86629134412385</v>
      </c>
      <c r="G86" s="101"/>
      <c r="H86" s="102">
        <v>88.88429976385156</v>
      </c>
      <c r="I86" s="102">
        <v>79.21199999999997</v>
      </c>
      <c r="J86" s="102"/>
      <c r="K86" s="103"/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2548.580707865082</v>
      </c>
      <c r="D89" s="126">
        <v>2842</v>
      </c>
      <c r="E89" s="126">
        <v>2554</v>
      </c>
      <c r="F89" s="127">
        <f>IF(D89&gt;0,100*E89/D89,0)</f>
        <v>89.86629134412385</v>
      </c>
      <c r="G89" s="111"/>
      <c r="H89" s="128">
        <v>88.88429976385156</v>
      </c>
      <c r="I89" s="129">
        <v>79.21199999999997</v>
      </c>
      <c r="J89" s="129"/>
      <c r="K89" s="127"/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109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>
        <v>22.195</v>
      </c>
      <c r="I9" s="198">
        <v>27.352</v>
      </c>
      <c r="J9" s="198">
        <v>23.104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>
        <v>14.126999999999999</v>
      </c>
      <c r="I10" s="198">
        <v>15.433</v>
      </c>
      <c r="J10" s="198">
        <v>16.144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>
        <v>8.587</v>
      </c>
      <c r="I11" s="198">
        <v>11.725</v>
      </c>
      <c r="J11" s="198">
        <v>11.157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>
        <v>9.915000000000001</v>
      </c>
      <c r="I12" s="198">
        <v>11.963</v>
      </c>
      <c r="J12" s="198">
        <v>9.217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>
        <v>54.824000000000005</v>
      </c>
      <c r="I13" s="200">
        <v>66.473</v>
      </c>
      <c r="J13" s="200">
        <v>59.622</v>
      </c>
      <c r="K13" s="112">
        <f>IF(I13&gt;0,100*J13/I13,0)</f>
        <v>89.69355979119342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>
        <v>2</v>
      </c>
      <c r="I15" s="200">
        <v>1.8</v>
      </c>
      <c r="J15" s="200">
        <v>2</v>
      </c>
      <c r="K15" s="112">
        <f>IF(I15&gt;0,100*J15/I15,0)</f>
        <v>111.11111111111111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>
        <v>0.117</v>
      </c>
      <c r="I17" s="200">
        <v>0.012</v>
      </c>
      <c r="J17" s="200">
        <v>0.012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0.6280000000000001</v>
      </c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1.6740000000000004</v>
      </c>
      <c r="I20" s="198">
        <v>1.91</v>
      </c>
      <c r="J20" s="198">
        <v>1.5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1.9100000000000001</v>
      </c>
      <c r="I21" s="198">
        <v>2.543</v>
      </c>
      <c r="J21" s="198">
        <v>1.6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4.212000000000001</v>
      </c>
      <c r="I22" s="200">
        <v>4.453</v>
      </c>
      <c r="J22" s="200">
        <v>3.1</v>
      </c>
      <c r="K22" s="112">
        <f>IF(I22&gt;0,100*J22/I22,0)</f>
        <v>69.61598922075005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15.157</v>
      </c>
      <c r="I24" s="200">
        <v>15.546</v>
      </c>
      <c r="J24" s="200">
        <v>14.173</v>
      </c>
      <c r="K24" s="112">
        <f>IF(I24&gt;0,100*J24/I24,0)</f>
        <v>91.16814614691883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9.263</v>
      </c>
      <c r="I26" s="200">
        <v>8.6</v>
      </c>
      <c r="J26" s="200">
        <v>7.74</v>
      </c>
      <c r="K26" s="112">
        <f>IF(I26&gt;0,100*J26/I26,0)</f>
        <v>90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16.755</v>
      </c>
      <c r="I28" s="198">
        <v>17.376</v>
      </c>
      <c r="J28" s="198">
        <v>15.15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0.561</v>
      </c>
      <c r="I29" s="198">
        <v>0.847</v>
      </c>
      <c r="J29" s="198">
        <v>0.418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75.38</v>
      </c>
      <c r="I30" s="198">
        <v>41.668</v>
      </c>
      <c r="J30" s="198">
        <v>45.641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92.696</v>
      </c>
      <c r="I31" s="200">
        <v>59.891000000000005</v>
      </c>
      <c r="J31" s="200">
        <v>61.208999999999996</v>
      </c>
      <c r="K31" s="112">
        <f>IF(I31&gt;0,100*J31/I31,0)</f>
        <v>102.20066454058204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1.559</v>
      </c>
      <c r="I33" s="198">
        <v>1.58</v>
      </c>
      <c r="J33" s="198">
        <v>1.5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69.909</v>
      </c>
      <c r="I34" s="198">
        <v>83.94</v>
      </c>
      <c r="J34" s="198">
        <v>100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152.386</v>
      </c>
      <c r="I35" s="198">
        <v>169.6</v>
      </c>
      <c r="J35" s="198">
        <v>190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1.487</v>
      </c>
      <c r="I36" s="198">
        <v>1.43</v>
      </c>
      <c r="J36" s="198">
        <v>1.45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225.34099999999998</v>
      </c>
      <c r="I37" s="200">
        <v>256.55</v>
      </c>
      <c r="J37" s="200">
        <v>292.95</v>
      </c>
      <c r="K37" s="112">
        <f>IF(I37&gt;0,100*J37/I37,0)</f>
        <v>114.18826739427011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0.441</v>
      </c>
      <c r="I39" s="200">
        <v>0.44</v>
      </c>
      <c r="J39" s="200">
        <v>1.5</v>
      </c>
      <c r="K39" s="112">
        <f>IF(I39&gt;0,100*J39/I39,0)</f>
        <v>340.90909090909093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0.24499999999999994</v>
      </c>
      <c r="I41" s="198">
        <v>0.414</v>
      </c>
      <c r="J41" s="198">
        <v>0.43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>
        <v>2.5</v>
      </c>
      <c r="I42" s="198">
        <v>2.7</v>
      </c>
      <c r="J42" s="198">
        <v>2.7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10.2</v>
      </c>
      <c r="I43" s="198">
        <v>10.8</v>
      </c>
      <c r="J43" s="198">
        <v>11.6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>
        <v>1.2</v>
      </c>
      <c r="I44" s="198">
        <v>1.27</v>
      </c>
      <c r="J44" s="198">
        <v>1.2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0.065</v>
      </c>
      <c r="I45" s="198">
        <v>0.08</v>
      </c>
      <c r="J45" s="198">
        <v>0.075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>
        <v>0.08</v>
      </c>
      <c r="I46" s="198">
        <v>0.1</v>
      </c>
      <c r="J46" s="198">
        <v>0.08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>
        <v>12</v>
      </c>
      <c r="I47" s="198">
        <v>15.7</v>
      </c>
      <c r="J47" s="198">
        <v>18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0.3</v>
      </c>
      <c r="I48" s="198">
        <v>0.32</v>
      </c>
      <c r="J48" s="198">
        <v>0.047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4.6</v>
      </c>
      <c r="I49" s="198">
        <v>4.6</v>
      </c>
      <c r="J49" s="198">
        <v>4.6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31.189999999999998</v>
      </c>
      <c r="I50" s="200">
        <v>35.984</v>
      </c>
      <c r="J50" s="200">
        <v>38.73199999999999</v>
      </c>
      <c r="K50" s="112">
        <f>IF(I50&gt;0,100*J50/I50,0)</f>
        <v>107.63672743441528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0.272</v>
      </c>
      <c r="I52" s="200">
        <v>0.272</v>
      </c>
      <c r="J52" s="200">
        <v>0.272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0.308</v>
      </c>
      <c r="I54" s="198">
        <v>0.42</v>
      </c>
      <c r="J54" s="198">
        <v>0.4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1.2</v>
      </c>
      <c r="I55" s="198">
        <v>1.16</v>
      </c>
      <c r="J55" s="198">
        <v>1.2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1.478</v>
      </c>
      <c r="I56" s="198">
        <v>1.39</v>
      </c>
      <c r="J56" s="198">
        <v>1.05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>
        <v>0.294</v>
      </c>
      <c r="I57" s="198">
        <v>0.063</v>
      </c>
      <c r="J57" s="198">
        <v>0.063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1.162</v>
      </c>
      <c r="I58" s="198">
        <v>0.85</v>
      </c>
      <c r="J58" s="198">
        <v>0.544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4.442</v>
      </c>
      <c r="I59" s="200">
        <v>3.883</v>
      </c>
      <c r="J59" s="200">
        <v>3.2570000000000006</v>
      </c>
      <c r="K59" s="112">
        <f>IF(I59&gt;0,100*J59/I59,0)</f>
        <v>83.87844450167397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5.276</v>
      </c>
      <c r="I61" s="198">
        <v>6</v>
      </c>
      <c r="J61" s="198">
        <v>6.5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0.884</v>
      </c>
      <c r="I62" s="198">
        <v>0.482</v>
      </c>
      <c r="J62" s="198">
        <v>0.625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2.7</v>
      </c>
      <c r="I63" s="198">
        <v>3.12</v>
      </c>
      <c r="J63" s="198">
        <v>2.8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8.86</v>
      </c>
      <c r="I64" s="200">
        <v>9.602</v>
      </c>
      <c r="J64" s="200">
        <v>9.925</v>
      </c>
      <c r="K64" s="112">
        <f>IF(I64&gt;0,100*J64/I64,0)</f>
        <v>103.36388252447408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3.228</v>
      </c>
      <c r="I66" s="200">
        <v>3.273</v>
      </c>
      <c r="J66" s="200">
        <v>1.433</v>
      </c>
      <c r="K66" s="112">
        <f>IF(I66&gt;0,100*J66/I66,0)</f>
        <v>43.7824625725634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0.357</v>
      </c>
      <c r="I68" s="198">
        <v>0.34</v>
      </c>
      <c r="J68" s="198">
        <v>0.32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0.245</v>
      </c>
      <c r="I69" s="198">
        <v>0.22</v>
      </c>
      <c r="J69" s="198">
        <v>0.17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0.602</v>
      </c>
      <c r="I70" s="200">
        <v>0.56</v>
      </c>
      <c r="J70" s="200">
        <v>0.49</v>
      </c>
      <c r="K70" s="112">
        <f>IF(I70&gt;0,100*J70/I70,0)</f>
        <v>87.49999999999999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0.251</v>
      </c>
      <c r="I72" s="198">
        <v>0.269</v>
      </c>
      <c r="J72" s="198">
        <v>0.269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0.034</v>
      </c>
      <c r="I73" s="198">
        <v>0.029</v>
      </c>
      <c r="J73" s="198">
        <v>0.025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1.259</v>
      </c>
      <c r="I74" s="198">
        <v>1.36</v>
      </c>
      <c r="J74" s="198">
        <v>1.28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4.684</v>
      </c>
      <c r="I75" s="198">
        <v>4.644072</v>
      </c>
      <c r="J75" s="198">
        <v>4.945439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0.3</v>
      </c>
      <c r="I76" s="198">
        <v>0.325</v>
      </c>
      <c r="J76" s="198">
        <v>0.375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0.592</v>
      </c>
      <c r="I77" s="198">
        <v>0.52</v>
      </c>
      <c r="J77" s="198">
        <v>0.46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0.554</v>
      </c>
      <c r="I78" s="198">
        <v>0.535</v>
      </c>
      <c r="J78" s="198">
        <v>0.5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0.143</v>
      </c>
      <c r="I79" s="198">
        <v>0.16</v>
      </c>
      <c r="J79" s="198">
        <v>0.165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7.816999999999999</v>
      </c>
      <c r="I80" s="200">
        <v>7.842072000000002</v>
      </c>
      <c r="J80" s="200">
        <v>8.019439</v>
      </c>
      <c r="K80" s="112">
        <f>IF(I80&gt;0,100*J80/I80,0)</f>
        <v>102.26173643904313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1.48</v>
      </c>
      <c r="I82" s="198">
        <v>1.48</v>
      </c>
      <c r="J82" s="198">
        <v>1.48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0.91</v>
      </c>
      <c r="I83" s="198">
        <v>0.91</v>
      </c>
      <c r="J83" s="198">
        <v>0.91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2.39</v>
      </c>
      <c r="I84" s="200">
        <v>2.39</v>
      </c>
      <c r="J84" s="200">
        <v>2.39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462.852</v>
      </c>
      <c r="I86" s="102">
        <v>477.57107199999996</v>
      </c>
      <c r="J86" s="102">
        <v>506.8244389999999</v>
      </c>
      <c r="K86" s="103">
        <f>IF(I86&gt;0,100*J86/I86,0)</f>
        <v>106.1254478579473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462.852</v>
      </c>
      <c r="I89" s="129">
        <v>477.57107199999996</v>
      </c>
      <c r="J89" s="129">
        <v>506.8244389999999</v>
      </c>
      <c r="K89" s="127">
        <f>IF(I89&gt;0,100*J89/I89,0)</f>
        <v>106.1254478579473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110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>
        <v>3.248</v>
      </c>
      <c r="I9" s="198">
        <v>3.6</v>
      </c>
      <c r="J9" s="198">
        <v>4.181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>
        <v>1.662</v>
      </c>
      <c r="I10" s="198">
        <v>1.729</v>
      </c>
      <c r="J10" s="198">
        <v>2.071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>
        <v>2.251</v>
      </c>
      <c r="I11" s="198">
        <v>2.48</v>
      </c>
      <c r="J11" s="198">
        <v>2.846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>
        <v>1.559</v>
      </c>
      <c r="I12" s="198">
        <v>1.672</v>
      </c>
      <c r="J12" s="198">
        <v>1.925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>
        <v>8.719999999999999</v>
      </c>
      <c r="I13" s="200">
        <v>9.481000000000002</v>
      </c>
      <c r="J13" s="200">
        <v>11.023000000000001</v>
      </c>
      <c r="K13" s="112">
        <f>IF(I13&gt;0,100*J13/I13,0)</f>
        <v>116.2641071616918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>
        <v>0.35</v>
      </c>
      <c r="I15" s="200">
        <v>0.35</v>
      </c>
      <c r="J15" s="200">
        <v>0.3</v>
      </c>
      <c r="K15" s="112">
        <f>IF(I15&gt;0,100*J15/I15,0)</f>
        <v>85.71428571428572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>
        <v>0.028</v>
      </c>
      <c r="I17" s="200">
        <v>0.075</v>
      </c>
      <c r="J17" s="200">
        <v>0.075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0.179</v>
      </c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0.305</v>
      </c>
      <c r="I20" s="198">
        <v>0.34</v>
      </c>
      <c r="J20" s="198">
        <v>0.3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0.887</v>
      </c>
      <c r="I21" s="198">
        <v>0.921</v>
      </c>
      <c r="J21" s="198">
        <v>0.95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1.371</v>
      </c>
      <c r="I22" s="200">
        <v>1.2610000000000001</v>
      </c>
      <c r="J22" s="200">
        <v>1.25</v>
      </c>
      <c r="K22" s="112">
        <f>IF(I22&gt;0,100*J22/I22,0)</f>
        <v>99.12767644726407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18.799</v>
      </c>
      <c r="I24" s="200">
        <v>23.766</v>
      </c>
      <c r="J24" s="200">
        <v>18.784</v>
      </c>
      <c r="K24" s="112">
        <f>IF(I24&gt;0,100*J24/I24,0)</f>
        <v>79.03728014811075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53.888</v>
      </c>
      <c r="I26" s="200">
        <v>53.8</v>
      </c>
      <c r="J26" s="200">
        <v>54.3</v>
      </c>
      <c r="K26" s="112">
        <f>IF(I26&gt;0,100*J26/I26,0)</f>
        <v>100.92936802973978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28.007</v>
      </c>
      <c r="I28" s="198">
        <v>25.775</v>
      </c>
      <c r="J28" s="198">
        <v>21.607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0.284</v>
      </c>
      <c r="I29" s="198">
        <v>0.488</v>
      </c>
      <c r="J29" s="198">
        <v>0.314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32.833</v>
      </c>
      <c r="I30" s="198">
        <v>28.51</v>
      </c>
      <c r="J30" s="198">
        <v>30.107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61.123999999999995</v>
      </c>
      <c r="I31" s="200">
        <v>54.772999999999996</v>
      </c>
      <c r="J31" s="200">
        <v>52.028</v>
      </c>
      <c r="K31" s="112">
        <f>IF(I31&gt;0,100*J31/I31,0)</f>
        <v>94.98840669673015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0.621</v>
      </c>
      <c r="I33" s="198">
        <v>0.63</v>
      </c>
      <c r="J33" s="198">
        <v>0.65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7.078</v>
      </c>
      <c r="I34" s="198">
        <v>5.79</v>
      </c>
      <c r="J34" s="198">
        <v>6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194.964</v>
      </c>
      <c r="I35" s="198">
        <v>184.3</v>
      </c>
      <c r="J35" s="198">
        <v>170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1.633</v>
      </c>
      <c r="I36" s="198">
        <v>1.41</v>
      </c>
      <c r="J36" s="198">
        <v>1.25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204.29600000000002</v>
      </c>
      <c r="I37" s="200">
        <v>192.13</v>
      </c>
      <c r="J37" s="200">
        <v>177.9</v>
      </c>
      <c r="K37" s="112">
        <f>IF(I37&gt;0,100*J37/I37,0)</f>
        <v>92.59355644615626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0.314</v>
      </c>
      <c r="I39" s="200">
        <v>0.31</v>
      </c>
      <c r="J39" s="200">
        <v>0.59</v>
      </c>
      <c r="K39" s="112">
        <f>IF(I39&gt;0,100*J39/I39,0)</f>
        <v>190.32258064516128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0.05</v>
      </c>
      <c r="I41" s="198">
        <v>0.055</v>
      </c>
      <c r="J41" s="198">
        <v>0.06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>
        <v>0.45</v>
      </c>
      <c r="I42" s="198">
        <v>0.5</v>
      </c>
      <c r="J42" s="198">
        <v>0.5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12.901</v>
      </c>
      <c r="I43" s="198">
        <v>13.1</v>
      </c>
      <c r="J43" s="198">
        <v>11.8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>
        <v>0.32</v>
      </c>
      <c r="I44" s="198">
        <v>0.463</v>
      </c>
      <c r="J44" s="198">
        <v>0.45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0.012</v>
      </c>
      <c r="I45" s="198">
        <v>0.02</v>
      </c>
      <c r="J45" s="198">
        <v>0.025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>
        <v>0.035</v>
      </c>
      <c r="I46" s="198">
        <v>0.032</v>
      </c>
      <c r="J46" s="198">
        <v>0.02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0.2</v>
      </c>
      <c r="I48" s="198">
        <v>0.215</v>
      </c>
      <c r="J48" s="198">
        <v>0.007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1.2</v>
      </c>
      <c r="I49" s="198">
        <v>1.2</v>
      </c>
      <c r="J49" s="198">
        <v>1.2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15.168</v>
      </c>
      <c r="I50" s="200">
        <v>15.584999999999997</v>
      </c>
      <c r="J50" s="200">
        <v>14.062</v>
      </c>
      <c r="K50" s="112">
        <f>IF(I50&gt;0,100*J50/I50,0)</f>
        <v>90.2277831247995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0.09</v>
      </c>
      <c r="I52" s="200">
        <v>0.09</v>
      </c>
      <c r="J52" s="200">
        <v>0.09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0.72</v>
      </c>
      <c r="I54" s="198">
        <v>0.698</v>
      </c>
      <c r="J54" s="198">
        <v>0.675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0.29</v>
      </c>
      <c r="I55" s="198">
        <v>0.28</v>
      </c>
      <c r="J55" s="198">
        <v>0.29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0.03</v>
      </c>
      <c r="I56" s="198">
        <v>0.015</v>
      </c>
      <c r="J56" s="198">
        <v>0.007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>
        <v>0.017</v>
      </c>
      <c r="I57" s="198">
        <v>0.0075</v>
      </c>
      <c r="J57" s="198">
        <v>0.0075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0.3</v>
      </c>
      <c r="I58" s="198">
        <v>0.288</v>
      </c>
      <c r="J58" s="198">
        <v>0.198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1.357</v>
      </c>
      <c r="I59" s="200">
        <v>1.2885</v>
      </c>
      <c r="J59" s="200">
        <v>1.1775</v>
      </c>
      <c r="K59" s="112">
        <f>IF(I59&gt;0,100*J59/I59,0)</f>
        <v>91.38533178114086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4.389</v>
      </c>
      <c r="I61" s="198">
        <v>4.2</v>
      </c>
      <c r="J61" s="198">
        <v>3.5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1.585</v>
      </c>
      <c r="I62" s="198">
        <v>0.751</v>
      </c>
      <c r="J62" s="198">
        <v>0.975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0.571</v>
      </c>
      <c r="I63" s="198">
        <v>0.75</v>
      </c>
      <c r="J63" s="198">
        <v>0.78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6.545</v>
      </c>
      <c r="I64" s="200">
        <v>5.7010000000000005</v>
      </c>
      <c r="J64" s="200">
        <v>5.255</v>
      </c>
      <c r="K64" s="112">
        <f>IF(I64&gt;0,100*J64/I64,0)</f>
        <v>92.17681108577442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29.837</v>
      </c>
      <c r="I66" s="200">
        <v>25.976</v>
      </c>
      <c r="J66" s="200">
        <v>24.263</v>
      </c>
      <c r="K66" s="112">
        <f>IF(I66&gt;0,100*J66/I66,0)</f>
        <v>93.4054511857099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13.671</v>
      </c>
      <c r="I68" s="198">
        <v>15.5</v>
      </c>
      <c r="J68" s="198">
        <v>13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1.007</v>
      </c>
      <c r="I69" s="198">
        <v>1.15</v>
      </c>
      <c r="J69" s="198">
        <v>1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14.677999999999999</v>
      </c>
      <c r="I70" s="200">
        <v>16.65</v>
      </c>
      <c r="J70" s="200">
        <v>14</v>
      </c>
      <c r="K70" s="112">
        <f>IF(I70&gt;0,100*J70/I70,0)</f>
        <v>84.0840840840841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0.227</v>
      </c>
      <c r="I72" s="198">
        <v>0.213</v>
      </c>
      <c r="J72" s="198">
        <v>0.203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0.01</v>
      </c>
      <c r="I73" s="198">
        <v>0.011</v>
      </c>
      <c r="J73" s="198">
        <v>0.01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0.68</v>
      </c>
      <c r="I74" s="198">
        <v>0.702</v>
      </c>
      <c r="J74" s="198">
        <v>0.65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4.485</v>
      </c>
      <c r="I75" s="198">
        <v>4.371964</v>
      </c>
      <c r="J75" s="198">
        <v>5.138732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0.476</v>
      </c>
      <c r="I76" s="198">
        <v>0.51</v>
      </c>
      <c r="J76" s="198">
        <v>0.578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0.26</v>
      </c>
      <c r="I77" s="198">
        <v>0.217</v>
      </c>
      <c r="J77" s="198">
        <v>0.204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0.706</v>
      </c>
      <c r="I78" s="198">
        <v>0.66</v>
      </c>
      <c r="J78" s="198">
        <v>0.7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0.328</v>
      </c>
      <c r="I79" s="198">
        <v>0.3</v>
      </c>
      <c r="J79" s="198">
        <v>0.35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7.172</v>
      </c>
      <c r="I80" s="200">
        <v>6.984964</v>
      </c>
      <c r="J80" s="200">
        <v>7.833732</v>
      </c>
      <c r="K80" s="112">
        <f>IF(I80&gt;0,100*J80/I80,0)</f>
        <v>112.15135826040049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1.429</v>
      </c>
      <c r="I82" s="198">
        <v>1.429</v>
      </c>
      <c r="J82" s="198">
        <v>1.429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0.394</v>
      </c>
      <c r="I83" s="198">
        <v>0.4</v>
      </c>
      <c r="J83" s="198">
        <v>0.4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1.823</v>
      </c>
      <c r="I84" s="200">
        <v>1.8290000000000002</v>
      </c>
      <c r="J84" s="200">
        <v>1.8290000000000002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425.56000000000006</v>
      </c>
      <c r="I86" s="102">
        <v>410.0504639999999</v>
      </c>
      <c r="J86" s="102">
        <v>384.7602319999999</v>
      </c>
      <c r="K86" s="103">
        <f>IF(I86&gt;0,100*J86/I86,0)</f>
        <v>93.83240985675363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425.56000000000006</v>
      </c>
      <c r="I89" s="129">
        <v>410.0504639999999</v>
      </c>
      <c r="J89" s="129">
        <v>384.7602319999999</v>
      </c>
      <c r="K89" s="127">
        <f>IF(I89&gt;0,100*J89/I89,0)</f>
        <v>93.83240985675363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V627"/>
  <sheetViews>
    <sheetView workbookViewId="0" topLeftCell="A49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111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>
        <v>0.522</v>
      </c>
      <c r="I9" s="198">
        <v>0.52</v>
      </c>
      <c r="J9" s="198">
        <v>0.518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>
        <v>0.087</v>
      </c>
      <c r="I10" s="198">
        <v>0.087</v>
      </c>
      <c r="J10" s="198">
        <v>0.087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>
        <v>0.085</v>
      </c>
      <c r="I11" s="198">
        <v>0.081</v>
      </c>
      <c r="J11" s="198">
        <v>0.081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>
        <v>0.268</v>
      </c>
      <c r="I12" s="198">
        <v>0.288</v>
      </c>
      <c r="J12" s="198">
        <v>0.288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>
        <v>0.962</v>
      </c>
      <c r="I13" s="200">
        <v>0.976</v>
      </c>
      <c r="J13" s="200">
        <v>0.974</v>
      </c>
      <c r="K13" s="112">
        <f>IF(I13&gt;0,100*J13/I13,0)</f>
        <v>99.79508196721311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0.001</v>
      </c>
      <c r="I19" s="198">
        <v>0.001</v>
      </c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0.014</v>
      </c>
      <c r="I20" s="198">
        <v>0.014</v>
      </c>
      <c r="J20" s="198">
        <v>0.014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0.002</v>
      </c>
      <c r="I21" s="198">
        <v>0.002</v>
      </c>
      <c r="J21" s="198">
        <v>0.002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0.017</v>
      </c>
      <c r="I22" s="200">
        <v>0.017</v>
      </c>
      <c r="J22" s="200">
        <v>0.016</v>
      </c>
      <c r="K22" s="112">
        <f>IF(I22&gt;0,100*J22/I22,0)</f>
        <v>94.11764705882352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0.14</v>
      </c>
      <c r="I24" s="200">
        <v>0.088</v>
      </c>
      <c r="J24" s="200">
        <v>0.147</v>
      </c>
      <c r="K24" s="112">
        <f>IF(I24&gt;0,100*J24/I24,0)</f>
        <v>167.04545454545456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0.074</v>
      </c>
      <c r="I26" s="200">
        <v>0.11</v>
      </c>
      <c r="J26" s="200">
        <v>0.13</v>
      </c>
      <c r="K26" s="112">
        <f>IF(I26&gt;0,100*J26/I26,0)</f>
        <v>118.18181818181819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1.763</v>
      </c>
      <c r="I28" s="198">
        <v>4.132</v>
      </c>
      <c r="J28" s="198">
        <v>5.366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1.292</v>
      </c>
      <c r="I29" s="198">
        <v>1.278</v>
      </c>
      <c r="J29" s="198">
        <v>1.262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6.763</v>
      </c>
      <c r="I30" s="198">
        <v>6.663</v>
      </c>
      <c r="J30" s="198">
        <v>8.803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9.818</v>
      </c>
      <c r="I31" s="200">
        <v>12.073</v>
      </c>
      <c r="J31" s="200">
        <v>15.431000000000001</v>
      </c>
      <c r="K31" s="112">
        <f>IF(I31&gt;0,100*J31/I31,0)</f>
        <v>127.81413070487866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0.36</v>
      </c>
      <c r="I33" s="198">
        <v>0.36</v>
      </c>
      <c r="J33" s="198">
        <v>0.3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0.249</v>
      </c>
      <c r="I34" s="198">
        <v>0.227</v>
      </c>
      <c r="J34" s="198">
        <v>0.5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4.5</v>
      </c>
      <c r="I35" s="198">
        <v>6</v>
      </c>
      <c r="J35" s="198">
        <v>6.5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0.649</v>
      </c>
      <c r="I36" s="198">
        <v>0.649</v>
      </c>
      <c r="J36" s="198">
        <v>0.86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5.758</v>
      </c>
      <c r="I37" s="200">
        <v>7.236</v>
      </c>
      <c r="J37" s="200">
        <v>8.16</v>
      </c>
      <c r="K37" s="112">
        <f>IF(I37&gt;0,100*J37/I37,0)</f>
        <v>112.76948590381427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0.309</v>
      </c>
      <c r="I39" s="200">
        <v>0.78</v>
      </c>
      <c r="J39" s="200">
        <v>0.78</v>
      </c>
      <c r="K39" s="112">
        <f>IF(I39&gt;0,100*J39/I39,0)</f>
        <v>100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0.02</v>
      </c>
      <c r="I41" s="198">
        <v>0.02</v>
      </c>
      <c r="J41" s="198">
        <v>0.024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0.005</v>
      </c>
      <c r="I45" s="198">
        <v>0.008</v>
      </c>
      <c r="J45" s="198">
        <v>0.008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0.03</v>
      </c>
      <c r="I48" s="198">
        <v>0.033</v>
      </c>
      <c r="J48" s="198">
        <v>0.006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0.002</v>
      </c>
      <c r="I49" s="198">
        <v>0.002</v>
      </c>
      <c r="J49" s="198">
        <v>0.002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0.057</v>
      </c>
      <c r="I50" s="200">
        <v>0.063</v>
      </c>
      <c r="J50" s="200">
        <v>0.04</v>
      </c>
      <c r="K50" s="112">
        <f>IF(I50&gt;0,100*J50/I50,0)</f>
        <v>63.492063492063494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0.005</v>
      </c>
      <c r="I52" s="200">
        <v>0.005</v>
      </c>
      <c r="J52" s="200">
        <v>0.005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7.52</v>
      </c>
      <c r="I54" s="198">
        <v>6.773</v>
      </c>
      <c r="J54" s="198">
        <v>8.525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0.018</v>
      </c>
      <c r="I55" s="198">
        <v>0.02</v>
      </c>
      <c r="J55" s="198">
        <v>0.02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0.01</v>
      </c>
      <c r="I56" s="198"/>
      <c r="J56" s="198">
        <v>0.006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0.075</v>
      </c>
      <c r="I58" s="198">
        <v>0.066</v>
      </c>
      <c r="J58" s="198">
        <v>0.12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7.622999999999999</v>
      </c>
      <c r="I59" s="200">
        <v>6.858999999999999</v>
      </c>
      <c r="J59" s="200">
        <v>8.671</v>
      </c>
      <c r="K59" s="112">
        <f>IF(I59&gt;0,100*J59/I59,0)</f>
        <v>126.41784516693396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1.985</v>
      </c>
      <c r="I61" s="198">
        <v>1.7</v>
      </c>
      <c r="J61" s="198">
        <v>3.8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1.161</v>
      </c>
      <c r="I62" s="198">
        <v>0.82</v>
      </c>
      <c r="J62" s="198">
        <v>0.975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11.196</v>
      </c>
      <c r="I63" s="198">
        <v>9.8</v>
      </c>
      <c r="J63" s="198">
        <v>10.1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14.341999999999999</v>
      </c>
      <c r="I64" s="200">
        <v>12.32</v>
      </c>
      <c r="J64" s="200">
        <v>14.875</v>
      </c>
      <c r="K64" s="112">
        <f>IF(I64&gt;0,100*J64/I64,0)</f>
        <v>120.73863636363636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79.24</v>
      </c>
      <c r="I66" s="200">
        <v>89.367</v>
      </c>
      <c r="J66" s="200">
        <v>96.75</v>
      </c>
      <c r="K66" s="112">
        <f>IF(I66&gt;0,100*J66/I66,0)</f>
        <v>108.2614387861291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1.128</v>
      </c>
      <c r="I68" s="198">
        <v>2</v>
      </c>
      <c r="J68" s="198">
        <v>2.5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0.675</v>
      </c>
      <c r="I69" s="198">
        <v>0.9</v>
      </c>
      <c r="J69" s="198">
        <v>0.9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1.803</v>
      </c>
      <c r="I70" s="200">
        <v>2.9</v>
      </c>
      <c r="J70" s="200">
        <v>3.4</v>
      </c>
      <c r="K70" s="112">
        <f>IF(I70&gt;0,100*J70/I70,0)</f>
        <v>117.24137931034483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0.125</v>
      </c>
      <c r="I72" s="198">
        <v>0.148</v>
      </c>
      <c r="J72" s="198">
        <v>0.187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0.002</v>
      </c>
      <c r="I73" s="198">
        <v>0.004</v>
      </c>
      <c r="J73" s="198">
        <v>0.005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0.43</v>
      </c>
      <c r="I74" s="198">
        <v>0.43</v>
      </c>
      <c r="J74" s="198">
        <v>0.35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0.278</v>
      </c>
      <c r="I75" s="198">
        <v>0.182</v>
      </c>
      <c r="J75" s="198">
        <v>0.22550399999999998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0.09</v>
      </c>
      <c r="I76" s="198">
        <v>0.204</v>
      </c>
      <c r="J76" s="198">
        <v>0.18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0.185</v>
      </c>
      <c r="I77" s="198">
        <v>0.18</v>
      </c>
      <c r="J77" s="198">
        <v>0.195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0.245</v>
      </c>
      <c r="I78" s="198">
        <v>0.241</v>
      </c>
      <c r="J78" s="198">
        <v>0.3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1.185</v>
      </c>
      <c r="I79" s="198">
        <v>2.963</v>
      </c>
      <c r="J79" s="198">
        <v>2.9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2.54</v>
      </c>
      <c r="I80" s="200">
        <v>4.352</v>
      </c>
      <c r="J80" s="200">
        <v>4.342504</v>
      </c>
      <c r="K80" s="112">
        <f>IF(I80&gt;0,100*J80/I80,0)</f>
        <v>99.78180147058823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1.491</v>
      </c>
      <c r="I82" s="198">
        <v>1.491</v>
      </c>
      <c r="J82" s="198">
        <v>1.491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0.091</v>
      </c>
      <c r="I83" s="198">
        <v>0.09</v>
      </c>
      <c r="J83" s="198">
        <v>0.09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1.582</v>
      </c>
      <c r="I84" s="200">
        <v>1.5810000000000002</v>
      </c>
      <c r="J84" s="200">
        <v>1.5810000000000002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124.27</v>
      </c>
      <c r="I86" s="102">
        <v>138.727</v>
      </c>
      <c r="J86" s="102">
        <v>155.30250399999997</v>
      </c>
      <c r="K86" s="103">
        <f>IF(I86&gt;0,100*J86/I86,0)</f>
        <v>111.94828980659855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124.27</v>
      </c>
      <c r="I89" s="129">
        <v>138.727</v>
      </c>
      <c r="J89" s="129">
        <v>155.30250399999997</v>
      </c>
      <c r="K89" s="127">
        <f>IF(I89&gt;0,100*J89/I89,0)</f>
        <v>111.94828980659855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V627"/>
  <sheetViews>
    <sheetView workbookViewId="0" topLeftCell="A55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112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>
        <v>6.526</v>
      </c>
      <c r="I9" s="198">
        <v>6.532</v>
      </c>
      <c r="J9" s="198">
        <v>6.515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>
        <v>1.14</v>
      </c>
      <c r="I10" s="198">
        <v>1.138</v>
      </c>
      <c r="J10" s="198">
        <v>1.136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>
        <v>2.099</v>
      </c>
      <c r="I11" s="198">
        <v>2.097</v>
      </c>
      <c r="J11" s="198">
        <v>2.104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>
        <v>1.879</v>
      </c>
      <c r="I12" s="198">
        <v>1.878</v>
      </c>
      <c r="J12" s="198">
        <v>1.879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>
        <v>11.644</v>
      </c>
      <c r="I13" s="200">
        <v>11.645</v>
      </c>
      <c r="J13" s="200">
        <v>11.633999999999999</v>
      </c>
      <c r="K13" s="112">
        <f>IF(I13&gt;0,100*J13/I13,0)</f>
        <v>99.90553885787891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>
        <v>0.2</v>
      </c>
      <c r="I15" s="200">
        <v>0.2</v>
      </c>
      <c r="J15" s="200">
        <v>0.18</v>
      </c>
      <c r="K15" s="112">
        <f>IF(I15&gt;0,100*J15/I15,0)</f>
        <v>90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>
        <v>0.003</v>
      </c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0.022</v>
      </c>
      <c r="I19" s="198">
        <v>0.022</v>
      </c>
      <c r="J19" s="198">
        <v>0.022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0.054</v>
      </c>
      <c r="I20" s="198">
        <v>0.054</v>
      </c>
      <c r="J20" s="198">
        <v>0.054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0.062</v>
      </c>
      <c r="I21" s="198">
        <v>0.062</v>
      </c>
      <c r="J21" s="198">
        <v>0.062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0.138</v>
      </c>
      <c r="I22" s="200">
        <v>0.138</v>
      </c>
      <c r="J22" s="200">
        <v>0.138</v>
      </c>
      <c r="K22" s="112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14.93</v>
      </c>
      <c r="I24" s="200">
        <v>16.886</v>
      </c>
      <c r="J24" s="200">
        <v>17.393</v>
      </c>
      <c r="K24" s="112">
        <f>IF(I24&gt;0,100*J24/I24,0)</f>
        <v>103.00248726755893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12.219</v>
      </c>
      <c r="I26" s="200">
        <v>11.4</v>
      </c>
      <c r="J26" s="200">
        <v>11</v>
      </c>
      <c r="K26" s="112">
        <f>IF(I26&gt;0,100*J26/I26,0)</f>
        <v>96.49122807017544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127.183</v>
      </c>
      <c r="I28" s="198">
        <v>149.479</v>
      </c>
      <c r="J28" s="198">
        <v>123.834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21.555</v>
      </c>
      <c r="I29" s="198">
        <v>24.166</v>
      </c>
      <c r="J29" s="198">
        <v>15.876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71.247</v>
      </c>
      <c r="I30" s="198">
        <v>86.399</v>
      </c>
      <c r="J30" s="198">
        <v>74.723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219.985</v>
      </c>
      <c r="I31" s="200">
        <v>260.044</v>
      </c>
      <c r="J31" s="200">
        <v>214.433</v>
      </c>
      <c r="K31" s="112">
        <f>IF(I31&gt;0,100*J31/I31,0)</f>
        <v>82.46027595330021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5.649</v>
      </c>
      <c r="I33" s="198">
        <v>5.9</v>
      </c>
      <c r="J33" s="198">
        <v>6.6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2.091</v>
      </c>
      <c r="I34" s="198">
        <v>1.796</v>
      </c>
      <c r="J34" s="198">
        <v>2.5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160.872</v>
      </c>
      <c r="I35" s="198">
        <v>198</v>
      </c>
      <c r="J35" s="198">
        <v>186.7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27.902</v>
      </c>
      <c r="I36" s="198">
        <v>28.15</v>
      </c>
      <c r="J36" s="198">
        <v>25.952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196.514</v>
      </c>
      <c r="I37" s="200">
        <v>233.846</v>
      </c>
      <c r="J37" s="200">
        <v>221.75199999999998</v>
      </c>
      <c r="K37" s="112">
        <f>IF(I37&gt;0,100*J37/I37,0)</f>
        <v>94.82822028172386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0.282</v>
      </c>
      <c r="I39" s="200">
        <v>1</v>
      </c>
      <c r="J39" s="200">
        <v>1</v>
      </c>
      <c r="K39" s="112">
        <f>IF(I39&gt;0,100*J39/I39,0)</f>
        <v>100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0.21</v>
      </c>
      <c r="I41" s="198">
        <v>0.225</v>
      </c>
      <c r="J41" s="198">
        <v>0.24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0.05</v>
      </c>
      <c r="I43" s="198">
        <v>0.05</v>
      </c>
      <c r="J43" s="198">
        <v>0.05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0.013</v>
      </c>
      <c r="I45" s="198">
        <v>0.05</v>
      </c>
      <c r="J45" s="198">
        <v>0.055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0.012</v>
      </c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0.046</v>
      </c>
      <c r="I49" s="198">
        <v>0.046</v>
      </c>
      <c r="J49" s="198">
        <v>0.046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0.331</v>
      </c>
      <c r="I50" s="200">
        <v>0.371</v>
      </c>
      <c r="J50" s="200">
        <v>0.39099999999999996</v>
      </c>
      <c r="K50" s="112">
        <f>IF(I50&gt;0,100*J50/I50,0)</f>
        <v>105.39083557951481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0.021</v>
      </c>
      <c r="I52" s="200">
        <v>0.021</v>
      </c>
      <c r="J52" s="200">
        <v>0.021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17.575</v>
      </c>
      <c r="I54" s="198">
        <v>26.38</v>
      </c>
      <c r="J54" s="198">
        <v>31.527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0.16</v>
      </c>
      <c r="I55" s="198">
        <v>0.165</v>
      </c>
      <c r="J55" s="198">
        <v>0.165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0.033</v>
      </c>
      <c r="I56" s="198">
        <v>0.027</v>
      </c>
      <c r="J56" s="198">
        <v>0.018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>
        <v>0.01</v>
      </c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1.167</v>
      </c>
      <c r="I58" s="198">
        <v>2.16</v>
      </c>
      <c r="J58" s="198">
        <v>0.836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18.935000000000002</v>
      </c>
      <c r="I59" s="200">
        <v>28.742</v>
      </c>
      <c r="J59" s="200">
        <v>32.546</v>
      </c>
      <c r="K59" s="112">
        <f>IF(I59&gt;0,100*J59/I59,0)</f>
        <v>113.23498712685269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3.025</v>
      </c>
      <c r="I61" s="198">
        <v>4.5</v>
      </c>
      <c r="J61" s="198">
        <v>4.3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1.984</v>
      </c>
      <c r="I62" s="198">
        <v>1.384</v>
      </c>
      <c r="J62" s="198">
        <v>1.55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7.53</v>
      </c>
      <c r="I63" s="198">
        <v>7.76</v>
      </c>
      <c r="J63" s="198">
        <v>10.1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12.539000000000001</v>
      </c>
      <c r="I64" s="200">
        <v>13.644</v>
      </c>
      <c r="J64" s="200">
        <v>15.95</v>
      </c>
      <c r="K64" s="112">
        <f>IF(I64&gt;0,100*J64/I64,0)</f>
        <v>116.90120199355027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171.526</v>
      </c>
      <c r="I66" s="200">
        <v>330.239</v>
      </c>
      <c r="J66" s="200">
        <v>223.32</v>
      </c>
      <c r="K66" s="112">
        <f>IF(I66&gt;0,100*J66/I66,0)</f>
        <v>67.6237512831616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53.392</v>
      </c>
      <c r="I68" s="198">
        <v>60</v>
      </c>
      <c r="J68" s="198">
        <v>64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7.081</v>
      </c>
      <c r="I69" s="198">
        <v>8.5</v>
      </c>
      <c r="J69" s="198">
        <v>9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60.473000000000006</v>
      </c>
      <c r="I70" s="200">
        <v>68.5</v>
      </c>
      <c r="J70" s="200">
        <v>73</v>
      </c>
      <c r="K70" s="112">
        <f>IF(I70&gt;0,100*J70/I70,0)</f>
        <v>106.56934306569343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0.233</v>
      </c>
      <c r="I72" s="198">
        <v>0.219</v>
      </c>
      <c r="J72" s="198">
        <v>0.229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0.182</v>
      </c>
      <c r="I73" s="198">
        <v>0.155</v>
      </c>
      <c r="J73" s="198">
        <v>0.145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5.85</v>
      </c>
      <c r="I74" s="198">
        <v>4.68</v>
      </c>
      <c r="J74" s="198">
        <v>6.6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11.253</v>
      </c>
      <c r="I75" s="198">
        <v>11.134</v>
      </c>
      <c r="J75" s="198">
        <v>10.846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17.989</v>
      </c>
      <c r="I76" s="198">
        <v>21.73</v>
      </c>
      <c r="J76" s="198">
        <v>10.062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0.725</v>
      </c>
      <c r="I77" s="198">
        <v>1.27</v>
      </c>
      <c r="J77" s="198">
        <v>1.2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0.818</v>
      </c>
      <c r="I78" s="198">
        <v>0.82</v>
      </c>
      <c r="J78" s="198">
        <v>0.825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43.188</v>
      </c>
      <c r="I79" s="198">
        <v>42.675</v>
      </c>
      <c r="J79" s="198">
        <v>41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80.238</v>
      </c>
      <c r="I80" s="200">
        <v>82.68299999999999</v>
      </c>
      <c r="J80" s="200">
        <v>70.907</v>
      </c>
      <c r="K80" s="112">
        <f>IF(I80&gt;0,100*J80/I80,0)</f>
        <v>85.75765272184125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0.923</v>
      </c>
      <c r="I82" s="198">
        <v>1.1</v>
      </c>
      <c r="J82" s="198">
        <v>0.923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0.802</v>
      </c>
      <c r="I83" s="198">
        <v>0.8</v>
      </c>
      <c r="J83" s="198">
        <v>0.8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1.725</v>
      </c>
      <c r="I84" s="200">
        <v>1.9000000000000001</v>
      </c>
      <c r="J84" s="200">
        <v>1.723</v>
      </c>
      <c r="K84" s="112">
        <f>IF(I84&gt;0,100*J84/I84,0)</f>
        <v>90.6842105263158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801.6999999999999</v>
      </c>
      <c r="I86" s="102">
        <v>1061.262</v>
      </c>
      <c r="J86" s="102">
        <v>895.388</v>
      </c>
      <c r="K86" s="103">
        <f>IF(I86&gt;0,100*J86/I86,0)</f>
        <v>84.37011784083478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801.6999999999999</v>
      </c>
      <c r="I89" s="129">
        <v>1061.262</v>
      </c>
      <c r="J89" s="129">
        <v>895.388</v>
      </c>
      <c r="K89" s="127">
        <f>IF(I89&gt;0,100*J89/I89,0)</f>
        <v>84.37011784083478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V627"/>
  <sheetViews>
    <sheetView workbookViewId="0" topLeftCell="A43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113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>
        <v>0.001</v>
      </c>
      <c r="I17" s="200">
        <v>0.001</v>
      </c>
      <c r="J17" s="200">
        <v>0.001</v>
      </c>
      <c r="K17" s="112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0.095</v>
      </c>
      <c r="I19" s="198">
        <v>0.095</v>
      </c>
      <c r="J19" s="198">
        <v>0.095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0.095</v>
      </c>
      <c r="I22" s="200">
        <v>0.095</v>
      </c>
      <c r="J22" s="200">
        <v>0.095</v>
      </c>
      <c r="K22" s="112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2.053</v>
      </c>
      <c r="I24" s="200">
        <v>3.33</v>
      </c>
      <c r="J24" s="200">
        <v>3.409</v>
      </c>
      <c r="K24" s="112">
        <f>IF(I24&gt;0,100*J24/I24,0)</f>
        <v>102.37237237237237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1.567</v>
      </c>
      <c r="I26" s="200">
        <v>4.125</v>
      </c>
      <c r="J26" s="200">
        <v>3.74</v>
      </c>
      <c r="K26" s="112">
        <f>IF(I26&gt;0,100*J26/I26,0)</f>
        <v>90.66666666666667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5.194</v>
      </c>
      <c r="I28" s="198">
        <v>10.617</v>
      </c>
      <c r="J28" s="198">
        <v>8.833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5.45</v>
      </c>
      <c r="I29" s="198">
        <v>15.034</v>
      </c>
      <c r="J29" s="198">
        <v>9.499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12.881</v>
      </c>
      <c r="I30" s="198">
        <v>21.129</v>
      </c>
      <c r="J30" s="198">
        <v>27.188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23.525</v>
      </c>
      <c r="I31" s="200">
        <v>46.78</v>
      </c>
      <c r="J31" s="200">
        <v>45.519999999999996</v>
      </c>
      <c r="K31" s="112">
        <f>IF(I31&gt;0,100*J31/I31,0)</f>
        <v>97.30654125694741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0.32</v>
      </c>
      <c r="I33" s="198">
        <v>0.6</v>
      </c>
      <c r="J33" s="198">
        <v>0.4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0.017</v>
      </c>
      <c r="I34" s="198">
        <v>0.009</v>
      </c>
      <c r="J34" s="198">
        <v>0.025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5.178</v>
      </c>
      <c r="I35" s="198">
        <v>8</v>
      </c>
      <c r="J35" s="198">
        <v>7.2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6.779</v>
      </c>
      <c r="I36" s="198">
        <v>9.517</v>
      </c>
      <c r="J36" s="198">
        <v>7.51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12.294</v>
      </c>
      <c r="I37" s="200">
        <v>18.125999999999998</v>
      </c>
      <c r="J37" s="200">
        <v>15.135</v>
      </c>
      <c r="K37" s="112">
        <f>IF(I37&gt;0,100*J37/I37,0)</f>
        <v>83.49884144323073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7.013</v>
      </c>
      <c r="I39" s="200">
        <v>7</v>
      </c>
      <c r="J39" s="200">
        <v>7</v>
      </c>
      <c r="K39" s="112">
        <f>IF(I39&gt;0,100*J39/I39,0)</f>
        <v>100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0.009</v>
      </c>
      <c r="I41" s="198">
        <v>0.011</v>
      </c>
      <c r="J41" s="198">
        <v>0.012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>
        <v>0.025</v>
      </c>
      <c r="I42" s="198">
        <v>0.125</v>
      </c>
      <c r="J42" s="198">
        <v>0.075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0.018</v>
      </c>
      <c r="I43" s="198">
        <v>0.018</v>
      </c>
      <c r="J43" s="198">
        <v>0.018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>
        <v>0.009</v>
      </c>
      <c r="I44" s="198">
        <v>0.012</v>
      </c>
      <c r="J44" s="198">
        <v>0.057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0.028</v>
      </c>
      <c r="I45" s="198">
        <v>0.39</v>
      </c>
      <c r="J45" s="198">
        <v>0.4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>
        <v>0.025</v>
      </c>
      <c r="I46" s="198">
        <v>0.04</v>
      </c>
      <c r="J46" s="198">
        <v>0.05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>
        <v>0.12</v>
      </c>
      <c r="I47" s="198">
        <v>0.185</v>
      </c>
      <c r="J47" s="198">
        <v>0.2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0.04</v>
      </c>
      <c r="I48" s="198">
        <v>0.05</v>
      </c>
      <c r="J48" s="198">
        <v>0.072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0.1</v>
      </c>
      <c r="I49" s="198">
        <v>0.08</v>
      </c>
      <c r="J49" s="198">
        <v>0.08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0.374</v>
      </c>
      <c r="I50" s="200">
        <v>0.9110000000000001</v>
      </c>
      <c r="J50" s="200">
        <v>0.964</v>
      </c>
      <c r="K50" s="112">
        <f>IF(I50&gt;0,100*J50/I50,0)</f>
        <v>105.81778265642149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0.595</v>
      </c>
      <c r="I52" s="200">
        <v>0.9</v>
      </c>
      <c r="J52" s="200">
        <v>0.9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5.965</v>
      </c>
      <c r="I54" s="198">
        <v>11.278</v>
      </c>
      <c r="J54" s="198">
        <v>13.424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2.925</v>
      </c>
      <c r="I55" s="198">
        <v>3.735</v>
      </c>
      <c r="J55" s="198">
        <v>4.6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4.105</v>
      </c>
      <c r="I56" s="198">
        <v>8.9</v>
      </c>
      <c r="J56" s="198">
        <v>11.1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>
        <v>0.141</v>
      </c>
      <c r="I57" s="198">
        <v>0.0855</v>
      </c>
      <c r="J57" s="198">
        <v>0.0855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1.894</v>
      </c>
      <c r="I58" s="198">
        <v>8.593</v>
      </c>
      <c r="J58" s="198">
        <v>5.106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15.030000000000001</v>
      </c>
      <c r="I59" s="200">
        <v>32.591499999999996</v>
      </c>
      <c r="J59" s="200">
        <v>34.3155</v>
      </c>
      <c r="K59" s="112">
        <f>IF(I59&gt;0,100*J59/I59,0)</f>
        <v>105.2897227804796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12.119</v>
      </c>
      <c r="I61" s="198">
        <v>10</v>
      </c>
      <c r="J61" s="198">
        <v>17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9.868</v>
      </c>
      <c r="I62" s="198">
        <v>5.951</v>
      </c>
      <c r="J62" s="198">
        <v>9.5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6.19</v>
      </c>
      <c r="I63" s="198">
        <v>8.5</v>
      </c>
      <c r="J63" s="198">
        <v>11.5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28.177000000000003</v>
      </c>
      <c r="I64" s="200">
        <v>24.451</v>
      </c>
      <c r="J64" s="200">
        <v>38</v>
      </c>
      <c r="K64" s="112">
        <f>IF(I64&gt;0,100*J64/I64,0)</f>
        <v>155.4128665494254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25.519</v>
      </c>
      <c r="I66" s="200">
        <v>17.588</v>
      </c>
      <c r="J66" s="200">
        <v>20.76</v>
      </c>
      <c r="K66" s="112">
        <f>IF(I66&gt;0,100*J66/I66,0)</f>
        <v>118.03502387991811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1.163</v>
      </c>
      <c r="I68" s="198">
        <v>2.4</v>
      </c>
      <c r="J68" s="198">
        <v>2.8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0.218</v>
      </c>
      <c r="I69" s="198">
        <v>0.35</v>
      </c>
      <c r="J69" s="198">
        <v>0.35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1.381</v>
      </c>
      <c r="I70" s="200">
        <v>2.75</v>
      </c>
      <c r="J70" s="200">
        <v>3.15</v>
      </c>
      <c r="K70" s="112">
        <f>IF(I70&gt;0,100*J70/I70,0)</f>
        <v>114.54545454545455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6.604</v>
      </c>
      <c r="I72" s="198">
        <v>6.215</v>
      </c>
      <c r="J72" s="198">
        <v>10.96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0.102</v>
      </c>
      <c r="I73" s="198">
        <v>0.142</v>
      </c>
      <c r="J73" s="198">
        <v>0.14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0.565</v>
      </c>
      <c r="I74" s="198">
        <v>0.565</v>
      </c>
      <c r="J74" s="198">
        <v>0.664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12.766</v>
      </c>
      <c r="I75" s="198">
        <v>23.734871342499996</v>
      </c>
      <c r="J75" s="198">
        <v>26.385465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0.02</v>
      </c>
      <c r="I76" s="198">
        <v>0.216</v>
      </c>
      <c r="J76" s="198">
        <v>0.281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0.993</v>
      </c>
      <c r="I77" s="198">
        <v>1.4</v>
      </c>
      <c r="J77" s="198">
        <v>1.4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2.76</v>
      </c>
      <c r="I78" s="198">
        <v>3.96</v>
      </c>
      <c r="J78" s="198">
        <v>3.96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1.398</v>
      </c>
      <c r="I79" s="198">
        <v>3.553</v>
      </c>
      <c r="J79" s="198">
        <v>3.6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25.207999999999995</v>
      </c>
      <c r="I80" s="200">
        <v>39.785871342499995</v>
      </c>
      <c r="J80" s="200">
        <v>47.390465</v>
      </c>
      <c r="K80" s="112">
        <f>IF(I80&gt;0,100*J80/I80,0)</f>
        <v>119.11380447605438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0.172</v>
      </c>
      <c r="I82" s="198">
        <v>0.175</v>
      </c>
      <c r="J82" s="198">
        <v>0.175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0.077</v>
      </c>
      <c r="I83" s="198">
        <v>0.077</v>
      </c>
      <c r="J83" s="198">
        <v>0.077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0.249</v>
      </c>
      <c r="I84" s="200">
        <v>0.252</v>
      </c>
      <c r="J84" s="200">
        <v>0.252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143.081</v>
      </c>
      <c r="I86" s="102">
        <v>198.6863713425</v>
      </c>
      <c r="J86" s="102">
        <v>220.631965</v>
      </c>
      <c r="K86" s="103">
        <f>IF(I86&gt;0,100*J86/I86,0)</f>
        <v>111.04534423232771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143.081</v>
      </c>
      <c r="I89" s="129">
        <v>198.6863713425</v>
      </c>
      <c r="J89" s="129">
        <v>220.631965</v>
      </c>
      <c r="K89" s="127">
        <f>IF(I89&gt;0,100*J89/I89,0)</f>
        <v>111.04534423232771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114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>
        <v>0.06</v>
      </c>
      <c r="I15" s="200">
        <v>0.06</v>
      </c>
      <c r="J15" s="200">
        <v>0.06</v>
      </c>
      <c r="K15" s="112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>
        <v>0.002</v>
      </c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0.077</v>
      </c>
      <c r="I19" s="198">
        <v>0.077</v>
      </c>
      <c r="J19" s="198">
        <v>0.077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0.095</v>
      </c>
      <c r="I20" s="198">
        <v>0.095</v>
      </c>
      <c r="J20" s="198">
        <v>0.095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0.145</v>
      </c>
      <c r="I21" s="198">
        <v>0.145</v>
      </c>
      <c r="J21" s="198">
        <v>0.145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0.31699999999999995</v>
      </c>
      <c r="I22" s="200">
        <v>0.31699999999999995</v>
      </c>
      <c r="J22" s="200">
        <v>0.31699999999999995</v>
      </c>
      <c r="K22" s="112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0.012</v>
      </c>
      <c r="I24" s="200">
        <v>0.01</v>
      </c>
      <c r="J24" s="200">
        <v>0.01</v>
      </c>
      <c r="K24" s="112">
        <f>IF(I24&gt;0,100*J24/I24,0)</f>
        <v>100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0.004</v>
      </c>
      <c r="I26" s="200">
        <v>0.004</v>
      </c>
      <c r="J26" s="200">
        <v>0.004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0.003</v>
      </c>
      <c r="I28" s="198">
        <v>0.004</v>
      </c>
      <c r="J28" s="198">
        <v>0.002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0.013</v>
      </c>
      <c r="I29" s="198">
        <v>0.033</v>
      </c>
      <c r="J29" s="198"/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/>
      <c r="I30" s="198"/>
      <c r="J30" s="198">
        <v>0.071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0.016</v>
      </c>
      <c r="I31" s="200">
        <v>0.037000000000000005</v>
      </c>
      <c r="J31" s="200">
        <v>0.073</v>
      </c>
      <c r="K31" s="112">
        <f>IF(I31&gt;0,100*J31/I31,0)</f>
        <v>197.29729729729726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0.044</v>
      </c>
      <c r="I33" s="198">
        <v>0.05</v>
      </c>
      <c r="J33" s="198">
        <v>0.05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1.083</v>
      </c>
      <c r="I34" s="198">
        <v>1.114</v>
      </c>
      <c r="J34" s="198">
        <v>1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0.006</v>
      </c>
      <c r="I35" s="198">
        <v>0.006</v>
      </c>
      <c r="J35" s="198">
        <v>0.006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13.096</v>
      </c>
      <c r="I36" s="198">
        <v>11.5</v>
      </c>
      <c r="J36" s="198">
        <v>12.232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14.229</v>
      </c>
      <c r="I37" s="200">
        <v>12.67</v>
      </c>
      <c r="J37" s="200">
        <v>13.288</v>
      </c>
      <c r="K37" s="112">
        <f>IF(I37&gt;0,100*J37/I37,0)</f>
        <v>104.87766377269139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/>
      <c r="I39" s="200"/>
      <c r="J39" s="200"/>
      <c r="K39" s="112"/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/>
      <c r="I41" s="198"/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>
        <v>0.001</v>
      </c>
      <c r="I42" s="198">
        <v>0.001</v>
      </c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0.004</v>
      </c>
      <c r="I43" s="198">
        <v>0.004</v>
      </c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/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/>
      <c r="I48" s="198"/>
      <c r="J48" s="198"/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0.005</v>
      </c>
      <c r="I50" s="200">
        <v>0.005</v>
      </c>
      <c r="J50" s="200"/>
      <c r="K50" s="112"/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/>
      <c r="I52" s="200"/>
      <c r="J52" s="200"/>
      <c r="K52" s="112"/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/>
      <c r="I54" s="198"/>
      <c r="J54" s="198"/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/>
      <c r="I56" s="198"/>
      <c r="J56" s="198">
        <v>0.001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/>
      <c r="I58" s="198"/>
      <c r="J58" s="198"/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/>
      <c r="I59" s="200"/>
      <c r="J59" s="200">
        <v>0.001</v>
      </c>
      <c r="K59" s="112"/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0.001</v>
      </c>
      <c r="I61" s="198">
        <v>0.001</v>
      </c>
      <c r="J61" s="198"/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0.611</v>
      </c>
      <c r="I62" s="198">
        <v>0.35</v>
      </c>
      <c r="J62" s="198">
        <v>0.625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0.008</v>
      </c>
      <c r="I63" s="198">
        <v>0.004</v>
      </c>
      <c r="J63" s="198"/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0.62</v>
      </c>
      <c r="I64" s="200">
        <v>0.355</v>
      </c>
      <c r="J64" s="200">
        <v>0.625</v>
      </c>
      <c r="K64" s="112">
        <f>IF(I64&gt;0,100*J64/I64,0)</f>
        <v>176.05633802816902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0.011</v>
      </c>
      <c r="I66" s="200">
        <v>0.011</v>
      </c>
      <c r="J66" s="200">
        <v>0.009</v>
      </c>
      <c r="K66" s="112">
        <f>IF(I66&gt;0,100*J66/I66,0)</f>
        <v>81.81818181818181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/>
      <c r="I73" s="198"/>
      <c r="J73" s="198"/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/>
      <c r="I74" s="198"/>
      <c r="J74" s="198"/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0.033</v>
      </c>
      <c r="I75" s="198">
        <v>0.033</v>
      </c>
      <c r="J75" s="198">
        <v>0.033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/>
      <c r="I76" s="198"/>
      <c r="J76" s="198"/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/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/>
      <c r="I78" s="198"/>
      <c r="J78" s="198"/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/>
      <c r="I79" s="198"/>
      <c r="J79" s="198"/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0.033</v>
      </c>
      <c r="I80" s="200">
        <v>0.033</v>
      </c>
      <c r="J80" s="200">
        <v>0.033</v>
      </c>
      <c r="K80" s="112">
        <f>IF(I80&gt;0,100*J80/I80,0)</f>
        <v>100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/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0.001</v>
      </c>
      <c r="I83" s="198">
        <v>0.001</v>
      </c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0.001</v>
      </c>
      <c r="I84" s="200">
        <v>0.001</v>
      </c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15.307999999999998</v>
      </c>
      <c r="I86" s="102">
        <v>13.502999999999998</v>
      </c>
      <c r="J86" s="102">
        <v>14.421999999999999</v>
      </c>
      <c r="K86" s="103">
        <f>IF(I86&gt;0,100*J86/I86,0)</f>
        <v>106.80589498629934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15.307999999999998</v>
      </c>
      <c r="I89" s="129">
        <v>13.502999999999998</v>
      </c>
      <c r="J89" s="129">
        <v>14.421999999999999</v>
      </c>
      <c r="K89" s="127">
        <f>IF(I89&gt;0,100*J89/I89,0)</f>
        <v>106.80589498629934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115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0.057</v>
      </c>
      <c r="I26" s="200">
        <v>0.057</v>
      </c>
      <c r="J26" s="200">
        <v>0.057</v>
      </c>
      <c r="K26" s="112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0.022</v>
      </c>
      <c r="I28" s="198">
        <v>0.023</v>
      </c>
      <c r="J28" s="198">
        <v>0.021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0.032</v>
      </c>
      <c r="I29" s="198">
        <v>0.042</v>
      </c>
      <c r="J29" s="198">
        <v>0.028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0.709</v>
      </c>
      <c r="I30" s="198">
        <v>1.249</v>
      </c>
      <c r="J30" s="198">
        <v>0.876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0.763</v>
      </c>
      <c r="I31" s="200">
        <v>1.314</v>
      </c>
      <c r="J31" s="200">
        <v>0.925</v>
      </c>
      <c r="K31" s="112">
        <f>IF(I31&gt;0,100*J31/I31,0)</f>
        <v>70.39573820395738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0.009</v>
      </c>
      <c r="I33" s="198">
        <v>0.009</v>
      </c>
      <c r="J33" s="198"/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0.012</v>
      </c>
      <c r="I34" s="198">
        <v>0.012</v>
      </c>
      <c r="J34" s="198">
        <v>0.025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0.166</v>
      </c>
      <c r="I35" s="198">
        <v>0.166</v>
      </c>
      <c r="J35" s="198">
        <v>0.166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0.041</v>
      </c>
      <c r="I36" s="198">
        <v>0.041</v>
      </c>
      <c r="J36" s="198">
        <v>0.037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0.228</v>
      </c>
      <c r="I37" s="200">
        <v>0.228</v>
      </c>
      <c r="J37" s="200">
        <v>0.228</v>
      </c>
      <c r="K37" s="112">
        <f>IF(I37&gt;0,100*J37/I37,0)</f>
        <v>100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0.255</v>
      </c>
      <c r="I39" s="200">
        <v>0.25</v>
      </c>
      <c r="J39" s="200">
        <v>0.6</v>
      </c>
      <c r="K39" s="112">
        <f>IF(I39&gt;0,100*J39/I39,0)</f>
        <v>240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0.005</v>
      </c>
      <c r="I41" s="198">
        <v>0.005</v>
      </c>
      <c r="J41" s="198">
        <v>0.005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/>
      <c r="I42" s="198"/>
      <c r="J42" s="198"/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/>
      <c r="I43" s="198"/>
      <c r="J43" s="198"/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/>
      <c r="I44" s="198"/>
      <c r="J44" s="198"/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/>
      <c r="I45" s="198"/>
      <c r="J45" s="198">
        <v>0.025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/>
      <c r="I46" s="198"/>
      <c r="J46" s="198"/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/>
      <c r="I47" s="198"/>
      <c r="J47" s="198"/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0.002</v>
      </c>
      <c r="I48" s="198">
        <v>0.004</v>
      </c>
      <c r="J48" s="198">
        <v>0.004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/>
      <c r="I49" s="198"/>
      <c r="J49" s="198"/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0.007</v>
      </c>
      <c r="I50" s="200">
        <v>0.009000000000000001</v>
      </c>
      <c r="J50" s="200">
        <v>0.034</v>
      </c>
      <c r="K50" s="112">
        <f>IF(I50&gt;0,100*J50/I50,0)</f>
        <v>377.77777777777777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0.044</v>
      </c>
      <c r="I52" s="200">
        <v>0.04</v>
      </c>
      <c r="J52" s="200">
        <v>0.04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0.24</v>
      </c>
      <c r="I54" s="198">
        <v>0.22</v>
      </c>
      <c r="J54" s="198">
        <v>0.21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/>
      <c r="I55" s="198"/>
      <c r="J55" s="198"/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0.5</v>
      </c>
      <c r="I56" s="198">
        <v>0.48</v>
      </c>
      <c r="J56" s="198">
        <v>0.47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/>
      <c r="I57" s="198"/>
      <c r="J57" s="198"/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0.731</v>
      </c>
      <c r="I58" s="198">
        <v>0.525</v>
      </c>
      <c r="J58" s="198">
        <v>0.526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1.471</v>
      </c>
      <c r="I59" s="200">
        <v>1.225</v>
      </c>
      <c r="J59" s="200">
        <v>1.206</v>
      </c>
      <c r="K59" s="112">
        <f>IF(I59&gt;0,100*J59/I59,0)</f>
        <v>98.44897959183672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85.219</v>
      </c>
      <c r="I61" s="198">
        <v>76</v>
      </c>
      <c r="J61" s="198">
        <v>105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0.244</v>
      </c>
      <c r="I62" s="198">
        <v>0.169</v>
      </c>
      <c r="J62" s="198">
        <v>0.254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1.697</v>
      </c>
      <c r="I63" s="198">
        <v>1.33</v>
      </c>
      <c r="J63" s="198">
        <v>1.04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87.16</v>
      </c>
      <c r="I64" s="200">
        <v>77.499</v>
      </c>
      <c r="J64" s="200">
        <v>106.29400000000001</v>
      </c>
      <c r="K64" s="112">
        <f>IF(I64&gt;0,100*J64/I64,0)</f>
        <v>137.15531813313723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142.876</v>
      </c>
      <c r="I66" s="200">
        <v>131.622</v>
      </c>
      <c r="J66" s="200">
        <v>161.182</v>
      </c>
      <c r="K66" s="112">
        <f>IF(I66&gt;0,100*J66/I66,0)</f>
        <v>122.4582516600568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1.79</v>
      </c>
      <c r="I68" s="198">
        <v>1.7</v>
      </c>
      <c r="J68" s="198">
        <v>1.6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1.79</v>
      </c>
      <c r="I70" s="200">
        <v>1.7</v>
      </c>
      <c r="J70" s="200">
        <v>1.6</v>
      </c>
      <c r="K70" s="112">
        <f>IF(I70&gt;0,100*J70/I70,0)</f>
        <v>94.11764705882354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1.898</v>
      </c>
      <c r="I72" s="198">
        <v>1.496</v>
      </c>
      <c r="J72" s="198">
        <v>1.755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2.103</v>
      </c>
      <c r="I73" s="198">
        <v>1.945</v>
      </c>
      <c r="J73" s="198">
        <v>1.95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0.012</v>
      </c>
      <c r="I74" s="198">
        <v>0.012</v>
      </c>
      <c r="J74" s="198">
        <v>0.012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0.72</v>
      </c>
      <c r="I75" s="198">
        <v>0.6742</v>
      </c>
      <c r="J75" s="198">
        <v>0.6382000000000001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1.04</v>
      </c>
      <c r="I76" s="198">
        <v>0.783</v>
      </c>
      <c r="J76" s="198">
        <v>1.38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/>
      <c r="I77" s="198">
        <v>0.058</v>
      </c>
      <c r="J77" s="198"/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1.085</v>
      </c>
      <c r="I78" s="198">
        <v>0.9</v>
      </c>
      <c r="J78" s="198">
        <v>0.92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8.591299999999999</v>
      </c>
      <c r="I79" s="198">
        <v>8.712</v>
      </c>
      <c r="J79" s="198">
        <v>8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15.449299999999997</v>
      </c>
      <c r="I80" s="200">
        <v>14.580200000000001</v>
      </c>
      <c r="J80" s="200">
        <v>14.6552</v>
      </c>
      <c r="K80" s="112">
        <f>IF(I80&gt;0,100*J80/I80,0)</f>
        <v>100.51439623599127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0.257</v>
      </c>
      <c r="I82" s="198">
        <v>0.259</v>
      </c>
      <c r="J82" s="198">
        <v>0.259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0.156</v>
      </c>
      <c r="I83" s="198">
        <v>0.13</v>
      </c>
      <c r="J83" s="198">
        <v>0.13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0.41300000000000003</v>
      </c>
      <c r="I84" s="200">
        <v>0.389</v>
      </c>
      <c r="J84" s="200">
        <v>0.389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250.5133</v>
      </c>
      <c r="I86" s="102">
        <v>228.91320000000002</v>
      </c>
      <c r="J86" s="102">
        <v>287.21020000000004</v>
      </c>
      <c r="K86" s="103">
        <f>IF(I86&gt;0,100*J86/I86,0)</f>
        <v>125.4668581803059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250.5133</v>
      </c>
      <c r="I89" s="129">
        <v>228.91320000000002</v>
      </c>
      <c r="J89" s="129">
        <v>287.21020000000004</v>
      </c>
      <c r="K89" s="127">
        <f>IF(I89&gt;0,100*J89/I89,0)</f>
        <v>125.4668581803059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116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>
        <v>10.092720164168908</v>
      </c>
      <c r="I9" s="198">
        <v>10.157620426727973</v>
      </c>
      <c r="J9" s="198">
        <v>10.158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>
        <v>8.325359931893518</v>
      </c>
      <c r="I10" s="198">
        <v>8.330201558621626</v>
      </c>
      <c r="J10" s="198">
        <v>8.33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>
        <v>53.85593820534313</v>
      </c>
      <c r="I11" s="198">
        <v>53.566768922153734</v>
      </c>
      <c r="J11" s="198">
        <v>63.555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>
        <v>41.711405479116245</v>
      </c>
      <c r="I12" s="198">
        <v>41.5770496297344</v>
      </c>
      <c r="J12" s="198">
        <v>41.577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>
        <v>113.98542378052181</v>
      </c>
      <c r="I13" s="200">
        <v>113.63164053723773</v>
      </c>
      <c r="J13" s="200">
        <v>123.62</v>
      </c>
      <c r="K13" s="112">
        <f>IF(I13&gt;0,100*J13/I13,0)</f>
        <v>108.79012167345154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>
        <v>0.18</v>
      </c>
      <c r="I15" s="200">
        <v>0.555</v>
      </c>
      <c r="J15" s="200">
        <v>0.305</v>
      </c>
      <c r="K15" s="112">
        <f>IF(I15&gt;0,100*J15/I15,0)</f>
        <v>54.95495495495495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>
        <v>0.555</v>
      </c>
      <c r="I17" s="200">
        <v>0.722</v>
      </c>
      <c r="J17" s="200">
        <v>0.59</v>
      </c>
      <c r="K17" s="112">
        <f>IF(I17&gt;0,100*J17/I17,0)</f>
        <v>81.7174515235457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71.542</v>
      </c>
      <c r="I19" s="198">
        <v>104.497</v>
      </c>
      <c r="J19" s="198">
        <v>104.497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1.509</v>
      </c>
      <c r="I20" s="198">
        <v>3.515</v>
      </c>
      <c r="J20" s="198">
        <v>3.515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1.718</v>
      </c>
      <c r="I21" s="198">
        <v>2.323</v>
      </c>
      <c r="J21" s="198">
        <v>2.323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74.769</v>
      </c>
      <c r="I22" s="200">
        <v>110.335</v>
      </c>
      <c r="J22" s="200">
        <v>110.335</v>
      </c>
      <c r="K22" s="112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110.227</v>
      </c>
      <c r="I24" s="200">
        <v>121.934</v>
      </c>
      <c r="J24" s="200">
        <v>126.093</v>
      </c>
      <c r="K24" s="112">
        <f>IF(I24&gt;0,100*J24/I24,0)</f>
        <v>103.41086161365986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260.659</v>
      </c>
      <c r="I26" s="200">
        <v>288.345</v>
      </c>
      <c r="J26" s="200">
        <v>300.102</v>
      </c>
      <c r="K26" s="112">
        <f>IF(I26&gt;0,100*J26/I26,0)</f>
        <v>104.07740727253808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25.173876758485466</v>
      </c>
      <c r="I28" s="198">
        <v>19.555</v>
      </c>
      <c r="J28" s="198">
        <v>17.642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3.213</v>
      </c>
      <c r="I29" s="198">
        <v>5.983</v>
      </c>
      <c r="J29" s="198">
        <v>3.336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116</v>
      </c>
      <c r="I30" s="198">
        <v>121.418</v>
      </c>
      <c r="J30" s="198">
        <v>109.733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144.38687675848547</v>
      </c>
      <c r="I31" s="200">
        <v>146.95600000000002</v>
      </c>
      <c r="J31" s="200">
        <v>130.711</v>
      </c>
      <c r="K31" s="112">
        <f>IF(I31&gt;0,100*J31/I31,0)</f>
        <v>88.94567081303248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242.543</v>
      </c>
      <c r="I33" s="198">
        <v>208.516</v>
      </c>
      <c r="J33" s="198">
        <v>177.25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9.178</v>
      </c>
      <c r="I34" s="198">
        <v>8.995</v>
      </c>
      <c r="J34" s="198">
        <v>11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44.388</v>
      </c>
      <c r="I35" s="198">
        <v>37.376</v>
      </c>
      <c r="J35" s="198">
        <v>40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203.505</v>
      </c>
      <c r="I36" s="198">
        <v>196.959</v>
      </c>
      <c r="J36" s="198">
        <v>180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499.614</v>
      </c>
      <c r="I37" s="200">
        <v>451.846</v>
      </c>
      <c r="J37" s="200">
        <v>408.25</v>
      </c>
      <c r="K37" s="112">
        <f>IF(I37&gt;0,100*J37/I37,0)</f>
        <v>90.35157996308477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7.975</v>
      </c>
      <c r="I39" s="200">
        <v>7.874</v>
      </c>
      <c r="J39" s="200">
        <v>8.66</v>
      </c>
      <c r="K39" s="112">
        <f>IF(I39&gt;0,100*J39/I39,0)</f>
        <v>109.98221996443993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6.169</v>
      </c>
      <c r="I41" s="198">
        <v>5.81</v>
      </c>
      <c r="J41" s="198">
        <v>5.8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>
        <v>70.215</v>
      </c>
      <c r="I42" s="198">
        <v>88.17</v>
      </c>
      <c r="J42" s="198">
        <v>70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26.3</v>
      </c>
      <c r="I43" s="198">
        <v>23.382</v>
      </c>
      <c r="J43" s="198">
        <v>23.382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>
        <v>1.85</v>
      </c>
      <c r="I44" s="198">
        <v>1.808</v>
      </c>
      <c r="J44" s="198">
        <v>1.828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1.5</v>
      </c>
      <c r="I45" s="198">
        <v>1.73</v>
      </c>
      <c r="J45" s="198">
        <v>2.013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>
        <v>9.736</v>
      </c>
      <c r="I46" s="198">
        <v>10.705</v>
      </c>
      <c r="J46" s="198">
        <v>9.232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>
        <v>4.536</v>
      </c>
      <c r="I47" s="198">
        <v>4.934</v>
      </c>
      <c r="J47" s="198">
        <v>4.5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141.58</v>
      </c>
      <c r="I48" s="198">
        <v>144.306</v>
      </c>
      <c r="J48" s="198">
        <v>123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45</v>
      </c>
      <c r="I49" s="198">
        <v>49.8</v>
      </c>
      <c r="J49" s="198">
        <v>45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306.886</v>
      </c>
      <c r="I50" s="200">
        <v>330.64500000000004</v>
      </c>
      <c r="J50" s="200">
        <v>284.755</v>
      </c>
      <c r="K50" s="112">
        <f>IF(I50&gt;0,100*J50/I50,0)</f>
        <v>86.12106640052019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24.003</v>
      </c>
      <c r="I52" s="200">
        <v>18.041</v>
      </c>
      <c r="J52" s="200">
        <v>18.041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590.299</v>
      </c>
      <c r="I54" s="198">
        <v>482.732</v>
      </c>
      <c r="J54" s="198">
        <v>465.086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2148.687</v>
      </c>
      <c r="I55" s="198">
        <v>1646.384</v>
      </c>
      <c r="J55" s="198">
        <v>1650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682.21</v>
      </c>
      <c r="I56" s="198">
        <v>437.7</v>
      </c>
      <c r="J56" s="198">
        <v>390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>
        <v>9.662</v>
      </c>
      <c r="I57" s="198">
        <v>8.588</v>
      </c>
      <c r="J57" s="198">
        <v>7.5145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1089.161</v>
      </c>
      <c r="I58" s="198">
        <v>741.792</v>
      </c>
      <c r="J58" s="198">
        <v>528.257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4520.019</v>
      </c>
      <c r="I59" s="200">
        <v>3317.196</v>
      </c>
      <c r="J59" s="200">
        <v>3040.8575000000005</v>
      </c>
      <c r="K59" s="112">
        <f>IF(I59&gt;0,100*J59/I59,0)</f>
        <v>91.66951545823643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43</v>
      </c>
      <c r="I61" s="198">
        <v>30</v>
      </c>
      <c r="J61" s="198">
        <v>35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1.175</v>
      </c>
      <c r="I62" s="198">
        <v>1.316</v>
      </c>
      <c r="J62" s="198">
        <v>1.316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356.74</v>
      </c>
      <c r="I63" s="198">
        <v>247</v>
      </c>
      <c r="J63" s="198">
        <v>222.789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400.915</v>
      </c>
      <c r="I64" s="200">
        <v>278.316</v>
      </c>
      <c r="J64" s="200">
        <v>259.105</v>
      </c>
      <c r="K64" s="112">
        <f>IF(I64&gt;0,100*J64/I64,0)</f>
        <v>93.09741444976216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98.111</v>
      </c>
      <c r="I66" s="200">
        <v>50.305</v>
      </c>
      <c r="J66" s="200">
        <v>60.164</v>
      </c>
      <c r="K66" s="112">
        <f>IF(I66&gt;0,100*J66/I66,0)</f>
        <v>119.59844945830436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562.877</v>
      </c>
      <c r="I68" s="198">
        <v>573.74</v>
      </c>
      <c r="J68" s="198">
        <v>470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7.576</v>
      </c>
      <c r="I69" s="198">
        <v>6.575</v>
      </c>
      <c r="J69" s="198">
        <v>5.5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570.453</v>
      </c>
      <c r="I70" s="200">
        <v>580.315</v>
      </c>
      <c r="J70" s="200">
        <v>475.5</v>
      </c>
      <c r="K70" s="112">
        <f>IF(I70&gt;0,100*J70/I70,0)</f>
        <v>81.93825767040313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2.837</v>
      </c>
      <c r="I72" s="198">
        <v>1.412</v>
      </c>
      <c r="J72" s="198">
        <v>1.511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108.532</v>
      </c>
      <c r="I73" s="198">
        <v>70.156</v>
      </c>
      <c r="J73" s="198">
        <v>70.156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63.9</v>
      </c>
      <c r="I74" s="198">
        <v>54.5</v>
      </c>
      <c r="J74" s="198">
        <v>46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10.985</v>
      </c>
      <c r="I75" s="198">
        <v>7.452</v>
      </c>
      <c r="J75" s="198">
        <v>7.451952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28.134</v>
      </c>
      <c r="I76" s="198">
        <v>20.179</v>
      </c>
      <c r="J76" s="198">
        <v>17.786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1.074</v>
      </c>
      <c r="I77" s="198">
        <v>0.97</v>
      </c>
      <c r="J77" s="198">
        <v>0.97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9.91</v>
      </c>
      <c r="I78" s="198">
        <v>11.724</v>
      </c>
      <c r="J78" s="198">
        <v>13.007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6.39</v>
      </c>
      <c r="I79" s="198">
        <v>6.39</v>
      </c>
      <c r="J79" s="198">
        <v>6.39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231.76200000000003</v>
      </c>
      <c r="I80" s="200">
        <v>172.783</v>
      </c>
      <c r="J80" s="200">
        <v>163.271952</v>
      </c>
      <c r="K80" s="112">
        <f>IF(I80&gt;0,100*J80/I80,0)</f>
        <v>94.49537975379523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2.9</v>
      </c>
      <c r="I82" s="198">
        <v>2.068</v>
      </c>
      <c r="J82" s="198">
        <v>2.068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15</v>
      </c>
      <c r="I83" s="198">
        <v>11.329</v>
      </c>
      <c r="J83" s="198">
        <v>11.329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17.9</v>
      </c>
      <c r="I84" s="200">
        <v>13.397</v>
      </c>
      <c r="J84" s="200">
        <v>13.397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7382.400300539007</v>
      </c>
      <c r="I86" s="102">
        <v>6003.196640537239</v>
      </c>
      <c r="J86" s="102">
        <v>5523.757452000001</v>
      </c>
      <c r="K86" s="103">
        <f>IF(I86&gt;0,100*J86/I86,0)</f>
        <v>92.01360179841899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7382.400300539007</v>
      </c>
      <c r="I89" s="129">
        <v>6003.196640537239</v>
      </c>
      <c r="J89" s="129">
        <v>5523.757452000001</v>
      </c>
      <c r="K89" s="127">
        <f>IF(I89&gt;0,100*J89/I89,0)</f>
        <v>92.01360179841899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V627"/>
  <sheetViews>
    <sheetView workbookViewId="0" topLeftCell="A6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72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3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2154</v>
      </c>
      <c r="D24" s="109">
        <v>576</v>
      </c>
      <c r="E24" s="109">
        <v>505</v>
      </c>
      <c r="F24" s="110">
        <f>IF(D24&gt;0,100*E24/D24,0)</f>
        <v>87.67361111111111</v>
      </c>
      <c r="G24" s="111"/>
      <c r="H24" s="199">
        <v>5.052</v>
      </c>
      <c r="I24" s="200">
        <v>1.147</v>
      </c>
      <c r="J24" s="200">
        <v>1.859</v>
      </c>
      <c r="K24" s="112">
        <f>IF(I24&gt;0,100*J24/I24,0)</f>
        <v>162.07497820401048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67</v>
      </c>
      <c r="D26" s="109">
        <v>55</v>
      </c>
      <c r="E26" s="109">
        <v>40</v>
      </c>
      <c r="F26" s="110">
        <f>IF(D26&gt;0,100*E26/D26,0)</f>
        <v>72.72727272727273</v>
      </c>
      <c r="G26" s="111"/>
      <c r="H26" s="199">
        <v>0.335</v>
      </c>
      <c r="I26" s="200">
        <v>0.15</v>
      </c>
      <c r="J26" s="200">
        <v>0.1</v>
      </c>
      <c r="K26" s="112">
        <f>IF(I26&gt;0,100*J26/I26,0)</f>
        <v>66.66666666666667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2086</v>
      </c>
      <c r="D28" s="100">
        <v>1749</v>
      </c>
      <c r="E28" s="100">
        <v>1850</v>
      </c>
      <c r="F28" s="101"/>
      <c r="G28" s="101"/>
      <c r="H28" s="198">
        <v>7.065</v>
      </c>
      <c r="I28" s="198">
        <v>5.161</v>
      </c>
      <c r="J28" s="198">
        <v>4.505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1350</v>
      </c>
      <c r="D29" s="100">
        <v>945</v>
      </c>
      <c r="E29" s="100">
        <v>839</v>
      </c>
      <c r="F29" s="101"/>
      <c r="G29" s="101"/>
      <c r="H29" s="198">
        <v>2.829</v>
      </c>
      <c r="I29" s="198">
        <v>0.85</v>
      </c>
      <c r="J29" s="198">
        <v>1.472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107586</v>
      </c>
      <c r="D30" s="100">
        <v>85132</v>
      </c>
      <c r="E30" s="100">
        <v>85132</v>
      </c>
      <c r="F30" s="101"/>
      <c r="G30" s="101"/>
      <c r="H30" s="198">
        <v>261.367</v>
      </c>
      <c r="I30" s="198">
        <v>151.381</v>
      </c>
      <c r="J30" s="198">
        <v>208.304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111022</v>
      </c>
      <c r="D31" s="109">
        <v>87826</v>
      </c>
      <c r="E31" s="109">
        <v>87821</v>
      </c>
      <c r="F31" s="110">
        <f>IF(D31&gt;0,100*E31/D31,0)</f>
        <v>99.99430692505636</v>
      </c>
      <c r="G31" s="111"/>
      <c r="H31" s="199">
        <v>271.261</v>
      </c>
      <c r="I31" s="200">
        <v>157.392</v>
      </c>
      <c r="J31" s="200">
        <v>214.281</v>
      </c>
      <c r="K31" s="112">
        <f>IF(I31&gt;0,100*J31/I31,0)</f>
        <v>136.14478499542545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24</v>
      </c>
      <c r="D33" s="100">
        <v>32</v>
      </c>
      <c r="E33" s="100">
        <v>10</v>
      </c>
      <c r="F33" s="101"/>
      <c r="G33" s="101"/>
      <c r="H33" s="198">
        <v>0.102</v>
      </c>
      <c r="I33" s="198">
        <v>0.117</v>
      </c>
      <c r="J33" s="198">
        <v>0.04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15</v>
      </c>
      <c r="D34" s="100">
        <v>8</v>
      </c>
      <c r="E34" s="100">
        <v>20</v>
      </c>
      <c r="F34" s="101"/>
      <c r="G34" s="101"/>
      <c r="H34" s="198">
        <v>0.067</v>
      </c>
      <c r="I34" s="198">
        <v>0.02</v>
      </c>
      <c r="J34" s="198">
        <v>0.06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148</v>
      </c>
      <c r="D35" s="100">
        <v>150</v>
      </c>
      <c r="E35" s="100">
        <v>160</v>
      </c>
      <c r="F35" s="101"/>
      <c r="G35" s="101"/>
      <c r="H35" s="198">
        <v>0.751</v>
      </c>
      <c r="I35" s="198">
        <v>0.5</v>
      </c>
      <c r="J35" s="198">
        <v>0.54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187</v>
      </c>
      <c r="D37" s="109">
        <v>190</v>
      </c>
      <c r="E37" s="109">
        <v>190</v>
      </c>
      <c r="F37" s="110">
        <f>IF(D37&gt;0,100*E37/D37,0)</f>
        <v>100</v>
      </c>
      <c r="G37" s="111"/>
      <c r="H37" s="199">
        <v>0.9199999999999999</v>
      </c>
      <c r="I37" s="200">
        <v>0.637</v>
      </c>
      <c r="J37" s="200">
        <v>0.64</v>
      </c>
      <c r="K37" s="112">
        <f>IF(I37&gt;0,100*J37/I37,0)</f>
        <v>100.47095761381476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8</v>
      </c>
      <c r="D39" s="109">
        <v>8</v>
      </c>
      <c r="E39" s="109">
        <v>25</v>
      </c>
      <c r="F39" s="110">
        <f>IF(D39&gt;0,100*E39/D39,0)</f>
        <v>312.5</v>
      </c>
      <c r="G39" s="111"/>
      <c r="H39" s="199">
        <v>0.008</v>
      </c>
      <c r="I39" s="200">
        <v>0.008</v>
      </c>
      <c r="J39" s="200">
        <v>0.04</v>
      </c>
      <c r="K39" s="112">
        <f>IF(I39&gt;0,100*J39/I39,0)</f>
        <v>500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25</v>
      </c>
      <c r="D41" s="100">
        <v>6</v>
      </c>
      <c r="E41" s="100"/>
      <c r="F41" s="101"/>
      <c r="G41" s="101"/>
      <c r="H41" s="198">
        <v>0.078</v>
      </c>
      <c r="I41" s="198">
        <v>0.009</v>
      </c>
      <c r="J41" s="198"/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409</v>
      </c>
      <c r="D42" s="100">
        <v>351</v>
      </c>
      <c r="E42" s="100">
        <v>398</v>
      </c>
      <c r="F42" s="101"/>
      <c r="G42" s="101"/>
      <c r="H42" s="198">
        <v>1.496</v>
      </c>
      <c r="I42" s="198">
        <v>1.062</v>
      </c>
      <c r="J42" s="198">
        <v>1.269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29</v>
      </c>
      <c r="D43" s="100">
        <v>50</v>
      </c>
      <c r="E43" s="100">
        <v>51</v>
      </c>
      <c r="F43" s="101"/>
      <c r="G43" s="101"/>
      <c r="H43" s="198">
        <v>0.127</v>
      </c>
      <c r="I43" s="198">
        <v>0.264</v>
      </c>
      <c r="J43" s="198">
        <v>0.244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35</v>
      </c>
      <c r="D44" s="100">
        <v>93</v>
      </c>
      <c r="E44" s="100">
        <v>185</v>
      </c>
      <c r="F44" s="101"/>
      <c r="G44" s="101"/>
      <c r="H44" s="198">
        <v>0.166</v>
      </c>
      <c r="I44" s="198">
        <v>0.321</v>
      </c>
      <c r="J44" s="198">
        <v>0.8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38</v>
      </c>
      <c r="D45" s="100">
        <v>54</v>
      </c>
      <c r="E45" s="100">
        <v>62</v>
      </c>
      <c r="F45" s="101"/>
      <c r="G45" s="101"/>
      <c r="H45" s="198">
        <v>0.129</v>
      </c>
      <c r="I45" s="198">
        <v>0.126</v>
      </c>
      <c r="J45" s="198">
        <v>0.098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122</v>
      </c>
      <c r="D46" s="100">
        <v>166</v>
      </c>
      <c r="E46" s="100">
        <v>62</v>
      </c>
      <c r="F46" s="101"/>
      <c r="G46" s="101"/>
      <c r="H46" s="198">
        <v>0.445</v>
      </c>
      <c r="I46" s="198">
        <v>0.398</v>
      </c>
      <c r="J46" s="198">
        <v>0.167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6</v>
      </c>
      <c r="D47" s="100">
        <v>58</v>
      </c>
      <c r="E47" s="100">
        <v>161</v>
      </c>
      <c r="F47" s="101"/>
      <c r="G47" s="101"/>
      <c r="H47" s="198">
        <v>0.023</v>
      </c>
      <c r="I47" s="198">
        <v>0.15</v>
      </c>
      <c r="J47" s="198">
        <v>0.343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588</v>
      </c>
      <c r="D48" s="100">
        <v>720</v>
      </c>
      <c r="E48" s="100">
        <v>188</v>
      </c>
      <c r="F48" s="101"/>
      <c r="G48" s="101"/>
      <c r="H48" s="198">
        <v>2.68</v>
      </c>
      <c r="I48" s="198">
        <v>2.212</v>
      </c>
      <c r="J48" s="198">
        <v>0.809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124</v>
      </c>
      <c r="D49" s="100">
        <v>97</v>
      </c>
      <c r="E49" s="100">
        <v>56</v>
      </c>
      <c r="F49" s="101"/>
      <c r="G49" s="101"/>
      <c r="H49" s="198">
        <v>0.276</v>
      </c>
      <c r="I49" s="198">
        <v>0.176</v>
      </c>
      <c r="J49" s="198">
        <v>0.081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1376</v>
      </c>
      <c r="D50" s="109">
        <v>1595</v>
      </c>
      <c r="E50" s="109">
        <v>1163</v>
      </c>
      <c r="F50" s="110">
        <f>IF(D50&gt;0,100*E50/D50,0)</f>
        <v>72.91536050156739</v>
      </c>
      <c r="G50" s="111"/>
      <c r="H50" s="199">
        <v>5.42</v>
      </c>
      <c r="I50" s="200">
        <v>4.718</v>
      </c>
      <c r="J50" s="200">
        <v>3.8109999999999995</v>
      </c>
      <c r="K50" s="112">
        <f>IF(I50&gt;0,100*J50/I50,0)</f>
        <v>80.7757524374735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80</v>
      </c>
      <c r="D52" s="109">
        <v>80</v>
      </c>
      <c r="E52" s="109">
        <v>80</v>
      </c>
      <c r="F52" s="110">
        <f>IF(D52&gt;0,100*E52/D52,0)</f>
        <v>100</v>
      </c>
      <c r="G52" s="111"/>
      <c r="H52" s="199">
        <v>0.417</v>
      </c>
      <c r="I52" s="200">
        <v>0.2376</v>
      </c>
      <c r="J52" s="200">
        <v>0.2376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168</v>
      </c>
      <c r="D54" s="100">
        <v>242</v>
      </c>
      <c r="E54" s="100">
        <v>411</v>
      </c>
      <c r="F54" s="101"/>
      <c r="G54" s="101"/>
      <c r="H54" s="198">
        <v>0.5</v>
      </c>
      <c r="I54" s="198">
        <v>0.264</v>
      </c>
      <c r="J54" s="198">
        <v>1.947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232</v>
      </c>
      <c r="D55" s="100">
        <v>295</v>
      </c>
      <c r="E55" s="100">
        <v>335</v>
      </c>
      <c r="F55" s="101"/>
      <c r="G55" s="101"/>
      <c r="H55" s="198">
        <v>0.525</v>
      </c>
      <c r="I55" s="198">
        <v>0.391</v>
      </c>
      <c r="J55" s="198">
        <v>0.548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324</v>
      </c>
      <c r="D56" s="100">
        <v>298</v>
      </c>
      <c r="E56" s="100">
        <v>610</v>
      </c>
      <c r="F56" s="101"/>
      <c r="G56" s="101"/>
      <c r="H56" s="198">
        <v>0.81</v>
      </c>
      <c r="I56" s="198">
        <v>0.63</v>
      </c>
      <c r="J56" s="198">
        <v>1.098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59</v>
      </c>
      <c r="D57" s="100">
        <v>59</v>
      </c>
      <c r="E57" s="100">
        <v>293</v>
      </c>
      <c r="F57" s="101"/>
      <c r="G57" s="101"/>
      <c r="H57" s="198">
        <v>0.189</v>
      </c>
      <c r="I57" s="198">
        <v>0.465</v>
      </c>
      <c r="J57" s="198">
        <v>0.39089999999999997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1694</v>
      </c>
      <c r="D58" s="100">
        <v>1625</v>
      </c>
      <c r="E58" s="100">
        <v>1633</v>
      </c>
      <c r="F58" s="101"/>
      <c r="G58" s="101"/>
      <c r="H58" s="198">
        <v>4.749</v>
      </c>
      <c r="I58" s="198">
        <v>2.244</v>
      </c>
      <c r="J58" s="198">
        <v>2.32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2477</v>
      </c>
      <c r="D59" s="109">
        <v>2519</v>
      </c>
      <c r="E59" s="109">
        <v>3282</v>
      </c>
      <c r="F59" s="110">
        <f>IF(D59&gt;0,100*E59/D59,0)</f>
        <v>130.28979753870584</v>
      </c>
      <c r="G59" s="111"/>
      <c r="H59" s="199">
        <v>6.773</v>
      </c>
      <c r="I59" s="200">
        <v>3.9940000000000007</v>
      </c>
      <c r="J59" s="200">
        <v>6.3039</v>
      </c>
      <c r="K59" s="112">
        <f>IF(I59&gt;0,100*J59/I59,0)</f>
        <v>157.83425137706556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17</v>
      </c>
      <c r="D61" s="100">
        <v>20</v>
      </c>
      <c r="E61" s="100">
        <v>50</v>
      </c>
      <c r="F61" s="101"/>
      <c r="G61" s="101"/>
      <c r="H61" s="198">
        <v>0.077</v>
      </c>
      <c r="I61" s="198">
        <v>0.05</v>
      </c>
      <c r="J61" s="198">
        <v>0.08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10</v>
      </c>
      <c r="D62" s="100">
        <v>10</v>
      </c>
      <c r="E62" s="100">
        <v>30</v>
      </c>
      <c r="F62" s="101"/>
      <c r="G62" s="101"/>
      <c r="H62" s="198">
        <v>0.019</v>
      </c>
      <c r="I62" s="198">
        <v>0.005</v>
      </c>
      <c r="J62" s="198">
        <v>0.037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>
        <v>46</v>
      </c>
      <c r="F63" s="101"/>
      <c r="G63" s="101"/>
      <c r="H63" s="198"/>
      <c r="I63" s="198"/>
      <c r="J63" s="198">
        <v>0.07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27</v>
      </c>
      <c r="D64" s="109">
        <v>30</v>
      </c>
      <c r="E64" s="109">
        <v>126</v>
      </c>
      <c r="F64" s="110">
        <f>IF(D64&gt;0,100*E64/D64,0)</f>
        <v>420</v>
      </c>
      <c r="G64" s="111"/>
      <c r="H64" s="199">
        <v>0.096</v>
      </c>
      <c r="I64" s="200">
        <v>0.055</v>
      </c>
      <c r="J64" s="200">
        <v>0.187</v>
      </c>
      <c r="K64" s="112">
        <f>IF(I64&gt;0,100*J64/I64,0)</f>
        <v>340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2055</v>
      </c>
      <c r="D66" s="109">
        <v>1514</v>
      </c>
      <c r="E66" s="109">
        <v>2015</v>
      </c>
      <c r="F66" s="110">
        <f>IF(D66&gt;0,100*E66/D66,0)</f>
        <v>133.09114927344783</v>
      </c>
      <c r="G66" s="111"/>
      <c r="H66" s="199">
        <v>3.764</v>
      </c>
      <c r="I66" s="200">
        <v>2.257</v>
      </c>
      <c r="J66" s="200">
        <v>4.046</v>
      </c>
      <c r="K66" s="112">
        <f>IF(I66&gt;0,100*J66/I66,0)</f>
        <v>179.2645104120514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4470</v>
      </c>
      <c r="D68" s="100">
        <v>5270</v>
      </c>
      <c r="E68" s="100">
        <v>6500</v>
      </c>
      <c r="F68" s="101"/>
      <c r="G68" s="101"/>
      <c r="H68" s="198">
        <v>10.473</v>
      </c>
      <c r="I68" s="198">
        <v>9.2</v>
      </c>
      <c r="J68" s="198">
        <v>12.5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151</v>
      </c>
      <c r="D69" s="100">
        <v>4</v>
      </c>
      <c r="E69" s="100"/>
      <c r="F69" s="101"/>
      <c r="G69" s="101"/>
      <c r="H69" s="198">
        <v>0.29</v>
      </c>
      <c r="I69" s="198">
        <v>0.007</v>
      </c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4621</v>
      </c>
      <c r="D70" s="109">
        <v>5274</v>
      </c>
      <c r="E70" s="109">
        <v>6500</v>
      </c>
      <c r="F70" s="110">
        <f>IF(D70&gt;0,100*E70/D70,0)</f>
        <v>123.24611300720515</v>
      </c>
      <c r="G70" s="111"/>
      <c r="H70" s="199">
        <v>10.763</v>
      </c>
      <c r="I70" s="200">
        <v>9.206999999999999</v>
      </c>
      <c r="J70" s="200">
        <v>12.5</v>
      </c>
      <c r="K70" s="112">
        <f>IF(I70&gt;0,100*J70/I70,0)</f>
        <v>135.76626479852288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193</v>
      </c>
      <c r="D72" s="100">
        <v>200</v>
      </c>
      <c r="E72" s="100">
        <v>228</v>
      </c>
      <c r="F72" s="101"/>
      <c r="G72" s="101"/>
      <c r="H72" s="198">
        <v>0.218</v>
      </c>
      <c r="I72" s="198">
        <v>0.02</v>
      </c>
      <c r="J72" s="198">
        <v>0.137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50802</v>
      </c>
      <c r="D73" s="100">
        <v>42490</v>
      </c>
      <c r="E73" s="100">
        <v>42500</v>
      </c>
      <c r="F73" s="101"/>
      <c r="G73" s="101"/>
      <c r="H73" s="198">
        <v>122.383</v>
      </c>
      <c r="I73" s="198">
        <v>138.5</v>
      </c>
      <c r="J73" s="198">
        <v>138.5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50274</v>
      </c>
      <c r="D74" s="100">
        <v>47325</v>
      </c>
      <c r="E74" s="100">
        <v>52000</v>
      </c>
      <c r="F74" s="101"/>
      <c r="G74" s="101"/>
      <c r="H74" s="198">
        <v>146.297</v>
      </c>
      <c r="I74" s="198">
        <v>142.311</v>
      </c>
      <c r="J74" s="198">
        <v>126.88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2545</v>
      </c>
      <c r="D75" s="100">
        <v>1747.26</v>
      </c>
      <c r="E75" s="100">
        <v>1884</v>
      </c>
      <c r="F75" s="101"/>
      <c r="G75" s="101"/>
      <c r="H75" s="198">
        <v>4.628</v>
      </c>
      <c r="I75" s="198">
        <v>2.1225965069351673</v>
      </c>
      <c r="J75" s="198">
        <v>2.848608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9810</v>
      </c>
      <c r="D76" s="100">
        <v>9377</v>
      </c>
      <c r="E76" s="100">
        <v>9500</v>
      </c>
      <c r="F76" s="101"/>
      <c r="G76" s="101"/>
      <c r="H76" s="198">
        <v>41.889</v>
      </c>
      <c r="I76" s="198">
        <v>28.131</v>
      </c>
      <c r="J76" s="198">
        <v>37.05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3499</v>
      </c>
      <c r="D77" s="100">
        <v>5780</v>
      </c>
      <c r="E77" s="100">
        <v>5746</v>
      </c>
      <c r="F77" s="101"/>
      <c r="G77" s="101"/>
      <c r="H77" s="198">
        <v>8.257</v>
      </c>
      <c r="I77" s="198">
        <v>11.5</v>
      </c>
      <c r="J77" s="198">
        <v>15.8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15674</v>
      </c>
      <c r="D78" s="100">
        <v>13715</v>
      </c>
      <c r="E78" s="100">
        <v>13705</v>
      </c>
      <c r="F78" s="101"/>
      <c r="G78" s="101"/>
      <c r="H78" s="198">
        <v>42.897</v>
      </c>
      <c r="I78" s="198">
        <v>24.687</v>
      </c>
      <c r="J78" s="198">
        <v>26.725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86513</v>
      </c>
      <c r="D79" s="100">
        <v>75400</v>
      </c>
      <c r="E79" s="100">
        <v>85250</v>
      </c>
      <c r="F79" s="101"/>
      <c r="G79" s="101"/>
      <c r="H79" s="198">
        <v>261.882</v>
      </c>
      <c r="I79" s="198">
        <v>262.164</v>
      </c>
      <c r="J79" s="198">
        <v>275.6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219310</v>
      </c>
      <c r="D80" s="109">
        <v>196034.26</v>
      </c>
      <c r="E80" s="109">
        <v>210813</v>
      </c>
      <c r="F80" s="110">
        <f>IF(D80&gt;0,100*E80/D80,0)</f>
        <v>107.5388557081808</v>
      </c>
      <c r="G80" s="111"/>
      <c r="H80" s="199">
        <v>628.451</v>
      </c>
      <c r="I80" s="200">
        <v>609.4355965069352</v>
      </c>
      <c r="J80" s="200">
        <v>623.540608</v>
      </c>
      <c r="K80" s="112">
        <f>IF(I80&gt;0,100*J80/I80,0)</f>
        <v>102.31443840397732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5</v>
      </c>
      <c r="D82" s="100"/>
      <c r="E82" s="100"/>
      <c r="F82" s="101"/>
      <c r="G82" s="101"/>
      <c r="H82" s="198">
        <v>0.008</v>
      </c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5</v>
      </c>
      <c r="D84" s="109"/>
      <c r="E84" s="109"/>
      <c r="F84" s="110"/>
      <c r="G84" s="111"/>
      <c r="H84" s="199">
        <v>0.008</v>
      </c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343389</v>
      </c>
      <c r="D86" s="100">
        <v>295701.26</v>
      </c>
      <c r="E86" s="100">
        <v>312560</v>
      </c>
      <c r="F86" s="101">
        <f>IF(D86&gt;0,100*E86/D86,0)</f>
        <v>105.70127431989975</v>
      </c>
      <c r="G86" s="101"/>
      <c r="H86" s="102">
        <v>933.268</v>
      </c>
      <c r="I86" s="102">
        <v>789.2381965069352</v>
      </c>
      <c r="J86" s="102">
        <v>867.546108</v>
      </c>
      <c r="K86" s="103">
        <f>IF(I86&gt;0,100*J86/I86,0)</f>
        <v>109.9219616890877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343389</v>
      </c>
      <c r="D89" s="126">
        <v>295701.26</v>
      </c>
      <c r="E89" s="126">
        <v>312560</v>
      </c>
      <c r="F89" s="127">
        <f>IF(D89&gt;0,100*E89/D89,0)</f>
        <v>105.70127431989975</v>
      </c>
      <c r="G89" s="111"/>
      <c r="H89" s="128">
        <v>933.268</v>
      </c>
      <c r="I89" s="129">
        <v>789.2381965069352</v>
      </c>
      <c r="J89" s="129">
        <v>867.546108</v>
      </c>
      <c r="K89" s="127">
        <f>IF(I89&gt;0,100*J89/I89,0)</f>
        <v>109.9219616890877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117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294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/>
      <c r="D7" s="91"/>
      <c r="E7" s="91"/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>
        <v>61.10217910328425</v>
      </c>
      <c r="I9" s="198">
        <v>61.49509076656534</v>
      </c>
      <c r="J9" s="198">
        <v>61.495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>
        <v>56.31010607604283</v>
      </c>
      <c r="I10" s="198">
        <v>56.34285331062136</v>
      </c>
      <c r="J10" s="198">
        <v>56.343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>
        <v>369.8484229869996</v>
      </c>
      <c r="I11" s="198">
        <v>310.048</v>
      </c>
      <c r="J11" s="198">
        <v>367.863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>
        <v>251.44312602190868</v>
      </c>
      <c r="I12" s="198">
        <v>250.63320714289097</v>
      </c>
      <c r="J12" s="198">
        <v>250.633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>
        <v>738.7038341882354</v>
      </c>
      <c r="I13" s="200">
        <v>678.5191512200777</v>
      </c>
      <c r="J13" s="200">
        <v>736.3340000000001</v>
      </c>
      <c r="K13" s="112">
        <f>IF(I13&gt;0,100*J13/I13,0)</f>
        <v>108.52073941847667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>
        <v>1.257</v>
      </c>
      <c r="I15" s="200">
        <v>1.911</v>
      </c>
      <c r="J15" s="200">
        <v>2</v>
      </c>
      <c r="K15" s="112">
        <f>IF(I15&gt;0,100*J15/I15,0)</f>
        <v>104.65724751439036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>
        <v>0.776</v>
      </c>
      <c r="I17" s="200">
        <v>1.009</v>
      </c>
      <c r="J17" s="200">
        <v>1.073</v>
      </c>
      <c r="K17" s="112">
        <f>IF(I17&gt;0,100*J17/I17,0)</f>
        <v>106.34291377601586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>
        <v>570.801</v>
      </c>
      <c r="I19" s="198">
        <v>784.829</v>
      </c>
      <c r="J19" s="198">
        <v>784.829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>
        <v>10.342</v>
      </c>
      <c r="I20" s="198">
        <v>24.337</v>
      </c>
      <c r="J20" s="198">
        <v>24.337</v>
      </c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>
        <v>10.063</v>
      </c>
      <c r="I21" s="198">
        <v>15.769</v>
      </c>
      <c r="J21" s="198">
        <v>15.769</v>
      </c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>
        <v>591.206</v>
      </c>
      <c r="I22" s="200">
        <v>824.935</v>
      </c>
      <c r="J22" s="200">
        <v>824.935</v>
      </c>
      <c r="K22" s="112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>
        <v>684.23</v>
      </c>
      <c r="I24" s="200">
        <v>729.756</v>
      </c>
      <c r="J24" s="200">
        <v>745.526</v>
      </c>
      <c r="K24" s="112">
        <f>IF(I24&gt;0,100*J24/I24,0)</f>
        <v>102.16099627820805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>
        <v>1752.824</v>
      </c>
      <c r="I26" s="200">
        <v>2119.914</v>
      </c>
      <c r="J26" s="200">
        <v>2158.634</v>
      </c>
      <c r="K26" s="112">
        <f>IF(I26&gt;0,100*J26/I26,0)</f>
        <v>101.82648918776893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/>
      <c r="D28" s="100"/>
      <c r="E28" s="100"/>
      <c r="F28" s="101"/>
      <c r="G28" s="101"/>
      <c r="H28" s="198">
        <v>183.77</v>
      </c>
      <c r="I28" s="198">
        <v>136.888</v>
      </c>
      <c r="J28" s="198">
        <v>123.496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/>
      <c r="D29" s="100"/>
      <c r="E29" s="100"/>
      <c r="F29" s="101"/>
      <c r="G29" s="101"/>
      <c r="H29" s="198">
        <v>19.937</v>
      </c>
      <c r="I29" s="198">
        <v>37.753</v>
      </c>
      <c r="J29" s="198">
        <v>31.062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/>
      <c r="D30" s="100"/>
      <c r="E30" s="100"/>
      <c r="F30" s="101"/>
      <c r="G30" s="101"/>
      <c r="H30" s="198">
        <v>833.052</v>
      </c>
      <c r="I30" s="198">
        <v>948.394</v>
      </c>
      <c r="J30" s="198">
        <v>768.062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/>
      <c r="D31" s="109"/>
      <c r="E31" s="109"/>
      <c r="F31" s="110"/>
      <c r="G31" s="111"/>
      <c r="H31" s="199">
        <v>1036.759</v>
      </c>
      <c r="I31" s="200">
        <v>1123.035</v>
      </c>
      <c r="J31" s="200">
        <v>922.62</v>
      </c>
      <c r="K31" s="112">
        <f>IF(I31&gt;0,100*J31/I31,0)</f>
        <v>82.15416260401501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/>
      <c r="D33" s="100"/>
      <c r="E33" s="100"/>
      <c r="F33" s="101"/>
      <c r="G33" s="101"/>
      <c r="H33" s="198">
        <v>2435.985</v>
      </c>
      <c r="I33" s="198">
        <v>2054.149</v>
      </c>
      <c r="J33" s="198">
        <v>1772.5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/>
      <c r="D34" s="100"/>
      <c r="E34" s="100"/>
      <c r="F34" s="101"/>
      <c r="G34" s="101"/>
      <c r="H34" s="198">
        <v>70.91</v>
      </c>
      <c r="I34" s="198">
        <v>72.233</v>
      </c>
      <c r="J34" s="198">
        <v>88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/>
      <c r="D35" s="100"/>
      <c r="E35" s="100"/>
      <c r="F35" s="101"/>
      <c r="G35" s="101"/>
      <c r="H35" s="198">
        <v>135.953</v>
      </c>
      <c r="I35" s="198">
        <v>106.374</v>
      </c>
      <c r="J35" s="198">
        <v>109.2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>
        <v>1101.283</v>
      </c>
      <c r="I36" s="198">
        <v>1056.183</v>
      </c>
      <c r="J36" s="198">
        <v>969.384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/>
      <c r="D37" s="109"/>
      <c r="E37" s="109"/>
      <c r="F37" s="110"/>
      <c r="G37" s="111"/>
      <c r="H37" s="199">
        <v>3744.131</v>
      </c>
      <c r="I37" s="200">
        <v>3288.939</v>
      </c>
      <c r="J37" s="200">
        <v>2939.084</v>
      </c>
      <c r="K37" s="112">
        <f>IF(I37&gt;0,100*J37/I37,0)</f>
        <v>89.36267896729005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/>
      <c r="D39" s="109"/>
      <c r="E39" s="109"/>
      <c r="F39" s="110"/>
      <c r="G39" s="111"/>
      <c r="H39" s="199">
        <v>45.907</v>
      </c>
      <c r="I39" s="200">
        <v>48.947</v>
      </c>
      <c r="J39" s="200">
        <v>53.833</v>
      </c>
      <c r="K39" s="112">
        <f>IF(I39&gt;0,100*J39/I39,0)</f>
        <v>109.98222567266635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/>
      <c r="D41" s="100"/>
      <c r="E41" s="100"/>
      <c r="F41" s="101"/>
      <c r="G41" s="101"/>
      <c r="H41" s="198">
        <v>23.81</v>
      </c>
      <c r="I41" s="198">
        <v>20.487</v>
      </c>
      <c r="J41" s="198">
        <v>23.5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/>
      <c r="D42" s="100"/>
      <c r="E42" s="100"/>
      <c r="F42" s="101"/>
      <c r="G42" s="101"/>
      <c r="H42" s="198">
        <v>504.574</v>
      </c>
      <c r="I42" s="198">
        <v>652.761</v>
      </c>
      <c r="J42" s="198">
        <v>470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/>
      <c r="D43" s="100"/>
      <c r="E43" s="100"/>
      <c r="F43" s="101"/>
      <c r="G43" s="101"/>
      <c r="H43" s="198">
        <v>178.011</v>
      </c>
      <c r="I43" s="198">
        <v>172.307</v>
      </c>
      <c r="J43" s="198">
        <v>170.511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/>
      <c r="D44" s="100"/>
      <c r="E44" s="100"/>
      <c r="F44" s="101"/>
      <c r="G44" s="101"/>
      <c r="H44" s="198">
        <v>0.176</v>
      </c>
      <c r="I44" s="198">
        <v>0.176</v>
      </c>
      <c r="J44" s="198">
        <v>0.178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/>
      <c r="D45" s="100"/>
      <c r="E45" s="100"/>
      <c r="F45" s="101"/>
      <c r="G45" s="101"/>
      <c r="H45" s="198">
        <v>5.596</v>
      </c>
      <c r="I45" s="198">
        <v>9</v>
      </c>
      <c r="J45" s="198">
        <v>10.5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/>
      <c r="D46" s="100"/>
      <c r="E46" s="100"/>
      <c r="F46" s="101"/>
      <c r="G46" s="101"/>
      <c r="H46" s="198">
        <v>97.411</v>
      </c>
      <c r="I46" s="198">
        <v>9.377</v>
      </c>
      <c r="J46" s="198">
        <v>74.935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/>
      <c r="D47" s="100"/>
      <c r="E47" s="100"/>
      <c r="F47" s="101"/>
      <c r="G47" s="101"/>
      <c r="H47" s="198">
        <v>19.525</v>
      </c>
      <c r="I47" s="198">
        <v>20.972</v>
      </c>
      <c r="J47" s="198">
        <v>19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/>
      <c r="D48" s="100"/>
      <c r="E48" s="100"/>
      <c r="F48" s="101"/>
      <c r="G48" s="101"/>
      <c r="H48" s="198">
        <v>1047.859</v>
      </c>
      <c r="I48" s="198">
        <v>1069.08</v>
      </c>
      <c r="J48" s="198">
        <v>910.2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/>
      <c r="D49" s="100"/>
      <c r="E49" s="100"/>
      <c r="F49" s="101"/>
      <c r="G49" s="101"/>
      <c r="H49" s="198">
        <v>200.518</v>
      </c>
      <c r="I49" s="198">
        <v>235.983</v>
      </c>
      <c r="J49" s="198">
        <v>213.238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/>
      <c r="D50" s="109"/>
      <c r="E50" s="109"/>
      <c r="F50" s="110"/>
      <c r="G50" s="111"/>
      <c r="H50" s="199">
        <v>2077.48</v>
      </c>
      <c r="I50" s="200">
        <v>2190.143</v>
      </c>
      <c r="J50" s="200">
        <v>1892.0620000000001</v>
      </c>
      <c r="K50" s="112">
        <f>IF(I50&gt;0,100*J50/I50,0)</f>
        <v>86.38988413085356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/>
      <c r="D52" s="109"/>
      <c r="E52" s="109"/>
      <c r="F52" s="110"/>
      <c r="G52" s="111"/>
      <c r="H52" s="199">
        <v>177.623</v>
      </c>
      <c r="I52" s="200">
        <v>133.505</v>
      </c>
      <c r="J52" s="200">
        <v>133.505</v>
      </c>
      <c r="K52" s="112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/>
      <c r="D54" s="100"/>
      <c r="E54" s="100"/>
      <c r="F54" s="101"/>
      <c r="G54" s="101"/>
      <c r="H54" s="198">
        <v>4538.925</v>
      </c>
      <c r="I54" s="198">
        <v>3586.25</v>
      </c>
      <c r="J54" s="198">
        <v>3441.633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/>
      <c r="D55" s="100"/>
      <c r="E55" s="100"/>
      <c r="F55" s="101"/>
      <c r="G55" s="101"/>
      <c r="H55" s="198">
        <v>15633.661</v>
      </c>
      <c r="I55" s="198">
        <v>12115.053</v>
      </c>
      <c r="J55" s="198">
        <v>12329.814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/>
      <c r="D56" s="100"/>
      <c r="E56" s="100"/>
      <c r="F56" s="101"/>
      <c r="G56" s="101"/>
      <c r="H56" s="198">
        <v>4775.469</v>
      </c>
      <c r="I56" s="198">
        <v>3908</v>
      </c>
      <c r="J56" s="198">
        <v>3482.111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/>
      <c r="D57" s="100"/>
      <c r="E57" s="100"/>
      <c r="F57" s="101"/>
      <c r="G57" s="101"/>
      <c r="H57" s="198">
        <v>22.187</v>
      </c>
      <c r="I57" s="198">
        <v>21.938</v>
      </c>
      <c r="J57" s="198">
        <v>19.196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/>
      <c r="D58" s="100"/>
      <c r="E58" s="100"/>
      <c r="F58" s="101"/>
      <c r="G58" s="101"/>
      <c r="H58" s="198">
        <v>8059.788</v>
      </c>
      <c r="I58" s="198">
        <v>5492.083</v>
      </c>
      <c r="J58" s="198">
        <v>3909.104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/>
      <c r="D59" s="109"/>
      <c r="E59" s="109"/>
      <c r="F59" s="110"/>
      <c r="G59" s="111"/>
      <c r="H59" s="199">
        <v>33030.03</v>
      </c>
      <c r="I59" s="200">
        <v>25123.323999999997</v>
      </c>
      <c r="J59" s="200">
        <v>23181.858</v>
      </c>
      <c r="K59" s="112">
        <f>IF(I59&gt;0,100*J59/I59,0)</f>
        <v>92.27225664884153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/>
      <c r="D61" s="100"/>
      <c r="E61" s="100"/>
      <c r="F61" s="101"/>
      <c r="G61" s="101"/>
      <c r="H61" s="198">
        <v>323</v>
      </c>
      <c r="I61" s="198">
        <v>186.385</v>
      </c>
      <c r="J61" s="198">
        <v>245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/>
      <c r="D62" s="100"/>
      <c r="E62" s="100"/>
      <c r="F62" s="101"/>
      <c r="G62" s="101"/>
      <c r="H62" s="198">
        <v>5.1</v>
      </c>
      <c r="I62" s="198">
        <v>4.316</v>
      </c>
      <c r="J62" s="198">
        <v>4.316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/>
      <c r="D63" s="100"/>
      <c r="E63" s="100"/>
      <c r="F63" s="101"/>
      <c r="G63" s="101"/>
      <c r="H63" s="198">
        <v>2675.542</v>
      </c>
      <c r="I63" s="198">
        <v>1773.972</v>
      </c>
      <c r="J63" s="198">
        <v>1624.742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/>
      <c r="D64" s="109"/>
      <c r="E64" s="109"/>
      <c r="F64" s="110"/>
      <c r="G64" s="111"/>
      <c r="H64" s="199">
        <v>3003.642</v>
      </c>
      <c r="I64" s="200">
        <v>1964.673</v>
      </c>
      <c r="J64" s="200">
        <v>1874.058</v>
      </c>
      <c r="K64" s="112">
        <f>IF(I64&gt;0,100*J64/I64,0)</f>
        <v>95.38778208892776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/>
      <c r="D66" s="109"/>
      <c r="E66" s="109"/>
      <c r="F66" s="110"/>
      <c r="G66" s="111"/>
      <c r="H66" s="199">
        <v>944.17767</v>
      </c>
      <c r="I66" s="200">
        <v>624.071</v>
      </c>
      <c r="J66" s="200">
        <v>623.745</v>
      </c>
      <c r="K66" s="112">
        <f>IF(I66&gt;0,100*J66/I66,0)</f>
        <v>99.94776235396293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>
        <v>4152.044</v>
      </c>
      <c r="I68" s="198">
        <v>4245.68</v>
      </c>
      <c r="J68" s="198">
        <v>3480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>
        <v>28.859</v>
      </c>
      <c r="I69" s="198">
        <v>25.883</v>
      </c>
      <c r="J69" s="198">
        <v>21.651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>
        <v>4180.903</v>
      </c>
      <c r="I70" s="200">
        <v>4271.563</v>
      </c>
      <c r="J70" s="200">
        <v>3501.651</v>
      </c>
      <c r="K70" s="112">
        <f>IF(I70&gt;0,100*J70/I70,0)</f>
        <v>81.9758715954792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>
        <v>11.808</v>
      </c>
      <c r="I72" s="198">
        <v>2.994</v>
      </c>
      <c r="J72" s="198">
        <v>3.204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/>
      <c r="D73" s="100"/>
      <c r="E73" s="100"/>
      <c r="F73" s="101"/>
      <c r="G73" s="101"/>
      <c r="H73" s="198">
        <v>650.89</v>
      </c>
      <c r="I73" s="198">
        <v>425.518</v>
      </c>
      <c r="J73" s="198">
        <v>427.882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/>
      <c r="D74" s="100"/>
      <c r="E74" s="100"/>
      <c r="F74" s="101"/>
      <c r="G74" s="101"/>
      <c r="H74" s="198">
        <v>474.741</v>
      </c>
      <c r="I74" s="198">
        <v>397.2545</v>
      </c>
      <c r="J74" s="198">
        <v>335.297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/>
      <c r="D75" s="100"/>
      <c r="E75" s="100"/>
      <c r="F75" s="101"/>
      <c r="G75" s="101"/>
      <c r="H75" s="198">
        <v>14.756</v>
      </c>
      <c r="I75" s="198">
        <v>15.438</v>
      </c>
      <c r="J75" s="198">
        <v>15.438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/>
      <c r="D76" s="100"/>
      <c r="E76" s="100"/>
      <c r="F76" s="101"/>
      <c r="G76" s="101"/>
      <c r="H76" s="198">
        <v>176.897</v>
      </c>
      <c r="I76" s="198">
        <v>126.8807</v>
      </c>
      <c r="J76" s="198">
        <v>113.345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/>
      <c r="D77" s="100"/>
      <c r="E77" s="100"/>
      <c r="F77" s="101"/>
      <c r="G77" s="101"/>
      <c r="H77" s="198">
        <v>7.725</v>
      </c>
      <c r="I77" s="198">
        <v>7.266</v>
      </c>
      <c r="J77" s="198">
        <v>7.266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/>
      <c r="D78" s="100"/>
      <c r="E78" s="100"/>
      <c r="F78" s="101"/>
      <c r="G78" s="101"/>
      <c r="H78" s="198">
        <v>69.43</v>
      </c>
      <c r="I78" s="198">
        <v>102.851</v>
      </c>
      <c r="J78" s="198">
        <v>114.849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/>
      <c r="D79" s="100"/>
      <c r="E79" s="100"/>
      <c r="F79" s="101"/>
      <c r="G79" s="101"/>
      <c r="H79" s="198">
        <v>5.721</v>
      </c>
      <c r="I79" s="198">
        <v>8.2795</v>
      </c>
      <c r="J79" s="198">
        <v>8.28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/>
      <c r="D80" s="109"/>
      <c r="E80" s="109"/>
      <c r="F80" s="110"/>
      <c r="G80" s="111"/>
      <c r="H80" s="199">
        <v>1411.9679999999998</v>
      </c>
      <c r="I80" s="200">
        <v>1086.4817</v>
      </c>
      <c r="J80" s="200">
        <v>1025.5610000000001</v>
      </c>
      <c r="K80" s="112">
        <f>IF(I80&gt;0,100*J80/I80,0)</f>
        <v>94.39284619335973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/>
      <c r="D82" s="100"/>
      <c r="E82" s="100"/>
      <c r="F82" s="101"/>
      <c r="G82" s="101"/>
      <c r="H82" s="198">
        <v>20.223</v>
      </c>
      <c r="I82" s="198">
        <v>14.394</v>
      </c>
      <c r="J82" s="198">
        <v>14.3943</v>
      </c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>
        <v>108</v>
      </c>
      <c r="I83" s="198">
        <v>81.5677</v>
      </c>
      <c r="J83" s="198">
        <v>81.5677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/>
      <c r="D84" s="109"/>
      <c r="E84" s="109"/>
      <c r="F84" s="110"/>
      <c r="G84" s="111"/>
      <c r="H84" s="199">
        <v>128.223</v>
      </c>
      <c r="I84" s="200">
        <v>95.96170000000001</v>
      </c>
      <c r="J84" s="200">
        <v>95.962</v>
      </c>
      <c r="K84" s="112">
        <f>IF(I84&gt;0,100*J84/I84,0)</f>
        <v>100.00031262472424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/>
      <c r="D86" s="100"/>
      <c r="E86" s="100"/>
      <c r="F86" s="101"/>
      <c r="G86" s="101"/>
      <c r="H86" s="102">
        <v>53549.84050418823</v>
      </c>
      <c r="I86" s="102">
        <v>44306.68755122008</v>
      </c>
      <c r="J86" s="102">
        <v>40712.441</v>
      </c>
      <c r="K86" s="103">
        <f>IF(I86&gt;0,100*J86/I86,0)</f>
        <v>91.88780125558922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/>
      <c r="D89" s="126"/>
      <c r="E89" s="126"/>
      <c r="F89" s="127"/>
      <c r="G89" s="111"/>
      <c r="H89" s="128">
        <v>53549.84050418823</v>
      </c>
      <c r="I89" s="129">
        <v>44306.68755122008</v>
      </c>
      <c r="J89" s="129">
        <v>40712.441</v>
      </c>
      <c r="K89" s="127">
        <f>IF(I89&gt;0,100*J89/I89,0)</f>
        <v>91.88780125558922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V627"/>
  <sheetViews>
    <sheetView workbookViewId="0" topLeftCell="A1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73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3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1777</v>
      </c>
      <c r="D9" s="100">
        <v>1731</v>
      </c>
      <c r="E9" s="100">
        <v>1730.9087733122917</v>
      </c>
      <c r="F9" s="101"/>
      <c r="G9" s="101"/>
      <c r="H9" s="198">
        <v>5.606</v>
      </c>
      <c r="I9" s="198">
        <v>5.604</v>
      </c>
      <c r="J9" s="198">
        <v>5.367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3616</v>
      </c>
      <c r="D10" s="100">
        <v>3681</v>
      </c>
      <c r="E10" s="100">
        <v>3681.274173971123</v>
      </c>
      <c r="F10" s="101"/>
      <c r="G10" s="101"/>
      <c r="H10" s="198">
        <v>7.232</v>
      </c>
      <c r="I10" s="198">
        <v>7.235</v>
      </c>
      <c r="J10" s="198">
        <v>9.755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9232</v>
      </c>
      <c r="D11" s="100">
        <v>8235</v>
      </c>
      <c r="E11" s="100">
        <v>8235.296587971967</v>
      </c>
      <c r="F11" s="101"/>
      <c r="G11" s="101"/>
      <c r="H11" s="198">
        <v>22.914</v>
      </c>
      <c r="I11" s="198">
        <v>20.752</v>
      </c>
      <c r="J11" s="198">
        <v>26.815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342</v>
      </c>
      <c r="D12" s="100">
        <v>308</v>
      </c>
      <c r="E12" s="100">
        <v>307.8050585307383</v>
      </c>
      <c r="F12" s="101"/>
      <c r="G12" s="101"/>
      <c r="H12" s="198">
        <v>0.696</v>
      </c>
      <c r="I12" s="198">
        <v>0.697</v>
      </c>
      <c r="J12" s="198">
        <v>0.92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14967</v>
      </c>
      <c r="D13" s="109">
        <v>13955</v>
      </c>
      <c r="E13" s="109">
        <v>13955.28459378612</v>
      </c>
      <c r="F13" s="110">
        <f>IF(D13&gt;0,100*E13/D13,0)</f>
        <v>100.002039367869</v>
      </c>
      <c r="G13" s="111"/>
      <c r="H13" s="199">
        <v>36.448</v>
      </c>
      <c r="I13" s="200">
        <v>34.288000000000004</v>
      </c>
      <c r="J13" s="200">
        <v>42.857</v>
      </c>
      <c r="K13" s="112">
        <f>IF(I13&gt;0,100*J13/I13,0)</f>
        <v>124.99125058329443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>
        <v>50</v>
      </c>
      <c r="D15" s="109">
        <v>50</v>
      </c>
      <c r="E15" s="109">
        <v>50</v>
      </c>
      <c r="F15" s="110">
        <f>IF(D15&gt;0,100*E15/D15,0)</f>
        <v>100</v>
      </c>
      <c r="G15" s="111"/>
      <c r="H15" s="199">
        <v>0.06</v>
      </c>
      <c r="I15" s="200">
        <v>0.06</v>
      </c>
      <c r="J15" s="200">
        <v>0.06</v>
      </c>
      <c r="K15" s="112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527</v>
      </c>
      <c r="D17" s="109">
        <v>178</v>
      </c>
      <c r="E17" s="109">
        <v>679</v>
      </c>
      <c r="F17" s="110">
        <f>IF(D17&gt;0,100*E17/D17,0)</f>
        <v>381.46067415730334</v>
      </c>
      <c r="G17" s="111"/>
      <c r="H17" s="199">
        <v>1.291</v>
      </c>
      <c r="I17" s="200">
        <v>0.445</v>
      </c>
      <c r="J17" s="200">
        <v>1.6975</v>
      </c>
      <c r="K17" s="112">
        <f>IF(I17&gt;0,100*J17/I17,0)</f>
        <v>381.46067415730334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24460</v>
      </c>
      <c r="D19" s="100">
        <v>24705</v>
      </c>
      <c r="E19" s="100">
        <v>23607</v>
      </c>
      <c r="F19" s="101"/>
      <c r="G19" s="101"/>
      <c r="H19" s="198">
        <v>122.3</v>
      </c>
      <c r="I19" s="198">
        <v>142.054</v>
      </c>
      <c r="J19" s="198">
        <v>129.839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24460</v>
      </c>
      <c r="D22" s="109">
        <v>24705</v>
      </c>
      <c r="E22" s="109">
        <v>23607</v>
      </c>
      <c r="F22" s="110">
        <f>IF(D22&gt;0,100*E22/D22,0)</f>
        <v>95.55555555555556</v>
      </c>
      <c r="G22" s="111"/>
      <c r="H22" s="199">
        <v>122.3</v>
      </c>
      <c r="I22" s="200">
        <v>142.054</v>
      </c>
      <c r="J22" s="200">
        <v>129.839</v>
      </c>
      <c r="K22" s="112">
        <f>IF(I22&gt;0,100*J22/I22,0)</f>
        <v>91.40115730637645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70714</v>
      </c>
      <c r="D24" s="109">
        <v>71445</v>
      </c>
      <c r="E24" s="109">
        <v>72727</v>
      </c>
      <c r="F24" s="110">
        <f>IF(D24&gt;0,100*E24/D24,0)</f>
        <v>101.79438729092308</v>
      </c>
      <c r="G24" s="111"/>
      <c r="H24" s="199">
        <v>304.963</v>
      </c>
      <c r="I24" s="200">
        <v>344.027</v>
      </c>
      <c r="J24" s="200">
        <v>315.335</v>
      </c>
      <c r="K24" s="112">
        <f>IF(I24&gt;0,100*J24/I24,0)</f>
        <v>91.65995692198577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33444</v>
      </c>
      <c r="D26" s="109">
        <v>32155</v>
      </c>
      <c r="E26" s="109">
        <v>30040</v>
      </c>
      <c r="F26" s="110">
        <f>IF(D26&gt;0,100*E26/D26,0)</f>
        <v>93.4224848390608</v>
      </c>
      <c r="G26" s="111"/>
      <c r="H26" s="199">
        <v>180.949</v>
      </c>
      <c r="I26" s="200">
        <v>147.15</v>
      </c>
      <c r="J26" s="200">
        <v>106.1</v>
      </c>
      <c r="K26" s="112">
        <f>IF(I26&gt;0,100*J26/I26,0)</f>
        <v>72.10329595650697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53170</v>
      </c>
      <c r="D28" s="100">
        <v>51232</v>
      </c>
      <c r="E28" s="100">
        <v>57850</v>
      </c>
      <c r="F28" s="101"/>
      <c r="G28" s="101"/>
      <c r="H28" s="198">
        <v>253.542</v>
      </c>
      <c r="I28" s="198">
        <v>203.409</v>
      </c>
      <c r="J28" s="198">
        <v>198.502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43476</v>
      </c>
      <c r="D29" s="100">
        <v>42167</v>
      </c>
      <c r="E29" s="100">
        <v>42647</v>
      </c>
      <c r="F29" s="101"/>
      <c r="G29" s="101"/>
      <c r="H29" s="198">
        <v>121.672</v>
      </c>
      <c r="I29" s="198">
        <v>70.615</v>
      </c>
      <c r="J29" s="198">
        <v>79.313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161476</v>
      </c>
      <c r="D30" s="100">
        <v>143022</v>
      </c>
      <c r="E30" s="100">
        <v>143022</v>
      </c>
      <c r="F30" s="101"/>
      <c r="G30" s="101"/>
      <c r="H30" s="198">
        <v>452.90200000000004</v>
      </c>
      <c r="I30" s="198">
        <v>313.637</v>
      </c>
      <c r="J30" s="198">
        <v>396.32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258122</v>
      </c>
      <c r="D31" s="109">
        <v>236421</v>
      </c>
      <c r="E31" s="109">
        <v>243519</v>
      </c>
      <c r="F31" s="110">
        <f>IF(D31&gt;0,100*E31/D31,0)</f>
        <v>103.00227137183245</v>
      </c>
      <c r="G31" s="111"/>
      <c r="H31" s="199">
        <v>828.116</v>
      </c>
      <c r="I31" s="200">
        <v>587.6610000000001</v>
      </c>
      <c r="J31" s="200">
        <v>674.135</v>
      </c>
      <c r="K31" s="112">
        <f>IF(I31&gt;0,100*J31/I31,0)</f>
        <v>114.71494620197699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24211</v>
      </c>
      <c r="D33" s="100">
        <v>24086</v>
      </c>
      <c r="E33" s="100">
        <v>23786</v>
      </c>
      <c r="F33" s="101"/>
      <c r="G33" s="101"/>
      <c r="H33" s="198">
        <v>101.556</v>
      </c>
      <c r="I33" s="198">
        <v>88.648</v>
      </c>
      <c r="J33" s="198">
        <v>64.595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14994</v>
      </c>
      <c r="D34" s="100">
        <v>14609</v>
      </c>
      <c r="E34" s="100">
        <v>11223</v>
      </c>
      <c r="F34" s="101"/>
      <c r="G34" s="101"/>
      <c r="H34" s="198">
        <v>67.20299999999999</v>
      </c>
      <c r="I34" s="198">
        <v>55.436</v>
      </c>
      <c r="J34" s="198">
        <v>40.36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49354</v>
      </c>
      <c r="D35" s="100">
        <v>48150</v>
      </c>
      <c r="E35" s="100">
        <v>50160</v>
      </c>
      <c r="F35" s="101"/>
      <c r="G35" s="101"/>
      <c r="H35" s="198">
        <v>250.464</v>
      </c>
      <c r="I35" s="198">
        <v>180.5</v>
      </c>
      <c r="J35" s="198">
        <v>169.94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7156</v>
      </c>
      <c r="D36" s="100">
        <v>6242</v>
      </c>
      <c r="E36" s="100">
        <v>6056</v>
      </c>
      <c r="F36" s="101"/>
      <c r="G36" s="101"/>
      <c r="H36" s="198">
        <v>34.993</v>
      </c>
      <c r="I36" s="198">
        <v>17.348</v>
      </c>
      <c r="J36" s="198">
        <v>16.534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95715</v>
      </c>
      <c r="D37" s="109">
        <v>93087</v>
      </c>
      <c r="E37" s="109">
        <v>91225</v>
      </c>
      <c r="F37" s="110">
        <f>IF(D37&gt;0,100*E37/D37,0)</f>
        <v>97.99972069139622</v>
      </c>
      <c r="G37" s="111"/>
      <c r="H37" s="199">
        <v>454.21599999999995</v>
      </c>
      <c r="I37" s="200">
        <v>341.932</v>
      </c>
      <c r="J37" s="200">
        <v>291.429</v>
      </c>
      <c r="K37" s="112">
        <f>IF(I37&gt;0,100*J37/I37,0)</f>
        <v>85.23010423125065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4205</v>
      </c>
      <c r="D39" s="109">
        <v>4805</v>
      </c>
      <c r="E39" s="109">
        <v>5000</v>
      </c>
      <c r="F39" s="110">
        <f>IF(D39&gt;0,100*E39/D39,0)</f>
        <v>104.0582726326743</v>
      </c>
      <c r="G39" s="111"/>
      <c r="H39" s="199">
        <v>9.540999999999999</v>
      </c>
      <c r="I39" s="200">
        <v>9.541</v>
      </c>
      <c r="J39" s="200">
        <v>8.13</v>
      </c>
      <c r="K39" s="112">
        <f>IF(I39&gt;0,100*J39/I39,0)</f>
        <v>85.21119379519968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34120</v>
      </c>
      <c r="D41" s="100">
        <v>38869</v>
      </c>
      <c r="E41" s="100">
        <v>39214</v>
      </c>
      <c r="F41" s="101"/>
      <c r="G41" s="101"/>
      <c r="H41" s="198">
        <v>106.99300000000001</v>
      </c>
      <c r="I41" s="198">
        <v>72.309</v>
      </c>
      <c r="J41" s="198">
        <v>105.164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220982</v>
      </c>
      <c r="D42" s="100">
        <v>233676</v>
      </c>
      <c r="E42" s="100">
        <v>214624</v>
      </c>
      <c r="F42" s="101"/>
      <c r="G42" s="101"/>
      <c r="H42" s="198">
        <v>1044.14</v>
      </c>
      <c r="I42" s="198">
        <v>977.241</v>
      </c>
      <c r="J42" s="198">
        <v>824.56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60224</v>
      </c>
      <c r="D43" s="100">
        <v>62594</v>
      </c>
      <c r="E43" s="100">
        <v>57431</v>
      </c>
      <c r="F43" s="101"/>
      <c r="G43" s="101"/>
      <c r="H43" s="198">
        <v>268.409</v>
      </c>
      <c r="I43" s="198">
        <v>221.978</v>
      </c>
      <c r="J43" s="198">
        <v>243.369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119384</v>
      </c>
      <c r="D44" s="100">
        <v>125899</v>
      </c>
      <c r="E44" s="100">
        <v>127261</v>
      </c>
      <c r="F44" s="101"/>
      <c r="G44" s="101"/>
      <c r="H44" s="198">
        <v>537.471</v>
      </c>
      <c r="I44" s="198">
        <v>420.472</v>
      </c>
      <c r="J44" s="198">
        <v>448.21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65759</v>
      </c>
      <c r="D45" s="100">
        <v>76726</v>
      </c>
      <c r="E45" s="100">
        <v>73006</v>
      </c>
      <c r="F45" s="101"/>
      <c r="G45" s="101"/>
      <c r="H45" s="198">
        <v>226.81199999999998</v>
      </c>
      <c r="I45" s="198">
        <v>184.452</v>
      </c>
      <c r="J45" s="198">
        <v>194.918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69894</v>
      </c>
      <c r="D46" s="100">
        <v>71511</v>
      </c>
      <c r="E46" s="100">
        <v>73363</v>
      </c>
      <c r="F46" s="101"/>
      <c r="G46" s="101"/>
      <c r="H46" s="198">
        <v>253.03799999999998</v>
      </c>
      <c r="I46" s="198">
        <v>160.046</v>
      </c>
      <c r="J46" s="198">
        <v>186.212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102011</v>
      </c>
      <c r="D47" s="100">
        <v>106269</v>
      </c>
      <c r="E47" s="100">
        <v>103565</v>
      </c>
      <c r="F47" s="101"/>
      <c r="G47" s="101"/>
      <c r="H47" s="198">
        <v>410.68800000000005</v>
      </c>
      <c r="I47" s="198">
        <v>299.708</v>
      </c>
      <c r="J47" s="198">
        <v>290.775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79214</v>
      </c>
      <c r="D48" s="100">
        <v>94689</v>
      </c>
      <c r="E48" s="100">
        <v>101204</v>
      </c>
      <c r="F48" s="101"/>
      <c r="G48" s="101"/>
      <c r="H48" s="198">
        <v>330.11</v>
      </c>
      <c r="I48" s="198">
        <v>270.666</v>
      </c>
      <c r="J48" s="198">
        <v>327.95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67871</v>
      </c>
      <c r="D49" s="100">
        <v>75172</v>
      </c>
      <c r="E49" s="100">
        <v>76190</v>
      </c>
      <c r="F49" s="101"/>
      <c r="G49" s="101"/>
      <c r="H49" s="198">
        <v>265.531</v>
      </c>
      <c r="I49" s="198">
        <v>177.605</v>
      </c>
      <c r="J49" s="198">
        <v>211.26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819459</v>
      </c>
      <c r="D50" s="109">
        <v>885405</v>
      </c>
      <c r="E50" s="109">
        <v>865858</v>
      </c>
      <c r="F50" s="110">
        <f>IF(D50&gt;0,100*E50/D50,0)</f>
        <v>97.79230973396355</v>
      </c>
      <c r="G50" s="111"/>
      <c r="H50" s="199">
        <v>3443.192</v>
      </c>
      <c r="I50" s="200">
        <v>2784.4770000000003</v>
      </c>
      <c r="J50" s="200">
        <v>2832.4179999999997</v>
      </c>
      <c r="K50" s="112">
        <f>IF(I50&gt;0,100*J50/I50,0)</f>
        <v>101.72172368455547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26988</v>
      </c>
      <c r="D52" s="109">
        <v>26980</v>
      </c>
      <c r="E52" s="109">
        <v>26988</v>
      </c>
      <c r="F52" s="110">
        <f>IF(D52&gt;0,100*E52/D52,0)</f>
        <v>100.02965159377317</v>
      </c>
      <c r="G52" s="111"/>
      <c r="H52" s="199">
        <v>140.794</v>
      </c>
      <c r="I52" s="200">
        <v>86.40496279547791</v>
      </c>
      <c r="J52" s="200">
        <v>77.81160000000001</v>
      </c>
      <c r="K52" s="112">
        <f>IF(I52&gt;0,100*J52/I52,0)</f>
        <v>90.0545495102885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72323</v>
      </c>
      <c r="D54" s="100">
        <v>68549</v>
      </c>
      <c r="E54" s="100">
        <v>73034</v>
      </c>
      <c r="F54" s="101"/>
      <c r="G54" s="101"/>
      <c r="H54" s="198">
        <v>244.536</v>
      </c>
      <c r="I54" s="198">
        <v>162.921</v>
      </c>
      <c r="J54" s="198">
        <v>201.868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54343</v>
      </c>
      <c r="D55" s="100">
        <v>55003</v>
      </c>
      <c r="E55" s="100">
        <v>56953</v>
      </c>
      <c r="F55" s="101"/>
      <c r="G55" s="101"/>
      <c r="H55" s="198">
        <v>105.531</v>
      </c>
      <c r="I55" s="198">
        <v>70.025</v>
      </c>
      <c r="J55" s="198">
        <v>93.159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36346</v>
      </c>
      <c r="D56" s="100">
        <v>36075</v>
      </c>
      <c r="E56" s="100">
        <v>30660</v>
      </c>
      <c r="F56" s="101"/>
      <c r="G56" s="101"/>
      <c r="H56" s="198">
        <v>120.465</v>
      </c>
      <c r="I56" s="198">
        <v>107.63</v>
      </c>
      <c r="J56" s="198">
        <v>59.188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71144</v>
      </c>
      <c r="D57" s="100">
        <v>71520</v>
      </c>
      <c r="E57" s="100">
        <v>69177</v>
      </c>
      <c r="F57" s="101"/>
      <c r="G57" s="101"/>
      <c r="H57" s="198">
        <v>229.53</v>
      </c>
      <c r="I57" s="198">
        <v>142.677</v>
      </c>
      <c r="J57" s="198">
        <v>128.1595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67236</v>
      </c>
      <c r="D58" s="100">
        <v>66160</v>
      </c>
      <c r="E58" s="100">
        <v>64580</v>
      </c>
      <c r="F58" s="101"/>
      <c r="G58" s="101"/>
      <c r="H58" s="198">
        <v>202.458</v>
      </c>
      <c r="I58" s="198">
        <v>103.329</v>
      </c>
      <c r="J58" s="198">
        <v>80.505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301392</v>
      </c>
      <c r="D59" s="109">
        <v>297307</v>
      </c>
      <c r="E59" s="109">
        <v>294404</v>
      </c>
      <c r="F59" s="110">
        <f>IF(D59&gt;0,100*E59/D59,0)</f>
        <v>99.02356823081865</v>
      </c>
      <c r="G59" s="111"/>
      <c r="H59" s="199">
        <v>902.52</v>
      </c>
      <c r="I59" s="200">
        <v>586.582</v>
      </c>
      <c r="J59" s="200">
        <v>562.8795</v>
      </c>
      <c r="K59" s="112">
        <f>IF(I59&gt;0,100*J59/I59,0)</f>
        <v>95.9592179780491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1484</v>
      </c>
      <c r="D61" s="100">
        <v>1220</v>
      </c>
      <c r="E61" s="100">
        <v>1650</v>
      </c>
      <c r="F61" s="101"/>
      <c r="G61" s="101"/>
      <c r="H61" s="198">
        <v>5.277</v>
      </c>
      <c r="I61" s="198">
        <v>2.05</v>
      </c>
      <c r="J61" s="198">
        <v>3.2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664</v>
      </c>
      <c r="D62" s="100">
        <v>600</v>
      </c>
      <c r="E62" s="100">
        <v>620</v>
      </c>
      <c r="F62" s="101"/>
      <c r="G62" s="101"/>
      <c r="H62" s="198">
        <v>1.176</v>
      </c>
      <c r="I62" s="198">
        <v>0.341</v>
      </c>
      <c r="J62" s="198">
        <v>0.822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1600</v>
      </c>
      <c r="D63" s="100">
        <v>1560</v>
      </c>
      <c r="E63" s="100">
        <v>2314</v>
      </c>
      <c r="F63" s="101"/>
      <c r="G63" s="101"/>
      <c r="H63" s="198">
        <v>4.303</v>
      </c>
      <c r="I63" s="198">
        <v>0.924</v>
      </c>
      <c r="J63" s="198">
        <v>3.57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3748</v>
      </c>
      <c r="D64" s="109">
        <v>3380</v>
      </c>
      <c r="E64" s="109">
        <v>4584</v>
      </c>
      <c r="F64" s="110">
        <f>IF(D64&gt;0,100*E64/D64,0)</f>
        <v>135.62130177514794</v>
      </c>
      <c r="G64" s="111"/>
      <c r="H64" s="199">
        <v>10.756</v>
      </c>
      <c r="I64" s="200">
        <v>3.315</v>
      </c>
      <c r="J64" s="200">
        <v>7.5920000000000005</v>
      </c>
      <c r="K64" s="112">
        <f>IF(I64&gt;0,100*J64/I64,0)</f>
        <v>229.01960784313727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7980</v>
      </c>
      <c r="D66" s="109">
        <v>5880</v>
      </c>
      <c r="E66" s="109">
        <v>7226</v>
      </c>
      <c r="F66" s="110">
        <f>IF(D66&gt;0,100*E66/D66,0)</f>
        <v>122.89115646258503</v>
      </c>
      <c r="G66" s="111"/>
      <c r="H66" s="199">
        <v>19.278</v>
      </c>
      <c r="I66" s="200">
        <v>11.56</v>
      </c>
      <c r="J66" s="200">
        <v>13.804</v>
      </c>
      <c r="K66" s="112">
        <f>IF(I66&gt;0,100*J66/I66,0)</f>
        <v>119.41176470588236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73576</v>
      </c>
      <c r="D68" s="100">
        <v>84070</v>
      </c>
      <c r="E68" s="100">
        <v>79000</v>
      </c>
      <c r="F68" s="101"/>
      <c r="G68" s="101"/>
      <c r="H68" s="198">
        <v>148.918</v>
      </c>
      <c r="I68" s="198">
        <v>174.2</v>
      </c>
      <c r="J68" s="198">
        <v>147.5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5994</v>
      </c>
      <c r="D69" s="100">
        <v>5764</v>
      </c>
      <c r="E69" s="100">
        <v>5000</v>
      </c>
      <c r="F69" s="101"/>
      <c r="G69" s="101"/>
      <c r="H69" s="198">
        <v>9.914</v>
      </c>
      <c r="I69" s="198">
        <v>8.507</v>
      </c>
      <c r="J69" s="198">
        <v>8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79570</v>
      </c>
      <c r="D70" s="109">
        <v>89834</v>
      </c>
      <c r="E70" s="109">
        <v>84000</v>
      </c>
      <c r="F70" s="110">
        <f>IF(D70&gt;0,100*E70/D70,0)</f>
        <v>93.50579958590289</v>
      </c>
      <c r="G70" s="111"/>
      <c r="H70" s="199">
        <v>158.832</v>
      </c>
      <c r="I70" s="200">
        <v>182.707</v>
      </c>
      <c r="J70" s="200">
        <v>155.5</v>
      </c>
      <c r="K70" s="112">
        <f>IF(I70&gt;0,100*J70/I70,0)</f>
        <v>85.10894492274517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2108</v>
      </c>
      <c r="D72" s="100">
        <v>1800</v>
      </c>
      <c r="E72" s="100">
        <v>2015</v>
      </c>
      <c r="F72" s="101"/>
      <c r="G72" s="101"/>
      <c r="H72" s="198">
        <v>2.962</v>
      </c>
      <c r="I72" s="198">
        <v>0.541</v>
      </c>
      <c r="J72" s="198">
        <v>2.603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67952</v>
      </c>
      <c r="D73" s="100">
        <v>64555</v>
      </c>
      <c r="E73" s="100">
        <v>64526</v>
      </c>
      <c r="F73" s="101"/>
      <c r="G73" s="101"/>
      <c r="H73" s="198">
        <v>165.55</v>
      </c>
      <c r="I73" s="198">
        <v>216.15</v>
      </c>
      <c r="J73" s="198">
        <v>215.4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83692</v>
      </c>
      <c r="D74" s="100">
        <v>86181</v>
      </c>
      <c r="E74" s="100">
        <v>84000</v>
      </c>
      <c r="F74" s="101"/>
      <c r="G74" s="101"/>
      <c r="H74" s="198">
        <v>243.781</v>
      </c>
      <c r="I74" s="198">
        <v>278.765</v>
      </c>
      <c r="J74" s="198">
        <v>212.448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17103</v>
      </c>
      <c r="D75" s="100">
        <v>13593.54</v>
      </c>
      <c r="E75" s="100">
        <v>13779</v>
      </c>
      <c r="F75" s="101"/>
      <c r="G75" s="101"/>
      <c r="H75" s="198">
        <v>41.603</v>
      </c>
      <c r="I75" s="198">
        <v>15.804470164198717</v>
      </c>
      <c r="J75" s="198">
        <v>21.785448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15538</v>
      </c>
      <c r="D76" s="100">
        <v>15571</v>
      </c>
      <c r="E76" s="100">
        <v>15400</v>
      </c>
      <c r="F76" s="101"/>
      <c r="G76" s="101"/>
      <c r="H76" s="198">
        <v>66.813</v>
      </c>
      <c r="I76" s="198">
        <v>48.571</v>
      </c>
      <c r="J76" s="198">
        <v>58.88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9359</v>
      </c>
      <c r="D77" s="100">
        <v>9765</v>
      </c>
      <c r="E77" s="100">
        <v>9717</v>
      </c>
      <c r="F77" s="101"/>
      <c r="G77" s="101"/>
      <c r="H77" s="198">
        <v>17.674</v>
      </c>
      <c r="I77" s="198">
        <v>19.485</v>
      </c>
      <c r="J77" s="198">
        <v>25.8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22392</v>
      </c>
      <c r="D78" s="100">
        <v>22425</v>
      </c>
      <c r="E78" s="100">
        <v>22405</v>
      </c>
      <c r="F78" s="101"/>
      <c r="G78" s="101"/>
      <c r="H78" s="198">
        <v>56.727</v>
      </c>
      <c r="I78" s="198">
        <v>40.722</v>
      </c>
      <c r="J78" s="198">
        <v>44.125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165291</v>
      </c>
      <c r="D79" s="100">
        <v>167700</v>
      </c>
      <c r="E79" s="100">
        <v>160250</v>
      </c>
      <c r="F79" s="101"/>
      <c r="G79" s="101"/>
      <c r="H79" s="198">
        <v>536.364</v>
      </c>
      <c r="I79" s="198">
        <v>605.41</v>
      </c>
      <c r="J79" s="198">
        <v>539.75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383435</v>
      </c>
      <c r="D80" s="109">
        <v>381590.54000000004</v>
      </c>
      <c r="E80" s="109">
        <v>372092</v>
      </c>
      <c r="F80" s="110">
        <f>IF(D80&gt;0,100*E80/D80,0)</f>
        <v>97.51080307179522</v>
      </c>
      <c r="G80" s="111"/>
      <c r="H80" s="199">
        <v>1131.4740000000002</v>
      </c>
      <c r="I80" s="200">
        <v>1225.4484701641986</v>
      </c>
      <c r="J80" s="200">
        <v>1120.791448</v>
      </c>
      <c r="K80" s="112">
        <f>IF(I80&gt;0,100*J80/I80,0)</f>
        <v>91.45969620818282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10</v>
      </c>
      <c r="D82" s="100"/>
      <c r="E82" s="100"/>
      <c r="F82" s="101"/>
      <c r="G82" s="101"/>
      <c r="H82" s="198">
        <v>0.016</v>
      </c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183</v>
      </c>
      <c r="D83" s="100">
        <v>180</v>
      </c>
      <c r="E83" s="100">
        <v>180</v>
      </c>
      <c r="F83" s="101"/>
      <c r="G83" s="101"/>
      <c r="H83" s="198">
        <v>0.183</v>
      </c>
      <c r="I83" s="198">
        <v>0.18</v>
      </c>
      <c r="J83" s="198">
        <v>0.18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193</v>
      </c>
      <c r="D84" s="109">
        <v>180</v>
      </c>
      <c r="E84" s="109">
        <v>180</v>
      </c>
      <c r="F84" s="110">
        <f>IF(D84&gt;0,100*E84/D84,0)</f>
        <v>100</v>
      </c>
      <c r="G84" s="111"/>
      <c r="H84" s="199">
        <v>0.199</v>
      </c>
      <c r="I84" s="200">
        <v>0.18</v>
      </c>
      <c r="J84" s="200">
        <v>0.18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2124969</v>
      </c>
      <c r="D86" s="100">
        <v>2167357.54</v>
      </c>
      <c r="E86" s="100">
        <v>2136134.284593786</v>
      </c>
      <c r="F86" s="101">
        <f>IF(D86&gt;0,100*E86/D86,0)</f>
        <v>98.55938603437741</v>
      </c>
      <c r="G86" s="101"/>
      <c r="H86" s="102">
        <v>7744.929</v>
      </c>
      <c r="I86" s="102">
        <v>6487.832432959678</v>
      </c>
      <c r="J86" s="102">
        <v>6340.559048</v>
      </c>
      <c r="K86" s="103">
        <f>IF(I86&gt;0,100*J86/I86,0)</f>
        <v>97.73000633907412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2124969</v>
      </c>
      <c r="D89" s="126">
        <v>2167357.54</v>
      </c>
      <c r="E89" s="126">
        <v>2136134.284593786</v>
      </c>
      <c r="F89" s="127">
        <f>IF(D89&gt;0,100*E89/D89,0)</f>
        <v>98.55938603437741</v>
      </c>
      <c r="G89" s="111"/>
      <c r="H89" s="128">
        <v>7744.929</v>
      </c>
      <c r="I89" s="129">
        <v>6487.832432959678</v>
      </c>
      <c r="J89" s="129">
        <v>6340.559048</v>
      </c>
      <c r="K89" s="127">
        <f>IF(I89&gt;0,100*J89/I89,0)</f>
        <v>97.73000633907412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V627"/>
  <sheetViews>
    <sheetView workbookViewId="0" topLeftCell="A4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74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3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/>
      <c r="D9" s="100"/>
      <c r="E9" s="100"/>
      <c r="F9" s="101"/>
      <c r="G9" s="101"/>
      <c r="H9" s="198"/>
      <c r="I9" s="198"/>
      <c r="J9" s="198"/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/>
      <c r="D10" s="100"/>
      <c r="E10" s="100"/>
      <c r="F10" s="101"/>
      <c r="G10" s="101"/>
      <c r="H10" s="198"/>
      <c r="I10" s="198"/>
      <c r="J10" s="198"/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/>
      <c r="D11" s="100"/>
      <c r="E11" s="100"/>
      <c r="F11" s="101"/>
      <c r="G11" s="101"/>
      <c r="H11" s="198"/>
      <c r="I11" s="198"/>
      <c r="J11" s="198"/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/>
      <c r="D12" s="100"/>
      <c r="E12" s="100"/>
      <c r="F12" s="101"/>
      <c r="G12" s="101"/>
      <c r="H12" s="198"/>
      <c r="I12" s="198"/>
      <c r="J12" s="198"/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/>
      <c r="D13" s="109"/>
      <c r="E13" s="109"/>
      <c r="F13" s="110"/>
      <c r="G13" s="111"/>
      <c r="H13" s="199"/>
      <c r="I13" s="200"/>
      <c r="J13" s="200"/>
      <c r="K13" s="112"/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162</v>
      </c>
      <c r="D17" s="109">
        <v>85</v>
      </c>
      <c r="E17" s="109">
        <v>145</v>
      </c>
      <c r="F17" s="110">
        <f>IF(D17&gt;0,100*E17/D17,0)</f>
        <v>170.58823529411765</v>
      </c>
      <c r="G17" s="111"/>
      <c r="H17" s="199">
        <v>0.211</v>
      </c>
      <c r="I17" s="200">
        <v>0.119</v>
      </c>
      <c r="J17" s="200">
        <v>0.203</v>
      </c>
      <c r="K17" s="112">
        <f>IF(I17&gt;0,100*J17/I17,0)</f>
        <v>170.58823529411765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/>
      <c r="D19" s="100"/>
      <c r="E19" s="100"/>
      <c r="F19" s="101"/>
      <c r="G19" s="101"/>
      <c r="H19" s="198"/>
      <c r="I19" s="198"/>
      <c r="J19" s="198"/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/>
      <c r="D22" s="109"/>
      <c r="E22" s="109"/>
      <c r="F22" s="110"/>
      <c r="G22" s="111"/>
      <c r="H22" s="199"/>
      <c r="I22" s="200"/>
      <c r="J22" s="200"/>
      <c r="K22" s="112"/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/>
      <c r="D24" s="109"/>
      <c r="E24" s="109"/>
      <c r="F24" s="110"/>
      <c r="G24" s="111"/>
      <c r="H24" s="199"/>
      <c r="I24" s="200"/>
      <c r="J24" s="200"/>
      <c r="K24" s="112"/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/>
      <c r="D26" s="109"/>
      <c r="E26" s="109"/>
      <c r="F26" s="110"/>
      <c r="G26" s="111"/>
      <c r="H26" s="199"/>
      <c r="I26" s="200"/>
      <c r="J26" s="200"/>
      <c r="K26" s="112"/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5539</v>
      </c>
      <c r="D28" s="100">
        <v>8200</v>
      </c>
      <c r="E28" s="100">
        <v>13500</v>
      </c>
      <c r="F28" s="101"/>
      <c r="G28" s="101"/>
      <c r="H28" s="198">
        <v>22.09</v>
      </c>
      <c r="I28" s="198">
        <v>31.26</v>
      </c>
      <c r="J28" s="198">
        <v>21.432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12088</v>
      </c>
      <c r="D29" s="100">
        <v>12820</v>
      </c>
      <c r="E29" s="100">
        <v>12820</v>
      </c>
      <c r="F29" s="101"/>
      <c r="G29" s="101"/>
      <c r="H29" s="198">
        <v>36.027</v>
      </c>
      <c r="I29" s="198">
        <v>20.903</v>
      </c>
      <c r="J29" s="198">
        <v>9.109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18291</v>
      </c>
      <c r="D30" s="100">
        <v>21650</v>
      </c>
      <c r="E30" s="100">
        <v>46557</v>
      </c>
      <c r="F30" s="101"/>
      <c r="G30" s="101"/>
      <c r="H30" s="198">
        <v>61.002</v>
      </c>
      <c r="I30" s="198">
        <v>49.862</v>
      </c>
      <c r="J30" s="198">
        <v>51.211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35918</v>
      </c>
      <c r="D31" s="109">
        <v>42670</v>
      </c>
      <c r="E31" s="109">
        <v>72877</v>
      </c>
      <c r="F31" s="110">
        <f>IF(D31&gt;0,100*E31/D31,0)</f>
        <v>170.7921256151863</v>
      </c>
      <c r="G31" s="111"/>
      <c r="H31" s="199">
        <v>119.119</v>
      </c>
      <c r="I31" s="200">
        <v>102.025</v>
      </c>
      <c r="J31" s="200">
        <v>81.752</v>
      </c>
      <c r="K31" s="112">
        <f>IF(I31&gt;0,100*J31/I31,0)</f>
        <v>80.12938005390835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315</v>
      </c>
      <c r="D33" s="100">
        <v>300</v>
      </c>
      <c r="E33" s="100">
        <v>375</v>
      </c>
      <c r="F33" s="101"/>
      <c r="G33" s="101"/>
      <c r="H33" s="198">
        <v>1.193</v>
      </c>
      <c r="I33" s="198">
        <v>0.9</v>
      </c>
      <c r="J33" s="198">
        <v>0.897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528</v>
      </c>
      <c r="D34" s="100">
        <v>725</v>
      </c>
      <c r="E34" s="100">
        <v>721</v>
      </c>
      <c r="F34" s="101"/>
      <c r="G34" s="101"/>
      <c r="H34" s="198">
        <v>2.304</v>
      </c>
      <c r="I34" s="198">
        <v>2.203</v>
      </c>
      <c r="J34" s="198">
        <v>2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14840</v>
      </c>
      <c r="D35" s="100">
        <v>15600</v>
      </c>
      <c r="E35" s="100">
        <v>15000</v>
      </c>
      <c r="F35" s="101"/>
      <c r="G35" s="101"/>
      <c r="H35" s="198">
        <v>74.901</v>
      </c>
      <c r="I35" s="198">
        <v>48.5</v>
      </c>
      <c r="J35" s="198">
        <v>45.2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/>
      <c r="D36" s="100"/>
      <c r="E36" s="100"/>
      <c r="F36" s="101"/>
      <c r="G36" s="101"/>
      <c r="H36" s="198"/>
      <c r="I36" s="198"/>
      <c r="J36" s="198"/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15683</v>
      </c>
      <c r="D37" s="109">
        <v>16625</v>
      </c>
      <c r="E37" s="109">
        <v>16096</v>
      </c>
      <c r="F37" s="110">
        <f>IF(D37&gt;0,100*E37/D37,0)</f>
        <v>96.81804511278196</v>
      </c>
      <c r="G37" s="111"/>
      <c r="H37" s="199">
        <v>78.398</v>
      </c>
      <c r="I37" s="200">
        <v>51.603</v>
      </c>
      <c r="J37" s="200">
        <v>48.097</v>
      </c>
      <c r="K37" s="112">
        <f>IF(I37&gt;0,100*J37/I37,0)</f>
        <v>93.20582136697479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13898</v>
      </c>
      <c r="D39" s="109">
        <v>13898</v>
      </c>
      <c r="E39" s="109">
        <v>14045</v>
      </c>
      <c r="F39" s="110">
        <f>IF(D39&gt;0,100*E39/D39,0)</f>
        <v>101.05770614476903</v>
      </c>
      <c r="G39" s="111"/>
      <c r="H39" s="199">
        <v>27.914</v>
      </c>
      <c r="I39" s="200">
        <v>27.914</v>
      </c>
      <c r="J39" s="200">
        <v>19.225</v>
      </c>
      <c r="K39" s="112">
        <f>IF(I39&gt;0,100*J39/I39,0)</f>
        <v>68.87225048362829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12625</v>
      </c>
      <c r="D41" s="100">
        <v>12835</v>
      </c>
      <c r="E41" s="100">
        <v>12030</v>
      </c>
      <c r="F41" s="101"/>
      <c r="G41" s="101"/>
      <c r="H41" s="198">
        <v>31.525</v>
      </c>
      <c r="I41" s="198">
        <v>17.247</v>
      </c>
      <c r="J41" s="198">
        <v>24.829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5000</v>
      </c>
      <c r="D42" s="100">
        <v>3500</v>
      </c>
      <c r="E42" s="100">
        <v>4000</v>
      </c>
      <c r="F42" s="101"/>
      <c r="G42" s="101"/>
      <c r="H42" s="198">
        <v>21.455</v>
      </c>
      <c r="I42" s="198">
        <v>12.404</v>
      </c>
      <c r="J42" s="198">
        <v>13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2000</v>
      </c>
      <c r="D43" s="100">
        <v>1200</v>
      </c>
      <c r="E43" s="100">
        <v>1100</v>
      </c>
      <c r="F43" s="101"/>
      <c r="G43" s="101"/>
      <c r="H43" s="198">
        <v>7</v>
      </c>
      <c r="I43" s="198">
        <v>2.64</v>
      </c>
      <c r="J43" s="198">
        <v>3.08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10000</v>
      </c>
      <c r="D44" s="100">
        <v>10000</v>
      </c>
      <c r="E44" s="100">
        <v>10000</v>
      </c>
      <c r="F44" s="101"/>
      <c r="G44" s="101"/>
      <c r="H44" s="198">
        <v>40.396</v>
      </c>
      <c r="I44" s="198">
        <v>21.975</v>
      </c>
      <c r="J44" s="198">
        <v>30.924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4000</v>
      </c>
      <c r="D45" s="100">
        <v>3000</v>
      </c>
      <c r="E45" s="100">
        <v>2800</v>
      </c>
      <c r="F45" s="101"/>
      <c r="G45" s="101"/>
      <c r="H45" s="198">
        <v>10.772</v>
      </c>
      <c r="I45" s="198">
        <v>5.55</v>
      </c>
      <c r="J45" s="198">
        <v>7.168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25000</v>
      </c>
      <c r="D46" s="100">
        <v>24000</v>
      </c>
      <c r="E46" s="100">
        <v>19000</v>
      </c>
      <c r="F46" s="101"/>
      <c r="G46" s="101"/>
      <c r="H46" s="198">
        <v>86.18</v>
      </c>
      <c r="I46" s="198">
        <v>45.559</v>
      </c>
      <c r="J46" s="198">
        <v>44.26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5000</v>
      </c>
      <c r="D47" s="100">
        <v>5000</v>
      </c>
      <c r="E47" s="100">
        <v>5000</v>
      </c>
      <c r="F47" s="101"/>
      <c r="G47" s="101"/>
      <c r="H47" s="198">
        <v>20.075</v>
      </c>
      <c r="I47" s="198">
        <v>12.89</v>
      </c>
      <c r="J47" s="198">
        <v>13.52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3000</v>
      </c>
      <c r="D48" s="100">
        <v>2681</v>
      </c>
      <c r="E48" s="100">
        <v>2050</v>
      </c>
      <c r="F48" s="101"/>
      <c r="G48" s="101"/>
      <c r="H48" s="198">
        <v>12.029</v>
      </c>
      <c r="I48" s="198">
        <v>6.442</v>
      </c>
      <c r="J48" s="198">
        <v>5.947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12000</v>
      </c>
      <c r="D49" s="100">
        <v>11560</v>
      </c>
      <c r="E49" s="100">
        <v>9238</v>
      </c>
      <c r="F49" s="101"/>
      <c r="G49" s="101"/>
      <c r="H49" s="198">
        <v>46.728</v>
      </c>
      <c r="I49" s="198">
        <v>22.341</v>
      </c>
      <c r="J49" s="198">
        <v>24.165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78625</v>
      </c>
      <c r="D50" s="109">
        <v>73776</v>
      </c>
      <c r="E50" s="109">
        <v>65218</v>
      </c>
      <c r="F50" s="110">
        <f>IF(D50&gt;0,100*E50/D50,0)</f>
        <v>88.40002168726957</v>
      </c>
      <c r="G50" s="111"/>
      <c r="H50" s="199">
        <v>276.16</v>
      </c>
      <c r="I50" s="200">
        <v>147.048</v>
      </c>
      <c r="J50" s="200">
        <v>166.893</v>
      </c>
      <c r="K50" s="112">
        <f>IF(I50&gt;0,100*J50/I50,0)</f>
        <v>113.49559327566509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106</v>
      </c>
      <c r="D52" s="109">
        <v>106</v>
      </c>
      <c r="E52" s="109">
        <v>106</v>
      </c>
      <c r="F52" s="110">
        <f>IF(D52&gt;0,100*E52/D52,0)</f>
        <v>100</v>
      </c>
      <c r="G52" s="111"/>
      <c r="H52" s="199">
        <v>0.463</v>
      </c>
      <c r="I52" s="200">
        <v>0.41925</v>
      </c>
      <c r="J52" s="200">
        <v>0.41925</v>
      </c>
      <c r="K52" s="112">
        <f>IF(I52&gt;0,100*J52/I52,0)</f>
        <v>100.00000000000001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49950</v>
      </c>
      <c r="D54" s="100">
        <v>33000</v>
      </c>
      <c r="E54" s="100">
        <v>33022</v>
      </c>
      <c r="F54" s="101"/>
      <c r="G54" s="101"/>
      <c r="H54" s="198">
        <v>147.69</v>
      </c>
      <c r="I54" s="198">
        <v>45.9</v>
      </c>
      <c r="J54" s="198">
        <v>55.632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62831</v>
      </c>
      <c r="D55" s="100">
        <v>59800</v>
      </c>
      <c r="E55" s="100">
        <v>56980</v>
      </c>
      <c r="F55" s="101"/>
      <c r="G55" s="101"/>
      <c r="H55" s="198">
        <v>188.922</v>
      </c>
      <c r="I55" s="198">
        <v>125.92</v>
      </c>
      <c r="J55" s="198">
        <v>133.607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61000</v>
      </c>
      <c r="D56" s="100">
        <v>34250</v>
      </c>
      <c r="E56" s="100">
        <v>32850</v>
      </c>
      <c r="F56" s="101"/>
      <c r="G56" s="101"/>
      <c r="H56" s="198">
        <v>108.615</v>
      </c>
      <c r="I56" s="198">
        <v>97.8</v>
      </c>
      <c r="J56" s="198">
        <v>72.27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9634</v>
      </c>
      <c r="D57" s="100">
        <v>9450</v>
      </c>
      <c r="E57" s="100">
        <v>9400</v>
      </c>
      <c r="F57" s="101"/>
      <c r="G57" s="101"/>
      <c r="H57" s="198">
        <v>30.115</v>
      </c>
      <c r="I57" s="198">
        <v>16.28150401</v>
      </c>
      <c r="J57" s="198">
        <v>16.281504015767432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5668</v>
      </c>
      <c r="D58" s="100">
        <v>2781</v>
      </c>
      <c r="E58" s="100">
        <v>2765</v>
      </c>
      <c r="F58" s="101"/>
      <c r="G58" s="101"/>
      <c r="H58" s="198">
        <v>22.244</v>
      </c>
      <c r="I58" s="198">
        <v>4.171</v>
      </c>
      <c r="J58" s="198">
        <v>4.35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189083</v>
      </c>
      <c r="D59" s="109">
        <v>139281</v>
      </c>
      <c r="E59" s="109">
        <v>135017</v>
      </c>
      <c r="F59" s="110">
        <f>IF(D59&gt;0,100*E59/D59,0)</f>
        <v>96.93856304880063</v>
      </c>
      <c r="G59" s="111"/>
      <c r="H59" s="199">
        <v>497.586</v>
      </c>
      <c r="I59" s="200">
        <v>290.07250401</v>
      </c>
      <c r="J59" s="200">
        <v>282.1405040157675</v>
      </c>
      <c r="K59" s="112">
        <f>IF(I59&gt;0,100*J59/I59,0)</f>
        <v>97.26551124819501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1888</v>
      </c>
      <c r="D61" s="100">
        <v>1000</v>
      </c>
      <c r="E61" s="100">
        <v>1000</v>
      </c>
      <c r="F61" s="101"/>
      <c r="G61" s="101"/>
      <c r="H61" s="198">
        <v>5.193</v>
      </c>
      <c r="I61" s="198">
        <v>1</v>
      </c>
      <c r="J61" s="198">
        <v>1.44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425</v>
      </c>
      <c r="D62" s="100">
        <v>375</v>
      </c>
      <c r="E62" s="100">
        <v>450</v>
      </c>
      <c r="F62" s="101"/>
      <c r="G62" s="101"/>
      <c r="H62" s="198">
        <v>0.566</v>
      </c>
      <c r="I62" s="198">
        <v>0.15</v>
      </c>
      <c r="J62" s="198">
        <v>0.42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3296</v>
      </c>
      <c r="D63" s="100">
        <v>3375</v>
      </c>
      <c r="E63" s="100">
        <v>2049</v>
      </c>
      <c r="F63" s="101"/>
      <c r="G63" s="101"/>
      <c r="H63" s="198">
        <v>9.54</v>
      </c>
      <c r="I63" s="198">
        <v>1.476</v>
      </c>
      <c r="J63" s="198">
        <v>2.7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5609</v>
      </c>
      <c r="D64" s="109">
        <v>4750</v>
      </c>
      <c r="E64" s="109">
        <v>3499</v>
      </c>
      <c r="F64" s="110">
        <f>IF(D64&gt;0,100*E64/D64,0)</f>
        <v>73.66315789473684</v>
      </c>
      <c r="G64" s="111"/>
      <c r="H64" s="199">
        <v>15.299</v>
      </c>
      <c r="I64" s="200">
        <v>2.626</v>
      </c>
      <c r="J64" s="200">
        <v>4.5600000000000005</v>
      </c>
      <c r="K64" s="112">
        <f>IF(I64&gt;0,100*J64/I64,0)</f>
        <v>173.64813404417367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21290</v>
      </c>
      <c r="D66" s="109">
        <v>15821</v>
      </c>
      <c r="E66" s="109">
        <v>10085</v>
      </c>
      <c r="F66" s="110">
        <f>IF(D66&gt;0,100*E66/D66,0)</f>
        <v>63.74439036723342</v>
      </c>
      <c r="G66" s="111"/>
      <c r="H66" s="199">
        <v>27.559</v>
      </c>
      <c r="I66" s="200">
        <v>8.454</v>
      </c>
      <c r="J66" s="200">
        <v>6.735</v>
      </c>
      <c r="K66" s="112">
        <f>IF(I66&gt;0,100*J66/I66,0)</f>
        <v>79.66643009226401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/>
      <c r="D68" s="100"/>
      <c r="E68" s="100"/>
      <c r="F68" s="101"/>
      <c r="G68" s="101"/>
      <c r="H68" s="198"/>
      <c r="I68" s="198"/>
      <c r="J68" s="198"/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/>
      <c r="D69" s="100"/>
      <c r="E69" s="100"/>
      <c r="F69" s="101"/>
      <c r="G69" s="101"/>
      <c r="H69" s="198"/>
      <c r="I69" s="198"/>
      <c r="J69" s="198"/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/>
      <c r="D70" s="109"/>
      <c r="E70" s="109"/>
      <c r="F70" s="110"/>
      <c r="G70" s="111"/>
      <c r="H70" s="199"/>
      <c r="I70" s="200"/>
      <c r="J70" s="200"/>
      <c r="K70" s="112"/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10765</v>
      </c>
      <c r="D72" s="100">
        <v>10490</v>
      </c>
      <c r="E72" s="100">
        <v>10760</v>
      </c>
      <c r="F72" s="101"/>
      <c r="G72" s="101"/>
      <c r="H72" s="198">
        <v>20.516</v>
      </c>
      <c r="I72" s="198">
        <v>3.535</v>
      </c>
      <c r="J72" s="198">
        <v>18.028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6275</v>
      </c>
      <c r="D73" s="100">
        <v>6250</v>
      </c>
      <c r="E73" s="100">
        <v>6050</v>
      </c>
      <c r="F73" s="101"/>
      <c r="G73" s="101"/>
      <c r="H73" s="198">
        <v>15.043</v>
      </c>
      <c r="I73" s="198">
        <v>21.9</v>
      </c>
      <c r="J73" s="198">
        <v>17.85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5954</v>
      </c>
      <c r="D74" s="100">
        <v>6645</v>
      </c>
      <c r="E74" s="100">
        <v>6640</v>
      </c>
      <c r="F74" s="101"/>
      <c r="G74" s="101"/>
      <c r="H74" s="198">
        <v>8.574</v>
      </c>
      <c r="I74" s="198">
        <v>13.32</v>
      </c>
      <c r="J74" s="198">
        <v>9.96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33622</v>
      </c>
      <c r="D75" s="100">
        <v>32547.192715868507</v>
      </c>
      <c r="E75" s="100">
        <v>36497</v>
      </c>
      <c r="F75" s="101"/>
      <c r="G75" s="101"/>
      <c r="H75" s="198">
        <v>82.272</v>
      </c>
      <c r="I75" s="198">
        <v>25.724573839715816</v>
      </c>
      <c r="J75" s="198">
        <v>38.139365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1000</v>
      </c>
      <c r="D76" s="100">
        <v>790</v>
      </c>
      <c r="E76" s="100">
        <v>750</v>
      </c>
      <c r="F76" s="101"/>
      <c r="G76" s="101"/>
      <c r="H76" s="198">
        <v>4.55</v>
      </c>
      <c r="I76" s="198">
        <v>1.625</v>
      </c>
      <c r="J76" s="198">
        <v>2.25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3490</v>
      </c>
      <c r="D77" s="100">
        <v>3490</v>
      </c>
      <c r="E77" s="100">
        <v>5197</v>
      </c>
      <c r="F77" s="101"/>
      <c r="G77" s="101"/>
      <c r="H77" s="198">
        <v>8.027</v>
      </c>
      <c r="I77" s="198">
        <v>5.86</v>
      </c>
      <c r="J77" s="198">
        <v>14.9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1330</v>
      </c>
      <c r="D78" s="100">
        <v>2280</v>
      </c>
      <c r="E78" s="100">
        <v>2300</v>
      </c>
      <c r="F78" s="101"/>
      <c r="G78" s="101"/>
      <c r="H78" s="198">
        <v>3.065</v>
      </c>
      <c r="I78" s="198">
        <v>4.309</v>
      </c>
      <c r="J78" s="198">
        <v>4.6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1250</v>
      </c>
      <c r="D79" s="100">
        <v>850</v>
      </c>
      <c r="E79" s="100">
        <v>500</v>
      </c>
      <c r="F79" s="101"/>
      <c r="G79" s="101"/>
      <c r="H79" s="198">
        <v>2.5</v>
      </c>
      <c r="I79" s="198">
        <v>1.7</v>
      </c>
      <c r="J79" s="198">
        <v>1.2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63686</v>
      </c>
      <c r="D80" s="109">
        <v>63342.19271586851</v>
      </c>
      <c r="E80" s="109">
        <v>68694</v>
      </c>
      <c r="F80" s="110">
        <f>IF(D80&gt;0,100*E80/D80,0)</f>
        <v>108.44904013370342</v>
      </c>
      <c r="G80" s="111"/>
      <c r="H80" s="199">
        <v>144.547</v>
      </c>
      <c r="I80" s="200">
        <v>77.97357383971581</v>
      </c>
      <c r="J80" s="200">
        <v>106.927365</v>
      </c>
      <c r="K80" s="112">
        <f>IF(I80&gt;0,100*J80/I80,0)</f>
        <v>137.1328255644691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</v>
      </c>
      <c r="D82" s="100"/>
      <c r="E82" s="100"/>
      <c r="F82" s="101"/>
      <c r="G82" s="101"/>
      <c r="H82" s="198">
        <v>0.003</v>
      </c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91</v>
      </c>
      <c r="D83" s="100">
        <v>90</v>
      </c>
      <c r="E83" s="100">
        <v>90</v>
      </c>
      <c r="F83" s="101"/>
      <c r="G83" s="101"/>
      <c r="H83" s="198">
        <v>0.091</v>
      </c>
      <c r="I83" s="198">
        <v>0.09</v>
      </c>
      <c r="J83" s="198">
        <v>0.09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93</v>
      </c>
      <c r="D84" s="109">
        <v>90</v>
      </c>
      <c r="E84" s="109">
        <v>90</v>
      </c>
      <c r="F84" s="110">
        <f>IF(D84&gt;0,100*E84/D84,0)</f>
        <v>100</v>
      </c>
      <c r="G84" s="111"/>
      <c r="H84" s="199">
        <v>0.094</v>
      </c>
      <c r="I84" s="200">
        <v>0.09</v>
      </c>
      <c r="J84" s="200">
        <v>0.09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424153</v>
      </c>
      <c r="D86" s="100">
        <v>370444.1927158685</v>
      </c>
      <c r="E86" s="100">
        <v>385872</v>
      </c>
      <c r="F86" s="101">
        <f>IF(D86&gt;0,100*E86/D86,0)</f>
        <v>104.1646778617379</v>
      </c>
      <c r="G86" s="101"/>
      <c r="H86" s="102">
        <v>1187.3500000000001</v>
      </c>
      <c r="I86" s="102">
        <v>708.3443278497158</v>
      </c>
      <c r="J86" s="102">
        <v>717.0421190157674</v>
      </c>
      <c r="K86" s="103">
        <f>IF(I86&gt;0,100*J86/I86,0)</f>
        <v>101.22790439960959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424153</v>
      </c>
      <c r="D89" s="126">
        <v>370444.1927158685</v>
      </c>
      <c r="E89" s="126">
        <v>385872</v>
      </c>
      <c r="F89" s="127">
        <f>IF(D89&gt;0,100*E89/D89,0)</f>
        <v>104.1646778617379</v>
      </c>
      <c r="G89" s="111"/>
      <c r="H89" s="128">
        <v>1187.3500000000001</v>
      </c>
      <c r="I89" s="129">
        <v>708.3443278497158</v>
      </c>
      <c r="J89" s="129">
        <v>717.0421190157674</v>
      </c>
      <c r="K89" s="127">
        <f>IF(I89&gt;0,100*J89/I89,0)</f>
        <v>101.22790439960959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4330708661417323" right="0.1968503937007874" top="0.3937007874015748" bottom="0.4330708661417323" header="0" footer="0.1968503937007874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V627"/>
  <sheetViews>
    <sheetView workbookViewId="0" topLeftCell="A58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75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4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44</v>
      </c>
      <c r="D9" s="100">
        <v>49</v>
      </c>
      <c r="E9" s="100">
        <v>49.347844852547475</v>
      </c>
      <c r="F9" s="101"/>
      <c r="G9" s="101"/>
      <c r="H9" s="198">
        <v>0.093</v>
      </c>
      <c r="I9" s="198">
        <v>0.092</v>
      </c>
      <c r="J9" s="198">
        <v>0.129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190</v>
      </c>
      <c r="D10" s="100">
        <v>189</v>
      </c>
      <c r="E10" s="100">
        <v>188.89449639979205</v>
      </c>
      <c r="F10" s="101"/>
      <c r="G10" s="101"/>
      <c r="H10" s="198">
        <v>0.372</v>
      </c>
      <c r="I10" s="198">
        <v>0.372</v>
      </c>
      <c r="J10" s="198">
        <v>0.381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163</v>
      </c>
      <c r="D11" s="100">
        <v>315</v>
      </c>
      <c r="E11" s="100">
        <v>315.07252888174537</v>
      </c>
      <c r="F11" s="101"/>
      <c r="G11" s="101"/>
      <c r="H11" s="198">
        <v>0.328</v>
      </c>
      <c r="I11" s="198">
        <v>0.633</v>
      </c>
      <c r="J11" s="198">
        <v>0.635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5</v>
      </c>
      <c r="D12" s="100">
        <v>2</v>
      </c>
      <c r="E12" s="100">
        <v>2.3354745708440676</v>
      </c>
      <c r="F12" s="101"/>
      <c r="G12" s="101"/>
      <c r="H12" s="198">
        <v>0.01</v>
      </c>
      <c r="I12" s="198">
        <v>0.011</v>
      </c>
      <c r="J12" s="198">
        <v>0.005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402</v>
      </c>
      <c r="D13" s="109">
        <v>555</v>
      </c>
      <c r="E13" s="109">
        <v>555.650344704929</v>
      </c>
      <c r="F13" s="110">
        <f>IF(D13&gt;0,100*E13/D13,0)</f>
        <v>100.11717922611334</v>
      </c>
      <c r="G13" s="111"/>
      <c r="H13" s="199">
        <v>0.8029999999999999</v>
      </c>
      <c r="I13" s="200">
        <v>1.1079999999999999</v>
      </c>
      <c r="J13" s="200">
        <v>1.15</v>
      </c>
      <c r="K13" s="112">
        <f>IF(I13&gt;0,100*J13/I13,0)</f>
        <v>103.79061371841155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/>
      <c r="D17" s="109"/>
      <c r="E17" s="109"/>
      <c r="F17" s="110"/>
      <c r="G17" s="111"/>
      <c r="H17" s="199"/>
      <c r="I17" s="200"/>
      <c r="J17" s="200"/>
      <c r="K17" s="112"/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14870</v>
      </c>
      <c r="D19" s="100">
        <v>15000</v>
      </c>
      <c r="E19" s="100">
        <v>13970</v>
      </c>
      <c r="F19" s="101"/>
      <c r="G19" s="101"/>
      <c r="H19" s="198">
        <v>62.454</v>
      </c>
      <c r="I19" s="198">
        <v>64.07</v>
      </c>
      <c r="J19" s="198">
        <v>62.865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14870</v>
      </c>
      <c r="D22" s="109">
        <v>15000</v>
      </c>
      <c r="E22" s="109">
        <v>13970</v>
      </c>
      <c r="F22" s="110">
        <f>IF(D22&gt;0,100*E22/D22,0)</f>
        <v>93.13333333333334</v>
      </c>
      <c r="G22" s="111"/>
      <c r="H22" s="199">
        <v>62.454</v>
      </c>
      <c r="I22" s="200">
        <v>64.07</v>
      </c>
      <c r="J22" s="200">
        <v>62.865</v>
      </c>
      <c r="K22" s="112">
        <f>IF(I22&gt;0,100*J22/I22,0)</f>
        <v>98.11924457624474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95787</v>
      </c>
      <c r="D24" s="109">
        <v>93564</v>
      </c>
      <c r="E24" s="109">
        <v>95000</v>
      </c>
      <c r="F24" s="110">
        <f>IF(D24&gt;0,100*E24/D24,0)</f>
        <v>101.5347783335471</v>
      </c>
      <c r="G24" s="111"/>
      <c r="H24" s="199">
        <v>376.75</v>
      </c>
      <c r="I24" s="200">
        <v>354.794</v>
      </c>
      <c r="J24" s="200">
        <v>326.542</v>
      </c>
      <c r="K24" s="112">
        <f>IF(I24&gt;0,100*J24/I24,0)</f>
        <v>92.03706939801687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19023</v>
      </c>
      <c r="D26" s="109">
        <v>17800</v>
      </c>
      <c r="E26" s="109">
        <v>19000</v>
      </c>
      <c r="F26" s="110">
        <f>IF(D26&gt;0,100*E26/D26,0)</f>
        <v>106.74157303370787</v>
      </c>
      <c r="G26" s="111"/>
      <c r="H26" s="199">
        <v>97.975</v>
      </c>
      <c r="I26" s="200">
        <v>62.5</v>
      </c>
      <c r="J26" s="200">
        <v>60</v>
      </c>
      <c r="K26" s="112">
        <f>IF(I26&gt;0,100*J26/I26,0)</f>
        <v>96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176896</v>
      </c>
      <c r="D28" s="100">
        <v>187731</v>
      </c>
      <c r="E28" s="100">
        <v>194000</v>
      </c>
      <c r="F28" s="101"/>
      <c r="G28" s="101"/>
      <c r="H28" s="198">
        <v>809.3</v>
      </c>
      <c r="I28" s="198">
        <v>662.529</v>
      </c>
      <c r="J28" s="198">
        <v>570.585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88645</v>
      </c>
      <c r="D29" s="100">
        <v>94012</v>
      </c>
      <c r="E29" s="100">
        <v>94012</v>
      </c>
      <c r="F29" s="101"/>
      <c r="G29" s="101"/>
      <c r="H29" s="198">
        <v>301.065</v>
      </c>
      <c r="I29" s="198">
        <v>164.492</v>
      </c>
      <c r="J29" s="198">
        <v>195.86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133919</v>
      </c>
      <c r="D30" s="100">
        <v>158812</v>
      </c>
      <c r="E30" s="100">
        <v>133919</v>
      </c>
      <c r="F30" s="101"/>
      <c r="G30" s="101"/>
      <c r="H30" s="198">
        <v>502.051</v>
      </c>
      <c r="I30" s="198">
        <v>374.448</v>
      </c>
      <c r="J30" s="198">
        <v>374.845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399460</v>
      </c>
      <c r="D31" s="109">
        <v>440555</v>
      </c>
      <c r="E31" s="109">
        <v>421931</v>
      </c>
      <c r="F31" s="110">
        <f>IF(D31&gt;0,100*E31/D31,0)</f>
        <v>95.77260500959018</v>
      </c>
      <c r="G31" s="111"/>
      <c r="H31" s="199">
        <v>1612.416</v>
      </c>
      <c r="I31" s="200">
        <v>1201.469</v>
      </c>
      <c r="J31" s="200">
        <v>1141.29</v>
      </c>
      <c r="K31" s="112">
        <f>IF(I31&gt;0,100*J31/I31,0)</f>
        <v>94.99121492106745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38998</v>
      </c>
      <c r="D33" s="100">
        <v>39836</v>
      </c>
      <c r="E33" s="100">
        <v>36628</v>
      </c>
      <c r="F33" s="101"/>
      <c r="G33" s="101"/>
      <c r="H33" s="198">
        <v>147.921</v>
      </c>
      <c r="I33" s="198">
        <v>131.821</v>
      </c>
      <c r="J33" s="198">
        <v>80.985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17058</v>
      </c>
      <c r="D34" s="100">
        <v>17430</v>
      </c>
      <c r="E34" s="100">
        <v>17430</v>
      </c>
      <c r="F34" s="101"/>
      <c r="G34" s="101"/>
      <c r="H34" s="198">
        <v>79.965</v>
      </c>
      <c r="I34" s="198">
        <v>69.18</v>
      </c>
      <c r="J34" s="198">
        <v>58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91921</v>
      </c>
      <c r="D35" s="100">
        <v>91400</v>
      </c>
      <c r="E35" s="100">
        <v>85000</v>
      </c>
      <c r="F35" s="101"/>
      <c r="G35" s="101"/>
      <c r="H35" s="198">
        <v>456.312</v>
      </c>
      <c r="I35" s="198">
        <v>283</v>
      </c>
      <c r="J35" s="198">
        <v>254.8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14851</v>
      </c>
      <c r="D36" s="100">
        <v>15609</v>
      </c>
      <c r="E36" s="100">
        <v>14961</v>
      </c>
      <c r="F36" s="101"/>
      <c r="G36" s="101"/>
      <c r="H36" s="198">
        <v>62.082</v>
      </c>
      <c r="I36" s="198">
        <v>41.68</v>
      </c>
      <c r="J36" s="198">
        <v>38.898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162828</v>
      </c>
      <c r="D37" s="109">
        <v>164275</v>
      </c>
      <c r="E37" s="109">
        <v>154019</v>
      </c>
      <c r="F37" s="110">
        <f>IF(D37&gt;0,100*E37/D37,0)</f>
        <v>93.75681022675391</v>
      </c>
      <c r="G37" s="111"/>
      <c r="H37" s="199">
        <v>746.28</v>
      </c>
      <c r="I37" s="200">
        <v>525.6809999999999</v>
      </c>
      <c r="J37" s="200">
        <v>432.68300000000005</v>
      </c>
      <c r="K37" s="112">
        <f>IF(I37&gt;0,100*J37/I37,0)</f>
        <v>82.30904293668596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9265</v>
      </c>
      <c r="D39" s="109">
        <v>9265</v>
      </c>
      <c r="E39" s="109">
        <v>9360</v>
      </c>
      <c r="F39" s="110">
        <f>IF(D39&gt;0,100*E39/D39,0)</f>
        <v>101.02536427415002</v>
      </c>
      <c r="G39" s="111"/>
      <c r="H39" s="199">
        <v>18.609</v>
      </c>
      <c r="I39" s="200">
        <v>18.609</v>
      </c>
      <c r="J39" s="200">
        <v>12.815</v>
      </c>
      <c r="K39" s="112">
        <f>IF(I39&gt;0,100*J39/I39,0)</f>
        <v>68.86452791659949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37874</v>
      </c>
      <c r="D41" s="100">
        <v>38542</v>
      </c>
      <c r="E41" s="100">
        <v>36726</v>
      </c>
      <c r="F41" s="101"/>
      <c r="G41" s="101"/>
      <c r="H41" s="198">
        <v>101.729</v>
      </c>
      <c r="I41" s="198">
        <v>65.591</v>
      </c>
      <c r="J41" s="198">
        <v>95.469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152623</v>
      </c>
      <c r="D42" s="100">
        <v>153327</v>
      </c>
      <c r="E42" s="100">
        <v>149660</v>
      </c>
      <c r="F42" s="101"/>
      <c r="G42" s="101"/>
      <c r="H42" s="198">
        <v>662.304</v>
      </c>
      <c r="I42" s="198">
        <v>549.945</v>
      </c>
      <c r="J42" s="198">
        <v>486.226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18486</v>
      </c>
      <c r="D43" s="100">
        <v>20251</v>
      </c>
      <c r="E43" s="100">
        <v>17572</v>
      </c>
      <c r="F43" s="101"/>
      <c r="G43" s="101"/>
      <c r="H43" s="198">
        <v>73.049</v>
      </c>
      <c r="I43" s="198">
        <v>58.457</v>
      </c>
      <c r="J43" s="198">
        <v>57.692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130918</v>
      </c>
      <c r="D44" s="100">
        <v>125222</v>
      </c>
      <c r="E44" s="100">
        <v>113454</v>
      </c>
      <c r="F44" s="101"/>
      <c r="G44" s="101"/>
      <c r="H44" s="198">
        <v>526.104</v>
      </c>
      <c r="I44" s="198">
        <v>349.597</v>
      </c>
      <c r="J44" s="198">
        <v>347.037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41921</v>
      </c>
      <c r="D45" s="100">
        <v>38812</v>
      </c>
      <c r="E45" s="100">
        <v>33816</v>
      </c>
      <c r="F45" s="101"/>
      <c r="G45" s="101"/>
      <c r="H45" s="198">
        <v>114.943</v>
      </c>
      <c r="I45" s="198">
        <v>74.966</v>
      </c>
      <c r="J45" s="198">
        <v>89.113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67069</v>
      </c>
      <c r="D46" s="100">
        <v>64402</v>
      </c>
      <c r="E46" s="100">
        <v>60519</v>
      </c>
      <c r="F46" s="101"/>
      <c r="G46" s="101"/>
      <c r="H46" s="198">
        <v>219.558</v>
      </c>
      <c r="I46" s="198">
        <v>124.061</v>
      </c>
      <c r="J46" s="198">
        <v>150.124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100158</v>
      </c>
      <c r="D47" s="100">
        <v>99934</v>
      </c>
      <c r="E47" s="100">
        <v>94650</v>
      </c>
      <c r="F47" s="101"/>
      <c r="G47" s="101"/>
      <c r="H47" s="198">
        <v>405.587</v>
      </c>
      <c r="I47" s="198">
        <v>266.063</v>
      </c>
      <c r="J47" s="198">
        <v>262.502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224996</v>
      </c>
      <c r="D48" s="100">
        <v>213260</v>
      </c>
      <c r="E48" s="100">
        <v>187747</v>
      </c>
      <c r="F48" s="101"/>
      <c r="G48" s="101"/>
      <c r="H48" s="198">
        <v>893.323</v>
      </c>
      <c r="I48" s="198">
        <v>512.254</v>
      </c>
      <c r="J48" s="198">
        <v>528.644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57674</v>
      </c>
      <c r="D49" s="100">
        <v>56423</v>
      </c>
      <c r="E49" s="100">
        <v>45210</v>
      </c>
      <c r="F49" s="101"/>
      <c r="G49" s="101"/>
      <c r="H49" s="198">
        <v>224.575</v>
      </c>
      <c r="I49" s="198">
        <v>109.059</v>
      </c>
      <c r="J49" s="198">
        <v>118.502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831719</v>
      </c>
      <c r="D50" s="109">
        <v>810173</v>
      </c>
      <c r="E50" s="109">
        <v>739354</v>
      </c>
      <c r="F50" s="110">
        <f>IF(D50&gt;0,100*E50/D50,0)</f>
        <v>91.2587805320592</v>
      </c>
      <c r="G50" s="111"/>
      <c r="H50" s="199">
        <v>3221.172</v>
      </c>
      <c r="I50" s="200">
        <v>2109.993</v>
      </c>
      <c r="J50" s="200">
        <v>2135.309</v>
      </c>
      <c r="K50" s="112">
        <f>IF(I50&gt;0,100*J50/I50,0)</f>
        <v>101.19981440696723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40760</v>
      </c>
      <c r="D52" s="109">
        <v>40760</v>
      </c>
      <c r="E52" s="109">
        <v>40760</v>
      </c>
      <c r="F52" s="110">
        <f>IF(D52&gt;0,100*E52/D52,0)</f>
        <v>100</v>
      </c>
      <c r="G52" s="111"/>
      <c r="H52" s="199">
        <v>178.027</v>
      </c>
      <c r="I52" s="200">
        <v>109.74070771331058</v>
      </c>
      <c r="J52" s="200">
        <v>98.985</v>
      </c>
      <c r="K52" s="112">
        <f>IF(I52&gt;0,100*J52/I52,0)</f>
        <v>90.19898090924558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107588</v>
      </c>
      <c r="D54" s="100">
        <v>125000</v>
      </c>
      <c r="E54" s="100">
        <v>121592</v>
      </c>
      <c r="F54" s="101"/>
      <c r="G54" s="101"/>
      <c r="H54" s="198">
        <v>369.245</v>
      </c>
      <c r="I54" s="198">
        <v>232.209</v>
      </c>
      <c r="J54" s="198">
        <v>252.07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96033</v>
      </c>
      <c r="D55" s="100">
        <v>91269</v>
      </c>
      <c r="E55" s="100">
        <v>85466</v>
      </c>
      <c r="F55" s="101"/>
      <c r="G55" s="101"/>
      <c r="H55" s="198">
        <v>288.074</v>
      </c>
      <c r="I55" s="198">
        <v>188.88</v>
      </c>
      <c r="J55" s="198">
        <v>200.401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220945</v>
      </c>
      <c r="D56" s="100">
        <v>246300</v>
      </c>
      <c r="E56" s="100">
        <v>227600</v>
      </c>
      <c r="F56" s="101"/>
      <c r="G56" s="101"/>
      <c r="H56" s="198">
        <v>850</v>
      </c>
      <c r="I56" s="198">
        <v>723</v>
      </c>
      <c r="J56" s="198">
        <v>455.2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90552</v>
      </c>
      <c r="D57" s="100">
        <v>92075</v>
      </c>
      <c r="E57" s="100">
        <v>92075</v>
      </c>
      <c r="F57" s="101"/>
      <c r="G57" s="101"/>
      <c r="H57" s="198">
        <v>283.211</v>
      </c>
      <c r="I57" s="198">
        <v>159.481</v>
      </c>
      <c r="J57" s="198">
        <v>159.48079598423257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153066</v>
      </c>
      <c r="D58" s="100">
        <v>148892</v>
      </c>
      <c r="E58" s="100">
        <v>148685</v>
      </c>
      <c r="F58" s="101"/>
      <c r="G58" s="101"/>
      <c r="H58" s="198">
        <v>476.493</v>
      </c>
      <c r="I58" s="198">
        <v>279.665</v>
      </c>
      <c r="J58" s="198">
        <v>210.308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668184</v>
      </c>
      <c r="D59" s="109">
        <v>703536</v>
      </c>
      <c r="E59" s="109">
        <v>675418</v>
      </c>
      <c r="F59" s="110">
        <f>IF(D59&gt;0,100*E59/D59,0)</f>
        <v>96.00333174137499</v>
      </c>
      <c r="G59" s="111"/>
      <c r="H59" s="199">
        <v>2267.023</v>
      </c>
      <c r="I59" s="200">
        <v>1583.235</v>
      </c>
      <c r="J59" s="200">
        <v>1277.4597959842326</v>
      </c>
      <c r="K59" s="112">
        <f>IF(I59&gt;0,100*J59/I59,0)</f>
        <v>80.6866823929633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2023</v>
      </c>
      <c r="D61" s="100">
        <v>3000</v>
      </c>
      <c r="E61" s="100">
        <v>3000</v>
      </c>
      <c r="F61" s="101"/>
      <c r="G61" s="101"/>
      <c r="H61" s="198">
        <v>3.724</v>
      </c>
      <c r="I61" s="198">
        <v>3</v>
      </c>
      <c r="J61" s="198">
        <v>4.326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4168</v>
      </c>
      <c r="D62" s="100">
        <v>3970</v>
      </c>
      <c r="E62" s="100">
        <v>4150</v>
      </c>
      <c r="F62" s="101"/>
      <c r="G62" s="101"/>
      <c r="H62" s="198">
        <v>4.905</v>
      </c>
      <c r="I62" s="198">
        <v>1.402</v>
      </c>
      <c r="J62" s="198">
        <v>3.419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7678</v>
      </c>
      <c r="D63" s="100">
        <v>7875</v>
      </c>
      <c r="E63" s="100">
        <v>8197</v>
      </c>
      <c r="F63" s="101"/>
      <c r="G63" s="101"/>
      <c r="H63" s="198">
        <v>22.47</v>
      </c>
      <c r="I63" s="198">
        <v>3.444</v>
      </c>
      <c r="J63" s="198">
        <v>10.8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13869</v>
      </c>
      <c r="D64" s="109">
        <v>14845</v>
      </c>
      <c r="E64" s="109">
        <v>15347</v>
      </c>
      <c r="F64" s="110">
        <f>IF(D64&gt;0,100*E64/D64,0)</f>
        <v>103.38160996968676</v>
      </c>
      <c r="G64" s="111"/>
      <c r="H64" s="199">
        <v>31.099</v>
      </c>
      <c r="I64" s="200">
        <v>7.846</v>
      </c>
      <c r="J64" s="200">
        <v>18.545</v>
      </c>
      <c r="K64" s="112">
        <f>IF(I64&gt;0,100*J64/I64,0)</f>
        <v>236.3624776956411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6089</v>
      </c>
      <c r="D66" s="109">
        <v>4525</v>
      </c>
      <c r="E66" s="109">
        <v>10261</v>
      </c>
      <c r="F66" s="110">
        <f>IF(D66&gt;0,100*E66/D66,0)</f>
        <v>226.76243093922653</v>
      </c>
      <c r="G66" s="111"/>
      <c r="H66" s="199">
        <v>8.75</v>
      </c>
      <c r="I66" s="200">
        <v>2.684</v>
      </c>
      <c r="J66" s="200">
        <v>20.522</v>
      </c>
      <c r="K66" s="112">
        <f>IF(I66&gt;0,100*J66/I66,0)</f>
        <v>764.6050670640833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45551</v>
      </c>
      <c r="D68" s="100">
        <v>43000</v>
      </c>
      <c r="E68" s="100">
        <v>47000</v>
      </c>
      <c r="F68" s="101"/>
      <c r="G68" s="101"/>
      <c r="H68" s="198">
        <v>74.885</v>
      </c>
      <c r="I68" s="198">
        <v>65.5</v>
      </c>
      <c r="J68" s="198">
        <v>93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756</v>
      </c>
      <c r="D69" s="100">
        <v>500</v>
      </c>
      <c r="E69" s="100">
        <v>750</v>
      </c>
      <c r="F69" s="101"/>
      <c r="G69" s="101"/>
      <c r="H69" s="198">
        <v>1.16</v>
      </c>
      <c r="I69" s="198">
        <v>0.7</v>
      </c>
      <c r="J69" s="198">
        <v>1.3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46307</v>
      </c>
      <c r="D70" s="109">
        <v>43500</v>
      </c>
      <c r="E70" s="109">
        <v>47750</v>
      </c>
      <c r="F70" s="110">
        <f>IF(D70&gt;0,100*E70/D70,0)</f>
        <v>109.77011494252874</v>
      </c>
      <c r="G70" s="111"/>
      <c r="H70" s="199">
        <v>76.045</v>
      </c>
      <c r="I70" s="200">
        <v>66.2</v>
      </c>
      <c r="J70" s="200">
        <v>94.3</v>
      </c>
      <c r="K70" s="112">
        <f>IF(I70&gt;0,100*J70/I70,0)</f>
        <v>142.44712990936554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/>
      <c r="D72" s="100"/>
      <c r="E72" s="100"/>
      <c r="F72" s="101"/>
      <c r="G72" s="101"/>
      <c r="H72" s="198"/>
      <c r="I72" s="198"/>
      <c r="J72" s="198"/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700</v>
      </c>
      <c r="D73" s="100">
        <v>2135</v>
      </c>
      <c r="E73" s="100">
        <v>2150</v>
      </c>
      <c r="F73" s="101"/>
      <c r="G73" s="101"/>
      <c r="H73" s="198">
        <v>1.62</v>
      </c>
      <c r="I73" s="198">
        <v>7.8</v>
      </c>
      <c r="J73" s="198">
        <v>6.1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1489</v>
      </c>
      <c r="D74" s="100">
        <v>1661</v>
      </c>
      <c r="E74" s="100">
        <v>1660</v>
      </c>
      <c r="F74" s="101"/>
      <c r="G74" s="101"/>
      <c r="H74" s="198">
        <v>2.17</v>
      </c>
      <c r="I74" s="198">
        <v>3.33</v>
      </c>
      <c r="J74" s="198">
        <v>2.324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21254</v>
      </c>
      <c r="D75" s="100">
        <v>20574.5652841315</v>
      </c>
      <c r="E75" s="100">
        <v>16358</v>
      </c>
      <c r="F75" s="101"/>
      <c r="G75" s="101"/>
      <c r="H75" s="198">
        <v>46.974</v>
      </c>
      <c r="I75" s="198">
        <v>28.272244506469868</v>
      </c>
      <c r="J75" s="198">
        <v>29.820634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272</v>
      </c>
      <c r="D76" s="100">
        <v>190</v>
      </c>
      <c r="E76" s="100">
        <v>120</v>
      </c>
      <c r="F76" s="101"/>
      <c r="G76" s="101"/>
      <c r="H76" s="198">
        <v>1.238</v>
      </c>
      <c r="I76" s="198">
        <v>0.637</v>
      </c>
      <c r="J76" s="198">
        <v>0.42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5350</v>
      </c>
      <c r="D77" s="100">
        <v>5350</v>
      </c>
      <c r="E77" s="100">
        <v>3180</v>
      </c>
      <c r="F77" s="101"/>
      <c r="G77" s="101"/>
      <c r="H77" s="198">
        <v>11.916</v>
      </c>
      <c r="I77" s="198">
        <v>9.16</v>
      </c>
      <c r="J77" s="198">
        <v>9.1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10762</v>
      </c>
      <c r="D78" s="100">
        <v>11040</v>
      </c>
      <c r="E78" s="100">
        <v>11020</v>
      </c>
      <c r="F78" s="101"/>
      <c r="G78" s="101"/>
      <c r="H78" s="198">
        <v>24.796</v>
      </c>
      <c r="I78" s="198">
        <v>21.638</v>
      </c>
      <c r="J78" s="198">
        <v>23.142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11737</v>
      </c>
      <c r="D79" s="100">
        <v>16035</v>
      </c>
      <c r="E79" s="100">
        <v>15600</v>
      </c>
      <c r="F79" s="101"/>
      <c r="G79" s="101"/>
      <c r="H79" s="198">
        <v>31.529</v>
      </c>
      <c r="I79" s="198">
        <v>46.343</v>
      </c>
      <c r="J79" s="198">
        <v>43.95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51564</v>
      </c>
      <c r="D80" s="109">
        <v>56985.5652841315</v>
      </c>
      <c r="E80" s="109">
        <v>50088</v>
      </c>
      <c r="F80" s="110">
        <f>IF(D80&gt;0,100*E80/D80,0)</f>
        <v>87.89594303445081</v>
      </c>
      <c r="G80" s="111"/>
      <c r="H80" s="199">
        <v>120.243</v>
      </c>
      <c r="I80" s="200">
        <v>117.18024450646988</v>
      </c>
      <c r="J80" s="200">
        <v>114.856634</v>
      </c>
      <c r="K80" s="112">
        <f>IF(I80&gt;0,100*J80/I80,0)</f>
        <v>98.01706293048264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2</v>
      </c>
      <c r="D82" s="100"/>
      <c r="E82" s="100"/>
      <c r="F82" s="101"/>
      <c r="G82" s="101"/>
      <c r="H82" s="198">
        <v>0.002</v>
      </c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/>
      <c r="D83" s="100"/>
      <c r="E83" s="100"/>
      <c r="F83" s="101"/>
      <c r="G83" s="101"/>
      <c r="H83" s="198"/>
      <c r="I83" s="198"/>
      <c r="J83" s="198"/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2</v>
      </c>
      <c r="D84" s="109"/>
      <c r="E84" s="109"/>
      <c r="F84" s="110"/>
      <c r="G84" s="111"/>
      <c r="H84" s="199">
        <v>0.002</v>
      </c>
      <c r="I84" s="200"/>
      <c r="J84" s="200"/>
      <c r="K84" s="112"/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2360129</v>
      </c>
      <c r="D86" s="100">
        <v>2415338.5652841316</v>
      </c>
      <c r="E86" s="100">
        <v>2292813.650344705</v>
      </c>
      <c r="F86" s="101">
        <f>IF(D86&gt;0,100*E86/D86,0)</f>
        <v>94.92721572451633</v>
      </c>
      <c r="G86" s="101"/>
      <c r="H86" s="102">
        <v>8817.648000000001</v>
      </c>
      <c r="I86" s="102">
        <v>6225.109952219779</v>
      </c>
      <c r="J86" s="102">
        <v>5797.322429984233</v>
      </c>
      <c r="K86" s="103">
        <f>IF(I86&gt;0,100*J86/I86,0)</f>
        <v>93.12803266899722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2360129</v>
      </c>
      <c r="D89" s="126">
        <v>2415338.5652841316</v>
      </c>
      <c r="E89" s="126">
        <v>2292813.650344705</v>
      </c>
      <c r="F89" s="127">
        <f>IF(D89&gt;0,100*E89/D89,0)</f>
        <v>94.92721572451633</v>
      </c>
      <c r="G89" s="111"/>
      <c r="H89" s="128">
        <v>8817.648000000001</v>
      </c>
      <c r="I89" s="129">
        <v>6225.109952219779</v>
      </c>
      <c r="J89" s="129">
        <v>5797.322429984233</v>
      </c>
      <c r="K89" s="127">
        <f>IF(I89&gt;0,100*J89/I89,0)</f>
        <v>93.12803266899722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V627"/>
  <sheetViews>
    <sheetView workbookViewId="0" topLeftCell="A52">
      <selection activeCell="N22" sqref="N22"/>
    </sheetView>
  </sheetViews>
  <sheetFormatPr defaultColWidth="9.8515625" defaultRowHeight="11.25" customHeight="1"/>
  <cols>
    <col min="1" max="1" width="19.421875" style="137" customWidth="1"/>
    <col min="2" max="2" width="0.85546875" style="137" customWidth="1"/>
    <col min="3" max="6" width="12.421875" style="137" customWidth="1"/>
    <col min="7" max="7" width="0.71875" style="137" customWidth="1"/>
    <col min="8" max="11" width="12.421875" style="137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6" customWidth="1"/>
    <col min="27" max="16384" width="9.8515625" style="137" customWidth="1"/>
  </cols>
  <sheetData>
    <row r="1" spans="1:22" s="70" customFormat="1" ht="12.75" customHeigh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/>
      <c r="M1"/>
      <c r="N1"/>
      <c r="O1"/>
      <c r="P1"/>
      <c r="Q1"/>
      <c r="R1"/>
      <c r="S1"/>
      <c r="T1"/>
      <c r="U1"/>
      <c r="V1"/>
    </row>
    <row r="2" spans="1:22" s="70" customFormat="1" ht="11.25" customHeight="1">
      <c r="A2" s="72" t="s">
        <v>76</v>
      </c>
      <c r="B2" s="73"/>
      <c r="C2" s="73"/>
      <c r="D2" s="73"/>
      <c r="E2" s="74"/>
      <c r="F2" s="73"/>
      <c r="G2" s="73"/>
      <c r="H2" s="73"/>
      <c r="I2" s="75"/>
      <c r="J2" s="268" t="s">
        <v>71</v>
      </c>
      <c r="K2" s="268"/>
      <c r="L2"/>
      <c r="M2"/>
      <c r="N2"/>
      <c r="O2"/>
      <c r="P2"/>
      <c r="Q2"/>
      <c r="R2"/>
      <c r="S2"/>
      <c r="T2"/>
      <c r="U2"/>
      <c r="V2"/>
    </row>
    <row r="3" spans="1:22" s="70" customFormat="1" ht="11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/>
      <c r="M3"/>
      <c r="N3"/>
      <c r="O3"/>
      <c r="P3"/>
      <c r="Q3"/>
      <c r="R3"/>
      <c r="S3"/>
      <c r="T3"/>
      <c r="U3"/>
      <c r="V3"/>
    </row>
    <row r="4" spans="1:22" s="80" customFormat="1" ht="11.25" customHeight="1">
      <c r="A4" s="77" t="s">
        <v>2</v>
      </c>
      <c r="B4" s="78"/>
      <c r="C4" s="269" t="s">
        <v>3</v>
      </c>
      <c r="D4" s="270"/>
      <c r="E4" s="270"/>
      <c r="F4" s="271"/>
      <c r="G4" s="79"/>
      <c r="H4" s="272" t="s">
        <v>4</v>
      </c>
      <c r="I4" s="273"/>
      <c r="J4" s="273"/>
      <c r="K4" s="274"/>
      <c r="L4"/>
      <c r="M4"/>
      <c r="N4"/>
      <c r="O4"/>
      <c r="P4"/>
      <c r="Q4"/>
      <c r="R4"/>
      <c r="S4"/>
      <c r="T4"/>
      <c r="U4"/>
      <c r="V4"/>
    </row>
    <row r="5" spans="1:22" s="80" customFormat="1" ht="11.25" customHeight="1" thickBot="1">
      <c r="A5" s="81" t="s">
        <v>5</v>
      </c>
      <c r="B5" s="78"/>
      <c r="C5" s="82"/>
      <c r="D5" s="83"/>
      <c r="E5" s="83"/>
      <c r="F5" s="84"/>
      <c r="G5" s="79"/>
      <c r="H5" s="82"/>
      <c r="I5" s="83"/>
      <c r="J5" s="83"/>
      <c r="K5" s="84"/>
      <c r="L5"/>
      <c r="M5"/>
      <c r="N5"/>
      <c r="O5"/>
      <c r="P5"/>
      <c r="Q5"/>
      <c r="R5"/>
      <c r="S5"/>
      <c r="T5"/>
      <c r="U5"/>
      <c r="V5"/>
    </row>
    <row r="6" spans="1:22" s="80" customFormat="1" ht="11.25" customHeight="1">
      <c r="A6" s="81" t="s">
        <v>6</v>
      </c>
      <c r="B6" s="78"/>
      <c r="C6" s="85">
        <f>E6-2</f>
        <v>2013</v>
      </c>
      <c r="D6" s="86">
        <f>E6-1</f>
        <v>2014</v>
      </c>
      <c r="E6" s="86">
        <v>2015</v>
      </c>
      <c r="F6" s="87">
        <f>E6</f>
        <v>2015</v>
      </c>
      <c r="G6" s="88"/>
      <c r="H6" s="85">
        <f>J6-2</f>
        <v>2013</v>
      </c>
      <c r="I6" s="86">
        <f>J6-1</f>
        <v>2014</v>
      </c>
      <c r="J6" s="86">
        <v>2015</v>
      </c>
      <c r="K6" s="87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80" customFormat="1" ht="11.25" customHeight="1" thickBot="1">
      <c r="A7" s="89"/>
      <c r="B7" s="78"/>
      <c r="C7" s="90" t="s">
        <v>291</v>
      </c>
      <c r="D7" s="91" t="s">
        <v>7</v>
      </c>
      <c r="E7" s="91">
        <v>4</v>
      </c>
      <c r="F7" s="92" t="str">
        <f>CONCATENATE(D6,"=100")</f>
        <v>2014=100</v>
      </c>
      <c r="G7" s="93"/>
      <c r="H7" s="90" t="s">
        <v>291</v>
      </c>
      <c r="I7" s="91" t="s">
        <v>7</v>
      </c>
      <c r="J7" s="91">
        <v>7</v>
      </c>
      <c r="K7" s="92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70" customFormat="1" ht="11.25" customHeight="1">
      <c r="A8" s="94"/>
      <c r="B8" s="95"/>
      <c r="C8" s="95"/>
      <c r="D8" s="95"/>
      <c r="E8" s="95"/>
      <c r="F8" s="95"/>
      <c r="G8" s="71"/>
      <c r="H8" s="96"/>
      <c r="I8" s="96"/>
      <c r="J8" s="96"/>
      <c r="K8" s="97"/>
      <c r="L8"/>
      <c r="M8"/>
      <c r="N8"/>
      <c r="O8"/>
      <c r="P8"/>
      <c r="Q8"/>
      <c r="R8"/>
      <c r="S8"/>
      <c r="T8"/>
      <c r="U8"/>
      <c r="V8"/>
    </row>
    <row r="9" spans="1:22" s="104" customFormat="1" ht="11.25" customHeight="1">
      <c r="A9" s="98" t="s">
        <v>8</v>
      </c>
      <c r="B9" s="99"/>
      <c r="C9" s="100">
        <v>44</v>
      </c>
      <c r="D9" s="100">
        <v>49</v>
      </c>
      <c r="E9" s="100">
        <v>49.347844852547475</v>
      </c>
      <c r="F9" s="101"/>
      <c r="G9" s="101"/>
      <c r="H9" s="198">
        <v>0.093</v>
      </c>
      <c r="I9" s="198">
        <v>0.092</v>
      </c>
      <c r="J9" s="198">
        <v>0.129</v>
      </c>
      <c r="K9" s="103"/>
      <c r="L9"/>
      <c r="M9"/>
      <c r="N9"/>
      <c r="O9"/>
      <c r="P9"/>
      <c r="Q9"/>
      <c r="R9"/>
      <c r="S9"/>
      <c r="T9"/>
      <c r="U9"/>
      <c r="V9"/>
    </row>
    <row r="10" spans="1:22" s="104" customFormat="1" ht="11.25" customHeight="1">
      <c r="A10" s="106" t="s">
        <v>9</v>
      </c>
      <c r="B10" s="99"/>
      <c r="C10" s="100">
        <v>190</v>
      </c>
      <c r="D10" s="100">
        <v>189</v>
      </c>
      <c r="E10" s="100">
        <v>188.89449639979205</v>
      </c>
      <c r="F10" s="101"/>
      <c r="G10" s="101"/>
      <c r="H10" s="198">
        <v>0.372</v>
      </c>
      <c r="I10" s="198">
        <v>0.372</v>
      </c>
      <c r="J10" s="198">
        <v>0.381</v>
      </c>
      <c r="K10" s="103"/>
      <c r="L10"/>
      <c r="M10"/>
      <c r="N10"/>
      <c r="O10"/>
      <c r="P10"/>
      <c r="Q10"/>
      <c r="R10"/>
      <c r="S10"/>
      <c r="T10"/>
      <c r="U10"/>
      <c r="V10"/>
    </row>
    <row r="11" spans="1:22" s="104" customFormat="1" ht="11.25" customHeight="1">
      <c r="A11" s="98" t="s">
        <v>10</v>
      </c>
      <c r="B11" s="99"/>
      <c r="C11" s="100">
        <v>163</v>
      </c>
      <c r="D11" s="100">
        <v>315</v>
      </c>
      <c r="E11" s="100">
        <v>315.07252888174537</v>
      </c>
      <c r="F11" s="101"/>
      <c r="G11" s="101"/>
      <c r="H11" s="198">
        <v>0.328</v>
      </c>
      <c r="I11" s="198">
        <v>0.633</v>
      </c>
      <c r="J11" s="198">
        <v>0.635</v>
      </c>
      <c r="K11" s="103"/>
      <c r="L11"/>
      <c r="M11"/>
      <c r="N11"/>
      <c r="O11"/>
      <c r="P11"/>
      <c r="Q11"/>
      <c r="R11"/>
      <c r="S11"/>
      <c r="T11"/>
      <c r="U11"/>
      <c r="V11"/>
    </row>
    <row r="12" spans="1:22" s="104" customFormat="1" ht="11.25" customHeight="1">
      <c r="A12" s="106" t="s">
        <v>11</v>
      </c>
      <c r="B12" s="99"/>
      <c r="C12" s="100">
        <v>5</v>
      </c>
      <c r="D12" s="100">
        <v>2</v>
      </c>
      <c r="E12" s="100">
        <v>2.3354745708440676</v>
      </c>
      <c r="F12" s="101"/>
      <c r="G12" s="101"/>
      <c r="H12" s="198">
        <v>0.01</v>
      </c>
      <c r="I12" s="198">
        <v>0.011</v>
      </c>
      <c r="J12" s="198">
        <v>0.005</v>
      </c>
      <c r="K12" s="103"/>
      <c r="L12"/>
      <c r="M12"/>
      <c r="N12"/>
      <c r="O12"/>
      <c r="P12"/>
      <c r="Q12"/>
      <c r="R12"/>
      <c r="S12"/>
      <c r="T12"/>
      <c r="U12"/>
      <c r="V12"/>
    </row>
    <row r="13" spans="1:22" s="113" customFormat="1" ht="11.25" customHeight="1">
      <c r="A13" s="107" t="s">
        <v>12</v>
      </c>
      <c r="B13" s="108"/>
      <c r="C13" s="109">
        <v>402</v>
      </c>
      <c r="D13" s="109">
        <v>555</v>
      </c>
      <c r="E13" s="109">
        <v>555.650344704929</v>
      </c>
      <c r="F13" s="110">
        <f>IF(D13&gt;0,100*E13/D13,0)</f>
        <v>100.11717922611334</v>
      </c>
      <c r="G13" s="111"/>
      <c r="H13" s="199">
        <v>0.8029999999999999</v>
      </c>
      <c r="I13" s="200">
        <v>1.1079999999999999</v>
      </c>
      <c r="J13" s="200">
        <v>1.15</v>
      </c>
      <c r="K13" s="112">
        <f>IF(I13&gt;0,100*J13/I13,0)</f>
        <v>103.79061371841155</v>
      </c>
      <c r="L13"/>
      <c r="M13"/>
      <c r="N13"/>
      <c r="O13"/>
      <c r="P13"/>
      <c r="Q13"/>
      <c r="R13"/>
      <c r="S13"/>
      <c r="T13"/>
      <c r="U13"/>
      <c r="V13"/>
    </row>
    <row r="14" spans="1:22" s="104" customFormat="1" ht="11.25" customHeight="1">
      <c r="A14" s="106"/>
      <c r="B14" s="99"/>
      <c r="C14" s="100"/>
      <c r="D14" s="100"/>
      <c r="E14" s="100"/>
      <c r="F14" s="101"/>
      <c r="G14" s="101"/>
      <c r="H14" s="198"/>
      <c r="I14" s="198"/>
      <c r="J14" s="198"/>
      <c r="K14" s="103"/>
      <c r="L14"/>
      <c r="M14"/>
      <c r="N14"/>
      <c r="O14"/>
      <c r="P14"/>
      <c r="Q14"/>
      <c r="R14"/>
      <c r="S14"/>
      <c r="T14"/>
      <c r="U14"/>
      <c r="V14"/>
    </row>
    <row r="15" spans="1:22" s="113" customFormat="1" ht="11.25" customHeight="1">
      <c r="A15" s="107" t="s">
        <v>13</v>
      </c>
      <c r="B15" s="108"/>
      <c r="C15" s="109"/>
      <c r="D15" s="109"/>
      <c r="E15" s="109"/>
      <c r="F15" s="110"/>
      <c r="G15" s="111"/>
      <c r="H15" s="199"/>
      <c r="I15" s="200"/>
      <c r="J15" s="200"/>
      <c r="K15" s="112"/>
      <c r="L15"/>
      <c r="M15"/>
      <c r="N15"/>
      <c r="O15"/>
      <c r="P15"/>
      <c r="Q15"/>
      <c r="R15"/>
      <c r="S15"/>
      <c r="T15"/>
      <c r="U15"/>
      <c r="V15"/>
    </row>
    <row r="16" spans="1:22" s="104" customFormat="1" ht="11.25" customHeight="1">
      <c r="A16" s="105"/>
      <c r="B16" s="99"/>
      <c r="C16" s="100"/>
      <c r="D16" s="100"/>
      <c r="E16" s="100"/>
      <c r="F16" s="101"/>
      <c r="G16" s="101"/>
      <c r="H16" s="198"/>
      <c r="I16" s="198"/>
      <c r="J16" s="198"/>
      <c r="K16" s="103"/>
      <c r="L16"/>
      <c r="M16"/>
      <c r="N16"/>
      <c r="O16"/>
      <c r="P16"/>
      <c r="Q16"/>
      <c r="R16"/>
      <c r="S16"/>
      <c r="T16"/>
      <c r="U16"/>
      <c r="V16"/>
    </row>
    <row r="17" spans="1:22" s="113" customFormat="1" ht="11.25" customHeight="1">
      <c r="A17" s="107" t="s">
        <v>14</v>
      </c>
      <c r="B17" s="108"/>
      <c r="C17" s="109">
        <v>162</v>
      </c>
      <c r="D17" s="109">
        <v>85</v>
      </c>
      <c r="E17" s="109">
        <v>145</v>
      </c>
      <c r="F17" s="110">
        <f>IF(D17&gt;0,100*E17/D17,0)</f>
        <v>170.58823529411765</v>
      </c>
      <c r="G17" s="111"/>
      <c r="H17" s="199">
        <v>0.211</v>
      </c>
      <c r="I17" s="200">
        <v>0.119</v>
      </c>
      <c r="J17" s="200">
        <v>0.203</v>
      </c>
      <c r="K17" s="112">
        <f>IF(I17&gt;0,100*J17/I17,0)</f>
        <v>170.58823529411765</v>
      </c>
      <c r="L17"/>
      <c r="M17"/>
      <c r="N17"/>
      <c r="O17"/>
      <c r="P17"/>
      <c r="Q17"/>
      <c r="R17"/>
      <c r="S17"/>
      <c r="T17"/>
      <c r="U17"/>
      <c r="V17"/>
    </row>
    <row r="18" spans="1:22" s="104" customFormat="1" ht="11.25" customHeight="1">
      <c r="A18" s="106"/>
      <c r="B18" s="99"/>
      <c r="C18" s="100"/>
      <c r="D18" s="100"/>
      <c r="E18" s="100"/>
      <c r="F18" s="101"/>
      <c r="G18" s="101"/>
      <c r="H18" s="198"/>
      <c r="I18" s="198"/>
      <c r="J18" s="198"/>
      <c r="K18" s="103"/>
      <c r="L18"/>
      <c r="M18"/>
      <c r="N18"/>
      <c r="O18"/>
      <c r="P18"/>
      <c r="Q18"/>
      <c r="R18"/>
      <c r="S18"/>
      <c r="T18"/>
      <c r="U18"/>
      <c r="V18"/>
    </row>
    <row r="19" spans="1:22" s="104" customFormat="1" ht="11.25" customHeight="1">
      <c r="A19" s="98" t="s">
        <v>15</v>
      </c>
      <c r="B19" s="99"/>
      <c r="C19" s="100">
        <v>14870</v>
      </c>
      <c r="D19" s="100">
        <v>15000</v>
      </c>
      <c r="E19" s="100">
        <v>13970</v>
      </c>
      <c r="F19" s="101"/>
      <c r="G19" s="101"/>
      <c r="H19" s="198">
        <v>62.454</v>
      </c>
      <c r="I19" s="198">
        <v>64.07</v>
      </c>
      <c r="J19" s="198">
        <v>62.865</v>
      </c>
      <c r="K19" s="103"/>
      <c r="L19"/>
      <c r="M19"/>
      <c r="N19"/>
      <c r="O19"/>
      <c r="P19"/>
      <c r="Q19"/>
      <c r="R19"/>
      <c r="S19"/>
      <c r="T19"/>
      <c r="U19"/>
      <c r="V19"/>
    </row>
    <row r="20" spans="1:22" s="104" customFormat="1" ht="11.25" customHeight="1">
      <c r="A20" s="106" t="s">
        <v>16</v>
      </c>
      <c r="B20" s="99"/>
      <c r="C20" s="100"/>
      <c r="D20" s="100"/>
      <c r="E20" s="100"/>
      <c r="F20" s="101"/>
      <c r="G20" s="101"/>
      <c r="H20" s="198"/>
      <c r="I20" s="198"/>
      <c r="J20" s="198"/>
      <c r="K20" s="103"/>
      <c r="L20"/>
      <c r="M20"/>
      <c r="N20"/>
      <c r="O20"/>
      <c r="P20"/>
      <c r="Q20"/>
      <c r="R20"/>
      <c r="S20"/>
      <c r="T20"/>
      <c r="U20"/>
      <c r="V20"/>
    </row>
    <row r="21" spans="1:22" s="104" customFormat="1" ht="11.25" customHeight="1">
      <c r="A21" s="106" t="s">
        <v>17</v>
      </c>
      <c r="B21" s="99"/>
      <c r="C21" s="100"/>
      <c r="D21" s="100"/>
      <c r="E21" s="100"/>
      <c r="F21" s="101"/>
      <c r="G21" s="101"/>
      <c r="H21" s="198"/>
      <c r="I21" s="198"/>
      <c r="J21" s="198"/>
      <c r="K21" s="103"/>
      <c r="L21"/>
      <c r="M21"/>
      <c r="N21"/>
      <c r="O21"/>
      <c r="P21"/>
      <c r="Q21"/>
      <c r="R21"/>
      <c r="S21"/>
      <c r="T21"/>
      <c r="U21"/>
      <c r="V21"/>
    </row>
    <row r="22" spans="1:22" s="113" customFormat="1" ht="11.25" customHeight="1">
      <c r="A22" s="107" t="s">
        <v>18</v>
      </c>
      <c r="B22" s="108"/>
      <c r="C22" s="109">
        <v>14870</v>
      </c>
      <c r="D22" s="109">
        <v>15000</v>
      </c>
      <c r="E22" s="109">
        <v>13970</v>
      </c>
      <c r="F22" s="110">
        <f>IF(D22&gt;0,100*E22/D22,0)</f>
        <v>93.13333333333334</v>
      </c>
      <c r="G22" s="111"/>
      <c r="H22" s="199">
        <v>62.454</v>
      </c>
      <c r="I22" s="200">
        <v>64.07</v>
      </c>
      <c r="J22" s="200">
        <v>62.865</v>
      </c>
      <c r="K22" s="112">
        <f>IF(I22&gt;0,100*J22/I22,0)</f>
        <v>98.11924457624474</v>
      </c>
      <c r="L22"/>
      <c r="M22"/>
      <c r="N22"/>
      <c r="O22"/>
      <c r="P22"/>
      <c r="Q22"/>
      <c r="R22"/>
      <c r="S22"/>
      <c r="T22"/>
      <c r="U22"/>
      <c r="V22"/>
    </row>
    <row r="23" spans="1:22" s="104" customFormat="1" ht="11.25" customHeight="1">
      <c r="A23" s="106"/>
      <c r="B23" s="99"/>
      <c r="C23" s="100"/>
      <c r="D23" s="100"/>
      <c r="E23" s="100"/>
      <c r="F23" s="101"/>
      <c r="G23" s="101"/>
      <c r="H23" s="198"/>
      <c r="I23" s="198"/>
      <c r="J23" s="198"/>
      <c r="K23" s="103"/>
      <c r="L23"/>
      <c r="M23"/>
      <c r="N23"/>
      <c r="O23"/>
      <c r="P23"/>
      <c r="Q23"/>
      <c r="R23"/>
      <c r="S23"/>
      <c r="T23"/>
      <c r="U23"/>
      <c r="V23"/>
    </row>
    <row r="24" spans="1:22" s="113" customFormat="1" ht="11.25" customHeight="1">
      <c r="A24" s="107" t="s">
        <v>19</v>
      </c>
      <c r="B24" s="108"/>
      <c r="C24" s="109">
        <v>95787</v>
      </c>
      <c r="D24" s="109">
        <v>93564</v>
      </c>
      <c r="E24" s="109">
        <v>95000</v>
      </c>
      <c r="F24" s="110">
        <f>IF(D24&gt;0,100*E24/D24,0)</f>
        <v>101.5347783335471</v>
      </c>
      <c r="G24" s="111"/>
      <c r="H24" s="199">
        <v>376.75</v>
      </c>
      <c r="I24" s="200">
        <v>354.794</v>
      </c>
      <c r="J24" s="200">
        <v>326.542</v>
      </c>
      <c r="K24" s="112">
        <f>IF(I24&gt;0,100*J24/I24,0)</f>
        <v>92.03706939801687</v>
      </c>
      <c r="L24"/>
      <c r="M24"/>
      <c r="N24"/>
      <c r="O24"/>
      <c r="P24"/>
      <c r="Q24"/>
      <c r="R24"/>
      <c r="S24"/>
      <c r="T24"/>
      <c r="U24"/>
      <c r="V24"/>
    </row>
    <row r="25" spans="1:22" s="104" customFormat="1" ht="11.25" customHeight="1">
      <c r="A25" s="106"/>
      <c r="B25" s="99"/>
      <c r="C25" s="100"/>
      <c r="D25" s="100"/>
      <c r="E25" s="100"/>
      <c r="F25" s="101"/>
      <c r="G25" s="101"/>
      <c r="H25" s="198"/>
      <c r="I25" s="198"/>
      <c r="J25" s="198"/>
      <c r="K25" s="103"/>
      <c r="L25"/>
      <c r="M25"/>
      <c r="N25"/>
      <c r="O25"/>
      <c r="P25"/>
      <c r="Q25"/>
      <c r="R25"/>
      <c r="S25"/>
      <c r="T25"/>
      <c r="U25"/>
      <c r="V25"/>
    </row>
    <row r="26" spans="1:22" s="113" customFormat="1" ht="11.25" customHeight="1">
      <c r="A26" s="107" t="s">
        <v>20</v>
      </c>
      <c r="B26" s="108"/>
      <c r="C26" s="109">
        <v>19023</v>
      </c>
      <c r="D26" s="109">
        <v>17800</v>
      </c>
      <c r="E26" s="109">
        <v>19000</v>
      </c>
      <c r="F26" s="110">
        <f>IF(D26&gt;0,100*E26/D26,0)</f>
        <v>106.74157303370787</v>
      </c>
      <c r="G26" s="111"/>
      <c r="H26" s="199">
        <v>97.975</v>
      </c>
      <c r="I26" s="200">
        <v>62.5</v>
      </c>
      <c r="J26" s="200">
        <v>60</v>
      </c>
      <c r="K26" s="112">
        <f>IF(I26&gt;0,100*J26/I26,0)</f>
        <v>96</v>
      </c>
      <c r="L26"/>
      <c r="M26"/>
      <c r="N26"/>
      <c r="O26"/>
      <c r="P26"/>
      <c r="Q26"/>
      <c r="R26"/>
      <c r="S26"/>
      <c r="T26"/>
      <c r="U26"/>
      <c r="V26"/>
    </row>
    <row r="27" spans="1:22" s="104" customFormat="1" ht="11.25" customHeight="1">
      <c r="A27" s="106"/>
      <c r="B27" s="99"/>
      <c r="C27" s="100"/>
      <c r="D27" s="100"/>
      <c r="E27" s="100"/>
      <c r="F27" s="101"/>
      <c r="G27" s="101"/>
      <c r="H27" s="198"/>
      <c r="I27" s="198"/>
      <c r="J27" s="198"/>
      <c r="K27" s="103"/>
      <c r="L27"/>
      <c r="M27"/>
      <c r="N27"/>
      <c r="O27"/>
      <c r="P27"/>
      <c r="Q27"/>
      <c r="R27"/>
      <c r="S27"/>
      <c r="T27"/>
      <c r="U27"/>
      <c r="V27"/>
    </row>
    <row r="28" spans="1:22" s="104" customFormat="1" ht="11.25" customHeight="1">
      <c r="A28" s="106" t="s">
        <v>21</v>
      </c>
      <c r="B28" s="99"/>
      <c r="C28" s="100">
        <v>182435</v>
      </c>
      <c r="D28" s="100">
        <v>195931</v>
      </c>
      <c r="E28" s="100">
        <v>207500</v>
      </c>
      <c r="F28" s="101"/>
      <c r="G28" s="101"/>
      <c r="H28" s="198">
        <v>831.39</v>
      </c>
      <c r="I28" s="198">
        <v>693.789</v>
      </c>
      <c r="J28" s="198">
        <v>592.017</v>
      </c>
      <c r="K28" s="103"/>
      <c r="L28"/>
      <c r="M28"/>
      <c r="N28"/>
      <c r="O28"/>
      <c r="P28"/>
      <c r="Q28"/>
      <c r="R28"/>
      <c r="S28"/>
      <c r="T28"/>
      <c r="U28"/>
      <c r="V28"/>
    </row>
    <row r="29" spans="1:22" s="104" customFormat="1" ht="11.25" customHeight="1">
      <c r="A29" s="106" t="s">
        <v>22</v>
      </c>
      <c r="B29" s="99"/>
      <c r="C29" s="100">
        <v>100733</v>
      </c>
      <c r="D29" s="100">
        <v>106832</v>
      </c>
      <c r="E29" s="100">
        <v>106832</v>
      </c>
      <c r="F29" s="101"/>
      <c r="G29" s="101"/>
      <c r="H29" s="198">
        <v>337.092</v>
      </c>
      <c r="I29" s="198">
        <v>185.395</v>
      </c>
      <c r="J29" s="198">
        <v>204.969</v>
      </c>
      <c r="K29" s="103"/>
      <c r="L29"/>
      <c r="M29"/>
      <c r="N29"/>
      <c r="O29"/>
      <c r="P29"/>
      <c r="Q29"/>
      <c r="R29"/>
      <c r="S29"/>
      <c r="T29"/>
      <c r="U29"/>
      <c r="V29"/>
    </row>
    <row r="30" spans="1:22" s="104" customFormat="1" ht="11.25" customHeight="1">
      <c r="A30" s="106" t="s">
        <v>23</v>
      </c>
      <c r="B30" s="99"/>
      <c r="C30" s="100">
        <v>152210</v>
      </c>
      <c r="D30" s="100">
        <v>180462</v>
      </c>
      <c r="E30" s="100">
        <v>180476</v>
      </c>
      <c r="F30" s="101"/>
      <c r="G30" s="101"/>
      <c r="H30" s="198">
        <v>563.053</v>
      </c>
      <c r="I30" s="198">
        <v>424.31</v>
      </c>
      <c r="J30" s="198">
        <v>426.056</v>
      </c>
      <c r="K30" s="103"/>
      <c r="L30"/>
      <c r="M30"/>
      <c r="N30"/>
      <c r="O30"/>
      <c r="P30"/>
      <c r="Q30"/>
      <c r="R30"/>
      <c r="S30"/>
      <c r="T30"/>
      <c r="U30"/>
      <c r="V30"/>
    </row>
    <row r="31" spans="1:22" s="113" customFormat="1" ht="11.25" customHeight="1">
      <c r="A31" s="114" t="s">
        <v>24</v>
      </c>
      <c r="B31" s="108"/>
      <c r="C31" s="109">
        <v>435378</v>
      </c>
      <c r="D31" s="109">
        <v>483225</v>
      </c>
      <c r="E31" s="109">
        <v>494808</v>
      </c>
      <c r="F31" s="110">
        <f>IF(D31&gt;0,100*E31/D31,0)</f>
        <v>102.397020021729</v>
      </c>
      <c r="G31" s="111"/>
      <c r="H31" s="199">
        <v>1731.5349999999999</v>
      </c>
      <c r="I31" s="200">
        <v>1303.494</v>
      </c>
      <c r="J31" s="200">
        <v>1223.0420000000001</v>
      </c>
      <c r="K31" s="112">
        <f>IF(I31&gt;0,100*J31/I31,0)</f>
        <v>93.82797312454068</v>
      </c>
      <c r="L31"/>
      <c r="M31"/>
      <c r="N31"/>
      <c r="O31"/>
      <c r="P31"/>
      <c r="Q31"/>
      <c r="R31"/>
      <c r="S31"/>
      <c r="T31"/>
      <c r="U31"/>
      <c r="V31"/>
    </row>
    <row r="32" spans="1:22" s="104" customFormat="1" ht="11.25" customHeight="1">
      <c r="A32" s="106"/>
      <c r="B32" s="99"/>
      <c r="C32" s="100"/>
      <c r="D32" s="100"/>
      <c r="E32" s="100"/>
      <c r="F32" s="101"/>
      <c r="G32" s="101"/>
      <c r="H32" s="198"/>
      <c r="I32" s="198"/>
      <c r="J32" s="198"/>
      <c r="K32" s="103"/>
      <c r="L32"/>
      <c r="M32"/>
      <c r="N32"/>
      <c r="O32"/>
      <c r="P32"/>
      <c r="Q32"/>
      <c r="R32"/>
      <c r="S32"/>
      <c r="T32"/>
      <c r="U32"/>
      <c r="V32"/>
    </row>
    <row r="33" spans="1:22" s="104" customFormat="1" ht="11.25" customHeight="1">
      <c r="A33" s="106" t="s">
        <v>25</v>
      </c>
      <c r="B33" s="99"/>
      <c r="C33" s="100">
        <v>39313</v>
      </c>
      <c r="D33" s="100">
        <v>40136</v>
      </c>
      <c r="E33" s="100">
        <v>37003</v>
      </c>
      <c r="F33" s="101"/>
      <c r="G33" s="101"/>
      <c r="H33" s="198">
        <v>149.114</v>
      </c>
      <c r="I33" s="198">
        <v>132.721</v>
      </c>
      <c r="J33" s="198">
        <v>81.882</v>
      </c>
      <c r="K33" s="103"/>
      <c r="L33"/>
      <c r="M33"/>
      <c r="N33"/>
      <c r="O33"/>
      <c r="P33"/>
      <c r="Q33"/>
      <c r="R33"/>
      <c r="S33"/>
      <c r="T33"/>
      <c r="U33"/>
      <c r="V33"/>
    </row>
    <row r="34" spans="1:22" s="104" customFormat="1" ht="11.25" customHeight="1">
      <c r="A34" s="106" t="s">
        <v>26</v>
      </c>
      <c r="B34" s="99"/>
      <c r="C34" s="100">
        <v>17586</v>
      </c>
      <c r="D34" s="100">
        <v>18155</v>
      </c>
      <c r="E34" s="100">
        <v>18151</v>
      </c>
      <c r="F34" s="101"/>
      <c r="G34" s="101"/>
      <c r="H34" s="198">
        <v>82.269</v>
      </c>
      <c r="I34" s="198">
        <v>71.383</v>
      </c>
      <c r="J34" s="198">
        <v>60</v>
      </c>
      <c r="K34" s="103"/>
      <c r="L34"/>
      <c r="M34"/>
      <c r="N34"/>
      <c r="O34"/>
      <c r="P34"/>
      <c r="Q34"/>
      <c r="R34"/>
      <c r="S34"/>
      <c r="T34"/>
      <c r="U34"/>
      <c r="V34"/>
    </row>
    <row r="35" spans="1:22" s="104" customFormat="1" ht="11.25" customHeight="1">
      <c r="A35" s="106" t="s">
        <v>27</v>
      </c>
      <c r="B35" s="99"/>
      <c r="C35" s="100">
        <v>106761</v>
      </c>
      <c r="D35" s="100">
        <v>107000</v>
      </c>
      <c r="E35" s="100">
        <v>100000</v>
      </c>
      <c r="F35" s="101"/>
      <c r="G35" s="101"/>
      <c r="H35" s="198">
        <v>531.213</v>
      </c>
      <c r="I35" s="198">
        <v>331.5</v>
      </c>
      <c r="J35" s="198">
        <v>300</v>
      </c>
      <c r="K35" s="103"/>
      <c r="L35"/>
      <c r="M35"/>
      <c r="N35"/>
      <c r="O35"/>
      <c r="P35"/>
      <c r="Q35"/>
      <c r="R35"/>
      <c r="S35"/>
      <c r="T35"/>
      <c r="U35"/>
      <c r="V35"/>
    </row>
    <row r="36" spans="1:22" s="104" customFormat="1" ht="11.25" customHeight="1">
      <c r="A36" s="106" t="s">
        <v>28</v>
      </c>
      <c r="B36" s="99"/>
      <c r="C36" s="100">
        <v>14851</v>
      </c>
      <c r="D36" s="100">
        <v>15609</v>
      </c>
      <c r="E36" s="100">
        <v>14961</v>
      </c>
      <c r="F36" s="101"/>
      <c r="G36" s="101"/>
      <c r="H36" s="198">
        <v>62.082</v>
      </c>
      <c r="I36" s="198">
        <v>41.68</v>
      </c>
      <c r="J36" s="198">
        <v>38.898</v>
      </c>
      <c r="K36" s="103"/>
      <c r="L36"/>
      <c r="M36"/>
      <c r="N36"/>
      <c r="O36"/>
      <c r="P36"/>
      <c r="Q36"/>
      <c r="R36"/>
      <c r="S36"/>
      <c r="T36"/>
      <c r="U36"/>
      <c r="V36"/>
    </row>
    <row r="37" spans="1:22" s="113" customFormat="1" ht="11.25" customHeight="1">
      <c r="A37" s="107" t="s">
        <v>29</v>
      </c>
      <c r="B37" s="108"/>
      <c r="C37" s="109">
        <v>178511</v>
      </c>
      <c r="D37" s="109">
        <v>180900</v>
      </c>
      <c r="E37" s="109">
        <v>170115</v>
      </c>
      <c r="F37" s="110">
        <f>IF(D37&gt;0,100*E37/D37,0)</f>
        <v>94.03814262023218</v>
      </c>
      <c r="G37" s="111"/>
      <c r="H37" s="199">
        <v>824.678</v>
      </c>
      <c r="I37" s="200">
        <v>577.284</v>
      </c>
      <c r="J37" s="200">
        <v>480.78000000000003</v>
      </c>
      <c r="K37" s="112">
        <f>IF(I37&gt;0,100*J37/I37,0)</f>
        <v>83.28309809383249</v>
      </c>
      <c r="L37"/>
      <c r="M37"/>
      <c r="N37"/>
      <c r="O37"/>
      <c r="P37"/>
      <c r="Q37"/>
      <c r="R37"/>
      <c r="S37"/>
      <c r="T37"/>
      <c r="U37"/>
      <c r="V37"/>
    </row>
    <row r="38" spans="1:22" s="104" customFormat="1" ht="11.25" customHeight="1">
      <c r="A38" s="106"/>
      <c r="B38" s="99"/>
      <c r="C38" s="100"/>
      <c r="D38" s="100"/>
      <c r="E38" s="100"/>
      <c r="F38" s="101"/>
      <c r="G38" s="101"/>
      <c r="H38" s="198"/>
      <c r="I38" s="198"/>
      <c r="J38" s="198"/>
      <c r="K38" s="103"/>
      <c r="L38"/>
      <c r="M38"/>
      <c r="N38"/>
      <c r="O38"/>
      <c r="P38"/>
      <c r="Q38"/>
      <c r="R38"/>
      <c r="S38"/>
      <c r="T38"/>
      <c r="U38"/>
      <c r="V38"/>
    </row>
    <row r="39" spans="1:22" s="113" customFormat="1" ht="11.25" customHeight="1">
      <c r="A39" s="107" t="s">
        <v>30</v>
      </c>
      <c r="B39" s="108"/>
      <c r="C39" s="109">
        <v>23163</v>
      </c>
      <c r="D39" s="109">
        <v>23163</v>
      </c>
      <c r="E39" s="109">
        <v>23405</v>
      </c>
      <c r="F39" s="110">
        <f>IF(D39&gt;0,100*E39/D39,0)</f>
        <v>101.04476967577602</v>
      </c>
      <c r="G39" s="111"/>
      <c r="H39" s="199">
        <v>46.523</v>
      </c>
      <c r="I39" s="200">
        <v>46.523</v>
      </c>
      <c r="J39" s="200">
        <v>32.04</v>
      </c>
      <c r="K39" s="112">
        <f>IF(I39&gt;0,100*J39/I39,0)</f>
        <v>68.86916149001568</v>
      </c>
      <c r="L39"/>
      <c r="M39"/>
      <c r="N39"/>
      <c r="O39"/>
      <c r="P39"/>
      <c r="Q39"/>
      <c r="R39"/>
      <c r="S39"/>
      <c r="T39"/>
      <c r="U39"/>
      <c r="V39"/>
    </row>
    <row r="40" spans="1:22" s="104" customFormat="1" ht="11.25" customHeight="1">
      <c r="A40" s="106"/>
      <c r="B40" s="99"/>
      <c r="C40" s="100"/>
      <c r="D40" s="100"/>
      <c r="E40" s="100"/>
      <c r="F40" s="101"/>
      <c r="G40" s="101"/>
      <c r="H40" s="198"/>
      <c r="I40" s="198"/>
      <c r="J40" s="198"/>
      <c r="K40" s="103"/>
      <c r="L40"/>
      <c r="M40"/>
      <c r="N40"/>
      <c r="O40"/>
      <c r="P40"/>
      <c r="Q40"/>
      <c r="R40"/>
      <c r="S40"/>
      <c r="T40"/>
      <c r="U40"/>
      <c r="V40"/>
    </row>
    <row r="41" spans="1:22" s="104" customFormat="1" ht="11.25" customHeight="1">
      <c r="A41" s="98" t="s">
        <v>31</v>
      </c>
      <c r="B41" s="99"/>
      <c r="C41" s="100">
        <v>50499</v>
      </c>
      <c r="D41" s="100">
        <v>51377</v>
      </c>
      <c r="E41" s="100">
        <v>48756</v>
      </c>
      <c r="F41" s="101"/>
      <c r="G41" s="101"/>
      <c r="H41" s="198">
        <v>133.254</v>
      </c>
      <c r="I41" s="198">
        <v>82.838</v>
      </c>
      <c r="J41" s="198">
        <v>120.298</v>
      </c>
      <c r="K41" s="103"/>
      <c r="L41"/>
      <c r="M41"/>
      <c r="N41"/>
      <c r="O41"/>
      <c r="P41"/>
      <c r="Q41"/>
      <c r="R41"/>
      <c r="S41"/>
      <c r="T41"/>
      <c r="U41"/>
      <c r="V41"/>
    </row>
    <row r="42" spans="1:22" s="104" customFormat="1" ht="11.25" customHeight="1">
      <c r="A42" s="106" t="s">
        <v>32</v>
      </c>
      <c r="B42" s="99"/>
      <c r="C42" s="100">
        <v>157623</v>
      </c>
      <c r="D42" s="100">
        <v>156827</v>
      </c>
      <c r="E42" s="100">
        <v>153660</v>
      </c>
      <c r="F42" s="101"/>
      <c r="G42" s="101"/>
      <c r="H42" s="198">
        <v>683.759</v>
      </c>
      <c r="I42" s="198">
        <v>562.349</v>
      </c>
      <c r="J42" s="198">
        <v>499.226</v>
      </c>
      <c r="K42" s="103"/>
      <c r="L42"/>
      <c r="M42"/>
      <c r="N42"/>
      <c r="O42"/>
      <c r="P42"/>
      <c r="Q42"/>
      <c r="R42"/>
      <c r="S42"/>
      <c r="T42"/>
      <c r="U42"/>
      <c r="V42"/>
    </row>
    <row r="43" spans="1:22" s="104" customFormat="1" ht="11.25" customHeight="1">
      <c r="A43" s="106" t="s">
        <v>33</v>
      </c>
      <c r="B43" s="99"/>
      <c r="C43" s="100">
        <v>20486</v>
      </c>
      <c r="D43" s="100">
        <v>21451</v>
      </c>
      <c r="E43" s="100">
        <v>18672</v>
      </c>
      <c r="F43" s="101"/>
      <c r="G43" s="101"/>
      <c r="H43" s="198">
        <v>80.049</v>
      </c>
      <c r="I43" s="198">
        <v>61.097</v>
      </c>
      <c r="J43" s="198">
        <v>60.772</v>
      </c>
      <c r="K43" s="103"/>
      <c r="L43"/>
      <c r="M43"/>
      <c r="N43"/>
      <c r="O43"/>
      <c r="P43"/>
      <c r="Q43"/>
      <c r="R43"/>
      <c r="S43"/>
      <c r="T43"/>
      <c r="U43"/>
      <c r="V43"/>
    </row>
    <row r="44" spans="1:22" s="104" customFormat="1" ht="11.25" customHeight="1">
      <c r="A44" s="106" t="s">
        <v>34</v>
      </c>
      <c r="B44" s="99"/>
      <c r="C44" s="100">
        <v>140918</v>
      </c>
      <c r="D44" s="100">
        <v>135222</v>
      </c>
      <c r="E44" s="100">
        <v>123454</v>
      </c>
      <c r="F44" s="101"/>
      <c r="G44" s="101"/>
      <c r="H44" s="198">
        <v>566.5</v>
      </c>
      <c r="I44" s="198">
        <v>371.572</v>
      </c>
      <c r="J44" s="198">
        <v>377.961</v>
      </c>
      <c r="K44" s="103"/>
      <c r="L44"/>
      <c r="M44"/>
      <c r="N44"/>
      <c r="O44"/>
      <c r="P44"/>
      <c r="Q44"/>
      <c r="R44"/>
      <c r="S44"/>
      <c r="T44"/>
      <c r="U44"/>
      <c r="V44"/>
    </row>
    <row r="45" spans="1:22" s="104" customFormat="1" ht="11.25" customHeight="1">
      <c r="A45" s="106" t="s">
        <v>35</v>
      </c>
      <c r="B45" s="99"/>
      <c r="C45" s="100">
        <v>45921</v>
      </c>
      <c r="D45" s="100">
        <v>41812</v>
      </c>
      <c r="E45" s="100">
        <v>36616</v>
      </c>
      <c r="F45" s="101"/>
      <c r="G45" s="101"/>
      <c r="H45" s="198">
        <v>125.715</v>
      </c>
      <c r="I45" s="198">
        <v>80.516</v>
      </c>
      <c r="J45" s="198">
        <v>96.281</v>
      </c>
      <c r="K45" s="103"/>
      <c r="L45"/>
      <c r="M45"/>
      <c r="N45"/>
      <c r="O45"/>
      <c r="P45"/>
      <c r="Q45"/>
      <c r="R45"/>
      <c r="S45"/>
      <c r="T45"/>
      <c r="U45"/>
      <c r="V45"/>
    </row>
    <row r="46" spans="1:22" s="104" customFormat="1" ht="11.25" customHeight="1">
      <c r="A46" s="106" t="s">
        <v>36</v>
      </c>
      <c r="B46" s="99"/>
      <c r="C46" s="100">
        <v>92069</v>
      </c>
      <c r="D46" s="100">
        <v>88402</v>
      </c>
      <c r="E46" s="100">
        <v>79519</v>
      </c>
      <c r="F46" s="101"/>
      <c r="G46" s="101"/>
      <c r="H46" s="198">
        <v>305.738</v>
      </c>
      <c r="I46" s="198">
        <v>169.62</v>
      </c>
      <c r="J46" s="198">
        <v>194.384</v>
      </c>
      <c r="K46" s="103"/>
      <c r="L46"/>
      <c r="M46"/>
      <c r="N46"/>
      <c r="O46"/>
      <c r="P46"/>
      <c r="Q46"/>
      <c r="R46"/>
      <c r="S46"/>
      <c r="T46"/>
      <c r="U46"/>
      <c r="V46"/>
    </row>
    <row r="47" spans="1:22" s="104" customFormat="1" ht="11.25" customHeight="1">
      <c r="A47" s="106" t="s">
        <v>37</v>
      </c>
      <c r="B47" s="99"/>
      <c r="C47" s="100">
        <v>105158</v>
      </c>
      <c r="D47" s="100">
        <v>104934</v>
      </c>
      <c r="E47" s="100">
        <v>99650</v>
      </c>
      <c r="F47" s="101"/>
      <c r="G47" s="101"/>
      <c r="H47" s="198">
        <v>425.662</v>
      </c>
      <c r="I47" s="198">
        <v>278.953</v>
      </c>
      <c r="J47" s="198">
        <v>276.022</v>
      </c>
      <c r="K47" s="103"/>
      <c r="L47"/>
      <c r="M47"/>
      <c r="N47"/>
      <c r="O47"/>
      <c r="P47"/>
      <c r="Q47"/>
      <c r="R47"/>
      <c r="S47"/>
      <c r="T47"/>
      <c r="U47"/>
      <c r="V47"/>
    </row>
    <row r="48" spans="1:22" s="104" customFormat="1" ht="11.25" customHeight="1">
      <c r="A48" s="106" t="s">
        <v>38</v>
      </c>
      <c r="B48" s="99"/>
      <c r="C48" s="100">
        <v>227996</v>
      </c>
      <c r="D48" s="100">
        <v>215941</v>
      </c>
      <c r="E48" s="100">
        <v>189797</v>
      </c>
      <c r="F48" s="101"/>
      <c r="G48" s="101"/>
      <c r="H48" s="198">
        <v>905.352</v>
      </c>
      <c r="I48" s="198">
        <v>518.696</v>
      </c>
      <c r="J48" s="198">
        <v>534.591</v>
      </c>
      <c r="K48" s="103"/>
      <c r="L48"/>
      <c r="M48"/>
      <c r="N48"/>
      <c r="O48"/>
      <c r="P48"/>
      <c r="Q48"/>
      <c r="R48"/>
      <c r="S48"/>
      <c r="T48"/>
      <c r="U48"/>
      <c r="V48"/>
    </row>
    <row r="49" spans="1:22" s="104" customFormat="1" ht="11.25" customHeight="1">
      <c r="A49" s="106" t="s">
        <v>39</v>
      </c>
      <c r="B49" s="99"/>
      <c r="C49" s="100">
        <v>69674</v>
      </c>
      <c r="D49" s="100">
        <v>67983</v>
      </c>
      <c r="E49" s="100">
        <v>54448</v>
      </c>
      <c r="F49" s="101"/>
      <c r="G49" s="101"/>
      <c r="H49" s="198">
        <v>271.303</v>
      </c>
      <c r="I49" s="198">
        <v>131.4</v>
      </c>
      <c r="J49" s="198">
        <v>142.667</v>
      </c>
      <c r="K49" s="103"/>
      <c r="L49"/>
      <c r="M49"/>
      <c r="N49"/>
      <c r="O49"/>
      <c r="P49"/>
      <c r="Q49"/>
      <c r="R49"/>
      <c r="S49"/>
      <c r="T49"/>
      <c r="U49"/>
      <c r="V49"/>
    </row>
    <row r="50" spans="1:22" s="113" customFormat="1" ht="11.25" customHeight="1">
      <c r="A50" s="114" t="s">
        <v>40</v>
      </c>
      <c r="B50" s="108"/>
      <c r="C50" s="109">
        <v>910344</v>
      </c>
      <c r="D50" s="109">
        <v>883949</v>
      </c>
      <c r="E50" s="109">
        <v>804572</v>
      </c>
      <c r="F50" s="110">
        <f>IF(D50&gt;0,100*E50/D50,0)</f>
        <v>91.02018329111748</v>
      </c>
      <c r="G50" s="111"/>
      <c r="H50" s="199">
        <v>3497.3319999999994</v>
      </c>
      <c r="I50" s="200">
        <v>2257.041</v>
      </c>
      <c r="J50" s="200">
        <v>2302.2019999999998</v>
      </c>
      <c r="K50" s="112">
        <f>IF(I50&gt;0,100*J50/I50,0)</f>
        <v>102.00089409098017</v>
      </c>
      <c r="L50"/>
      <c r="M50"/>
      <c r="N50"/>
      <c r="O50"/>
      <c r="P50"/>
      <c r="Q50"/>
      <c r="R50"/>
      <c r="S50"/>
      <c r="T50"/>
      <c r="U50"/>
      <c r="V50"/>
    </row>
    <row r="51" spans="1:22" s="104" customFormat="1" ht="11.25" customHeight="1">
      <c r="A51" s="106"/>
      <c r="B51" s="115"/>
      <c r="C51" s="116"/>
      <c r="D51" s="116"/>
      <c r="E51" s="116"/>
      <c r="F51" s="117"/>
      <c r="G51" s="101"/>
      <c r="H51" s="198"/>
      <c r="I51" s="198"/>
      <c r="J51" s="198"/>
      <c r="K51" s="103"/>
      <c r="L51"/>
      <c r="M51"/>
      <c r="N51"/>
      <c r="O51"/>
      <c r="P51"/>
      <c r="Q51"/>
      <c r="R51"/>
      <c r="S51"/>
      <c r="T51"/>
      <c r="U51"/>
      <c r="V51"/>
    </row>
    <row r="52" spans="1:22" s="113" customFormat="1" ht="11.25" customHeight="1">
      <c r="A52" s="107" t="s">
        <v>41</v>
      </c>
      <c r="B52" s="108"/>
      <c r="C52" s="109">
        <v>40866</v>
      </c>
      <c r="D52" s="109">
        <v>40866</v>
      </c>
      <c r="E52" s="109">
        <v>40866</v>
      </c>
      <c r="F52" s="110">
        <f>IF(D52&gt;0,100*E52/D52,0)</f>
        <v>100</v>
      </c>
      <c r="G52" s="111"/>
      <c r="H52" s="199">
        <v>178.48999999999998</v>
      </c>
      <c r="I52" s="200">
        <v>110.15995771331058</v>
      </c>
      <c r="J52" s="200">
        <v>99.40425</v>
      </c>
      <c r="K52" s="112">
        <f>IF(I52&gt;0,100*J52/I52,0)</f>
        <v>90.23628191533795</v>
      </c>
      <c r="L52"/>
      <c r="M52"/>
      <c r="N52"/>
      <c r="O52"/>
      <c r="P52"/>
      <c r="Q52"/>
      <c r="R52"/>
      <c r="S52"/>
      <c r="T52"/>
      <c r="U52"/>
      <c r="V52"/>
    </row>
    <row r="53" spans="1:22" s="104" customFormat="1" ht="11.25" customHeight="1">
      <c r="A53" s="106"/>
      <c r="B53" s="99"/>
      <c r="C53" s="100"/>
      <c r="D53" s="100"/>
      <c r="E53" s="100"/>
      <c r="F53" s="101"/>
      <c r="G53" s="101"/>
      <c r="H53" s="198"/>
      <c r="I53" s="198"/>
      <c r="J53" s="198"/>
      <c r="K53" s="103"/>
      <c r="L53"/>
      <c r="M53"/>
      <c r="N53"/>
      <c r="O53"/>
      <c r="P53"/>
      <c r="Q53"/>
      <c r="R53"/>
      <c r="S53"/>
      <c r="T53"/>
      <c r="U53"/>
      <c r="V53"/>
    </row>
    <row r="54" spans="1:22" s="104" customFormat="1" ht="11.25" customHeight="1">
      <c r="A54" s="106" t="s">
        <v>42</v>
      </c>
      <c r="B54" s="99"/>
      <c r="C54" s="100">
        <v>157538</v>
      </c>
      <c r="D54" s="100">
        <v>158000</v>
      </c>
      <c r="E54" s="100">
        <v>154614</v>
      </c>
      <c r="F54" s="101"/>
      <c r="G54" s="101"/>
      <c r="H54" s="198">
        <v>516.935</v>
      </c>
      <c r="I54" s="198">
        <v>278.109</v>
      </c>
      <c r="J54" s="198">
        <v>307.702</v>
      </c>
      <c r="K54" s="103"/>
      <c r="L54"/>
      <c r="M54"/>
      <c r="N54"/>
      <c r="O54"/>
      <c r="P54"/>
      <c r="Q54"/>
      <c r="R54"/>
      <c r="S54"/>
      <c r="T54"/>
      <c r="U54"/>
      <c r="V54"/>
    </row>
    <row r="55" spans="1:22" s="104" customFormat="1" ht="11.25" customHeight="1">
      <c r="A55" s="106" t="s">
        <v>43</v>
      </c>
      <c r="B55" s="99"/>
      <c r="C55" s="100">
        <v>158864</v>
      </c>
      <c r="D55" s="100">
        <v>151069</v>
      </c>
      <c r="E55" s="100">
        <v>142446</v>
      </c>
      <c r="F55" s="101"/>
      <c r="G55" s="101"/>
      <c r="H55" s="198">
        <v>476.996</v>
      </c>
      <c r="I55" s="198">
        <v>314.8</v>
      </c>
      <c r="J55" s="198">
        <v>334.008</v>
      </c>
      <c r="K55" s="103"/>
      <c r="L55"/>
      <c r="M55"/>
      <c r="N55"/>
      <c r="O55"/>
      <c r="P55"/>
      <c r="Q55"/>
      <c r="R55"/>
      <c r="S55"/>
      <c r="T55"/>
      <c r="U55"/>
      <c r="V55"/>
    </row>
    <row r="56" spans="1:22" s="104" customFormat="1" ht="11.25" customHeight="1">
      <c r="A56" s="106" t="s">
        <v>44</v>
      </c>
      <c r="B56" s="99"/>
      <c r="C56" s="100">
        <v>281945</v>
      </c>
      <c r="D56" s="100">
        <v>280550</v>
      </c>
      <c r="E56" s="100">
        <v>260450</v>
      </c>
      <c r="F56" s="101"/>
      <c r="G56" s="101"/>
      <c r="H56" s="198">
        <v>958.615</v>
      </c>
      <c r="I56" s="198">
        <v>820.8</v>
      </c>
      <c r="J56" s="198">
        <v>527.47</v>
      </c>
      <c r="K56" s="103"/>
      <c r="L56"/>
      <c r="M56"/>
      <c r="N56"/>
      <c r="O56"/>
      <c r="P56"/>
      <c r="Q56"/>
      <c r="R56"/>
      <c r="S56"/>
      <c r="T56"/>
      <c r="U56"/>
      <c r="V56"/>
    </row>
    <row r="57" spans="1:22" s="104" customFormat="1" ht="11.25" customHeight="1">
      <c r="A57" s="106" t="s">
        <v>45</v>
      </c>
      <c r="B57" s="99"/>
      <c r="C57" s="100">
        <v>100186</v>
      </c>
      <c r="D57" s="100">
        <v>101525</v>
      </c>
      <c r="E57" s="100">
        <v>101475</v>
      </c>
      <c r="F57" s="101"/>
      <c r="G57" s="101"/>
      <c r="H57" s="198">
        <v>313.326</v>
      </c>
      <c r="I57" s="198">
        <v>175.76250401</v>
      </c>
      <c r="J57" s="198">
        <v>175.76229999999998</v>
      </c>
      <c r="K57" s="103"/>
      <c r="L57"/>
      <c r="M57"/>
      <c r="N57"/>
      <c r="O57"/>
      <c r="P57"/>
      <c r="Q57"/>
      <c r="R57"/>
      <c r="S57"/>
      <c r="T57"/>
      <c r="U57"/>
      <c r="V57"/>
    </row>
    <row r="58" spans="1:22" s="104" customFormat="1" ht="11.25" customHeight="1">
      <c r="A58" s="106" t="s">
        <v>46</v>
      </c>
      <c r="B58" s="99"/>
      <c r="C58" s="100">
        <v>158734</v>
      </c>
      <c r="D58" s="100">
        <v>151673</v>
      </c>
      <c r="E58" s="100">
        <v>151450</v>
      </c>
      <c r="F58" s="101"/>
      <c r="G58" s="101"/>
      <c r="H58" s="198">
        <v>498.73699999999997</v>
      </c>
      <c r="I58" s="198">
        <v>283.836</v>
      </c>
      <c r="J58" s="198">
        <v>214.658</v>
      </c>
      <c r="K58" s="103"/>
      <c r="L58"/>
      <c r="M58"/>
      <c r="N58"/>
      <c r="O58"/>
      <c r="P58"/>
      <c r="Q58"/>
      <c r="R58"/>
      <c r="S58"/>
      <c r="T58"/>
      <c r="U58"/>
      <c r="V58"/>
    </row>
    <row r="59" spans="1:22" s="113" customFormat="1" ht="11.25" customHeight="1">
      <c r="A59" s="107" t="s">
        <v>47</v>
      </c>
      <c r="B59" s="108"/>
      <c r="C59" s="109">
        <v>857267</v>
      </c>
      <c r="D59" s="109">
        <v>842817</v>
      </c>
      <c r="E59" s="109">
        <v>810435</v>
      </c>
      <c r="F59" s="110">
        <f>IF(D59&gt;0,100*E59/D59,0)</f>
        <v>96.15788480773406</v>
      </c>
      <c r="G59" s="111"/>
      <c r="H59" s="199">
        <v>2764.609</v>
      </c>
      <c r="I59" s="200">
        <v>1873.3075040099998</v>
      </c>
      <c r="J59" s="200">
        <v>1559.6003</v>
      </c>
      <c r="K59" s="112">
        <f>IF(I59&gt;0,100*J59/I59,0)</f>
        <v>83.25383294848932</v>
      </c>
      <c r="L59"/>
      <c r="M59"/>
      <c r="N59"/>
      <c r="O59"/>
      <c r="P59"/>
      <c r="Q59"/>
      <c r="R59"/>
      <c r="S59"/>
      <c r="T59"/>
      <c r="U59"/>
      <c r="V59"/>
    </row>
    <row r="60" spans="1:22" s="104" customFormat="1" ht="11.25" customHeight="1">
      <c r="A60" s="106"/>
      <c r="B60" s="99"/>
      <c r="C60" s="100"/>
      <c r="D60" s="100"/>
      <c r="E60" s="100"/>
      <c r="F60" s="101"/>
      <c r="G60" s="101"/>
      <c r="H60" s="198"/>
      <c r="I60" s="198"/>
      <c r="J60" s="198"/>
      <c r="K60" s="103"/>
      <c r="L60"/>
      <c r="M60"/>
      <c r="N60"/>
      <c r="O60"/>
      <c r="P60"/>
      <c r="Q60"/>
      <c r="R60"/>
      <c r="S60"/>
      <c r="T60"/>
      <c r="U60"/>
      <c r="V60"/>
    </row>
    <row r="61" spans="1:22" s="104" customFormat="1" ht="11.25" customHeight="1">
      <c r="A61" s="106" t="s">
        <v>48</v>
      </c>
      <c r="B61" s="99"/>
      <c r="C61" s="100">
        <v>3911</v>
      </c>
      <c r="D61" s="100">
        <v>4000</v>
      </c>
      <c r="E61" s="100">
        <v>4000</v>
      </c>
      <c r="F61" s="101"/>
      <c r="G61" s="101"/>
      <c r="H61" s="198">
        <v>8.917</v>
      </c>
      <c r="I61" s="198">
        <v>4</v>
      </c>
      <c r="J61" s="198">
        <v>5.766</v>
      </c>
      <c r="K61" s="103"/>
      <c r="L61"/>
      <c r="M61"/>
      <c r="N61"/>
      <c r="O61"/>
      <c r="P61"/>
      <c r="Q61"/>
      <c r="R61"/>
      <c r="S61"/>
      <c r="T61"/>
      <c r="U61"/>
      <c r="V61"/>
    </row>
    <row r="62" spans="1:22" s="104" customFormat="1" ht="11.25" customHeight="1">
      <c r="A62" s="106" t="s">
        <v>49</v>
      </c>
      <c r="B62" s="99"/>
      <c r="C62" s="100">
        <v>4593</v>
      </c>
      <c r="D62" s="100">
        <v>4345</v>
      </c>
      <c r="E62" s="100">
        <v>4600</v>
      </c>
      <c r="F62" s="101"/>
      <c r="G62" s="101"/>
      <c r="H62" s="198">
        <v>5.471</v>
      </c>
      <c r="I62" s="198">
        <v>1.552</v>
      </c>
      <c r="J62" s="198">
        <v>3.839</v>
      </c>
      <c r="K62" s="103"/>
      <c r="L62"/>
      <c r="M62"/>
      <c r="N62"/>
      <c r="O62"/>
      <c r="P62"/>
      <c r="Q62"/>
      <c r="R62"/>
      <c r="S62"/>
      <c r="T62"/>
      <c r="U62"/>
      <c r="V62"/>
    </row>
    <row r="63" spans="1:22" s="104" customFormat="1" ht="11.25" customHeight="1">
      <c r="A63" s="106" t="s">
        <v>50</v>
      </c>
      <c r="B63" s="99"/>
      <c r="C63" s="100">
        <v>10974</v>
      </c>
      <c r="D63" s="100">
        <v>11250</v>
      </c>
      <c r="E63" s="100">
        <v>10246</v>
      </c>
      <c r="F63" s="101"/>
      <c r="G63" s="101"/>
      <c r="H63" s="198">
        <v>32.01</v>
      </c>
      <c r="I63" s="198">
        <v>4.92</v>
      </c>
      <c r="J63" s="198">
        <v>13.5</v>
      </c>
      <c r="K63" s="103"/>
      <c r="L63"/>
      <c r="M63"/>
      <c r="N63"/>
      <c r="O63"/>
      <c r="P63"/>
      <c r="Q63"/>
      <c r="R63"/>
      <c r="S63"/>
      <c r="T63"/>
      <c r="U63"/>
      <c r="V63"/>
    </row>
    <row r="64" spans="1:22" s="113" customFormat="1" ht="11.25" customHeight="1">
      <c r="A64" s="107" t="s">
        <v>51</v>
      </c>
      <c r="B64" s="108"/>
      <c r="C64" s="109">
        <v>19478</v>
      </c>
      <c r="D64" s="109">
        <v>19595</v>
      </c>
      <c r="E64" s="109">
        <v>18846</v>
      </c>
      <c r="F64" s="110">
        <f>IF(D64&gt;0,100*E64/D64,0)</f>
        <v>96.17759632559326</v>
      </c>
      <c r="G64" s="111"/>
      <c r="H64" s="199">
        <v>46.397999999999996</v>
      </c>
      <c r="I64" s="200">
        <v>10.472</v>
      </c>
      <c r="J64" s="200">
        <v>23.105</v>
      </c>
      <c r="K64" s="112">
        <f>IF(I64&gt;0,100*J64/I64,0)</f>
        <v>220.63598166539344</v>
      </c>
      <c r="L64"/>
      <c r="M64"/>
      <c r="N64"/>
      <c r="O64"/>
      <c r="P64"/>
      <c r="Q64"/>
      <c r="R64"/>
      <c r="S64"/>
      <c r="T64"/>
      <c r="U64"/>
      <c r="V64"/>
    </row>
    <row r="65" spans="1:22" s="104" customFormat="1" ht="11.25" customHeight="1">
      <c r="A65" s="106"/>
      <c r="B65" s="99"/>
      <c r="C65" s="100"/>
      <c r="D65" s="100"/>
      <c r="E65" s="100"/>
      <c r="F65" s="101"/>
      <c r="G65" s="101"/>
      <c r="H65" s="198"/>
      <c r="I65" s="198"/>
      <c r="J65" s="198"/>
      <c r="K65" s="103"/>
      <c r="L65"/>
      <c r="M65"/>
      <c r="N65"/>
      <c r="O65"/>
      <c r="P65"/>
      <c r="Q65"/>
      <c r="R65"/>
      <c r="S65"/>
      <c r="T65"/>
      <c r="U65"/>
      <c r="V65"/>
    </row>
    <row r="66" spans="1:22" s="113" customFormat="1" ht="11.25" customHeight="1">
      <c r="A66" s="107" t="s">
        <v>52</v>
      </c>
      <c r="B66" s="108"/>
      <c r="C66" s="109">
        <v>27379</v>
      </c>
      <c r="D66" s="109">
        <v>20346</v>
      </c>
      <c r="E66" s="109">
        <v>20346</v>
      </c>
      <c r="F66" s="110">
        <f>IF(D66&gt;0,100*E66/D66,0)</f>
        <v>100</v>
      </c>
      <c r="G66" s="111"/>
      <c r="H66" s="199">
        <v>36.309</v>
      </c>
      <c r="I66" s="200">
        <v>11.138</v>
      </c>
      <c r="J66" s="200">
        <v>27.257</v>
      </c>
      <c r="K66" s="112">
        <f>IF(I66&gt;0,100*J66/I66,0)</f>
        <v>244.72077572275097</v>
      </c>
      <c r="L66"/>
      <c r="M66"/>
      <c r="N66"/>
      <c r="O66"/>
      <c r="P66"/>
      <c r="Q66"/>
      <c r="R66"/>
      <c r="S66"/>
      <c r="T66"/>
      <c r="U66"/>
      <c r="V66"/>
    </row>
    <row r="67" spans="1:22" s="104" customFormat="1" ht="11.25" customHeight="1">
      <c r="A67" s="106"/>
      <c r="B67" s="99"/>
      <c r="C67" s="100"/>
      <c r="D67" s="100"/>
      <c r="E67" s="100"/>
      <c r="F67" s="101"/>
      <c r="G67" s="101"/>
      <c r="H67" s="198"/>
      <c r="I67" s="198"/>
      <c r="J67" s="198"/>
      <c r="K67" s="103"/>
      <c r="L67"/>
      <c r="M67"/>
      <c r="N67"/>
      <c r="O67"/>
      <c r="P67"/>
      <c r="Q67"/>
      <c r="R67"/>
      <c r="S67"/>
      <c r="T67"/>
      <c r="U67"/>
      <c r="V67"/>
    </row>
    <row r="68" spans="1:22" s="104" customFormat="1" ht="11.25" customHeight="1">
      <c r="A68" s="106" t="s">
        <v>53</v>
      </c>
      <c r="B68" s="99"/>
      <c r="C68" s="100">
        <v>45551</v>
      </c>
      <c r="D68" s="100">
        <v>43000</v>
      </c>
      <c r="E68" s="100">
        <v>47000</v>
      </c>
      <c r="F68" s="101"/>
      <c r="G68" s="101"/>
      <c r="H68" s="198">
        <v>74.885</v>
      </c>
      <c r="I68" s="198">
        <v>65.5</v>
      </c>
      <c r="J68" s="198">
        <v>93</v>
      </c>
      <c r="K68" s="103"/>
      <c r="L68"/>
      <c r="M68"/>
      <c r="N68"/>
      <c r="O68"/>
      <c r="P68"/>
      <c r="Q68"/>
      <c r="R68"/>
      <c r="S68"/>
      <c r="T68"/>
      <c r="U68"/>
      <c r="V68"/>
    </row>
    <row r="69" spans="1:22" s="104" customFormat="1" ht="11.25" customHeight="1">
      <c r="A69" s="106" t="s">
        <v>54</v>
      </c>
      <c r="B69" s="99"/>
      <c r="C69" s="100">
        <v>756</v>
      </c>
      <c r="D69" s="100">
        <v>500</v>
      </c>
      <c r="E69" s="100">
        <v>750</v>
      </c>
      <c r="F69" s="101"/>
      <c r="G69" s="101"/>
      <c r="H69" s="198">
        <v>1.16</v>
      </c>
      <c r="I69" s="198">
        <v>0.7</v>
      </c>
      <c r="J69" s="198">
        <v>1.3</v>
      </c>
      <c r="K69" s="103"/>
      <c r="L69"/>
      <c r="M69"/>
      <c r="N69"/>
      <c r="O69"/>
      <c r="P69"/>
      <c r="Q69"/>
      <c r="R69"/>
      <c r="S69"/>
      <c r="T69"/>
      <c r="U69"/>
      <c r="V69"/>
    </row>
    <row r="70" spans="1:22" s="113" customFormat="1" ht="11.25" customHeight="1">
      <c r="A70" s="107" t="s">
        <v>55</v>
      </c>
      <c r="B70" s="108"/>
      <c r="C70" s="109">
        <v>46307</v>
      </c>
      <c r="D70" s="109">
        <v>43500</v>
      </c>
      <c r="E70" s="109">
        <v>47750</v>
      </c>
      <c r="F70" s="110">
        <f>IF(D70&gt;0,100*E70/D70,0)</f>
        <v>109.77011494252874</v>
      </c>
      <c r="G70" s="111"/>
      <c r="H70" s="199">
        <v>76.045</v>
      </c>
      <c r="I70" s="200">
        <v>66.2</v>
      </c>
      <c r="J70" s="200">
        <v>94.3</v>
      </c>
      <c r="K70" s="112">
        <f>IF(I70&gt;0,100*J70/I70,0)</f>
        <v>142.44712990936554</v>
      </c>
      <c r="L70"/>
      <c r="M70"/>
      <c r="N70"/>
      <c r="O70"/>
      <c r="P70"/>
      <c r="Q70"/>
      <c r="R70"/>
      <c r="S70"/>
      <c r="T70"/>
      <c r="U70"/>
      <c r="V70"/>
    </row>
    <row r="71" spans="1:22" s="104" customFormat="1" ht="11.25" customHeight="1">
      <c r="A71" s="106"/>
      <c r="B71" s="99"/>
      <c r="C71" s="100"/>
      <c r="D71" s="100"/>
      <c r="E71" s="100"/>
      <c r="F71" s="101"/>
      <c r="G71" s="101"/>
      <c r="H71" s="198"/>
      <c r="I71" s="198"/>
      <c r="J71" s="198"/>
      <c r="K71" s="103"/>
      <c r="L71"/>
      <c r="M71"/>
      <c r="N71"/>
      <c r="O71"/>
      <c r="P71"/>
      <c r="Q71"/>
      <c r="R71"/>
      <c r="S71"/>
      <c r="T71"/>
      <c r="U71"/>
      <c r="V71"/>
    </row>
    <row r="72" spans="1:22" s="104" customFormat="1" ht="11.25" customHeight="1">
      <c r="A72" s="106" t="s">
        <v>56</v>
      </c>
      <c r="B72" s="99"/>
      <c r="C72" s="100">
        <v>10765</v>
      </c>
      <c r="D72" s="100">
        <v>10490</v>
      </c>
      <c r="E72" s="100">
        <v>10760</v>
      </c>
      <c r="F72" s="101"/>
      <c r="G72" s="101"/>
      <c r="H72" s="198">
        <v>20.516</v>
      </c>
      <c r="I72" s="198">
        <v>3.535</v>
      </c>
      <c r="J72" s="198">
        <v>18.028</v>
      </c>
      <c r="K72" s="103"/>
      <c r="L72"/>
      <c r="M72"/>
      <c r="N72"/>
      <c r="O72"/>
      <c r="P72"/>
      <c r="Q72"/>
      <c r="R72"/>
      <c r="S72"/>
      <c r="T72"/>
      <c r="U72"/>
      <c r="V72"/>
    </row>
    <row r="73" spans="1:22" s="104" customFormat="1" ht="11.25" customHeight="1">
      <c r="A73" s="106" t="s">
        <v>57</v>
      </c>
      <c r="B73" s="99"/>
      <c r="C73" s="100">
        <v>6975</v>
      </c>
      <c r="D73" s="100">
        <v>8385</v>
      </c>
      <c r="E73" s="100">
        <v>8200</v>
      </c>
      <c r="F73" s="101"/>
      <c r="G73" s="101"/>
      <c r="H73" s="198">
        <v>16.663</v>
      </c>
      <c r="I73" s="198">
        <v>29.7</v>
      </c>
      <c r="J73" s="198">
        <v>23.95</v>
      </c>
      <c r="K73" s="103"/>
      <c r="L73"/>
      <c r="M73"/>
      <c r="N73"/>
      <c r="O73"/>
      <c r="P73"/>
      <c r="Q73"/>
      <c r="R73"/>
      <c r="S73"/>
      <c r="T73"/>
      <c r="U73"/>
      <c r="V73"/>
    </row>
    <row r="74" spans="1:22" s="104" customFormat="1" ht="11.25" customHeight="1">
      <c r="A74" s="106" t="s">
        <v>58</v>
      </c>
      <c r="B74" s="99"/>
      <c r="C74" s="100">
        <v>7443</v>
      </c>
      <c r="D74" s="100">
        <v>8306</v>
      </c>
      <c r="E74" s="100">
        <v>8300</v>
      </c>
      <c r="F74" s="101"/>
      <c r="G74" s="101"/>
      <c r="H74" s="198">
        <v>10.744</v>
      </c>
      <c r="I74" s="198">
        <v>16.65</v>
      </c>
      <c r="J74" s="198">
        <v>12.284</v>
      </c>
      <c r="K74" s="103"/>
      <c r="L74"/>
      <c r="M74"/>
      <c r="N74"/>
      <c r="O74"/>
      <c r="P74"/>
      <c r="Q74"/>
      <c r="R74"/>
      <c r="S74"/>
      <c r="T74"/>
      <c r="U74"/>
      <c r="V74"/>
    </row>
    <row r="75" spans="1:22" s="104" customFormat="1" ht="11.25" customHeight="1">
      <c r="A75" s="106" t="s">
        <v>59</v>
      </c>
      <c r="B75" s="99"/>
      <c r="C75" s="100">
        <v>54876</v>
      </c>
      <c r="D75" s="100">
        <v>53121.758</v>
      </c>
      <c r="E75" s="100">
        <v>52855</v>
      </c>
      <c r="F75" s="101"/>
      <c r="G75" s="101"/>
      <c r="H75" s="198">
        <v>129.246</v>
      </c>
      <c r="I75" s="198">
        <v>53.996818346185684</v>
      </c>
      <c r="J75" s="198">
        <v>67.959999</v>
      </c>
      <c r="K75" s="103"/>
      <c r="L75"/>
      <c r="M75"/>
      <c r="N75"/>
      <c r="O75"/>
      <c r="P75"/>
      <c r="Q75"/>
      <c r="R75"/>
      <c r="S75"/>
      <c r="T75"/>
      <c r="U75"/>
      <c r="V75"/>
    </row>
    <row r="76" spans="1:22" s="104" customFormat="1" ht="11.25" customHeight="1">
      <c r="A76" s="106" t="s">
        <v>60</v>
      </c>
      <c r="B76" s="99"/>
      <c r="C76" s="100">
        <v>1272</v>
      </c>
      <c r="D76" s="100">
        <v>980</v>
      </c>
      <c r="E76" s="100">
        <v>870</v>
      </c>
      <c r="F76" s="101"/>
      <c r="G76" s="101"/>
      <c r="H76" s="198">
        <v>5.788</v>
      </c>
      <c r="I76" s="198">
        <v>2.262</v>
      </c>
      <c r="J76" s="198">
        <v>2.67</v>
      </c>
      <c r="K76" s="103"/>
      <c r="L76"/>
      <c r="M76"/>
      <c r="N76"/>
      <c r="O76"/>
      <c r="P76"/>
      <c r="Q76"/>
      <c r="R76"/>
      <c r="S76"/>
      <c r="T76"/>
      <c r="U76"/>
      <c r="V76"/>
    </row>
    <row r="77" spans="1:22" s="104" customFormat="1" ht="11.25" customHeight="1">
      <c r="A77" s="106" t="s">
        <v>61</v>
      </c>
      <c r="B77" s="99"/>
      <c r="C77" s="100">
        <v>8840</v>
      </c>
      <c r="D77" s="100">
        <v>8840</v>
      </c>
      <c r="E77" s="100">
        <v>8377</v>
      </c>
      <c r="F77" s="101"/>
      <c r="G77" s="101"/>
      <c r="H77" s="198">
        <v>19.942999999999998</v>
      </c>
      <c r="I77" s="198">
        <v>15.02</v>
      </c>
      <c r="J77" s="198">
        <v>24</v>
      </c>
      <c r="K77" s="103"/>
      <c r="L77"/>
      <c r="M77"/>
      <c r="N77"/>
      <c r="O77"/>
      <c r="P77"/>
      <c r="Q77"/>
      <c r="R77"/>
      <c r="S77"/>
      <c r="T77"/>
      <c r="U77"/>
      <c r="V77"/>
    </row>
    <row r="78" spans="1:22" s="104" customFormat="1" ht="11.25" customHeight="1">
      <c r="A78" s="106" t="s">
        <v>62</v>
      </c>
      <c r="B78" s="99"/>
      <c r="C78" s="100">
        <v>12092</v>
      </c>
      <c r="D78" s="100">
        <v>13320</v>
      </c>
      <c r="E78" s="100">
        <v>13320</v>
      </c>
      <c r="F78" s="101"/>
      <c r="G78" s="101"/>
      <c r="H78" s="198">
        <v>27.861</v>
      </c>
      <c r="I78" s="198">
        <v>25.947</v>
      </c>
      <c r="J78" s="198">
        <v>27.742</v>
      </c>
      <c r="K78" s="103"/>
      <c r="L78"/>
      <c r="M78"/>
      <c r="N78"/>
      <c r="O78"/>
      <c r="P78"/>
      <c r="Q78"/>
      <c r="R78"/>
      <c r="S78"/>
      <c r="T78"/>
      <c r="U78"/>
      <c r="V78"/>
    </row>
    <row r="79" spans="1:22" s="104" customFormat="1" ht="11.25" customHeight="1">
      <c r="A79" s="106" t="s">
        <v>63</v>
      </c>
      <c r="B79" s="99"/>
      <c r="C79" s="100">
        <v>12987</v>
      </c>
      <c r="D79" s="100">
        <v>16885</v>
      </c>
      <c r="E79" s="100">
        <v>16100</v>
      </c>
      <c r="F79" s="101"/>
      <c r="G79" s="101"/>
      <c r="H79" s="198">
        <v>34.028999999999996</v>
      </c>
      <c r="I79" s="198">
        <v>48.043</v>
      </c>
      <c r="J79" s="198">
        <v>45.15</v>
      </c>
      <c r="K79" s="103"/>
      <c r="L79"/>
      <c r="M79"/>
      <c r="N79"/>
      <c r="O79"/>
      <c r="P79"/>
      <c r="Q79"/>
      <c r="R79"/>
      <c r="S79"/>
      <c r="T79"/>
      <c r="U79"/>
      <c r="V79"/>
    </row>
    <row r="80" spans="1:22" s="113" customFormat="1" ht="11.25" customHeight="1">
      <c r="A80" s="114" t="s">
        <v>64</v>
      </c>
      <c r="B80" s="108"/>
      <c r="C80" s="109">
        <v>115250</v>
      </c>
      <c r="D80" s="109">
        <v>120327.758</v>
      </c>
      <c r="E80" s="109">
        <v>118782</v>
      </c>
      <c r="F80" s="110">
        <f>IF(D80&gt;0,100*E80/D80,0)</f>
        <v>98.71537704541956</v>
      </c>
      <c r="G80" s="111"/>
      <c r="H80" s="199">
        <v>264.79</v>
      </c>
      <c r="I80" s="200">
        <v>195.1538183461857</v>
      </c>
      <c r="J80" s="200">
        <v>221.783999</v>
      </c>
      <c r="K80" s="112">
        <f>IF(I80&gt;0,100*J80/I80,0)</f>
        <v>113.64573897630572</v>
      </c>
      <c r="L80"/>
      <c r="M80"/>
      <c r="N80"/>
      <c r="O80"/>
      <c r="P80"/>
      <c r="Q80"/>
      <c r="R80"/>
      <c r="S80"/>
      <c r="T80"/>
      <c r="U80"/>
      <c r="V80"/>
    </row>
    <row r="81" spans="1:22" s="104" customFormat="1" ht="11.25" customHeight="1">
      <c r="A81" s="106"/>
      <c r="B81" s="99"/>
      <c r="C81" s="100"/>
      <c r="D81" s="100"/>
      <c r="E81" s="100"/>
      <c r="F81" s="101"/>
      <c r="G81" s="101"/>
      <c r="H81" s="198"/>
      <c r="I81" s="198"/>
      <c r="J81" s="198"/>
      <c r="K81" s="103"/>
      <c r="L81"/>
      <c r="M81"/>
      <c r="N81"/>
      <c r="O81"/>
      <c r="P81"/>
      <c r="Q81"/>
      <c r="R81"/>
      <c r="S81"/>
      <c r="T81"/>
      <c r="U81"/>
      <c r="V81"/>
    </row>
    <row r="82" spans="1:22" s="104" customFormat="1" ht="11.25" customHeight="1">
      <c r="A82" s="106" t="s">
        <v>65</v>
      </c>
      <c r="B82" s="99"/>
      <c r="C82" s="100">
        <v>4</v>
      </c>
      <c r="D82" s="100"/>
      <c r="E82" s="100"/>
      <c r="F82" s="101"/>
      <c r="G82" s="101"/>
      <c r="H82" s="198">
        <v>0.005</v>
      </c>
      <c r="I82" s="198"/>
      <c r="J82" s="198"/>
      <c r="K82" s="103"/>
      <c r="L82"/>
      <c r="M82"/>
      <c r="N82"/>
      <c r="O82"/>
      <c r="P82"/>
      <c r="Q82"/>
      <c r="R82"/>
      <c r="S82"/>
      <c r="T82"/>
      <c r="U82"/>
      <c r="V82"/>
    </row>
    <row r="83" spans="1:22" s="104" customFormat="1" ht="11.25" customHeight="1">
      <c r="A83" s="106" t="s">
        <v>66</v>
      </c>
      <c r="B83" s="99"/>
      <c r="C83" s="100">
        <v>91</v>
      </c>
      <c r="D83" s="100">
        <v>90</v>
      </c>
      <c r="E83" s="100">
        <v>90</v>
      </c>
      <c r="F83" s="101"/>
      <c r="G83" s="101"/>
      <c r="H83" s="198">
        <v>0.091</v>
      </c>
      <c r="I83" s="198">
        <v>0.09</v>
      </c>
      <c r="J83" s="198">
        <v>0.09</v>
      </c>
      <c r="K83" s="103"/>
      <c r="L83"/>
      <c r="M83"/>
      <c r="N83"/>
      <c r="O83"/>
      <c r="P83"/>
      <c r="Q83"/>
      <c r="R83"/>
      <c r="S83"/>
      <c r="T83"/>
      <c r="U83"/>
      <c r="V83"/>
    </row>
    <row r="84" spans="1:22" s="113" customFormat="1" ht="11.25" customHeight="1">
      <c r="A84" s="107" t="s">
        <v>67</v>
      </c>
      <c r="B84" s="108"/>
      <c r="C84" s="109">
        <v>95</v>
      </c>
      <c r="D84" s="109">
        <v>90</v>
      </c>
      <c r="E84" s="109">
        <v>90</v>
      </c>
      <c r="F84" s="110">
        <f>IF(D84&gt;0,100*E84/D84,0)</f>
        <v>100</v>
      </c>
      <c r="G84" s="111"/>
      <c r="H84" s="199">
        <v>0.096</v>
      </c>
      <c r="I84" s="200">
        <v>0.09</v>
      </c>
      <c r="J84" s="200">
        <v>0.09</v>
      </c>
      <c r="K84" s="112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104" customFormat="1" ht="11.25" customHeight="1">
      <c r="A85" s="106"/>
      <c r="B85" s="99"/>
      <c r="C85" s="100"/>
      <c r="D85" s="100"/>
      <c r="E85" s="100"/>
      <c r="F85" s="101"/>
      <c r="G85" s="101"/>
      <c r="H85" s="102"/>
      <c r="I85" s="102"/>
      <c r="J85" s="102"/>
      <c r="K85" s="103"/>
      <c r="L85"/>
      <c r="M85"/>
      <c r="N85"/>
      <c r="O85"/>
      <c r="P85"/>
      <c r="Q85"/>
      <c r="R85"/>
      <c r="S85"/>
      <c r="T85"/>
      <c r="U85"/>
      <c r="V85"/>
    </row>
    <row r="86" spans="1:22" s="104" customFormat="1" ht="11.25" customHeight="1">
      <c r="A86" s="106" t="s">
        <v>68</v>
      </c>
      <c r="B86" s="99"/>
      <c r="C86" s="100">
        <v>2784282</v>
      </c>
      <c r="D86" s="100">
        <v>2785782.758</v>
      </c>
      <c r="E86" s="100">
        <v>2678685.650344705</v>
      </c>
      <c r="F86" s="101">
        <f>IF(D86&gt;0,100*E86/D86,0)</f>
        <v>96.15558293812605</v>
      </c>
      <c r="G86" s="101"/>
      <c r="H86" s="102">
        <v>10004.997999999998</v>
      </c>
      <c r="I86" s="102">
        <v>6933.454280069496</v>
      </c>
      <c r="J86" s="102">
        <v>6514.364549</v>
      </c>
      <c r="K86" s="103">
        <f>IF(I86&gt;0,100*J86/I86,0)</f>
        <v>93.95554201209364</v>
      </c>
      <c r="L86"/>
      <c r="M86"/>
      <c r="N86"/>
      <c r="O86"/>
      <c r="P86"/>
      <c r="Q86"/>
      <c r="R86"/>
      <c r="S86"/>
      <c r="T86"/>
      <c r="U86"/>
      <c r="V86"/>
    </row>
    <row r="87" spans="1:22" s="104" customFormat="1" ht="11.25" customHeight="1" thickBot="1">
      <c r="A87" s="106"/>
      <c r="B87" s="99"/>
      <c r="C87" s="100"/>
      <c r="D87" s="100"/>
      <c r="E87" s="100"/>
      <c r="F87" s="101"/>
      <c r="G87" s="101"/>
      <c r="H87" s="102"/>
      <c r="I87" s="102"/>
      <c r="J87" s="102"/>
      <c r="K87" s="103"/>
      <c r="L87"/>
      <c r="M87"/>
      <c r="N87"/>
      <c r="O87"/>
      <c r="P87"/>
      <c r="Q87"/>
      <c r="R87"/>
      <c r="S87"/>
      <c r="T87"/>
      <c r="U87"/>
      <c r="V87"/>
    </row>
    <row r="88" spans="1:22" s="104" customFormat="1" ht="11.25" customHeight="1">
      <c r="A88" s="118"/>
      <c r="B88" s="119"/>
      <c r="C88" s="120"/>
      <c r="D88" s="120"/>
      <c r="E88" s="120"/>
      <c r="F88" s="121"/>
      <c r="G88" s="101"/>
      <c r="H88" s="122"/>
      <c r="I88" s="123"/>
      <c r="J88" s="123"/>
      <c r="K88" s="121"/>
      <c r="L88"/>
      <c r="M88"/>
      <c r="N88"/>
      <c r="O88"/>
      <c r="P88"/>
      <c r="Q88"/>
      <c r="R88"/>
      <c r="S88"/>
      <c r="T88"/>
      <c r="U88"/>
      <c r="V88"/>
    </row>
    <row r="89" spans="1:22" s="113" customFormat="1" ht="11.25" customHeight="1">
      <c r="A89" s="124" t="s">
        <v>69</v>
      </c>
      <c r="B89" s="125"/>
      <c r="C89" s="126">
        <v>2784282</v>
      </c>
      <c r="D89" s="126">
        <v>2785782.758</v>
      </c>
      <c r="E89" s="126">
        <v>2678685.650344705</v>
      </c>
      <c r="F89" s="127">
        <f>IF(D89&gt;0,100*E89/D89,0)</f>
        <v>96.15558293812605</v>
      </c>
      <c r="G89" s="111"/>
      <c r="H89" s="128">
        <v>10004.997999999998</v>
      </c>
      <c r="I89" s="129">
        <v>6933.454280069496</v>
      </c>
      <c r="J89" s="129">
        <v>6514.364549</v>
      </c>
      <c r="K89" s="127">
        <f>IF(I89&gt;0,100*J89/I89,0)</f>
        <v>93.95554201209364</v>
      </c>
      <c r="L89"/>
      <c r="M89"/>
      <c r="N89"/>
      <c r="O89"/>
      <c r="P89"/>
      <c r="Q89"/>
      <c r="R89"/>
      <c r="S89"/>
      <c r="T89"/>
      <c r="U89"/>
      <c r="V89"/>
    </row>
    <row r="90" spans="1:11" ht="11.25" customHeight="1" thickBot="1">
      <c r="A90" s="130"/>
      <c r="B90" s="131"/>
      <c r="C90" s="132"/>
      <c r="D90" s="132"/>
      <c r="E90" s="132"/>
      <c r="F90" s="133"/>
      <c r="G90" s="134"/>
      <c r="H90" s="135"/>
      <c r="I90" s="136"/>
      <c r="J90" s="136"/>
      <c r="K90" s="133"/>
    </row>
    <row r="624" ht="11.25" customHeight="1">
      <c r="B624" s="138"/>
    </row>
    <row r="625" ht="11.25" customHeight="1">
      <c r="B625" s="138"/>
    </row>
    <row r="626" ht="11.25" customHeight="1">
      <c r="B626" s="138"/>
    </row>
    <row r="627" ht="11.25" customHeight="1">
      <c r="B627" s="13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2015-09-25T09:30:23Z</cp:lastPrinted>
  <dcterms:created xsi:type="dcterms:W3CDTF">2015-09-23T07:59:34Z</dcterms:created>
  <dcterms:modified xsi:type="dcterms:W3CDTF">2015-09-29T08:58:30Z</dcterms:modified>
  <cp:category/>
  <cp:version/>
  <cp:contentType/>
  <cp:contentStatus/>
</cp:coreProperties>
</file>