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4" yWindow="144" windowWidth="23256" windowHeight="5412" activeTab="0"/>
  </bookViews>
  <sheets>
    <sheet name="portada 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sor9rgo" sheetId="13" r:id="rId13"/>
    <sheet name="pat10ana" sheetId="14" r:id="rId14"/>
    <sheet name="pat11día" sheetId="15" r:id="rId15"/>
    <sheet name="pat12tal" sheetId="16" r:id="rId16"/>
    <sheet name="cuaderno_patata" sheetId="17" r:id="rId17"/>
    <sheet name="rem13no)" sheetId="18" r:id="rId18"/>
    <sheet name="rem14no)" sheetId="19" r:id="rId19"/>
    <sheet name="alg15dón" sheetId="20" r:id="rId20"/>
    <sheet name="tom16-V)" sheetId="21" r:id="rId21"/>
    <sheet name="tom17II)" sheetId="22" r:id="rId22"/>
    <sheet name="tom18tal" sheetId="23" r:id="rId23"/>
    <sheet name="cuaderno_tomate" sheetId="24" r:id="rId24"/>
    <sheet name="alc19ofa" sheetId="25" r:id="rId25"/>
    <sheet name="ceb20osa" sheetId="26" r:id="rId26"/>
    <sheet name="end21ias" sheetId="27" r:id="rId27"/>
    <sheet name="esc22las" sheetId="28" r:id="rId28"/>
    <sheet name="esp23cas" sheetId="29" r:id="rId29"/>
    <sheet name="cha24ñón" sheetId="30" r:id="rId30"/>
    <sheet name="otr25tas" sheetId="31" r:id="rId31"/>
    <sheet name="bró26oli" sheetId="32" r:id="rId32"/>
    <sheet name="api27pio" sheetId="33" r:id="rId33"/>
    <sheet name="pep28ino" sheetId="34" r:id="rId34"/>
    <sheet name="ber29ena" sheetId="35" r:id="rId35"/>
    <sheet name="cal30cín" sheetId="36" r:id="rId36"/>
    <sheet name="nab31abo" sheetId="37" r:id="rId37"/>
    <sheet name="ráb32ano" sheetId="38" r:id="rId38"/>
    <sheet name="pue33rro" sheetId="39" r:id="rId39"/>
    <sheet name="pom34elo" sheetId="40" r:id="rId40"/>
    <sheet name="sat35mas" sheetId="41" r:id="rId41"/>
    <sheet name="cle36nas" sheetId="42" r:id="rId42"/>
    <sheet name="híb37na)" sheetId="43" r:id="rId43"/>
    <sheet name="kiw38iwi" sheetId="44" r:id="rId44"/>
    <sheet name="cas39aña" sheetId="45" r:id="rId45"/>
    <sheet name="ace40ara" sheetId="46" r:id="rId46"/>
    <sheet name="ace41ite" sheetId="47" r:id="rId47"/>
    <sheet name="Hoja_del_programa" sheetId="48" r:id="rId48"/>
  </sheets>
  <externalReferences>
    <externalReference r:id="rId51"/>
    <externalReference r:id="rId52"/>
    <externalReference r:id="rId53"/>
    <externalReference r:id="rId54"/>
    <externalReference r:id="rId55"/>
  </externalReferences>
  <definedNames>
    <definedName name="_xlnm.Print_Area" localSheetId="16">'cuaderno_patata'!$A$1:$M$92</definedName>
    <definedName name="_xlnm.Print_Area" localSheetId="1">'índice'!$A$1:$K$81</definedName>
    <definedName name="_xlnm.Print_Area" localSheetId="0">'portada '!$A$1:$K$70</definedName>
    <definedName name="_xlnm.Print_Area" localSheetId="17">'rem13no)'!$A$1:$K$89</definedName>
    <definedName name="_xlnm.Print_Area" localSheetId="2">'resumen nacional'!$A$1:$AP$81</definedName>
    <definedName name="CALEABRIL" localSheetId="1">#REF!</definedName>
    <definedName name="CALEABRIL" localSheetId="0">#REF!</definedName>
    <definedName name="CALEABRIL">#REF!</definedName>
    <definedName name="CALEAGOSTO" localSheetId="1">#REF!</definedName>
    <definedName name="CALEAGOSTO" localSheetId="0">#REF!</definedName>
    <definedName name="CALEAGOSTO">#REF!</definedName>
    <definedName name="CALEAÑOAVANCE" localSheetId="1">#REF!</definedName>
    <definedName name="CALEAÑOAVANCE" localSheetId="0">#REF!</definedName>
    <definedName name="CALEAÑOAVANCE">#REF!</definedName>
    <definedName name="CALEDICIEMBRE" localSheetId="1">#REF!</definedName>
    <definedName name="CALEDICIEMBRE" localSheetId="0">#REF!</definedName>
    <definedName name="CALEDICIEMBRE">#REF!</definedName>
    <definedName name="CALEENERO" localSheetId="1">#REF!</definedName>
    <definedName name="CALEENERO" localSheetId="0">#REF!</definedName>
    <definedName name="CALEENERO">#REF!</definedName>
    <definedName name="CALEFEBRERO" localSheetId="1">#REF!</definedName>
    <definedName name="CALEFEBRERO" localSheetId="0">#REF!</definedName>
    <definedName name="CALEFEBRERO">#REF!</definedName>
    <definedName name="CALEJULIO" localSheetId="1">#REF!</definedName>
    <definedName name="CALEJULIO" localSheetId="0">#REF!</definedName>
    <definedName name="CALEJULIO">#REF!</definedName>
    <definedName name="CALEJUNIO" localSheetId="1">#REF!</definedName>
    <definedName name="CALEJUNIO" localSheetId="0">#REF!</definedName>
    <definedName name="CALEJUNIO">#REF!</definedName>
    <definedName name="CALEMARZO" localSheetId="1">#REF!</definedName>
    <definedName name="CALEMARZO" localSheetId="0">#REF!</definedName>
    <definedName name="CALEMARZO">#REF!</definedName>
    <definedName name="CALEMAYO" localSheetId="1">#REF!</definedName>
    <definedName name="CALEMAYO" localSheetId="0">#REF!</definedName>
    <definedName name="CALEMAYO">#REF!</definedName>
    <definedName name="CALENOVIEMBRE" localSheetId="1">#REF!</definedName>
    <definedName name="CALENOVIEMBRE" localSheetId="0">#REF!</definedName>
    <definedName name="CALENOVIEMBRE">#REF!</definedName>
    <definedName name="CALEOCTUBRE" localSheetId="1">#REF!</definedName>
    <definedName name="CALEOCTUBRE" localSheetId="0">#REF!</definedName>
    <definedName name="CALEOCTUBRE">#REF!</definedName>
    <definedName name="CALESEPTIEMBRE" localSheetId="1">#REF!</definedName>
    <definedName name="CALESEPTIEMBRE" localSheetId="0">#REF!</definedName>
    <definedName name="CALESEPTIEMBRE">#REF!</definedName>
    <definedName name="CALETOTAL" localSheetId="1">#REF!</definedName>
    <definedName name="CALETOTAL" localSheetId="0">#REF!</definedName>
    <definedName name="CALETOTAL">#REF!</definedName>
    <definedName name="menú_cua_patata" localSheetId="16">'cuaderno_patata'!$P$2:$S$15</definedName>
    <definedName name="menú_cua_patata" localSheetId="1">#REF!</definedName>
    <definedName name="menú_cua_patata">#REF!</definedName>
    <definedName name="menú_cua_tomate" localSheetId="1">'[2]cuaderno_tomate'!#REF!</definedName>
    <definedName name="menú_cua_tomate">'cuaderno_tomate'!#REF!</definedName>
    <definedName name="Menú_cuaderno" localSheetId="45">'ace40ara'!#REF!</definedName>
    <definedName name="Menú_cuaderno" localSheetId="46">'ace41ite'!#REF!</definedName>
    <definedName name="Menú_cuaderno" localSheetId="24">'alc19ofa'!#REF!</definedName>
    <definedName name="Menú_cuaderno" localSheetId="19">'alg15dón'!#REF!</definedName>
    <definedName name="Menú_cuaderno" localSheetId="32">'api27pio'!#REF!</definedName>
    <definedName name="Menú_cuaderno" localSheetId="9">'ave6ena'!#REF!</definedName>
    <definedName name="Menú_cuaderno" localSheetId="34">'ber29ena'!#REF!</definedName>
    <definedName name="Menú_cuaderno" localSheetId="31">'bró26oli'!#REF!</definedName>
    <definedName name="Menú_cuaderno" localSheetId="35">'cal30cín'!#REF!</definedName>
    <definedName name="Menú_cuaderno" localSheetId="44">'cas39aña'!#REF!</definedName>
    <definedName name="Menú_cuaderno" localSheetId="25">'ceb20osa'!#REF!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29">'cha24ñón'!#REF!</definedName>
    <definedName name="Menú_cuaderno" localSheetId="41">'cle36nas'!#REF!</definedName>
    <definedName name="Menú_cuaderno" localSheetId="26">'end21ias'!#REF!</definedName>
    <definedName name="Menú_cuaderno" localSheetId="27">'esc22las'!#REF!</definedName>
    <definedName name="Menú_cuaderno" localSheetId="28">'esp23cas'!#REF!</definedName>
    <definedName name="Menú_cuaderno" localSheetId="42">'híb37na)'!#REF!</definedName>
    <definedName name="Menú_cuaderno" localSheetId="1">'[2]tri0ndo'!#REF!</definedName>
    <definedName name="Menú_cuaderno" localSheetId="43">'kiw38iwi'!#REF!</definedName>
    <definedName name="Menú_cuaderno" localSheetId="36">'nab31abo'!#REF!</definedName>
    <definedName name="Menú_cuaderno" localSheetId="30">'otr25tas'!#REF!</definedName>
    <definedName name="Menú_cuaderno" localSheetId="13">'pat10ana'!#REF!</definedName>
    <definedName name="Menú_cuaderno" localSheetId="14">'pat11día'!#REF!</definedName>
    <definedName name="Menú_cuaderno" localSheetId="15">'pat12tal'!#REF!</definedName>
    <definedName name="Menú_cuaderno" localSheetId="33">'pep28ino'!#REF!</definedName>
    <definedName name="Menú_cuaderno" localSheetId="39">'pom34elo'!#REF!</definedName>
    <definedName name="Menú_cuaderno" localSheetId="0">'[4]tri0ndo'!#REF!</definedName>
    <definedName name="Menú_cuaderno" localSheetId="38">'pue33rro'!#REF!</definedName>
    <definedName name="Menú_cuaderno" localSheetId="37">'ráb32ano'!#REF!</definedName>
    <definedName name="Menú_cuaderno" localSheetId="17">'rem13no)'!#REF!</definedName>
    <definedName name="Menú_cuaderno" localSheetId="18">'rem14no)'!#REF!</definedName>
    <definedName name="Menú_cuaderno" localSheetId="40">'sat35mas'!#REF!</definedName>
    <definedName name="Menú_cuaderno" localSheetId="12">'sor9rgo'!#REF!</definedName>
    <definedName name="Menú_cuaderno" localSheetId="20">'tom16-V)'!#REF!</definedName>
    <definedName name="Menú_cuaderno" localSheetId="21">'tom17II)'!#REF!</definedName>
    <definedName name="Menú_cuaderno" localSheetId="22">'tom18tal'!#REF!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>'tri0ndo'!#REF!</definedName>
    <definedName name="Menú_índice" localSheetId="1">'índice'!$A$89:$D$106</definedName>
    <definedName name="Menú_índice">#REF!</definedName>
    <definedName name="Menú_portada" localSheetId="1">#REF!</definedName>
    <definedName name="Menú_portada" localSheetId="0">'portada '!$A$77:$D$90</definedName>
    <definedName name="Menú_portada">#REF!</definedName>
    <definedName name="Menú_resumen">'resumen nacional'!$A$161:$D$174</definedName>
    <definedName name="MESCORTO" localSheetId="1">#REF!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<sst xmlns="http://schemas.openxmlformats.org/spreadsheetml/2006/main" count="3480" uniqueCount="318">
  <si>
    <t>NO BORRAR ESTA HOJA YA QUE SU PRESENCIA ES NECESARIA PARA EL FUNCIONAMIENTO DEL PROGRAMA</t>
  </si>
  <si>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</si>
  <si>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</si>
  <si>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</si>
  <si>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</si>
  <si>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</si>
  <si>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</si>
  <si>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</si>
  <si>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</si>
  <si>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</si>
  <si>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</si>
  <si>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</si>
  <si>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</si>
  <si>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</si>
  <si>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</si>
  <si>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</si>
  <si>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</si>
  <si>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</si>
  <si>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</si>
  <si>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</si>
  <si>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</si>
  <si>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</si>
  <si>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</si>
  <si>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</si>
  <si>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</si>
  <si>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</si>
  <si>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</si>
  <si>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</si>
  <si>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</si>
  <si>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</si>
  <si>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</si>
  <si>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</si>
  <si>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</si>
  <si>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</si>
  <si>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</si>
  <si>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</si>
  <si>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</si>
  <si>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</si>
  <si>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</si>
  <si>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</si>
  <si>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</si>
  <si>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</si>
  <si>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</si>
  <si>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</si>
  <si>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</si>
  <si>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</si>
  <si>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</si>
  <si>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</si>
  <si>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</si>
  <si>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</si>
  <si>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</si>
  <si>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</si>
  <si>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</si>
  <si>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</si>
  <si>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</si>
  <si>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</si>
  <si>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</si>
  <si>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</si>
  <si>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</si>
  <si>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</si>
  <si>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</si>
  <si>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</si>
  <si>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</si>
  <si>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</si>
  <si>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</si>
  <si>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</si>
  <si>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</si>
  <si>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</si>
  <si>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</si>
  <si>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</si>
  <si>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2015 DICIEMBRE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</si>
  <si>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</si>
  <si>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</si>
  <si>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</si>
  <si>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</si>
  <si>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</si>
  <si>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</si>
  <si>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</si>
  <si>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</si>
  <si>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SORGO</t>
  </si>
  <si>
    <t>PATATA EXTRATEMPRANA</t>
  </si>
  <si>
    <t>PATATA TARDÍA</t>
  </si>
  <si>
    <t>PATATA TOTAL</t>
  </si>
  <si>
    <t>REMOLACHA AZUCARERA (R. VERANO)</t>
  </si>
  <si>
    <t>REMOLACHA AZUCARERA (R. INVIERNO)</t>
  </si>
  <si>
    <t>ALGODÓN</t>
  </si>
  <si>
    <t>TOMATE (REC. 1-I/31-V)</t>
  </si>
  <si>
    <t>TOMATE (REC. 1-X/31XII)</t>
  </si>
  <si>
    <t>TOMATE TOTAL</t>
  </si>
  <si>
    <t>ALCACHOFA</t>
  </si>
  <si>
    <t>CEBOLLA BABOSA</t>
  </si>
  <si>
    <t>ENDIVIAS</t>
  </si>
  <si>
    <t>ESCAROLAS</t>
  </si>
  <si>
    <t>ESPINACAS</t>
  </si>
  <si>
    <t>CHAMPIÑÓN</t>
  </si>
  <si>
    <t>OTRAS SETAS</t>
  </si>
  <si>
    <t>BRÓCOLI</t>
  </si>
  <si>
    <t>APIO</t>
  </si>
  <si>
    <t>PEPINO</t>
  </si>
  <si>
    <t>BERENJENA</t>
  </si>
  <si>
    <t>CALABACÍN</t>
  </si>
  <si>
    <t>NABO</t>
  </si>
  <si>
    <t>RÁBANO</t>
  </si>
  <si>
    <t>PUERRO</t>
  </si>
  <si>
    <t>POMELO</t>
  </si>
  <si>
    <t>SATSUMAS</t>
  </si>
  <si>
    <t>CLEMENTINAS</t>
  </si>
  <si>
    <t>HÍBRIDOS (MANDARINA)</t>
  </si>
  <si>
    <t>KIWI</t>
  </si>
  <si>
    <t>CASTAÑA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</si>
  <si>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</si>
  <si>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</si>
  <si>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</si>
  <si>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</si>
  <si>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</si>
  <si>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</si>
  <si>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</si>
  <si>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</si>
  <si>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</si>
  <si>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MES (*)</t>
  </si>
  <si>
    <t>DICIEMBRE 2015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</si>
  <si>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</si>
  <si>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</si>
  <si>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</si>
  <si>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</si>
  <si>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</si>
  <si>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</si>
  <si>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</si>
  <si>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</si>
  <si>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</si>
  <si>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</si>
  <si>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TUBÉRCULOS</t>
  </si>
  <si>
    <t>patata extratemprana</t>
  </si>
  <si>
    <t>CULTIVOS INDUSTRIALES</t>
  </si>
  <si>
    <t>remolacha azucarera (r. verano)</t>
  </si>
  <si>
    <t>HORTALIZAS</t>
  </si>
  <si>
    <t>tomate (rec. 1-i/31-v)</t>
  </si>
  <si>
    <t>cebolla babosa</t>
  </si>
  <si>
    <t>escarolas</t>
  </si>
  <si>
    <t>apio</t>
  </si>
  <si>
    <t>pepino</t>
  </si>
  <si>
    <t>berenjena</t>
  </si>
  <si>
    <t>calabacín</t>
  </si>
  <si>
    <t>nabo</t>
  </si>
  <si>
    <t>puerro</t>
  </si>
  <si>
    <t>maíz</t>
  </si>
  <si>
    <t>sorgo</t>
  </si>
  <si>
    <t>arroz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</si>
  <si>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</si>
  <si>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</si>
  <si>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</si>
  <si>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</si>
  <si>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</si>
  <si>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</si>
  <si>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</si>
  <si>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</si>
  <si>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</si>
  <si>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patata temprana</t>
  </si>
  <si>
    <t>patata media estación</t>
  </si>
  <si>
    <t>patata tardía</t>
  </si>
  <si>
    <t>patata total</t>
  </si>
  <si>
    <t>remolacha azucarera (r. invierno)</t>
  </si>
  <si>
    <t>algodón</t>
  </si>
  <si>
    <t>girasol</t>
  </si>
  <si>
    <t>soja</t>
  </si>
  <si>
    <t>colza</t>
  </si>
  <si>
    <t>tabaco</t>
  </si>
  <si>
    <t>CULTIVOS FORRAJEROS</t>
  </si>
  <si>
    <t>maíz forrajero</t>
  </si>
  <si>
    <t>alfalfa</t>
  </si>
  <si>
    <t>veza para forraje</t>
  </si>
  <si>
    <t>col repollo total</t>
  </si>
  <si>
    <t>espárrago</t>
  </si>
  <si>
    <t>lechuga total</t>
  </si>
  <si>
    <t>sandía</t>
  </si>
  <si>
    <t>melón</t>
  </si>
  <si>
    <t>tomate (rec. 1-vi/30-ix)</t>
  </si>
  <si>
    <t>tomate (rec. 1-x/31xii)</t>
  </si>
  <si>
    <t>tomate total</t>
  </si>
  <si>
    <t>tomate conserva</t>
  </si>
  <si>
    <t>pimiento total</t>
  </si>
  <si>
    <t>pimiento conserva</t>
  </si>
  <si>
    <t>fresa y fresón</t>
  </si>
  <si>
    <t>alcachofa</t>
  </si>
  <si>
    <t>coliflor</t>
  </si>
  <si>
    <t>ajo</t>
  </si>
  <si>
    <t>cebolla grano y medio grano</t>
  </si>
  <si>
    <t>otras cebollas</t>
  </si>
  <si>
    <t>cebolla total</t>
  </si>
  <si>
    <t>judías verdes</t>
  </si>
  <si>
    <t>guisantes verdes</t>
  </si>
  <si>
    <t>habas verdes</t>
  </si>
  <si>
    <t>espinacas</t>
  </si>
  <si>
    <t>brócoli</t>
  </si>
  <si>
    <t>calabaza</t>
  </si>
  <si>
    <t>zanahoria</t>
  </si>
  <si>
    <t>CÍTRICOS</t>
  </si>
  <si>
    <t>naranja dulce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</si>
  <si>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</si>
  <si>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</si>
  <si>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</si>
  <si>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</si>
  <si>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</si>
  <si>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</si>
  <si>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</si>
  <si>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</si>
  <si>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</si>
  <si>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melocotón</t>
  </si>
  <si>
    <t>ciruela</t>
  </si>
  <si>
    <t>plátano</t>
  </si>
  <si>
    <t>higo</t>
  </si>
  <si>
    <t>kiwi</t>
  </si>
  <si>
    <t>aguacate</t>
  </si>
  <si>
    <t>nectarina</t>
  </si>
  <si>
    <t>nuez</t>
  </si>
  <si>
    <t>castaña</t>
  </si>
  <si>
    <t>frambuesa</t>
  </si>
  <si>
    <t>almendra</t>
  </si>
  <si>
    <t>avellana</t>
  </si>
  <si>
    <t>VIÑEDO</t>
  </si>
  <si>
    <t>uva de mesa</t>
  </si>
  <si>
    <t>uva vinificación</t>
  </si>
  <si>
    <t>vino + mosto</t>
  </si>
  <si>
    <t>uva pasa</t>
  </si>
  <si>
    <t>OLIVAR</t>
  </si>
  <si>
    <t>aceituna de aderezo</t>
  </si>
  <si>
    <t>aceituna de almazara</t>
  </si>
  <si>
    <t>aceite</t>
  </si>
  <si>
    <t>ÍNDICE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</si>
  <si>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</si>
  <si>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</si>
  <si>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</si>
  <si>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</si>
  <si>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</si>
  <si>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</si>
  <si>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</si>
  <si>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</si>
  <si>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</si>
  <si>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</si>
  <si>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</si>
  <si>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sorgo</t>
  </si>
  <si>
    <t xml:space="preserve"> patata extratemprana</t>
  </si>
  <si>
    <t xml:space="preserve"> patata tardía</t>
  </si>
  <si>
    <t xml:space="preserve"> patata total</t>
  </si>
  <si>
    <t xml:space="preserve"> remolacha azucarera (r. verano)</t>
  </si>
  <si>
    <t xml:space="preserve"> remolacha azucarera (r. invierno)</t>
  </si>
  <si>
    <t xml:space="preserve"> algodón</t>
  </si>
  <si>
    <t xml:space="preserve"> tomate (rec. 1-i/31-v)</t>
  </si>
  <si>
    <t xml:space="preserve"> tomate (rec. 1-x/31xii)</t>
  </si>
  <si>
    <t xml:space="preserve"> tomate total</t>
  </si>
  <si>
    <t xml:space="preserve"> alcachofa</t>
  </si>
  <si>
    <t xml:space="preserve"> cebolla babosa</t>
  </si>
  <si>
    <t xml:space="preserve"> endivias</t>
  </si>
  <si>
    <t xml:space="preserve"> escarolas</t>
  </si>
  <si>
    <t xml:space="preserve"> espinacas</t>
  </si>
  <si>
    <t xml:space="preserve"> champiñón</t>
  </si>
  <si>
    <t xml:space="preserve"> otras setas</t>
  </si>
  <si>
    <t xml:space="preserve"> brócoli</t>
  </si>
  <si>
    <t xml:space="preserve"> apio</t>
  </si>
  <si>
    <t xml:space="preserve"> pepino</t>
  </si>
  <si>
    <t xml:space="preserve"> berenjena</t>
  </si>
  <si>
    <t xml:space="preserve"> calabacín</t>
  </si>
  <si>
    <t xml:space="preserve"> nabo</t>
  </si>
  <si>
    <t xml:space="preserve"> rábano</t>
  </si>
  <si>
    <t xml:space="preserve"> puerro</t>
  </si>
  <si>
    <t xml:space="preserve"> pomelo</t>
  </si>
  <si>
    <t xml:space="preserve"> satsumas</t>
  </si>
  <si>
    <t xml:space="preserve"> clementinas</t>
  </si>
  <si>
    <t xml:space="preserve"> híbridos (mandarina)</t>
  </si>
  <si>
    <t xml:space="preserve"> kiwi</t>
  </si>
  <si>
    <t xml:space="preserve"> castaña</t>
  </si>
  <si>
    <t xml:space="preserve"> aceituna de almazara</t>
  </si>
  <si>
    <t xml:space="preserve"> aceite</t>
  </si>
  <si>
    <t xml:space="preserve"> </t>
  </si>
  <si>
    <t>SECRETARÍA GENERAL TÉCNICA</t>
  </si>
  <si>
    <t>AVANCES DE SUPERFICIES Y PRODUCCIONES AGRÍCOLAS</t>
  </si>
  <si>
    <t>3. DISPONIBLE EN LA WEB DEL MAGRAMA:</t>
  </si>
  <si>
    <t xml:space="preserve">     http://www.magrama.es/</t>
  </si>
  <si>
    <t>ESTIMACIONES DE DICIEMBRE</t>
  </si>
  <si>
    <t xml:space="preserve"> tomate total por épocas de recolección</t>
  </si>
  <si>
    <t xml:space="preserve"> patata total por tipos </t>
  </si>
  <si>
    <t xml:space="preserve">   Resumen de cifras nacionales ......................................................................................................... páginas 5, 6 y 7</t>
  </si>
  <si>
    <t>Nota.- En la Comunidad Autónoma de Madrid, sin actualizar datos por falta de envío de los datos requeridos</t>
  </si>
  <si>
    <t>MINISTERIO DE AGRICULTURA, ALIMENTACIÓN Y MEDIO AMBIENTE</t>
  </si>
  <si>
    <t>SUBDIRECCIÓN GENERAL DE ESTADÍSTICA</t>
  </si>
  <si>
    <t xml:space="preserve">PATATA TOTAL POR TIPOS </t>
  </si>
  <si>
    <t>AÑO 2015</t>
  </si>
  <si>
    <t>PATATA</t>
  </si>
  <si>
    <t>TEMPRANA</t>
  </si>
  <si>
    <t>MED. EST.</t>
  </si>
  <si>
    <t>TARDÍA</t>
  </si>
  <si>
    <t>TOTAL</t>
  </si>
  <si>
    <t>TOMATE TOTAL POR ÉPOCAS DE RECOLECCIÓN</t>
  </si>
  <si>
    <t>TOMATE</t>
  </si>
  <si>
    <t>(REC. 1-I/31-V)</t>
  </si>
  <si>
    <t>(REC. 1-VI/30-IX)</t>
  </si>
  <si>
    <t>(REC. 1-X/31XII)</t>
  </si>
  <si>
    <t>FECHA:  31/12/2015</t>
  </si>
  <si>
    <t>DEFINITIVO</t>
  </si>
  <si>
    <t xml:space="preserve">   SUMA PROV. EST.</t>
  </si>
  <si>
    <t>EXTRATEMP.</t>
  </si>
  <si>
    <t>cereales otoño invierno</t>
  </si>
  <si>
    <t>DEFINIT.</t>
  </si>
  <si>
    <t>champiñón   (**)</t>
  </si>
  <si>
    <t>otras setas   (**)</t>
  </si>
  <si>
    <t>rábano   (**)</t>
  </si>
  <si>
    <t>remolacha total</t>
  </si>
  <si>
    <t>endivias   (**)</t>
  </si>
  <si>
    <t>pepinillo   (**)</t>
  </si>
  <si>
    <t>(*) Mes al que corresponde la última estimación</t>
  </si>
  <si>
    <t>(**) La superficie se expresa en miles de áreas</t>
  </si>
  <si>
    <t>(***) Se ha producido un cambio en la metodología en 2014</t>
  </si>
  <si>
    <t>(****) Producción total de Vino y Mosto en miles de Hectolitros. No corresponde a las existencias  a 25 de noviembre</t>
  </si>
  <si>
    <t>manzana total</t>
  </si>
  <si>
    <t>limón (***)</t>
  </si>
  <si>
    <t>pomelo (***)</t>
  </si>
  <si>
    <t>mandarina total</t>
  </si>
  <si>
    <t xml:space="preserve">Área de Estadísticas Físicas Agrarias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</si>
</sst>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  <numFmt numFmtId="167" formatCode="#,##0.0000"/>
    <numFmt numFmtId="168" formatCode="#,##0_);\(#,##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0"/>
    </font>
    <font>
      <sz val="8"/>
      <name val="Courier"/>
      <family val="0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09">
    <xf numFmtId="0" fontId="0" fillId="0" borderId="0" xfId="0" applyFont="1" applyAlignment="1">
      <alignment/>
    </xf>
    <xf numFmtId="0" fontId="4" fillId="0" borderId="0" xfId="51" applyFont="1" applyAlignment="1">
      <alignment vertical="justify"/>
      <protection/>
    </xf>
    <xf numFmtId="0" fontId="4" fillId="33" borderId="0" xfId="51" applyFont="1" applyFill="1" applyAlignment="1">
      <alignment vertical="justify"/>
      <protection/>
    </xf>
    <xf numFmtId="0" fontId="5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 vertical="justify"/>
      <protection/>
    </xf>
    <xf numFmtId="0" fontId="5" fillId="33" borderId="0" xfId="51" applyFont="1" applyFill="1" applyBorder="1" applyAlignment="1" quotePrefix="1">
      <alignment horizontal="left" vertical="justify"/>
      <protection/>
    </xf>
    <xf numFmtId="0" fontId="5" fillId="33" borderId="0" xfId="51" applyFont="1" applyFill="1" applyBorder="1" applyAlignment="1">
      <alignment horizontal="left" vertical="center"/>
      <protection/>
    </xf>
    <xf numFmtId="0" fontId="2" fillId="0" borderId="0" xfId="51">
      <alignment/>
      <protection/>
    </xf>
    <xf numFmtId="0" fontId="6" fillId="34" borderId="10" xfId="51" applyFont="1" applyFill="1" applyBorder="1" applyAlignment="1" quotePrefix="1">
      <alignment horizontal="center" vertical="justify"/>
      <protection/>
    </xf>
    <xf numFmtId="0" fontId="6" fillId="33" borderId="0" xfId="51" applyFont="1" applyFill="1" applyBorder="1" applyAlignment="1">
      <alignment vertical="justify"/>
      <protection/>
    </xf>
    <xf numFmtId="0" fontId="6" fillId="33" borderId="0" xfId="51" applyFont="1" applyFill="1" applyAlignment="1">
      <alignment vertical="justify"/>
      <protection/>
    </xf>
    <xf numFmtId="0" fontId="5" fillId="0" borderId="0" xfId="51" applyFont="1" applyAlignment="1">
      <alignment vertical="justify"/>
      <protection/>
    </xf>
    <xf numFmtId="0" fontId="6" fillId="34" borderId="11" xfId="51" applyFont="1" applyFill="1" applyBorder="1" applyAlignment="1" quotePrefix="1">
      <alignment horizontal="center" vertical="justify"/>
      <protection/>
    </xf>
    <xf numFmtId="0" fontId="6" fillId="34" borderId="12" xfId="51" applyFont="1" applyFill="1" applyBorder="1" applyAlignment="1">
      <alignment vertical="justify"/>
      <protection/>
    </xf>
    <xf numFmtId="0" fontId="6" fillId="34" borderId="13" xfId="51" applyFont="1" applyFill="1" applyBorder="1" applyAlignment="1">
      <alignment vertical="justify"/>
      <protection/>
    </xf>
    <xf numFmtId="0" fontId="6" fillId="34" borderId="14" xfId="51" applyFont="1" applyFill="1" applyBorder="1" applyAlignment="1">
      <alignment vertical="justify"/>
      <protection/>
    </xf>
    <xf numFmtId="1" fontId="6" fillId="34" borderId="15" xfId="51" applyNumberFormat="1" applyFont="1" applyFill="1" applyBorder="1" applyAlignment="1">
      <alignment horizontal="center" vertical="justify"/>
      <protection/>
    </xf>
    <xf numFmtId="1" fontId="6" fillId="34" borderId="16" xfId="51" applyNumberFormat="1" applyFont="1" applyFill="1" applyBorder="1" applyAlignment="1">
      <alignment horizontal="center" vertical="justify"/>
      <protection/>
    </xf>
    <xf numFmtId="1" fontId="6" fillId="34" borderId="17" xfId="51" applyNumberFormat="1" applyFont="1" applyFill="1" applyBorder="1" applyAlignment="1">
      <alignment horizontal="center" vertical="justify"/>
      <protection/>
    </xf>
    <xf numFmtId="1" fontId="6" fillId="33" borderId="0" xfId="51" applyNumberFormat="1" applyFont="1" applyFill="1" applyAlignment="1">
      <alignment horizontal="center" vertical="justify"/>
      <protection/>
    </xf>
    <xf numFmtId="0" fontId="6" fillId="34" borderId="18" xfId="51" applyFont="1" applyFill="1" applyBorder="1" applyAlignment="1">
      <alignment vertical="justify"/>
      <protection/>
    </xf>
    <xf numFmtId="0" fontId="6" fillId="34" borderId="12" xfId="51" applyFont="1" applyFill="1" applyBorder="1" applyAlignment="1">
      <alignment horizontal="center" vertical="justify"/>
      <protection/>
    </xf>
    <xf numFmtId="0" fontId="6" fillId="34" borderId="13" xfId="51" applyFont="1" applyFill="1" applyBorder="1" applyAlignment="1">
      <alignment horizontal="center" vertical="justify"/>
      <protection/>
    </xf>
    <xf numFmtId="0" fontId="6" fillId="34" borderId="14" xfId="51" applyFont="1" applyFill="1" applyBorder="1" applyAlignment="1">
      <alignment horizontal="center" vertical="justify"/>
      <protection/>
    </xf>
    <xf numFmtId="0" fontId="6" fillId="33" borderId="0" xfId="51" applyFont="1" applyFill="1" applyAlignment="1">
      <alignment horizontal="center" vertical="justify"/>
      <protection/>
    </xf>
    <xf numFmtId="0" fontId="4" fillId="33" borderId="19" xfId="51" applyFont="1" applyFill="1" applyBorder="1" applyAlignment="1">
      <alignment horizontal="fill" vertical="justify"/>
      <protection/>
    </xf>
    <xf numFmtId="0" fontId="4" fillId="33" borderId="0" xfId="51" applyFont="1" applyFill="1" applyAlignment="1">
      <alignment horizontal="fill" vertical="justify"/>
      <protection/>
    </xf>
    <xf numFmtId="0" fontId="4" fillId="33" borderId="0" xfId="51" applyFont="1" applyFill="1" applyBorder="1" applyAlignment="1">
      <alignment horizontal="fill" vertical="justify"/>
      <protection/>
    </xf>
    <xf numFmtId="0" fontId="4" fillId="33" borderId="20" xfId="51" applyFont="1" applyFill="1" applyBorder="1" applyAlignment="1">
      <alignment horizontal="fill" vertical="justify"/>
      <protection/>
    </xf>
    <xf numFmtId="0" fontId="7" fillId="33" borderId="19" xfId="51" applyFont="1" applyFill="1" applyBorder="1" applyAlignment="1" quotePrefix="1">
      <alignment horizontal="left" vertical="justify"/>
      <protection/>
    </xf>
    <xf numFmtId="0" fontId="7" fillId="33" borderId="0" xfId="51" applyFont="1" applyFill="1" applyAlignment="1">
      <alignment vertical="justify"/>
      <protection/>
    </xf>
    <xf numFmtId="3" fontId="7" fillId="33" borderId="0" xfId="51" applyNumberFormat="1" applyFont="1" applyFill="1" applyAlignment="1" applyProtection="1">
      <alignment vertical="justify"/>
      <protection/>
    </xf>
    <xf numFmtId="164" fontId="7" fillId="33" borderId="0" xfId="51" applyNumberFormat="1" applyFont="1" applyFill="1" applyAlignment="1" applyProtection="1">
      <alignment vertical="justify"/>
      <protection/>
    </xf>
    <xf numFmtId="164" fontId="7" fillId="33" borderId="20" xfId="51" applyNumberFormat="1" applyFont="1" applyFill="1" applyBorder="1" applyAlignment="1" applyProtection="1">
      <alignment vertical="justify"/>
      <protection/>
    </xf>
    <xf numFmtId="0" fontId="7" fillId="0" borderId="0" xfId="51" applyFont="1" applyAlignment="1">
      <alignment vertical="justify"/>
      <protection/>
    </xf>
    <xf numFmtId="0" fontId="7" fillId="0" borderId="19" xfId="51" applyFont="1" applyBorder="1" applyAlignment="1">
      <alignment vertical="justify"/>
      <protection/>
    </xf>
    <xf numFmtId="0" fontId="7" fillId="33" borderId="19" xfId="51" applyFont="1" applyFill="1" applyBorder="1" applyAlignment="1">
      <alignment vertical="justify"/>
      <protection/>
    </xf>
    <xf numFmtId="0" fontId="6" fillId="34" borderId="21" xfId="51" applyFont="1" applyFill="1" applyBorder="1" applyAlignment="1">
      <alignment vertical="justify"/>
      <protection/>
    </xf>
    <xf numFmtId="0" fontId="6" fillId="34" borderId="22" xfId="51" applyFont="1" applyFill="1" applyBorder="1" applyAlignment="1">
      <alignment vertical="justify"/>
      <protection/>
    </xf>
    <xf numFmtId="3" fontId="6" fillId="34" borderId="22" xfId="51" applyNumberFormat="1" applyFont="1" applyFill="1" applyBorder="1" applyAlignment="1" applyProtection="1">
      <alignment vertical="justify"/>
      <protection/>
    </xf>
    <xf numFmtId="164" fontId="6" fillId="34" borderId="23" xfId="51" applyNumberFormat="1" applyFont="1" applyFill="1" applyBorder="1" applyAlignment="1" applyProtection="1">
      <alignment vertical="justify"/>
      <protection/>
    </xf>
    <xf numFmtId="164" fontId="6" fillId="33" borderId="0" xfId="51" applyNumberFormat="1" applyFont="1" applyFill="1" applyAlignment="1" applyProtection="1">
      <alignment vertical="justify"/>
      <protection/>
    </xf>
    <xf numFmtId="164" fontId="6" fillId="34" borderId="24" xfId="51" applyNumberFormat="1" applyFont="1" applyFill="1" applyBorder="1" applyAlignment="1" applyProtection="1">
      <alignment vertical="justify"/>
      <protection/>
    </xf>
    <xf numFmtId="0" fontId="6" fillId="0" borderId="0" xfId="51" applyFont="1" applyAlignment="1">
      <alignment vertical="justify"/>
      <protection/>
    </xf>
    <xf numFmtId="0" fontId="6" fillId="34" borderId="21" xfId="51" applyFont="1" applyFill="1" applyBorder="1" applyAlignment="1" quotePrefix="1">
      <alignment horizontal="left" vertical="justify"/>
      <protection/>
    </xf>
    <xf numFmtId="0" fontId="7" fillId="33" borderId="0" xfId="51" applyFont="1" applyFill="1" applyBorder="1" applyAlignment="1">
      <alignment vertical="justify"/>
      <protection/>
    </xf>
    <xf numFmtId="3" fontId="7" fillId="33" borderId="0" xfId="51" applyNumberFormat="1" applyFont="1" applyFill="1" applyBorder="1" applyAlignment="1" applyProtection="1">
      <alignment vertical="justify"/>
      <protection/>
    </xf>
    <xf numFmtId="164" fontId="7" fillId="33" borderId="0" xfId="51" applyNumberFormat="1" applyFont="1" applyFill="1" applyBorder="1" applyAlignment="1" applyProtection="1">
      <alignment vertical="justify"/>
      <protection/>
    </xf>
    <xf numFmtId="0" fontId="7" fillId="34" borderId="25" xfId="51" applyFont="1" applyFill="1" applyBorder="1" applyAlignment="1">
      <alignment vertical="justify"/>
      <protection/>
    </xf>
    <xf numFmtId="0" fontId="7" fillId="34" borderId="16" xfId="51" applyFont="1" applyFill="1" applyBorder="1" applyAlignment="1">
      <alignment vertical="justify"/>
      <protection/>
    </xf>
    <xf numFmtId="3" fontId="7" fillId="34" borderId="16" xfId="51" applyNumberFormat="1" applyFont="1" applyFill="1" applyBorder="1" applyAlignment="1" applyProtection="1">
      <alignment vertical="justify"/>
      <protection/>
    </xf>
    <xf numFmtId="164" fontId="7" fillId="34" borderId="17" xfId="51" applyNumberFormat="1" applyFont="1" applyFill="1" applyBorder="1" applyAlignment="1" applyProtection="1">
      <alignment vertical="justify"/>
      <protection/>
    </xf>
    <xf numFmtId="0" fontId="6" fillId="34" borderId="19" xfId="51" applyFont="1" applyFill="1" applyBorder="1" applyAlignment="1">
      <alignment vertical="justify"/>
      <protection/>
    </xf>
    <xf numFmtId="0" fontId="6" fillId="34" borderId="0" xfId="51" applyFont="1" applyFill="1" applyBorder="1" applyAlignment="1">
      <alignment vertical="justify"/>
      <protection/>
    </xf>
    <xf numFmtId="3" fontId="6" fillId="34" borderId="0" xfId="51" applyNumberFormat="1" applyFont="1" applyFill="1" applyBorder="1" applyAlignment="1" applyProtection="1">
      <alignment vertical="justify"/>
      <protection/>
    </xf>
    <xf numFmtId="164" fontId="6" fillId="34" borderId="20" xfId="51" applyNumberFormat="1" applyFont="1" applyFill="1" applyBorder="1" applyAlignment="1" applyProtection="1">
      <alignment vertical="justify"/>
      <protection/>
    </xf>
    <xf numFmtId="0" fontId="2" fillId="34" borderId="26" xfId="51" applyFont="1" applyFill="1" applyBorder="1" applyAlignment="1">
      <alignment vertical="justify"/>
      <protection/>
    </xf>
    <xf numFmtId="0" fontId="2" fillId="34" borderId="13" xfId="51" applyFont="1" applyFill="1" applyBorder="1" applyAlignment="1">
      <alignment vertical="justify"/>
      <protection/>
    </xf>
    <xf numFmtId="3" fontId="2" fillId="34" borderId="13" xfId="51" applyNumberFormat="1" applyFont="1" applyFill="1" applyBorder="1" applyAlignment="1">
      <alignment vertical="justify"/>
      <protection/>
    </xf>
    <xf numFmtId="0" fontId="2" fillId="34" borderId="14" xfId="51" applyFont="1" applyFill="1" applyBorder="1" applyAlignment="1">
      <alignment vertical="justify"/>
      <protection/>
    </xf>
    <xf numFmtId="0" fontId="2" fillId="33" borderId="13" xfId="51" applyFont="1" applyFill="1" applyBorder="1" applyAlignment="1">
      <alignment vertical="justify"/>
      <protection/>
    </xf>
    <xf numFmtId="0" fontId="2" fillId="0" borderId="0" xfId="51" applyFont="1" applyAlignment="1">
      <alignment vertical="justify"/>
      <protection/>
    </xf>
    <xf numFmtId="37" fontId="2" fillId="0" borderId="0" xfId="51" applyNumberFormat="1" applyFont="1" applyAlignment="1" applyProtection="1">
      <alignment vertical="justify"/>
      <protection/>
    </xf>
    <xf numFmtId="0" fontId="9" fillId="0" borderId="0" xfId="57" applyFont="1" applyFill="1">
      <alignment/>
      <protection/>
    </xf>
    <xf numFmtId="0" fontId="9" fillId="0" borderId="0" xfId="57" applyFont="1">
      <alignment/>
      <protection/>
    </xf>
    <xf numFmtId="0" fontId="6" fillId="0" borderId="0" xfId="57" applyFont="1" applyFill="1" applyAlignment="1" quotePrefix="1">
      <alignment horizontal="left"/>
      <protection/>
    </xf>
    <xf numFmtId="0" fontId="6" fillId="0" borderId="0" xfId="57" applyFont="1" applyFill="1">
      <alignment/>
      <protection/>
    </xf>
    <xf numFmtId="0" fontId="6" fillId="0" borderId="0" xfId="57" applyFont="1">
      <alignment/>
      <protection/>
    </xf>
    <xf numFmtId="0" fontId="6" fillId="34" borderId="15" xfId="57" applyFont="1" applyFill="1" applyBorder="1">
      <alignment/>
      <protection/>
    </xf>
    <xf numFmtId="0" fontId="6" fillId="34" borderId="17" xfId="57" applyFont="1" applyFill="1" applyBorder="1">
      <alignment/>
      <protection/>
    </xf>
    <xf numFmtId="0" fontId="6" fillId="0" borderId="0" xfId="57" applyFont="1" applyFill="1" applyBorder="1">
      <alignment/>
      <protection/>
    </xf>
    <xf numFmtId="0" fontId="6" fillId="34" borderId="27" xfId="57" applyFont="1" applyFill="1" applyBorder="1" applyAlignment="1" quotePrefix="1">
      <alignment horizontal="center"/>
      <protection/>
    </xf>
    <xf numFmtId="0" fontId="6" fillId="34" borderId="20" xfId="57" applyFont="1" applyFill="1" applyBorder="1">
      <alignment/>
      <protection/>
    </xf>
    <xf numFmtId="0" fontId="6" fillId="34" borderId="16" xfId="57" applyFont="1" applyFill="1" applyBorder="1" applyAlignment="1">
      <alignment horizontal="center"/>
      <protection/>
    </xf>
    <xf numFmtId="0" fontId="6" fillId="34" borderId="17" xfId="57" applyNumberFormat="1" applyFont="1" applyFill="1" applyBorder="1" applyAlignment="1" applyProtection="1">
      <alignment horizontal="center"/>
      <protection/>
    </xf>
    <xf numFmtId="0" fontId="6" fillId="34" borderId="12" xfId="57" applyFont="1" applyFill="1" applyBorder="1" applyAlignment="1">
      <alignment vertical="center"/>
      <protection/>
    </xf>
    <xf numFmtId="0" fontId="6" fillId="34" borderId="14" xfId="57" applyFont="1" applyFill="1" applyBorder="1" applyAlignment="1">
      <alignment vertical="center"/>
      <protection/>
    </xf>
    <xf numFmtId="0" fontId="6" fillId="0" borderId="0" xfId="57" applyFont="1" applyFill="1" applyBorder="1" applyAlignment="1">
      <alignment vertical="center"/>
      <protection/>
    </xf>
    <xf numFmtId="0" fontId="6" fillId="34" borderId="12" xfId="57" applyFont="1" applyFill="1" applyBorder="1" applyAlignment="1">
      <alignment horizontal="center" vertical="center"/>
      <protection/>
    </xf>
    <xf numFmtId="0" fontId="6" fillId="34" borderId="13" xfId="57" applyNumberFormat="1" applyFont="1" applyFill="1" applyBorder="1" applyAlignment="1" applyProtection="1">
      <alignment horizontal="center" vertical="center"/>
      <protection/>
    </xf>
    <xf numFmtId="0" fontId="6" fillId="34" borderId="14" xfId="51" applyFont="1" applyFill="1" applyBorder="1" applyAlignment="1">
      <alignment horizontal="center" vertical="center"/>
      <protection/>
    </xf>
    <xf numFmtId="0" fontId="6" fillId="0" borderId="0" xfId="57" applyFont="1" applyAlignment="1">
      <alignment vertical="center"/>
      <protection/>
    </xf>
    <xf numFmtId="0" fontId="7" fillId="0" borderId="0" xfId="57" applyFont="1" applyFill="1" applyAlignment="1">
      <alignment vertical="justify"/>
      <protection/>
    </xf>
    <xf numFmtId="0" fontId="4" fillId="0" borderId="0" xfId="57" applyFont="1" applyFill="1" applyAlignment="1">
      <alignment vertical="justify"/>
      <protection/>
    </xf>
    <xf numFmtId="165" fontId="4" fillId="0" borderId="0" xfId="57" applyNumberFormat="1" applyFont="1" applyFill="1" applyAlignment="1">
      <alignment vertical="justify"/>
      <protection/>
    </xf>
    <xf numFmtId="0" fontId="4" fillId="0" borderId="0" xfId="57" applyFont="1" applyAlignment="1">
      <alignment vertical="justify"/>
      <protection/>
    </xf>
    <xf numFmtId="165" fontId="4" fillId="0" borderId="0" xfId="57" applyNumberFormat="1" applyFont="1" applyAlignment="1">
      <alignment vertical="justify"/>
      <protection/>
    </xf>
    <xf numFmtId="165" fontId="4" fillId="0" borderId="0" xfId="57" applyNumberFormat="1" applyFont="1" applyAlignment="1" applyProtection="1">
      <alignment vertical="justify"/>
      <protection/>
    </xf>
    <xf numFmtId="0" fontId="7" fillId="0" borderId="0" xfId="57" applyFont="1" applyAlignment="1">
      <alignment vertical="justify"/>
      <protection/>
    </xf>
    <xf numFmtId="0" fontId="4" fillId="0" borderId="0" xfId="57" applyFont="1" applyAlignment="1">
      <alignment horizontal="right" vertical="justify"/>
      <protection/>
    </xf>
    <xf numFmtId="165" fontId="4" fillId="0" borderId="0" xfId="57" applyNumberFormat="1" applyFont="1" applyFill="1" applyAlignment="1" applyProtection="1">
      <alignment vertical="justify"/>
      <protection/>
    </xf>
    <xf numFmtId="0" fontId="7" fillId="0" borderId="0" xfId="57" applyFont="1" applyAlignment="1">
      <alignment vertical="center"/>
      <protection/>
    </xf>
    <xf numFmtId="0" fontId="4" fillId="0" borderId="0" xfId="57" applyFont="1">
      <alignment/>
      <protection/>
    </xf>
    <xf numFmtId="0" fontId="6" fillId="34" borderId="12" xfId="57" applyFont="1" applyFill="1" applyBorder="1">
      <alignment/>
      <protection/>
    </xf>
    <xf numFmtId="0" fontId="6" fillId="34" borderId="14" xfId="57" applyFont="1" applyFill="1" applyBorder="1">
      <alignment/>
      <protection/>
    </xf>
    <xf numFmtId="0" fontId="8" fillId="0" borderId="0" xfId="57">
      <alignment/>
      <protection/>
    </xf>
    <xf numFmtId="0" fontId="7" fillId="0" borderId="0" xfId="57" applyFont="1">
      <alignment/>
      <protection/>
    </xf>
    <xf numFmtId="165" fontId="4" fillId="0" borderId="0" xfId="57" applyNumberFormat="1" applyFont="1" applyFill="1" applyAlignment="1">
      <alignment horizontal="right" vertical="justify"/>
      <protection/>
    </xf>
    <xf numFmtId="165" fontId="4" fillId="0" borderId="0" xfId="57" applyNumberFormat="1" applyFont="1" applyAlignment="1">
      <alignment horizontal="right" vertical="justify"/>
      <protection/>
    </xf>
    <xf numFmtId="3" fontId="7" fillId="0" borderId="0" xfId="57" applyNumberFormat="1" applyFont="1" applyFill="1" applyAlignment="1">
      <alignment horizontal="right" vertical="justify"/>
      <protection/>
    </xf>
    <xf numFmtId="3" fontId="7" fillId="0" borderId="0" xfId="57" applyNumberFormat="1" applyFont="1" applyAlignment="1">
      <alignment horizontal="right" vertical="justify"/>
      <protection/>
    </xf>
    <xf numFmtId="167" fontId="48" fillId="0" borderId="0" xfId="57" applyNumberFormat="1" applyFont="1" applyFill="1" applyAlignment="1" applyProtection="1">
      <alignment vertical="justify"/>
      <protection/>
    </xf>
    <xf numFmtId="166" fontId="48" fillId="0" borderId="0" xfId="57" applyNumberFormat="1" applyFont="1" applyFill="1" applyAlignment="1" applyProtection="1">
      <alignment vertical="justify"/>
      <protection/>
    </xf>
    <xf numFmtId="0" fontId="48" fillId="0" borderId="0" xfId="57" applyFont="1" applyFill="1" applyAlignment="1">
      <alignment horizontal="right" vertical="justify"/>
      <protection/>
    </xf>
    <xf numFmtId="0" fontId="48" fillId="0" borderId="0" xfId="57" applyFont="1" applyAlignment="1">
      <alignment horizontal="right" vertical="justify"/>
      <protection/>
    </xf>
    <xf numFmtId="165" fontId="48" fillId="0" borderId="0" xfId="57" applyNumberFormat="1" applyFont="1" applyAlignment="1" applyProtection="1">
      <alignment vertical="justify"/>
      <protection/>
    </xf>
    <xf numFmtId="3" fontId="49" fillId="0" borderId="0" xfId="57" applyNumberFormat="1" applyFont="1" applyFill="1" applyAlignment="1">
      <alignment horizontal="right" vertical="justify"/>
      <protection/>
    </xf>
    <xf numFmtId="0" fontId="2" fillId="0" borderId="0" xfId="55">
      <alignment/>
      <protection/>
    </xf>
    <xf numFmtId="0" fontId="2" fillId="0" borderId="0" xfId="55" applyBorder="1">
      <alignment/>
      <protection/>
    </xf>
    <xf numFmtId="0" fontId="0" fillId="0" borderId="0" xfId="0" applyAlignment="1">
      <alignment vertical="center" wrapText="1"/>
    </xf>
    <xf numFmtId="0" fontId="5" fillId="34" borderId="28" xfId="55" applyFont="1" applyFill="1" applyBorder="1" applyAlignment="1">
      <alignment horizontal="center"/>
      <protection/>
    </xf>
    <xf numFmtId="0" fontId="5" fillId="34" borderId="29" xfId="55" applyFont="1" applyFill="1" applyBorder="1" applyAlignment="1">
      <alignment horizontal="left"/>
      <protection/>
    </xf>
    <xf numFmtId="0" fontId="5" fillId="34" borderId="30" xfId="55" applyFont="1" applyFill="1" applyBorder="1" applyAlignment="1">
      <alignment horizontal="left"/>
      <protection/>
    </xf>
    <xf numFmtId="0" fontId="2" fillId="33" borderId="0" xfId="55" applyFill="1">
      <alignment/>
      <protection/>
    </xf>
    <xf numFmtId="0" fontId="5" fillId="34" borderId="31" xfId="55" applyFont="1" applyFill="1" applyBorder="1" applyAlignment="1">
      <alignment horizontal="center"/>
      <protection/>
    </xf>
    <xf numFmtId="0" fontId="5" fillId="34" borderId="0" xfId="55" applyFont="1" applyFill="1" applyBorder="1" applyAlignment="1">
      <alignment horizontal="left"/>
      <protection/>
    </xf>
    <xf numFmtId="0" fontId="5" fillId="34" borderId="19" xfId="55" applyFont="1" applyFill="1" applyBorder="1" applyAlignment="1">
      <alignment horizontal="left"/>
      <protection/>
    </xf>
    <xf numFmtId="0" fontId="5" fillId="33" borderId="31" xfId="55" applyFont="1" applyFill="1" applyBorder="1" applyAlignment="1">
      <alignment horizontal="center"/>
      <protection/>
    </xf>
    <xf numFmtId="0" fontId="5" fillId="33" borderId="0" xfId="55" applyFont="1" applyFill="1" applyBorder="1" applyAlignment="1">
      <alignment horizontal="left"/>
      <protection/>
    </xf>
    <xf numFmtId="0" fontId="5" fillId="33" borderId="19" xfId="55" applyFont="1" applyFill="1" applyBorder="1" applyAlignment="1">
      <alignment horizontal="left"/>
      <protection/>
    </xf>
    <xf numFmtId="0" fontId="5" fillId="33" borderId="0" xfId="55" applyFont="1" applyFill="1">
      <alignment/>
      <protection/>
    </xf>
    <xf numFmtId="0" fontId="5" fillId="34" borderId="32" xfId="55" applyFont="1" applyFill="1" applyBorder="1" applyAlignment="1" quotePrefix="1">
      <alignment horizontal="center"/>
      <protection/>
    </xf>
    <xf numFmtId="0" fontId="5" fillId="34" borderId="33" xfId="55" applyFont="1" applyFill="1" applyBorder="1">
      <alignment/>
      <protection/>
    </xf>
    <xf numFmtId="0" fontId="5" fillId="34" borderId="34" xfId="55" applyFont="1" applyFill="1" applyBorder="1">
      <alignment/>
      <protection/>
    </xf>
    <xf numFmtId="0" fontId="5" fillId="33" borderId="0" xfId="55" applyFont="1" applyFill="1">
      <alignment/>
      <protection/>
    </xf>
    <xf numFmtId="0" fontId="11" fillId="33" borderId="0" xfId="55" applyFont="1" applyFill="1">
      <alignment/>
      <protection/>
    </xf>
    <xf numFmtId="0" fontId="5" fillId="33" borderId="0" xfId="55" applyFont="1" applyFill="1" applyAlignment="1">
      <alignment/>
      <protection/>
    </xf>
    <xf numFmtId="0" fontId="5" fillId="33" borderId="0" xfId="55" applyFont="1" applyFill="1" applyAlignment="1" quotePrefix="1">
      <alignment/>
      <protection/>
    </xf>
    <xf numFmtId="0" fontId="5" fillId="33" borderId="0" xfId="55" applyFont="1" applyFill="1" applyAlignment="1" quotePrefix="1">
      <alignment horizontal="left"/>
      <protection/>
    </xf>
    <xf numFmtId="0" fontId="2" fillId="33" borderId="0" xfId="53" applyFill="1">
      <alignment/>
      <protection/>
    </xf>
    <xf numFmtId="0" fontId="2" fillId="0" borderId="0" xfId="53">
      <alignment/>
      <protection/>
    </xf>
    <xf numFmtId="0" fontId="2" fillId="33" borderId="0" xfId="53" applyFill="1" applyAlignment="1">
      <alignment/>
      <protection/>
    </xf>
    <xf numFmtId="0" fontId="2" fillId="33" borderId="19" xfId="53" applyFill="1" applyBorder="1" applyAlignment="1">
      <alignment horizontal="left"/>
      <protection/>
    </xf>
    <xf numFmtId="0" fontId="4" fillId="33" borderId="0" xfId="53" applyFont="1" applyFill="1" applyBorder="1" applyAlignment="1">
      <alignment horizontal="left"/>
      <protection/>
    </xf>
    <xf numFmtId="0" fontId="4" fillId="33" borderId="31" xfId="53" applyFont="1" applyFill="1" applyBorder="1" applyAlignment="1">
      <alignment horizontal="left"/>
      <protection/>
    </xf>
    <xf numFmtId="0" fontId="4" fillId="33" borderId="0" xfId="53" applyFont="1" applyFill="1" applyAlignment="1">
      <alignment horizontal="left"/>
      <protection/>
    </xf>
    <xf numFmtId="0" fontId="2" fillId="33" borderId="0" xfId="53" applyFill="1" applyAlignment="1">
      <alignment horizontal="left"/>
      <protection/>
    </xf>
    <xf numFmtId="0" fontId="7" fillId="33" borderId="0" xfId="53" applyFont="1" applyFill="1" applyAlignment="1">
      <alignment horizontal="center"/>
      <protection/>
    </xf>
    <xf numFmtId="0" fontId="2" fillId="34" borderId="35" xfId="53" applyFill="1" applyBorder="1">
      <alignment/>
      <protection/>
    </xf>
    <xf numFmtId="0" fontId="2" fillId="34" borderId="36" xfId="53" applyFill="1" applyBorder="1">
      <alignment/>
      <protection/>
    </xf>
    <xf numFmtId="0" fontId="2" fillId="34" borderId="37" xfId="53" applyFill="1" applyBorder="1">
      <alignment/>
      <protection/>
    </xf>
    <xf numFmtId="0" fontId="2" fillId="34" borderId="38" xfId="53" applyFill="1" applyBorder="1">
      <alignment/>
      <protection/>
    </xf>
    <xf numFmtId="0" fontId="2" fillId="34" borderId="0" xfId="53" applyFill="1" applyBorder="1">
      <alignment/>
      <protection/>
    </xf>
    <xf numFmtId="0" fontId="2" fillId="34" borderId="39" xfId="53" applyFill="1" applyBorder="1">
      <alignment/>
      <protection/>
    </xf>
    <xf numFmtId="0" fontId="2" fillId="34" borderId="40" xfId="53" applyFill="1" applyBorder="1">
      <alignment/>
      <protection/>
    </xf>
    <xf numFmtId="0" fontId="2" fillId="34" borderId="41" xfId="53" applyFill="1" applyBorder="1">
      <alignment/>
      <protection/>
    </xf>
    <xf numFmtId="0" fontId="2" fillId="34" borderId="42" xfId="53" applyFill="1" applyBorder="1">
      <alignment/>
      <protection/>
    </xf>
    <xf numFmtId="0" fontId="10" fillId="33" borderId="0" xfId="53" applyFont="1" applyFill="1" applyAlignment="1">
      <alignment/>
      <protection/>
    </xf>
    <xf numFmtId="0" fontId="13" fillId="33" borderId="0" xfId="53" applyFont="1" applyFill="1">
      <alignment/>
      <protection/>
    </xf>
    <xf numFmtId="0" fontId="3" fillId="33" borderId="0" xfId="53" applyFont="1" applyFill="1" applyAlignment="1">
      <alignment horizontal="center"/>
      <protection/>
    </xf>
    <xf numFmtId="0" fontId="10" fillId="33" borderId="0" xfId="53" applyFont="1" applyFill="1" applyBorder="1" applyAlignment="1" quotePrefix="1">
      <alignment horizontal="center" vertical="center"/>
      <protection/>
    </xf>
    <xf numFmtId="0" fontId="13" fillId="0" borderId="0" xfId="53" applyFont="1">
      <alignment/>
      <protection/>
    </xf>
    <xf numFmtId="0" fontId="2" fillId="0" borderId="0" xfId="53" applyBorder="1">
      <alignment/>
      <protection/>
    </xf>
    <xf numFmtId="0" fontId="4" fillId="0" borderId="0" xfId="53" applyFont="1" applyAlignment="1">
      <alignment vertical="justify"/>
      <protection/>
    </xf>
    <xf numFmtId="0" fontId="4" fillId="33" borderId="0" xfId="53" applyFont="1" applyFill="1" applyAlignment="1">
      <alignment vertical="justify"/>
      <protection/>
    </xf>
    <xf numFmtId="0" fontId="5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justify"/>
      <protection/>
    </xf>
    <xf numFmtId="0" fontId="5" fillId="33" borderId="0" xfId="53" applyFont="1" applyFill="1" applyBorder="1" applyAlignment="1" quotePrefix="1">
      <alignment horizontal="left" vertical="justify"/>
      <protection/>
    </xf>
    <xf numFmtId="0" fontId="5" fillId="33" borderId="0" xfId="53" applyFont="1" applyFill="1" applyBorder="1" applyAlignment="1">
      <alignment horizontal="left" vertical="center"/>
      <protection/>
    </xf>
    <xf numFmtId="0" fontId="5" fillId="33" borderId="0" xfId="53" applyFont="1" applyFill="1" applyBorder="1" applyAlignment="1">
      <alignment vertical="justify"/>
      <protection/>
    </xf>
    <xf numFmtId="0" fontId="6" fillId="34" borderId="10" xfId="53" applyFont="1" applyFill="1" applyBorder="1" applyAlignment="1" quotePrefix="1">
      <alignment horizontal="center" vertical="justify"/>
      <protection/>
    </xf>
    <xf numFmtId="0" fontId="6" fillId="33" borderId="0" xfId="53" applyFont="1" applyFill="1" applyBorder="1" applyAlignment="1">
      <alignment vertical="justify"/>
      <protection/>
    </xf>
    <xf numFmtId="0" fontId="6" fillId="33" borderId="0" xfId="53" applyFont="1" applyFill="1" applyAlignment="1">
      <alignment vertical="justify"/>
      <protection/>
    </xf>
    <xf numFmtId="0" fontId="5" fillId="0" borderId="0" xfId="53" applyFont="1" applyAlignment="1">
      <alignment vertical="justify"/>
      <protection/>
    </xf>
    <xf numFmtId="0" fontId="6" fillId="34" borderId="11" xfId="53" applyFont="1" applyFill="1" applyBorder="1" applyAlignment="1" quotePrefix="1">
      <alignment horizontal="center" vertical="justify"/>
      <protection/>
    </xf>
    <xf numFmtId="0" fontId="6" fillId="34" borderId="12" xfId="53" applyFont="1" applyFill="1" applyBorder="1" applyAlignment="1">
      <alignment vertical="justify"/>
      <protection/>
    </xf>
    <xf numFmtId="0" fontId="6" fillId="34" borderId="13" xfId="53" applyFont="1" applyFill="1" applyBorder="1" applyAlignment="1">
      <alignment vertical="justify"/>
      <protection/>
    </xf>
    <xf numFmtId="0" fontId="6" fillId="34" borderId="14" xfId="53" applyFont="1" applyFill="1" applyBorder="1" applyAlignment="1">
      <alignment vertical="justify"/>
      <protection/>
    </xf>
    <xf numFmtId="1" fontId="6" fillId="34" borderId="15" xfId="53" applyNumberFormat="1" applyFont="1" applyFill="1" applyBorder="1" applyAlignment="1">
      <alignment horizontal="center" vertical="justify"/>
      <protection/>
    </xf>
    <xf numFmtId="1" fontId="6" fillId="34" borderId="16" xfId="53" applyNumberFormat="1" applyFont="1" applyFill="1" applyBorder="1" applyAlignment="1">
      <alignment horizontal="center" vertical="justify"/>
      <protection/>
    </xf>
    <xf numFmtId="1" fontId="6" fillId="34" borderId="17" xfId="53" applyNumberFormat="1" applyFont="1" applyFill="1" applyBorder="1" applyAlignment="1">
      <alignment horizontal="center" vertical="justify"/>
      <protection/>
    </xf>
    <xf numFmtId="1" fontId="6" fillId="33" borderId="0" xfId="53" applyNumberFormat="1" applyFont="1" applyFill="1" applyAlignment="1">
      <alignment horizontal="center" vertical="justify"/>
      <protection/>
    </xf>
    <xf numFmtId="0" fontId="6" fillId="34" borderId="18" xfId="53" applyFont="1" applyFill="1" applyBorder="1" applyAlignment="1">
      <alignment vertical="justify"/>
      <protection/>
    </xf>
    <xf numFmtId="0" fontId="6" fillId="34" borderId="12" xfId="53" applyFont="1" applyFill="1" applyBorder="1" applyAlignment="1">
      <alignment horizontal="center" vertical="justify"/>
      <protection/>
    </xf>
    <xf numFmtId="0" fontId="6" fillId="34" borderId="13" xfId="53" applyFont="1" applyFill="1" applyBorder="1" applyAlignment="1">
      <alignment horizontal="center" vertical="justify"/>
      <protection/>
    </xf>
    <xf numFmtId="0" fontId="6" fillId="34" borderId="14" xfId="53" applyFont="1" applyFill="1" applyBorder="1" applyAlignment="1">
      <alignment horizontal="center" vertical="justify"/>
      <protection/>
    </xf>
    <xf numFmtId="0" fontId="6" fillId="33" borderId="0" xfId="53" applyFont="1" applyFill="1" applyAlignment="1">
      <alignment horizontal="center" vertical="justify"/>
      <protection/>
    </xf>
    <xf numFmtId="0" fontId="4" fillId="33" borderId="19" xfId="53" applyFont="1" applyFill="1" applyBorder="1" applyAlignment="1">
      <alignment horizontal="fill" vertical="justify"/>
      <protection/>
    </xf>
    <xf numFmtId="0" fontId="4" fillId="33" borderId="0" xfId="53" applyFont="1" applyFill="1" applyAlignment="1">
      <alignment horizontal="fill" vertical="justify"/>
      <protection/>
    </xf>
    <xf numFmtId="0" fontId="4" fillId="33" borderId="0" xfId="53" applyFont="1" applyFill="1" applyBorder="1" applyAlignment="1">
      <alignment horizontal="fill" vertical="justify"/>
      <protection/>
    </xf>
    <xf numFmtId="0" fontId="4" fillId="33" borderId="20" xfId="53" applyFont="1" applyFill="1" applyBorder="1" applyAlignment="1">
      <alignment horizontal="fill" vertical="justify"/>
      <protection/>
    </xf>
    <xf numFmtId="0" fontId="7" fillId="33" borderId="19" xfId="53" applyFont="1" applyFill="1" applyBorder="1" applyAlignment="1" quotePrefix="1">
      <alignment horizontal="left" vertical="justify"/>
      <protection/>
    </xf>
    <xf numFmtId="0" fontId="7" fillId="33" borderId="0" xfId="53" applyFont="1" applyFill="1" applyAlignment="1">
      <alignment vertical="justify"/>
      <protection/>
    </xf>
    <xf numFmtId="3" fontId="7" fillId="33" borderId="0" xfId="53" applyNumberFormat="1" applyFont="1" applyFill="1" applyAlignment="1" applyProtection="1">
      <alignment vertical="justify"/>
      <protection/>
    </xf>
    <xf numFmtId="164" fontId="7" fillId="33" borderId="0" xfId="53" applyNumberFormat="1" applyFont="1" applyFill="1" applyAlignment="1" applyProtection="1">
      <alignment vertical="justify"/>
      <protection/>
    </xf>
    <xf numFmtId="164" fontId="7" fillId="33" borderId="20" xfId="53" applyNumberFormat="1" applyFont="1" applyFill="1" applyBorder="1" applyAlignment="1" applyProtection="1">
      <alignment vertical="justify"/>
      <protection/>
    </xf>
    <xf numFmtId="0" fontId="7" fillId="0" borderId="0" xfId="53" applyFont="1" applyAlignment="1">
      <alignment vertical="justify"/>
      <protection/>
    </xf>
    <xf numFmtId="0" fontId="7" fillId="33" borderId="19" xfId="53" applyFont="1" applyFill="1" applyBorder="1" applyAlignment="1">
      <alignment vertical="justify"/>
      <protection/>
    </xf>
    <xf numFmtId="0" fontId="6" fillId="34" borderId="21" xfId="53" applyFont="1" applyFill="1" applyBorder="1" applyAlignment="1">
      <alignment vertical="justify"/>
      <protection/>
    </xf>
    <xf numFmtId="0" fontId="6" fillId="34" borderId="22" xfId="53" applyFont="1" applyFill="1" applyBorder="1" applyAlignment="1">
      <alignment vertical="justify"/>
      <protection/>
    </xf>
    <xf numFmtId="3" fontId="6" fillId="34" borderId="22" xfId="53" applyNumberFormat="1" applyFont="1" applyFill="1" applyBorder="1" applyAlignment="1" applyProtection="1">
      <alignment vertical="justify"/>
      <protection/>
    </xf>
    <xf numFmtId="3" fontId="6" fillId="34" borderId="23" xfId="53" applyNumberFormat="1" applyFont="1" applyFill="1" applyBorder="1" applyAlignment="1" applyProtection="1">
      <alignment vertical="justify"/>
      <protection/>
    </xf>
    <xf numFmtId="164" fontId="6" fillId="33" borderId="0" xfId="53" applyNumberFormat="1" applyFont="1" applyFill="1" applyAlignment="1" applyProtection="1">
      <alignment vertical="justify"/>
      <protection/>
    </xf>
    <xf numFmtId="164" fontId="6" fillId="34" borderId="24" xfId="53" applyNumberFormat="1" applyFont="1" applyFill="1" applyBorder="1" applyAlignment="1" applyProtection="1">
      <alignment vertical="justify"/>
      <protection/>
    </xf>
    <xf numFmtId="0" fontId="6" fillId="0" borderId="0" xfId="53" applyFont="1" applyAlignment="1">
      <alignment vertical="justify"/>
      <protection/>
    </xf>
    <xf numFmtId="0" fontId="7" fillId="0" borderId="19" xfId="53" applyFont="1" applyBorder="1" applyAlignment="1">
      <alignment vertical="justify"/>
      <protection/>
    </xf>
    <xf numFmtId="0" fontId="6" fillId="34" borderId="21" xfId="53" applyFont="1" applyFill="1" applyBorder="1" applyAlignment="1" quotePrefix="1">
      <alignment horizontal="left" vertical="justify"/>
      <protection/>
    </xf>
    <xf numFmtId="0" fontId="7" fillId="33" borderId="0" xfId="53" applyFont="1" applyFill="1" applyBorder="1" applyAlignment="1">
      <alignment vertical="justify"/>
      <protection/>
    </xf>
    <xf numFmtId="3" fontId="7" fillId="33" borderId="0" xfId="53" applyNumberFormat="1" applyFont="1" applyFill="1" applyBorder="1" applyAlignment="1" applyProtection="1">
      <alignment vertical="justify"/>
      <protection/>
    </xf>
    <xf numFmtId="0" fontId="7" fillId="34" borderId="25" xfId="53" applyFont="1" applyFill="1" applyBorder="1" applyAlignment="1">
      <alignment vertical="justify"/>
      <protection/>
    </xf>
    <xf numFmtId="0" fontId="7" fillId="34" borderId="16" xfId="53" applyFont="1" applyFill="1" applyBorder="1" applyAlignment="1">
      <alignment vertical="justify"/>
      <protection/>
    </xf>
    <xf numFmtId="3" fontId="7" fillId="34" borderId="16" xfId="53" applyNumberFormat="1" applyFont="1" applyFill="1" applyBorder="1" applyAlignment="1" applyProtection="1">
      <alignment vertical="justify"/>
      <protection/>
    </xf>
    <xf numFmtId="3" fontId="7" fillId="34" borderId="17" xfId="53" applyNumberFormat="1" applyFont="1" applyFill="1" applyBorder="1" applyAlignment="1" applyProtection="1">
      <alignment vertical="justify"/>
      <protection/>
    </xf>
    <xf numFmtId="164" fontId="7" fillId="34" borderId="17" xfId="53" applyNumberFormat="1" applyFont="1" applyFill="1" applyBorder="1" applyAlignment="1" applyProtection="1">
      <alignment vertical="justify"/>
      <protection/>
    </xf>
    <xf numFmtId="0" fontId="6" fillId="34" borderId="19" xfId="53" applyFont="1" applyFill="1" applyBorder="1" applyAlignment="1">
      <alignment vertical="justify"/>
      <protection/>
    </xf>
    <xf numFmtId="0" fontId="6" fillId="34" borderId="0" xfId="53" applyFont="1" applyFill="1" applyBorder="1" applyAlignment="1">
      <alignment vertical="justify"/>
      <protection/>
    </xf>
    <xf numFmtId="3" fontId="6" fillId="34" borderId="0" xfId="53" applyNumberFormat="1" applyFont="1" applyFill="1" applyBorder="1" applyAlignment="1" applyProtection="1">
      <alignment vertical="justify"/>
      <protection/>
    </xf>
    <xf numFmtId="3" fontId="6" fillId="34" borderId="20" xfId="53" applyNumberFormat="1" applyFont="1" applyFill="1" applyBorder="1" applyAlignment="1" applyProtection="1">
      <alignment vertical="justify"/>
      <protection/>
    </xf>
    <xf numFmtId="165" fontId="6" fillId="34" borderId="27" xfId="53" applyNumberFormat="1" applyFont="1" applyFill="1" applyBorder="1" applyAlignment="1" applyProtection="1">
      <alignment vertical="justify"/>
      <protection/>
    </xf>
    <xf numFmtId="165" fontId="6" fillId="34" borderId="0" xfId="53" applyNumberFormat="1" applyFont="1" applyFill="1" applyBorder="1" applyAlignment="1" applyProtection="1">
      <alignment vertical="justify"/>
      <protection/>
    </xf>
    <xf numFmtId="164" fontId="6" fillId="34" borderId="20" xfId="53" applyNumberFormat="1" applyFont="1" applyFill="1" applyBorder="1" applyAlignment="1" applyProtection="1">
      <alignment vertical="justify"/>
      <protection/>
    </xf>
    <xf numFmtId="165" fontId="6" fillId="34" borderId="20" xfId="53" applyNumberFormat="1" applyFont="1" applyFill="1" applyBorder="1" applyAlignment="1" applyProtection="1">
      <alignment vertical="justify"/>
      <protection/>
    </xf>
    <xf numFmtId="0" fontId="2" fillId="34" borderId="26" xfId="53" applyFont="1" applyFill="1" applyBorder="1" applyAlignment="1">
      <alignment vertical="justify"/>
      <protection/>
    </xf>
    <xf numFmtId="0" fontId="2" fillId="34" borderId="13" xfId="53" applyFont="1" applyFill="1" applyBorder="1" applyAlignment="1">
      <alignment vertical="justify"/>
      <protection/>
    </xf>
    <xf numFmtId="3" fontId="2" fillId="34" borderId="13" xfId="53" applyNumberFormat="1" applyFont="1" applyFill="1" applyBorder="1" applyAlignment="1">
      <alignment vertical="justify"/>
      <protection/>
    </xf>
    <xf numFmtId="3" fontId="2" fillId="34" borderId="14" xfId="53" applyNumberFormat="1" applyFont="1" applyFill="1" applyBorder="1" applyAlignment="1">
      <alignment vertical="justify"/>
      <protection/>
    </xf>
    <xf numFmtId="0" fontId="2" fillId="33" borderId="13" xfId="53" applyFont="1" applyFill="1" applyBorder="1" applyAlignment="1">
      <alignment vertical="justify"/>
      <protection/>
    </xf>
    <xf numFmtId="165" fontId="2" fillId="34" borderId="12" xfId="53" applyNumberFormat="1" applyFont="1" applyFill="1" applyBorder="1" applyAlignment="1">
      <alignment vertical="justify"/>
      <protection/>
    </xf>
    <xf numFmtId="165" fontId="2" fillId="34" borderId="13" xfId="53" applyNumberFormat="1" applyFont="1" applyFill="1" applyBorder="1" applyAlignment="1">
      <alignment vertical="justify"/>
      <protection/>
    </xf>
    <xf numFmtId="0" fontId="2" fillId="34" borderId="14" xfId="53" applyFont="1" applyFill="1" applyBorder="1" applyAlignment="1">
      <alignment vertical="justify"/>
      <protection/>
    </xf>
    <xf numFmtId="0" fontId="2" fillId="0" borderId="0" xfId="53" applyFont="1" applyAlignment="1">
      <alignment vertical="justify"/>
      <protection/>
    </xf>
    <xf numFmtId="168" fontId="2" fillId="0" borderId="0" xfId="53" applyNumberFormat="1" applyFont="1" applyAlignment="1" applyProtection="1">
      <alignment vertical="justify"/>
      <protection/>
    </xf>
    <xf numFmtId="3" fontId="4" fillId="33" borderId="0" xfId="53" applyNumberFormat="1" applyFont="1" applyFill="1" applyAlignment="1">
      <alignment horizontal="fill" vertical="justify"/>
      <protection/>
    </xf>
    <xf numFmtId="0" fontId="7" fillId="0" borderId="19" xfId="53" applyFont="1" applyFill="1" applyBorder="1" applyAlignment="1">
      <alignment vertical="justify"/>
      <protection/>
    </xf>
    <xf numFmtId="166" fontId="7" fillId="33" borderId="0" xfId="51" applyNumberFormat="1" applyFont="1" applyFill="1" applyBorder="1" applyAlignment="1" applyProtection="1">
      <alignment vertical="justify"/>
      <protection/>
    </xf>
    <xf numFmtId="166" fontId="6" fillId="34" borderId="21" xfId="51" applyNumberFormat="1" applyFont="1" applyFill="1" applyBorder="1" applyAlignment="1" applyProtection="1">
      <alignment vertical="justify"/>
      <protection/>
    </xf>
    <xf numFmtId="166" fontId="6" fillId="34" borderId="22" xfId="51" applyNumberFormat="1" applyFont="1" applyFill="1" applyBorder="1" applyAlignment="1" applyProtection="1">
      <alignment vertical="justify"/>
      <protection/>
    </xf>
    <xf numFmtId="166" fontId="7" fillId="34" borderId="15" xfId="51" applyNumberFormat="1" applyFont="1" applyFill="1" applyBorder="1" applyAlignment="1" applyProtection="1">
      <alignment vertical="justify"/>
      <protection/>
    </xf>
    <xf numFmtId="166" fontId="7" fillId="34" borderId="16" xfId="51" applyNumberFormat="1" applyFont="1" applyFill="1" applyBorder="1" applyAlignment="1" applyProtection="1">
      <alignment vertical="justify"/>
      <protection/>
    </xf>
    <xf numFmtId="166" fontId="6" fillId="34" borderId="27" xfId="51" applyNumberFormat="1" applyFont="1" applyFill="1" applyBorder="1" applyAlignment="1" applyProtection="1">
      <alignment vertical="justify"/>
      <protection/>
    </xf>
    <xf numFmtId="166" fontId="6" fillId="34" borderId="0" xfId="51" applyNumberFormat="1" applyFont="1" applyFill="1" applyBorder="1" applyAlignment="1" applyProtection="1">
      <alignment vertical="justify"/>
      <protection/>
    </xf>
    <xf numFmtId="166" fontId="2" fillId="34" borderId="12" xfId="51" applyNumberFormat="1" applyFont="1" applyFill="1" applyBorder="1" applyAlignment="1">
      <alignment vertical="justify"/>
      <protection/>
    </xf>
    <xf numFmtId="166" fontId="2" fillId="34" borderId="13" xfId="51" applyNumberFormat="1" applyFont="1" applyFill="1" applyBorder="1" applyAlignment="1">
      <alignment vertical="justify"/>
      <protection/>
    </xf>
    <xf numFmtId="166" fontId="7" fillId="33" borderId="0" xfId="53" applyNumberFormat="1" applyFont="1" applyFill="1" applyBorder="1" applyAlignment="1" applyProtection="1">
      <alignment vertical="justify"/>
      <protection/>
    </xf>
    <xf numFmtId="166" fontId="6" fillId="34" borderId="21" xfId="53" applyNumberFormat="1" applyFont="1" applyFill="1" applyBorder="1" applyAlignment="1" applyProtection="1">
      <alignment vertical="justify"/>
      <protection/>
    </xf>
    <xf numFmtId="166" fontId="6" fillId="34" borderId="22" xfId="53" applyNumberFormat="1" applyFont="1" applyFill="1" applyBorder="1" applyAlignment="1" applyProtection="1">
      <alignment vertical="justify"/>
      <protection/>
    </xf>
    <xf numFmtId="166" fontId="7" fillId="34" borderId="15" xfId="53" applyNumberFormat="1" applyFont="1" applyFill="1" applyBorder="1" applyAlignment="1" applyProtection="1">
      <alignment vertical="justify"/>
      <protection/>
    </xf>
    <xf numFmtId="166" fontId="7" fillId="34" borderId="16" xfId="53" applyNumberFormat="1" applyFont="1" applyFill="1" applyBorder="1" applyAlignment="1" applyProtection="1">
      <alignment vertical="justify"/>
      <protection/>
    </xf>
    <xf numFmtId="166" fontId="6" fillId="34" borderId="27" xfId="53" applyNumberFormat="1" applyFont="1" applyFill="1" applyBorder="1" applyAlignment="1" applyProtection="1">
      <alignment vertical="justify"/>
      <protection/>
    </xf>
    <xf numFmtId="166" fontId="6" fillId="34" borderId="0" xfId="53" applyNumberFormat="1" applyFont="1" applyFill="1" applyBorder="1" applyAlignment="1" applyProtection="1">
      <alignment vertical="justify"/>
      <protection/>
    </xf>
    <xf numFmtId="0" fontId="5" fillId="33" borderId="0" xfId="51" applyFont="1" applyFill="1" applyBorder="1" applyAlignment="1">
      <alignment vertical="justify"/>
      <protection/>
    </xf>
    <xf numFmtId="165" fontId="7" fillId="33" borderId="0" xfId="51" applyNumberFormat="1" applyFont="1" applyFill="1" applyBorder="1" applyAlignment="1" applyProtection="1">
      <alignment vertical="justify"/>
      <protection/>
    </xf>
    <xf numFmtId="3" fontId="6" fillId="34" borderId="23" xfId="51" applyNumberFormat="1" applyFont="1" applyFill="1" applyBorder="1" applyAlignment="1" applyProtection="1">
      <alignment vertical="justify"/>
      <protection/>
    </xf>
    <xf numFmtId="165" fontId="6" fillId="34" borderId="21" xfId="51" applyNumberFormat="1" applyFont="1" applyFill="1" applyBorder="1" applyAlignment="1" applyProtection="1">
      <alignment vertical="justify"/>
      <protection/>
    </xf>
    <xf numFmtId="165" fontId="6" fillId="34" borderId="22" xfId="51" applyNumberFormat="1" applyFont="1" applyFill="1" applyBorder="1" applyAlignment="1" applyProtection="1">
      <alignment vertical="justify"/>
      <protection/>
    </xf>
    <xf numFmtId="164" fontId="6" fillId="34" borderId="0" xfId="51" applyNumberFormat="1" applyFont="1" applyFill="1" applyAlignment="1" applyProtection="1">
      <alignment vertical="justify"/>
      <protection/>
    </xf>
    <xf numFmtId="3" fontId="7" fillId="34" borderId="17" xfId="51" applyNumberFormat="1" applyFont="1" applyFill="1" applyBorder="1" applyAlignment="1" applyProtection="1">
      <alignment vertical="justify"/>
      <protection/>
    </xf>
    <xf numFmtId="165" fontId="7" fillId="34" borderId="15" xfId="51" applyNumberFormat="1" applyFont="1" applyFill="1" applyBorder="1" applyAlignment="1" applyProtection="1">
      <alignment vertical="justify"/>
      <protection/>
    </xf>
    <xf numFmtId="165" fontId="7" fillId="34" borderId="16" xfId="51" applyNumberFormat="1" applyFont="1" applyFill="1" applyBorder="1" applyAlignment="1" applyProtection="1">
      <alignment vertical="justify"/>
      <protection/>
    </xf>
    <xf numFmtId="3" fontId="6" fillId="34" borderId="20" xfId="51" applyNumberFormat="1" applyFont="1" applyFill="1" applyBorder="1" applyAlignment="1" applyProtection="1">
      <alignment vertical="justify"/>
      <protection/>
    </xf>
    <xf numFmtId="165" fontId="6" fillId="34" borderId="27" xfId="51" applyNumberFormat="1" applyFont="1" applyFill="1" applyBorder="1" applyAlignment="1" applyProtection="1">
      <alignment vertical="justify"/>
      <protection/>
    </xf>
    <xf numFmtId="165" fontId="6" fillId="34" borderId="0" xfId="51" applyNumberFormat="1" applyFont="1" applyFill="1" applyBorder="1" applyAlignment="1" applyProtection="1">
      <alignment vertical="justify"/>
      <protection/>
    </xf>
    <xf numFmtId="165" fontId="6" fillId="34" borderId="20" xfId="51" applyNumberFormat="1" applyFont="1" applyFill="1" applyBorder="1" applyAlignment="1" applyProtection="1">
      <alignment vertical="justify"/>
      <protection/>
    </xf>
    <xf numFmtId="3" fontId="2" fillId="34" borderId="14" xfId="51" applyNumberFormat="1" applyFont="1" applyFill="1" applyBorder="1" applyAlignment="1">
      <alignment vertical="justify"/>
      <protection/>
    </xf>
    <xf numFmtId="165" fontId="2" fillId="34" borderId="12" xfId="51" applyNumberFormat="1" applyFont="1" applyFill="1" applyBorder="1" applyAlignment="1">
      <alignment vertical="justify"/>
      <protection/>
    </xf>
    <xf numFmtId="165" fontId="2" fillId="34" borderId="13" xfId="51" applyNumberFormat="1" applyFont="1" applyFill="1" applyBorder="1" applyAlignment="1">
      <alignment vertical="justify"/>
      <protection/>
    </xf>
    <xf numFmtId="168" fontId="2" fillId="0" borderId="0" xfId="51" applyNumberFormat="1" applyFont="1" applyAlignment="1" applyProtection="1">
      <alignment vertical="justify"/>
      <protection/>
    </xf>
    <xf numFmtId="0" fontId="6" fillId="34" borderId="27" xfId="51" applyFont="1" applyFill="1" applyBorder="1" applyAlignment="1">
      <alignment vertical="justify"/>
      <protection/>
    </xf>
    <xf numFmtId="0" fontId="7" fillId="0" borderId="0" xfId="57" applyFont="1" applyAlignment="1">
      <alignment vertical="justify" wrapText="1"/>
      <protection/>
    </xf>
    <xf numFmtId="0" fontId="7" fillId="0" borderId="0" xfId="57" applyFont="1" applyAlignment="1">
      <alignment wrapText="1"/>
      <protection/>
    </xf>
    <xf numFmtId="0" fontId="0" fillId="0" borderId="0" xfId="0" applyAlignment="1">
      <alignment vertical="justify" wrapText="1"/>
    </xf>
    <xf numFmtId="0" fontId="2" fillId="33" borderId="0" xfId="53" applyFill="1" applyAlignment="1">
      <alignment horizontal="center" vertical="center" wrapText="1"/>
      <protection/>
    </xf>
    <xf numFmtId="0" fontId="4" fillId="33" borderId="34" xfId="53" applyFont="1" applyFill="1" applyBorder="1" applyAlignment="1">
      <alignment horizontal="left"/>
      <protection/>
    </xf>
    <xf numFmtId="0" fontId="4" fillId="33" borderId="33" xfId="53" applyFont="1" applyFill="1" applyBorder="1" applyAlignment="1">
      <alignment horizontal="left"/>
      <protection/>
    </xf>
    <xf numFmtId="0" fontId="4" fillId="33" borderId="32" xfId="53" applyFont="1" applyFill="1" applyBorder="1" applyAlignment="1">
      <alignment horizontal="left"/>
      <protection/>
    </xf>
    <xf numFmtId="0" fontId="4" fillId="33" borderId="19" xfId="53" applyFont="1" applyFill="1" applyBorder="1" applyAlignment="1">
      <alignment horizontal="center" vertical="center"/>
      <protection/>
    </xf>
    <xf numFmtId="0" fontId="4" fillId="33" borderId="0" xfId="53" applyFont="1" applyFill="1" applyBorder="1" applyAlignment="1">
      <alignment horizontal="center" vertical="center"/>
      <protection/>
    </xf>
    <xf numFmtId="0" fontId="4" fillId="33" borderId="31" xfId="53" applyFont="1" applyFill="1" applyBorder="1" applyAlignment="1">
      <alignment horizontal="center" vertical="center"/>
      <protection/>
    </xf>
    <xf numFmtId="0" fontId="4" fillId="33" borderId="30" xfId="53" applyFont="1" applyFill="1" applyBorder="1" applyAlignment="1">
      <alignment horizontal="left"/>
      <protection/>
    </xf>
    <xf numFmtId="0" fontId="4" fillId="33" borderId="29" xfId="53" applyFont="1" applyFill="1" applyBorder="1" applyAlignment="1">
      <alignment horizontal="left"/>
      <protection/>
    </xf>
    <xf numFmtId="0" fontId="4" fillId="33" borderId="28" xfId="53" applyFont="1" applyFill="1" applyBorder="1" applyAlignment="1">
      <alignment horizontal="left"/>
      <protection/>
    </xf>
    <xf numFmtId="0" fontId="7" fillId="33" borderId="0" xfId="53" applyFont="1" applyFill="1" applyAlignment="1">
      <alignment horizontal="left"/>
      <protection/>
    </xf>
    <xf numFmtId="0" fontId="3" fillId="33" borderId="0" xfId="53" applyFont="1" applyFill="1" applyAlignment="1">
      <alignment horizontal="left"/>
      <protection/>
    </xf>
    <xf numFmtId="0" fontId="10" fillId="33" borderId="43" xfId="53" applyFont="1" applyFill="1" applyBorder="1" applyAlignment="1">
      <alignment horizontal="center" vertical="center"/>
      <protection/>
    </xf>
    <xf numFmtId="0" fontId="10" fillId="33" borderId="44" xfId="53" applyFont="1" applyFill="1" applyBorder="1" applyAlignment="1" quotePrefix="1">
      <alignment horizontal="center" vertical="center"/>
      <protection/>
    </xf>
    <xf numFmtId="0" fontId="10" fillId="33" borderId="45" xfId="53" applyFont="1" applyFill="1" applyBorder="1" applyAlignment="1" quotePrefix="1">
      <alignment horizontal="center" vertical="center"/>
      <protection/>
    </xf>
    <xf numFmtId="0" fontId="12" fillId="34" borderId="38" xfId="53" applyFont="1" applyFill="1" applyBorder="1" applyAlignment="1">
      <alignment horizontal="center" vertical="center"/>
      <protection/>
    </xf>
    <xf numFmtId="0" fontId="12" fillId="34" borderId="0" xfId="53" applyFont="1" applyFill="1" applyBorder="1" applyAlignment="1">
      <alignment horizontal="center" vertical="center"/>
      <protection/>
    </xf>
    <xf numFmtId="0" fontId="12" fillId="34" borderId="39" xfId="53" applyFont="1" applyFill="1" applyBorder="1" applyAlignment="1">
      <alignment horizontal="center" vertical="center"/>
      <protection/>
    </xf>
    <xf numFmtId="0" fontId="10" fillId="33" borderId="0" xfId="53" applyFont="1" applyFill="1" applyAlignment="1">
      <alignment horizontal="left"/>
      <protection/>
    </xf>
    <xf numFmtId="0" fontId="2" fillId="33" borderId="0" xfId="53" applyFill="1" applyAlignment="1">
      <alignment horizontal="center"/>
      <protection/>
    </xf>
    <xf numFmtId="0" fontId="10" fillId="33" borderId="0" xfId="55" applyFont="1" applyFill="1" applyAlignment="1">
      <alignment horizontal="center"/>
      <protection/>
    </xf>
    <xf numFmtId="0" fontId="5" fillId="0" borderId="0" xfId="55" applyFont="1" applyBorder="1" applyAlignment="1">
      <alignment wrapText="1"/>
      <protection/>
    </xf>
    <xf numFmtId="0" fontId="5" fillId="0" borderId="0" xfId="55" applyFont="1" applyAlignment="1">
      <alignment wrapText="1"/>
      <protection/>
    </xf>
    <xf numFmtId="0" fontId="2" fillId="0" borderId="0" xfId="55" applyAlignment="1">
      <alignment wrapText="1"/>
      <protection/>
    </xf>
    <xf numFmtId="0" fontId="2" fillId="0" borderId="0" xfId="55" applyAlignment="1">
      <alignment/>
      <protection/>
    </xf>
    <xf numFmtId="0" fontId="6" fillId="0" borderId="0" xfId="57" applyFont="1" applyAlignment="1">
      <alignment vertical="justify" wrapText="1"/>
      <protection/>
    </xf>
    <xf numFmtId="0" fontId="0" fillId="0" borderId="0" xfId="0" applyAlignment="1">
      <alignment wrapText="1"/>
    </xf>
    <xf numFmtId="0" fontId="7" fillId="0" borderId="0" xfId="57" applyFont="1" applyAlignment="1">
      <alignment vertical="justify" wrapText="1"/>
      <protection/>
    </xf>
    <xf numFmtId="0" fontId="0" fillId="0" borderId="0" xfId="0" applyAlignment="1">
      <alignment vertical="justify" wrapText="1"/>
    </xf>
    <xf numFmtId="0" fontId="6" fillId="34" borderId="46" xfId="57" applyFont="1" applyFill="1" applyBorder="1" applyAlignment="1" quotePrefix="1">
      <alignment horizontal="center"/>
      <protection/>
    </xf>
    <xf numFmtId="0" fontId="6" fillId="34" borderId="47" xfId="57" applyFont="1" applyFill="1" applyBorder="1" applyAlignment="1" quotePrefix="1">
      <alignment horizontal="center"/>
      <protection/>
    </xf>
    <xf numFmtId="0" fontId="6" fillId="34" borderId="48" xfId="57" applyFont="1" applyFill="1" applyBorder="1" applyAlignment="1" quotePrefix="1">
      <alignment horizontal="center"/>
      <protection/>
    </xf>
    <xf numFmtId="0" fontId="3" fillId="33" borderId="0" xfId="51" applyFont="1" applyFill="1" applyBorder="1" applyAlignment="1" quotePrefix="1">
      <alignment horizontal="center" vertical="center"/>
      <protection/>
    </xf>
    <xf numFmtId="0" fontId="5" fillId="33" borderId="0" xfId="51" applyFont="1" applyFill="1" applyBorder="1" applyAlignment="1">
      <alignment horizontal="center" vertical="justify"/>
      <protection/>
    </xf>
    <xf numFmtId="0" fontId="6" fillId="34" borderId="15" xfId="51" applyFont="1" applyFill="1" applyBorder="1" applyAlignment="1">
      <alignment horizontal="center" vertical="center"/>
      <protection/>
    </xf>
    <xf numFmtId="0" fontId="6" fillId="34" borderId="16" xfId="51" applyFont="1" applyFill="1" applyBorder="1" applyAlignment="1">
      <alignment horizontal="center" vertical="center"/>
      <protection/>
    </xf>
    <xf numFmtId="0" fontId="6" fillId="34" borderId="17" xfId="51" applyFont="1" applyFill="1" applyBorder="1" applyAlignment="1">
      <alignment horizontal="center" vertical="center"/>
      <protection/>
    </xf>
    <xf numFmtId="0" fontId="6" fillId="34" borderId="15" xfId="51" applyFont="1" applyFill="1" applyBorder="1" applyAlignment="1" quotePrefix="1">
      <alignment horizontal="center" vertical="center"/>
      <protection/>
    </xf>
    <xf numFmtId="0" fontId="6" fillId="34" borderId="16" xfId="51" applyFont="1" applyFill="1" applyBorder="1" applyAlignment="1" quotePrefix="1">
      <alignment horizontal="center" vertical="center"/>
      <protection/>
    </xf>
    <xf numFmtId="0" fontId="6" fillId="34" borderId="17" xfId="51" applyFont="1" applyFill="1" applyBorder="1" applyAlignment="1" quotePrefix="1">
      <alignment horizontal="center" vertical="center"/>
      <protection/>
    </xf>
    <xf numFmtId="0" fontId="3" fillId="33" borderId="0" xfId="53" applyFont="1" applyFill="1" applyBorder="1" applyAlignment="1" quotePrefix="1">
      <alignment horizontal="center" vertical="center"/>
      <protection/>
    </xf>
    <xf numFmtId="0" fontId="5" fillId="33" borderId="0" xfId="53" applyFont="1" applyFill="1" applyBorder="1" applyAlignment="1">
      <alignment horizontal="center" vertical="justify"/>
      <protection/>
    </xf>
    <xf numFmtId="0" fontId="6" fillId="34" borderId="15" xfId="53" applyFont="1" applyFill="1" applyBorder="1" applyAlignment="1">
      <alignment horizontal="center" vertical="center"/>
      <protection/>
    </xf>
    <xf numFmtId="0" fontId="6" fillId="34" borderId="16" xfId="53" applyFont="1" applyFill="1" applyBorder="1" applyAlignment="1">
      <alignment horizontal="center" vertical="center"/>
      <protection/>
    </xf>
    <xf numFmtId="0" fontId="6" fillId="34" borderId="17" xfId="53" applyFont="1" applyFill="1" applyBorder="1" applyAlignment="1">
      <alignment horizontal="center" vertical="center"/>
      <protection/>
    </xf>
    <xf numFmtId="0" fontId="6" fillId="34" borderId="15" xfId="53" applyFont="1" applyFill="1" applyBorder="1" applyAlignment="1" quotePrefix="1">
      <alignment horizontal="center" vertical="center"/>
      <protection/>
    </xf>
    <xf numFmtId="0" fontId="6" fillId="34" borderId="16" xfId="53" applyFont="1" applyFill="1" applyBorder="1" applyAlignment="1" quotePrefix="1">
      <alignment horizontal="center" vertical="center"/>
      <protection/>
    </xf>
    <xf numFmtId="0" fontId="6" fillId="34" borderId="17" xfId="53" applyFont="1" applyFill="1" applyBorder="1" applyAlignment="1" quotePrefix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2 2 2" xfId="53"/>
    <cellStyle name="Normal 3" xfId="54"/>
    <cellStyle name="Normal 3 2" xfId="55"/>
    <cellStyle name="Normal 9" xfId="56"/>
    <cellStyle name="Normal_AVAGFORM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externalLink" Target="externalLinks/externalLink1.xml" /><Relationship Id="rId52" Type="http://schemas.openxmlformats.org/officeDocument/2006/relationships/externalLink" Target="externalLinks/externalLink2.xml" /><Relationship Id="rId53" Type="http://schemas.openxmlformats.org/officeDocument/2006/relationships/externalLink" Target="externalLinks/externalLink3.xml" /><Relationship Id="rId54" Type="http://schemas.openxmlformats.org/officeDocument/2006/relationships/externalLink" Target="externalLinks/externalLink4.xml" /><Relationship Id="rId55" Type="http://schemas.openxmlformats.org/officeDocument/2006/relationships/externalLink" Target="externalLinks/externalLink5.xml" /><Relationship Id="rId5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114300</xdr:rowOff>
    </xdr:from>
    <xdr:to>
      <xdr:col>1</xdr:col>
      <xdr:colOff>85725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847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3\cuadernos_mensuales2013\cuaderno_Diciembre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5\Avances%20Septiembre%202015\Cuaderno%20Septiembre%202015\PORTADA%20EXCE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5\Avances%20Septiembre%202015\Cuaderno%20Septiembre%202015\cuaderno_Septiembre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5\especiales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NIPO"/>
      <sheetName val="Comentario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sor9rgo"/>
      <sheetName val="pat10ana"/>
      <sheetName val="pat11día"/>
      <sheetName val="pat12tal"/>
      <sheetName val="cuaderno_patata "/>
      <sheetName val="rem13no)"/>
      <sheetName val="rem14no)"/>
      <sheetName val="alg15dón"/>
      <sheetName val="tom16-V)"/>
      <sheetName val="tom17II)"/>
      <sheetName val="tom18tal"/>
      <sheetName val="cuaderno_tomate"/>
      <sheetName val="alc19ofa"/>
      <sheetName val="ceb20osa"/>
      <sheetName val="end21ias"/>
      <sheetName val="esc22las"/>
      <sheetName val="esp23cas"/>
      <sheetName val="cha24ñón"/>
      <sheetName val="otr25tas"/>
      <sheetName val="bró26oli"/>
      <sheetName val="api27pio"/>
      <sheetName val="pep28ino"/>
      <sheetName val="ber29ena"/>
      <sheetName val="cal30cín"/>
      <sheetName val="nab31abo"/>
      <sheetName val="ráb32ano"/>
      <sheetName val="pue33rro"/>
      <sheetName val="pom34elo"/>
      <sheetName val="sat35mas"/>
      <sheetName val="cle36nas"/>
      <sheetName val="híb37na)"/>
      <sheetName val="kiw38iwi"/>
      <sheetName val="cas39aña"/>
      <sheetName val="ace40ara"/>
      <sheetName val="ace41ite"/>
      <sheetName val="Contraportad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maí9aíz"/>
      <sheetName val="arr10roz"/>
      <sheetName val="pat11ión"/>
      <sheetName val="pat12día"/>
      <sheetName val="pat13tal"/>
      <sheetName val="rem14no)"/>
      <sheetName val="rem15no)"/>
      <sheetName val="alg16dón"/>
      <sheetName val="gir17sol"/>
      <sheetName val="soj18oja"/>
      <sheetName val="tab19aco"/>
      <sheetName val="san20día"/>
      <sheetName val="mel21lón"/>
      <sheetName val="tom22-V)"/>
      <sheetName val="tom23IX)"/>
      <sheetName val="tom24II)"/>
      <sheetName val="tom25rva"/>
      <sheetName val="pim26rva"/>
      <sheetName val="ceb27ano"/>
      <sheetName val="end28ias"/>
      <sheetName val="esp29cas"/>
      <sheetName val="cha30ñón"/>
      <sheetName val="otr31tas"/>
      <sheetName val="bró32oli"/>
      <sheetName val="api33pio"/>
      <sheetName val="pep34llo"/>
      <sheetName val="ber35ena"/>
      <sheetName val="cal36aza"/>
      <sheetName val="zan37ria"/>
      <sheetName val="nab38abo"/>
      <sheetName val="pue39rro"/>
      <sheetName val="sat40mas"/>
      <sheetName val="man41esa"/>
      <sheetName val="per42tal"/>
      <sheetName val="mel43tón"/>
      <sheetName val="kiw44iwi"/>
      <sheetName val="nue45uez"/>
      <sheetName val="cas46aña"/>
      <sheetName val="alm47dra"/>
      <sheetName val="ave48ana"/>
      <sheetName val="uva49esa"/>
      <sheetName val="uva50ión"/>
      <sheetName val="vin51sto"/>
      <sheetName val="ace52ezo"/>
      <sheetName val="ace53ara"/>
      <sheetName val="ace54ite"/>
      <sheetName val="Hoja_del_program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patata"/>
      <sheetName val="cuaderno_patata"/>
      <sheetName val="cabeceras_tomate"/>
      <sheetName val="cuaderno_tomate"/>
      <sheetName val="cabeceras_cebolla"/>
      <sheetName val="cuaderno_cebolla"/>
    </sheetNames>
    <sheetDataSet>
      <sheetData sheetId="0">
        <row r="9">
          <cell r="B9">
            <v>32</v>
          </cell>
          <cell r="C9">
            <v>612</v>
          </cell>
          <cell r="D9">
            <v>5318</v>
          </cell>
          <cell r="E9">
            <v>60</v>
          </cell>
          <cell r="F9">
            <v>6022</v>
          </cell>
          <cell r="H9">
            <v>12.067</v>
          </cell>
          <cell r="I9">
            <v>116.464</v>
          </cell>
          <cell r="J9">
            <v>1.184</v>
          </cell>
          <cell r="K9">
            <v>130.252</v>
          </cell>
        </row>
        <row r="10">
          <cell r="C10">
            <v>142</v>
          </cell>
          <cell r="D10">
            <v>3450</v>
          </cell>
          <cell r="E10">
            <v>620</v>
          </cell>
          <cell r="F10">
            <v>4212</v>
          </cell>
          <cell r="H10">
            <v>2.52</v>
          </cell>
          <cell r="I10">
            <v>70.857</v>
          </cell>
          <cell r="J10">
            <v>11.643</v>
          </cell>
          <cell r="K10">
            <v>85.02</v>
          </cell>
        </row>
        <row r="11">
          <cell r="C11">
            <v>89</v>
          </cell>
          <cell r="D11">
            <v>6114</v>
          </cell>
          <cell r="E11">
            <v>679</v>
          </cell>
          <cell r="F11">
            <v>6882</v>
          </cell>
          <cell r="H11">
            <v>2.158</v>
          </cell>
          <cell r="I11">
            <v>155.887</v>
          </cell>
          <cell r="J11">
            <v>13.145</v>
          </cell>
          <cell r="K11">
            <v>171.19</v>
          </cell>
        </row>
        <row r="12">
          <cell r="B12">
            <v>40</v>
          </cell>
          <cell r="C12">
            <v>762</v>
          </cell>
          <cell r="D12">
            <v>2333</v>
          </cell>
          <cell r="E12">
            <v>22</v>
          </cell>
          <cell r="F12">
            <v>3157</v>
          </cell>
          <cell r="G12">
            <v>0.7</v>
          </cell>
          <cell r="H12">
            <v>14.046</v>
          </cell>
          <cell r="I12">
            <v>56.031</v>
          </cell>
          <cell r="J12">
            <v>0.402</v>
          </cell>
          <cell r="K12">
            <v>71.179</v>
          </cell>
        </row>
        <row r="13">
          <cell r="B13">
            <v>72</v>
          </cell>
          <cell r="C13">
            <v>1605</v>
          </cell>
          <cell r="D13">
            <v>17215</v>
          </cell>
          <cell r="E13">
            <v>1381</v>
          </cell>
          <cell r="F13">
            <v>20273</v>
          </cell>
          <cell r="G13">
            <v>1.237</v>
          </cell>
          <cell r="H13">
            <v>30.791</v>
          </cell>
          <cell r="I13">
            <v>399.239</v>
          </cell>
          <cell r="J13">
            <v>26.374000000000002</v>
          </cell>
          <cell r="K13">
            <v>457.64099999999996</v>
          </cell>
        </row>
        <row r="15">
          <cell r="D15">
            <v>1010</v>
          </cell>
          <cell r="F15">
            <v>1010</v>
          </cell>
          <cell r="I15">
            <v>22.22</v>
          </cell>
          <cell r="K15">
            <v>22.22</v>
          </cell>
        </row>
        <row r="17">
          <cell r="D17">
            <v>30</v>
          </cell>
          <cell r="E17">
            <v>112</v>
          </cell>
          <cell r="F17">
            <v>142</v>
          </cell>
          <cell r="I17">
            <v>0.48</v>
          </cell>
          <cell r="J17">
            <v>1.792</v>
          </cell>
          <cell r="K17">
            <v>2.272</v>
          </cell>
        </row>
        <row r="19">
          <cell r="D19">
            <v>385</v>
          </cell>
          <cell r="E19">
            <v>848</v>
          </cell>
          <cell r="F19">
            <v>1233</v>
          </cell>
          <cell r="I19">
            <v>16.17</v>
          </cell>
          <cell r="J19">
            <v>25.014</v>
          </cell>
          <cell r="K19">
            <v>41.184</v>
          </cell>
        </row>
        <row r="20">
          <cell r="C20">
            <v>25</v>
          </cell>
          <cell r="D20">
            <v>140</v>
          </cell>
          <cell r="F20">
            <v>165</v>
          </cell>
          <cell r="H20">
            <v>0.6</v>
          </cell>
          <cell r="I20">
            <v>3.416</v>
          </cell>
          <cell r="K20">
            <v>4.016</v>
          </cell>
        </row>
        <row r="21">
          <cell r="C21">
            <v>80</v>
          </cell>
          <cell r="D21">
            <v>120</v>
          </cell>
          <cell r="E21">
            <v>10</v>
          </cell>
          <cell r="F21">
            <v>210</v>
          </cell>
          <cell r="H21">
            <v>1.904</v>
          </cell>
          <cell r="I21">
            <v>2.88</v>
          </cell>
          <cell r="J21">
            <v>0.243</v>
          </cell>
          <cell r="K21">
            <v>5.027</v>
          </cell>
        </row>
        <row r="22">
          <cell r="B22">
            <v>0</v>
          </cell>
          <cell r="C22">
            <v>105</v>
          </cell>
          <cell r="D22">
            <v>645</v>
          </cell>
          <cell r="E22">
            <v>858</v>
          </cell>
          <cell r="F22">
            <v>1608</v>
          </cell>
          <cell r="G22">
            <v>0</v>
          </cell>
          <cell r="H22">
            <v>2.504</v>
          </cell>
          <cell r="I22">
            <v>22.466</v>
          </cell>
          <cell r="J22">
            <v>25.256999999999998</v>
          </cell>
          <cell r="K22">
            <v>50.227</v>
          </cell>
        </row>
        <row r="24">
          <cell r="D24">
            <v>186</v>
          </cell>
          <cell r="E24">
            <v>256</v>
          </cell>
          <cell r="F24">
            <v>442</v>
          </cell>
          <cell r="I24">
            <v>6.181</v>
          </cell>
          <cell r="J24">
            <v>5.55</v>
          </cell>
          <cell r="K24">
            <v>11.731</v>
          </cell>
        </row>
        <row r="26">
          <cell r="D26">
            <v>850</v>
          </cell>
          <cell r="E26">
            <v>410</v>
          </cell>
          <cell r="F26">
            <v>1260</v>
          </cell>
          <cell r="I26">
            <v>39</v>
          </cell>
          <cell r="J26">
            <v>20.5</v>
          </cell>
          <cell r="K26">
            <v>59.5</v>
          </cell>
        </row>
        <row r="28">
          <cell r="D28">
            <v>65</v>
          </cell>
          <cell r="F28">
            <v>65</v>
          </cell>
          <cell r="I28">
            <v>1.549</v>
          </cell>
          <cell r="K28">
            <v>1.549</v>
          </cell>
        </row>
        <row r="29">
          <cell r="D29">
            <v>5</v>
          </cell>
          <cell r="E29">
            <v>234</v>
          </cell>
          <cell r="F29">
            <v>239</v>
          </cell>
          <cell r="I29">
            <v>0.06</v>
          </cell>
          <cell r="J29">
            <v>4.552</v>
          </cell>
          <cell r="K29">
            <v>4.612</v>
          </cell>
        </row>
        <row r="30">
          <cell r="D30">
            <v>290</v>
          </cell>
          <cell r="F30">
            <v>290</v>
          </cell>
          <cell r="I30">
            <v>7.736</v>
          </cell>
          <cell r="K30">
            <v>7.736</v>
          </cell>
        </row>
        <row r="31">
          <cell r="B31">
            <v>0</v>
          </cell>
          <cell r="C31">
            <v>0</v>
          </cell>
          <cell r="D31">
            <v>360</v>
          </cell>
          <cell r="E31">
            <v>234</v>
          </cell>
          <cell r="F31">
            <v>594</v>
          </cell>
          <cell r="G31">
            <v>0</v>
          </cell>
          <cell r="H31">
            <v>0</v>
          </cell>
          <cell r="I31">
            <v>9.344999999999999</v>
          </cell>
          <cell r="J31">
            <v>4.552</v>
          </cell>
          <cell r="K31">
            <v>13.896999999999998</v>
          </cell>
        </row>
        <row r="33">
          <cell r="C33">
            <v>100</v>
          </cell>
          <cell r="D33">
            <v>125</v>
          </cell>
          <cell r="E33">
            <v>90</v>
          </cell>
          <cell r="F33">
            <v>315</v>
          </cell>
          <cell r="H33">
            <v>2</v>
          </cell>
          <cell r="I33">
            <v>2.211</v>
          </cell>
          <cell r="J33">
            <v>1.527</v>
          </cell>
          <cell r="K33">
            <v>5.738</v>
          </cell>
        </row>
        <row r="34">
          <cell r="B34">
            <v>13</v>
          </cell>
          <cell r="C34">
            <v>28</v>
          </cell>
          <cell r="D34">
            <v>90</v>
          </cell>
          <cell r="E34">
            <v>56</v>
          </cell>
          <cell r="F34">
            <v>187</v>
          </cell>
          <cell r="G34">
            <v>0.26</v>
          </cell>
          <cell r="H34">
            <v>0.57</v>
          </cell>
          <cell r="I34">
            <v>2.5</v>
          </cell>
          <cell r="J34">
            <v>1.18</v>
          </cell>
          <cell r="K34">
            <v>4.51</v>
          </cell>
        </row>
        <row r="35">
          <cell r="C35">
            <v>10</v>
          </cell>
          <cell r="D35">
            <v>250</v>
          </cell>
          <cell r="E35">
            <v>65</v>
          </cell>
          <cell r="F35">
            <v>325</v>
          </cell>
          <cell r="H35">
            <v>0.175</v>
          </cell>
          <cell r="I35">
            <v>4.75</v>
          </cell>
          <cell r="J35">
            <v>1.235</v>
          </cell>
          <cell r="K35">
            <v>6.16</v>
          </cell>
        </row>
        <row r="36">
          <cell r="C36">
            <v>86</v>
          </cell>
          <cell r="D36">
            <v>157</v>
          </cell>
          <cell r="F36">
            <v>243</v>
          </cell>
          <cell r="H36">
            <v>1.72</v>
          </cell>
          <cell r="I36">
            <v>3.14</v>
          </cell>
          <cell r="K36">
            <v>4.86</v>
          </cell>
        </row>
        <row r="37">
          <cell r="B37">
            <v>13</v>
          </cell>
          <cell r="C37">
            <v>224</v>
          </cell>
          <cell r="D37">
            <v>622</v>
          </cell>
          <cell r="E37">
            <v>211</v>
          </cell>
          <cell r="F37">
            <v>1070</v>
          </cell>
          <cell r="G37">
            <v>0.26</v>
          </cell>
          <cell r="H37">
            <v>4.465</v>
          </cell>
          <cell r="I37">
            <v>12.601</v>
          </cell>
          <cell r="J37">
            <v>3.942</v>
          </cell>
          <cell r="K37">
            <v>21.268</v>
          </cell>
        </row>
        <row r="39">
          <cell r="B39">
            <v>243</v>
          </cell>
          <cell r="C39">
            <v>1100</v>
          </cell>
          <cell r="E39">
            <v>208</v>
          </cell>
          <cell r="F39">
            <v>1551</v>
          </cell>
          <cell r="G39">
            <v>7.54</v>
          </cell>
          <cell r="H39">
            <v>48</v>
          </cell>
          <cell r="J39">
            <v>4.75</v>
          </cell>
          <cell r="K39">
            <v>60.29</v>
          </cell>
        </row>
        <row r="41">
          <cell r="C41">
            <v>8</v>
          </cell>
          <cell r="D41">
            <v>245</v>
          </cell>
          <cell r="E41">
            <v>1038</v>
          </cell>
          <cell r="F41">
            <v>1291</v>
          </cell>
          <cell r="H41">
            <v>0.24</v>
          </cell>
          <cell r="I41">
            <v>10.29</v>
          </cell>
          <cell r="J41">
            <v>54.495</v>
          </cell>
          <cell r="K41">
            <v>65.025</v>
          </cell>
        </row>
        <row r="42">
          <cell r="D42">
            <v>700</v>
          </cell>
          <cell r="E42">
            <v>1578</v>
          </cell>
          <cell r="F42">
            <v>2278</v>
          </cell>
          <cell r="I42">
            <v>28</v>
          </cell>
          <cell r="J42">
            <v>59.964</v>
          </cell>
          <cell r="K42">
            <v>87.964</v>
          </cell>
        </row>
        <row r="43">
          <cell r="D43">
            <v>49</v>
          </cell>
          <cell r="E43">
            <v>1481</v>
          </cell>
          <cell r="F43">
            <v>1530</v>
          </cell>
          <cell r="I43">
            <v>1.568</v>
          </cell>
          <cell r="J43">
            <v>62.202</v>
          </cell>
          <cell r="K43">
            <v>63.77</v>
          </cell>
        </row>
        <row r="44">
          <cell r="E44">
            <v>971</v>
          </cell>
          <cell r="F44">
            <v>971</v>
          </cell>
          <cell r="J44">
            <v>39.847</v>
          </cell>
          <cell r="K44">
            <v>39.847</v>
          </cell>
        </row>
        <row r="45">
          <cell r="D45">
            <v>2419</v>
          </cell>
          <cell r="E45">
            <v>1700</v>
          </cell>
          <cell r="F45">
            <v>4119</v>
          </cell>
          <cell r="I45">
            <v>101.598</v>
          </cell>
          <cell r="J45">
            <v>81.6</v>
          </cell>
          <cell r="K45">
            <v>183.198</v>
          </cell>
        </row>
        <row r="46">
          <cell r="D46">
            <v>500</v>
          </cell>
          <cell r="E46">
            <v>1630</v>
          </cell>
          <cell r="F46">
            <v>2130</v>
          </cell>
          <cell r="I46">
            <v>22.5</v>
          </cell>
          <cell r="J46">
            <v>65.2</v>
          </cell>
          <cell r="K46">
            <v>87.7</v>
          </cell>
        </row>
        <row r="47">
          <cell r="E47">
            <v>457</v>
          </cell>
          <cell r="F47">
            <v>457</v>
          </cell>
          <cell r="J47">
            <v>17.138</v>
          </cell>
          <cell r="K47">
            <v>17.138</v>
          </cell>
        </row>
        <row r="48">
          <cell r="D48">
            <v>1500</v>
          </cell>
          <cell r="E48">
            <v>3593</v>
          </cell>
          <cell r="F48">
            <v>5093</v>
          </cell>
          <cell r="I48">
            <v>67.5</v>
          </cell>
          <cell r="J48">
            <v>168.871</v>
          </cell>
          <cell r="K48">
            <v>236.371</v>
          </cell>
        </row>
        <row r="49">
          <cell r="D49">
            <v>458</v>
          </cell>
          <cell r="E49">
            <v>500</v>
          </cell>
          <cell r="F49">
            <v>958</v>
          </cell>
          <cell r="I49">
            <v>22.9</v>
          </cell>
          <cell r="J49">
            <v>25</v>
          </cell>
          <cell r="K49">
            <v>47.9</v>
          </cell>
        </row>
        <row r="50">
          <cell r="B50">
            <v>0</v>
          </cell>
          <cell r="C50">
            <v>8</v>
          </cell>
          <cell r="D50">
            <v>5871</v>
          </cell>
          <cell r="E50">
            <v>12948</v>
          </cell>
          <cell r="F50">
            <v>18827</v>
          </cell>
          <cell r="G50">
            <v>0</v>
          </cell>
          <cell r="H50">
            <v>0.24</v>
          </cell>
          <cell r="I50">
            <v>254.356</v>
          </cell>
          <cell r="J50">
            <v>574.317</v>
          </cell>
          <cell r="K50">
            <v>828.913</v>
          </cell>
        </row>
        <row r="52">
          <cell r="D52">
            <v>61</v>
          </cell>
          <cell r="E52">
            <v>28</v>
          </cell>
          <cell r="F52">
            <v>89</v>
          </cell>
          <cell r="I52">
            <v>1.574</v>
          </cell>
          <cell r="J52">
            <v>0.656</v>
          </cell>
          <cell r="K52">
            <v>2.23</v>
          </cell>
        </row>
        <row r="54">
          <cell r="D54">
            <v>885</v>
          </cell>
          <cell r="E54">
            <v>200</v>
          </cell>
          <cell r="F54">
            <v>1085</v>
          </cell>
          <cell r="I54">
            <v>26.108</v>
          </cell>
          <cell r="J54">
            <v>5.6</v>
          </cell>
          <cell r="K54">
            <v>31.708</v>
          </cell>
        </row>
        <row r="55">
          <cell r="C55">
            <v>12</v>
          </cell>
          <cell r="D55">
            <v>160</v>
          </cell>
          <cell r="E55">
            <v>301</v>
          </cell>
          <cell r="F55">
            <v>473</v>
          </cell>
          <cell r="H55">
            <v>0.36</v>
          </cell>
          <cell r="I55">
            <v>4.8</v>
          </cell>
          <cell r="J55">
            <v>9.03</v>
          </cell>
          <cell r="K55">
            <v>14.19</v>
          </cell>
        </row>
        <row r="56">
          <cell r="D56">
            <v>75</v>
          </cell>
          <cell r="E56">
            <v>90</v>
          </cell>
          <cell r="F56">
            <v>165</v>
          </cell>
          <cell r="I56">
            <v>0.938</v>
          </cell>
          <cell r="J56">
            <v>1.1</v>
          </cell>
          <cell r="K56">
            <v>2.038</v>
          </cell>
        </row>
        <row r="57">
          <cell r="D57">
            <v>27</v>
          </cell>
          <cell r="E57">
            <v>80</v>
          </cell>
          <cell r="F57">
            <v>107</v>
          </cell>
          <cell r="I57">
            <v>0.648</v>
          </cell>
          <cell r="J57">
            <v>1.059</v>
          </cell>
          <cell r="K57">
            <v>1.707</v>
          </cell>
        </row>
        <row r="58">
          <cell r="C58">
            <v>145</v>
          </cell>
          <cell r="D58">
            <v>44</v>
          </cell>
          <cell r="E58">
            <v>134</v>
          </cell>
          <cell r="F58">
            <v>323</v>
          </cell>
          <cell r="H58">
            <v>4.06</v>
          </cell>
          <cell r="I58">
            <v>1.1</v>
          </cell>
          <cell r="J58">
            <v>2.881</v>
          </cell>
          <cell r="K58">
            <v>8.041</v>
          </cell>
        </row>
        <row r="59">
          <cell r="B59">
            <v>0</v>
          </cell>
          <cell r="C59">
            <v>157</v>
          </cell>
          <cell r="D59">
            <v>1191</v>
          </cell>
          <cell r="E59">
            <v>805</v>
          </cell>
          <cell r="F59">
            <v>2153</v>
          </cell>
          <cell r="G59">
            <v>0</v>
          </cell>
          <cell r="H59">
            <v>4.42</v>
          </cell>
          <cell r="I59">
            <v>33.594</v>
          </cell>
          <cell r="J59">
            <v>19.669999999999998</v>
          </cell>
          <cell r="K59">
            <v>57.684</v>
          </cell>
        </row>
        <row r="61">
          <cell r="C61">
            <v>190</v>
          </cell>
          <cell r="D61">
            <v>230</v>
          </cell>
          <cell r="E61">
            <v>150</v>
          </cell>
          <cell r="F61">
            <v>570</v>
          </cell>
          <cell r="H61">
            <v>4.2</v>
          </cell>
          <cell r="I61">
            <v>7.36</v>
          </cell>
          <cell r="J61">
            <v>3.3</v>
          </cell>
          <cell r="K61">
            <v>14.86</v>
          </cell>
        </row>
        <row r="62">
          <cell r="C62">
            <v>120</v>
          </cell>
          <cell r="D62">
            <v>225</v>
          </cell>
          <cell r="E62">
            <v>107</v>
          </cell>
          <cell r="F62">
            <v>452</v>
          </cell>
          <cell r="H62">
            <v>3.42</v>
          </cell>
          <cell r="I62">
            <v>3.45</v>
          </cell>
          <cell r="J62">
            <v>1.3</v>
          </cell>
          <cell r="K62">
            <v>8.17</v>
          </cell>
        </row>
        <row r="63">
          <cell r="B63">
            <v>21</v>
          </cell>
          <cell r="C63">
            <v>852</v>
          </cell>
          <cell r="D63">
            <v>101</v>
          </cell>
          <cell r="E63">
            <v>67</v>
          </cell>
          <cell r="F63">
            <v>1041</v>
          </cell>
          <cell r="G63">
            <v>0.151</v>
          </cell>
          <cell r="H63">
            <v>27.25</v>
          </cell>
          <cell r="I63">
            <v>4.8</v>
          </cell>
          <cell r="J63">
            <v>2.5</v>
          </cell>
          <cell r="K63">
            <v>34.701</v>
          </cell>
        </row>
        <row r="64">
          <cell r="B64">
            <v>21</v>
          </cell>
          <cell r="C64">
            <v>1162</v>
          </cell>
          <cell r="D64">
            <v>556</v>
          </cell>
          <cell r="E64">
            <v>324</v>
          </cell>
          <cell r="F64">
            <v>2063</v>
          </cell>
          <cell r="G64">
            <v>0.151</v>
          </cell>
          <cell r="H64">
            <v>34.87</v>
          </cell>
          <cell r="I64">
            <v>15.61</v>
          </cell>
          <cell r="J64">
            <v>7.1</v>
          </cell>
          <cell r="K64">
            <v>57.731</v>
          </cell>
        </row>
        <row r="66">
          <cell r="B66">
            <v>1114</v>
          </cell>
          <cell r="C66">
            <v>2596</v>
          </cell>
          <cell r="D66">
            <v>698</v>
          </cell>
          <cell r="E66">
            <v>305</v>
          </cell>
          <cell r="F66">
            <v>4713</v>
          </cell>
          <cell r="G66">
            <v>35.236</v>
          </cell>
          <cell r="H66">
            <v>92.272</v>
          </cell>
          <cell r="I66">
            <v>26.7</v>
          </cell>
          <cell r="J66">
            <v>5.49</v>
          </cell>
          <cell r="K66">
            <v>159.698</v>
          </cell>
        </row>
        <row r="68">
          <cell r="D68">
            <v>580</v>
          </cell>
          <cell r="F68">
            <v>580</v>
          </cell>
          <cell r="I68">
            <v>25</v>
          </cell>
          <cell r="K68">
            <v>25</v>
          </cell>
        </row>
        <row r="69">
          <cell r="D69">
            <v>300</v>
          </cell>
          <cell r="F69">
            <v>300</v>
          </cell>
          <cell r="I69">
            <v>12</v>
          </cell>
          <cell r="K69">
            <v>12</v>
          </cell>
        </row>
        <row r="70">
          <cell r="B70">
            <v>0</v>
          </cell>
          <cell r="C70">
            <v>0</v>
          </cell>
          <cell r="D70">
            <v>880</v>
          </cell>
          <cell r="E70">
            <v>0</v>
          </cell>
          <cell r="F70">
            <v>880</v>
          </cell>
          <cell r="G70">
            <v>0</v>
          </cell>
          <cell r="H70">
            <v>0</v>
          </cell>
          <cell r="I70">
            <v>37</v>
          </cell>
          <cell r="J70">
            <v>0</v>
          </cell>
          <cell r="K70">
            <v>37</v>
          </cell>
        </row>
        <row r="72">
          <cell r="B72">
            <v>45</v>
          </cell>
          <cell r="C72">
            <v>177</v>
          </cell>
          <cell r="D72">
            <v>211</v>
          </cell>
          <cell r="E72">
            <v>77</v>
          </cell>
          <cell r="F72">
            <v>510</v>
          </cell>
          <cell r="G72">
            <v>0.945</v>
          </cell>
          <cell r="H72">
            <v>3.97</v>
          </cell>
          <cell r="I72">
            <v>5.781</v>
          </cell>
          <cell r="J72">
            <v>1.713</v>
          </cell>
          <cell r="K72">
            <v>12.409</v>
          </cell>
        </row>
        <row r="73">
          <cell r="B73">
            <v>527</v>
          </cell>
          <cell r="C73">
            <v>450</v>
          </cell>
          <cell r="D73">
            <v>529</v>
          </cell>
          <cell r="E73">
            <v>305</v>
          </cell>
          <cell r="F73">
            <v>1811</v>
          </cell>
          <cell r="G73">
            <v>11.59</v>
          </cell>
          <cell r="H73">
            <v>11.25</v>
          </cell>
          <cell r="I73">
            <v>10.012</v>
          </cell>
          <cell r="J73">
            <v>7.69</v>
          </cell>
          <cell r="K73">
            <v>40.542</v>
          </cell>
        </row>
        <row r="74">
          <cell r="C74">
            <v>140</v>
          </cell>
          <cell r="D74">
            <v>485</v>
          </cell>
          <cell r="E74">
            <v>70</v>
          </cell>
          <cell r="F74">
            <v>695</v>
          </cell>
          <cell r="H74">
            <v>4.9</v>
          </cell>
          <cell r="I74">
            <v>19.4</v>
          </cell>
          <cell r="J74">
            <v>2.45</v>
          </cell>
          <cell r="K74">
            <v>26.75</v>
          </cell>
        </row>
        <row r="75">
          <cell r="B75">
            <v>114</v>
          </cell>
          <cell r="C75">
            <v>70</v>
          </cell>
          <cell r="D75">
            <v>762</v>
          </cell>
          <cell r="E75">
            <v>130</v>
          </cell>
          <cell r="F75">
            <v>1076</v>
          </cell>
          <cell r="G75">
            <v>4.497</v>
          </cell>
          <cell r="H75">
            <v>1.631</v>
          </cell>
          <cell r="I75">
            <v>18.562399000000003</v>
          </cell>
          <cell r="J75">
            <v>1.988</v>
          </cell>
          <cell r="K75">
            <v>26.678399000000002</v>
          </cell>
        </row>
        <row r="76">
          <cell r="B76">
            <v>30</v>
          </cell>
          <cell r="C76">
            <v>300</v>
          </cell>
          <cell r="D76">
            <v>150</v>
          </cell>
          <cell r="E76">
            <v>80</v>
          </cell>
          <cell r="F76">
            <v>560</v>
          </cell>
          <cell r="G76">
            <v>0.915</v>
          </cell>
          <cell r="H76">
            <v>12.9</v>
          </cell>
          <cell r="I76">
            <v>4.5</v>
          </cell>
          <cell r="J76">
            <v>1.76</v>
          </cell>
          <cell r="K76">
            <v>20.075</v>
          </cell>
        </row>
        <row r="77">
          <cell r="C77">
            <v>17</v>
          </cell>
          <cell r="D77">
            <v>115</v>
          </cell>
          <cell r="E77">
            <v>80</v>
          </cell>
          <cell r="F77">
            <v>212</v>
          </cell>
          <cell r="H77">
            <v>0.357</v>
          </cell>
          <cell r="I77">
            <v>2.7</v>
          </cell>
          <cell r="J77">
            <v>1.5</v>
          </cell>
          <cell r="K77">
            <v>4.557</v>
          </cell>
        </row>
        <row r="78">
          <cell r="B78">
            <v>250</v>
          </cell>
          <cell r="C78">
            <v>260</v>
          </cell>
          <cell r="D78">
            <v>436</v>
          </cell>
          <cell r="E78">
            <v>350</v>
          </cell>
          <cell r="F78">
            <v>1296</v>
          </cell>
          <cell r="G78">
            <v>6.875</v>
          </cell>
          <cell r="H78">
            <v>7.41</v>
          </cell>
          <cell r="I78">
            <v>12.208</v>
          </cell>
          <cell r="J78">
            <v>9.45</v>
          </cell>
          <cell r="K78">
            <v>35.943</v>
          </cell>
        </row>
        <row r="79">
          <cell r="B79">
            <v>250</v>
          </cell>
          <cell r="C79">
            <v>3000</v>
          </cell>
          <cell r="D79">
            <v>600</v>
          </cell>
          <cell r="E79">
            <v>100</v>
          </cell>
          <cell r="F79">
            <v>3950</v>
          </cell>
          <cell r="G79">
            <v>4</v>
          </cell>
          <cell r="H79">
            <v>105</v>
          </cell>
          <cell r="I79">
            <v>18</v>
          </cell>
          <cell r="J79">
            <v>3</v>
          </cell>
          <cell r="K79">
            <v>130</v>
          </cell>
        </row>
        <row r="80">
          <cell r="B80">
            <v>1216</v>
          </cell>
          <cell r="C80">
            <v>4414</v>
          </cell>
          <cell r="D80">
            <v>3288</v>
          </cell>
          <cell r="E80">
            <v>1192</v>
          </cell>
          <cell r="F80">
            <v>10110</v>
          </cell>
          <cell r="G80">
            <v>28.822</v>
          </cell>
          <cell r="H80">
            <v>147.418</v>
          </cell>
          <cell r="I80">
            <v>91.163399</v>
          </cell>
          <cell r="J80">
            <v>29.551</v>
          </cell>
          <cell r="K80">
            <v>296.95439899999997</v>
          </cell>
        </row>
        <row r="82">
          <cell r="B82">
            <v>800</v>
          </cell>
          <cell r="C82">
            <v>856</v>
          </cell>
          <cell r="D82">
            <v>212</v>
          </cell>
          <cell r="E82">
            <v>314</v>
          </cell>
          <cell r="F82">
            <v>2182</v>
          </cell>
          <cell r="G82">
            <v>16.743</v>
          </cell>
          <cell r="H82">
            <v>24.232</v>
          </cell>
          <cell r="I82">
            <v>3.181</v>
          </cell>
          <cell r="J82">
            <v>4.436</v>
          </cell>
          <cell r="K82">
            <v>48.592</v>
          </cell>
        </row>
        <row r="83">
          <cell r="B83">
            <v>790</v>
          </cell>
          <cell r="C83">
            <v>1675</v>
          </cell>
          <cell r="D83">
            <v>154</v>
          </cell>
          <cell r="E83">
            <v>533</v>
          </cell>
          <cell r="F83">
            <v>3152</v>
          </cell>
          <cell r="G83">
            <v>14.05</v>
          </cell>
          <cell r="H83">
            <v>30.48</v>
          </cell>
          <cell r="I83">
            <v>3.113</v>
          </cell>
          <cell r="J83">
            <v>9.921</v>
          </cell>
          <cell r="K83">
            <v>57.564</v>
          </cell>
        </row>
        <row r="84">
          <cell r="B84">
            <v>1590</v>
          </cell>
          <cell r="C84">
            <v>2531</v>
          </cell>
          <cell r="D84">
            <v>366</v>
          </cell>
          <cell r="E84">
            <v>847</v>
          </cell>
          <cell r="F84">
            <v>5334</v>
          </cell>
          <cell r="G84">
            <v>30.793</v>
          </cell>
          <cell r="H84">
            <v>54.712</v>
          </cell>
          <cell r="I84">
            <v>6.2940000000000005</v>
          </cell>
          <cell r="J84">
            <v>14.357</v>
          </cell>
          <cell r="K84">
            <v>106.156</v>
          </cell>
        </row>
        <row r="86">
          <cell r="B86">
            <v>4269</v>
          </cell>
          <cell r="C86">
            <v>13902</v>
          </cell>
          <cell r="D86">
            <v>33829</v>
          </cell>
          <cell r="E86">
            <v>20119</v>
          </cell>
          <cell r="F86">
            <v>72119</v>
          </cell>
          <cell r="G86">
            <v>104.03899999999999</v>
          </cell>
          <cell r="H86">
            <v>419.692</v>
          </cell>
          <cell r="I86">
            <v>977.823399</v>
          </cell>
          <cell r="J86">
            <v>743.858</v>
          </cell>
          <cell r="K86">
            <v>2245.412399</v>
          </cell>
        </row>
        <row r="89">
          <cell r="A89" t="str">
            <v>ESPAÑA 2015</v>
          </cell>
          <cell r="B89">
            <v>4269</v>
          </cell>
          <cell r="C89">
            <v>13902</v>
          </cell>
          <cell r="D89">
            <v>33829</v>
          </cell>
          <cell r="E89">
            <v>20119</v>
          </cell>
          <cell r="F89">
            <v>72119</v>
          </cell>
          <cell r="G89">
            <v>104.03899999999999</v>
          </cell>
          <cell r="H89">
            <v>419.692</v>
          </cell>
          <cell r="I89">
            <v>977.823399</v>
          </cell>
          <cell r="J89">
            <v>743.858</v>
          </cell>
          <cell r="K89">
            <v>2245.412399</v>
          </cell>
        </row>
        <row r="90">
          <cell r="A90" t="str">
            <v>ESPAÑA 2014</v>
          </cell>
          <cell r="B90">
            <v>4518.750169082176</v>
          </cell>
          <cell r="C90">
            <v>14462.745831610187</v>
          </cell>
          <cell r="D90">
            <v>33561</v>
          </cell>
          <cell r="E90">
            <v>23220</v>
          </cell>
          <cell r="F90">
            <v>75762.49600069236</v>
          </cell>
          <cell r="G90">
            <v>112.15014393779339</v>
          </cell>
          <cell r="H90">
            <v>435.8277861244826</v>
          </cell>
          <cell r="I90">
            <v>975.4504000000001</v>
          </cell>
          <cell r="J90">
            <v>943.3790000000002</v>
          </cell>
          <cell r="K90">
            <v>2466.807330062276</v>
          </cell>
        </row>
        <row r="91">
          <cell r="A91" t="str">
            <v>ESPAÑA 2015/2014=100</v>
          </cell>
          <cell r="B91">
            <v>94.47302551066008</v>
          </cell>
          <cell r="C91">
            <v>96.12282592711679</v>
          </cell>
          <cell r="D91">
            <v>100.7985459312893</v>
          </cell>
          <cell r="E91">
            <v>86.64513350559862</v>
          </cell>
          <cell r="F91">
            <v>95.19089761686433</v>
          </cell>
          <cell r="G91">
            <v>92.76760273950924</v>
          </cell>
          <cell r="H91">
            <v>96.29766925418704</v>
          </cell>
          <cell r="I91">
            <v>100.2432721335703</v>
          </cell>
          <cell r="J91">
            <v>78.85038780808134</v>
          </cell>
          <cell r="K91">
            <v>91.0250416250917</v>
          </cell>
        </row>
      </sheetData>
      <sheetData sheetId="2">
        <row r="9">
          <cell r="B9">
            <v>7</v>
          </cell>
          <cell r="C9">
            <v>261</v>
          </cell>
          <cell r="D9">
            <v>5</v>
          </cell>
          <cell r="E9">
            <v>273</v>
          </cell>
          <cell r="F9">
            <v>0.517</v>
          </cell>
          <cell r="G9">
            <v>22.42</v>
          </cell>
          <cell r="H9">
            <v>0.27</v>
          </cell>
          <cell r="I9">
            <v>23.207</v>
          </cell>
        </row>
        <row r="10">
          <cell r="B10">
            <v>4</v>
          </cell>
          <cell r="C10">
            <v>164</v>
          </cell>
          <cell r="D10">
            <v>15</v>
          </cell>
          <cell r="E10">
            <v>183</v>
          </cell>
          <cell r="F10">
            <v>0.344</v>
          </cell>
          <cell r="G10">
            <v>14.945</v>
          </cell>
          <cell r="H10">
            <v>0.979</v>
          </cell>
          <cell r="I10">
            <v>16.268</v>
          </cell>
        </row>
        <row r="11">
          <cell r="B11">
            <v>4</v>
          </cell>
          <cell r="C11">
            <v>220</v>
          </cell>
          <cell r="D11">
            <v>15</v>
          </cell>
          <cell r="E11">
            <v>239</v>
          </cell>
          <cell r="F11">
            <v>0.273</v>
          </cell>
          <cell r="G11">
            <v>24.2</v>
          </cell>
          <cell r="H11">
            <v>1.394</v>
          </cell>
          <cell r="I11">
            <v>25.867</v>
          </cell>
        </row>
        <row r="12">
          <cell r="B12">
            <v>10</v>
          </cell>
          <cell r="C12">
            <v>369</v>
          </cell>
          <cell r="D12">
            <v>15</v>
          </cell>
          <cell r="E12">
            <v>394</v>
          </cell>
          <cell r="F12">
            <v>0.83</v>
          </cell>
          <cell r="G12">
            <v>31.04</v>
          </cell>
          <cell r="H12">
            <v>0.925</v>
          </cell>
          <cell r="I12">
            <v>32.795</v>
          </cell>
        </row>
        <row r="13">
          <cell r="B13">
            <v>25</v>
          </cell>
          <cell r="C13">
            <v>1014</v>
          </cell>
          <cell r="D13">
            <v>50</v>
          </cell>
          <cell r="E13">
            <v>1089</v>
          </cell>
          <cell r="F13">
            <v>1.964</v>
          </cell>
          <cell r="G13">
            <v>92.60499999999999</v>
          </cell>
          <cell r="H13">
            <v>3.5679999999999996</v>
          </cell>
          <cell r="I13">
            <v>98.137</v>
          </cell>
        </row>
        <row r="15">
          <cell r="C15">
            <v>96</v>
          </cell>
          <cell r="E15">
            <v>96</v>
          </cell>
          <cell r="G15">
            <v>2.36</v>
          </cell>
          <cell r="I15">
            <v>2.36</v>
          </cell>
        </row>
        <row r="17">
          <cell r="C17">
            <v>16</v>
          </cell>
          <cell r="E17">
            <v>16</v>
          </cell>
          <cell r="G17">
            <v>0.324</v>
          </cell>
          <cell r="I17">
            <v>0.324</v>
          </cell>
        </row>
        <row r="19">
          <cell r="C19">
            <v>55</v>
          </cell>
          <cell r="E19">
            <v>55</v>
          </cell>
          <cell r="G19">
            <v>1.63</v>
          </cell>
          <cell r="I19">
            <v>1.63</v>
          </cell>
        </row>
        <row r="20">
          <cell r="B20">
            <v>5</v>
          </cell>
          <cell r="C20">
            <v>70</v>
          </cell>
          <cell r="D20">
            <v>3</v>
          </cell>
          <cell r="E20">
            <v>78</v>
          </cell>
          <cell r="F20">
            <v>0.272</v>
          </cell>
          <cell r="G20">
            <v>1.88</v>
          </cell>
          <cell r="H20">
            <v>0.163</v>
          </cell>
          <cell r="I20">
            <v>2.315</v>
          </cell>
        </row>
        <row r="21">
          <cell r="C21">
            <v>160</v>
          </cell>
          <cell r="E21">
            <v>160</v>
          </cell>
          <cell r="G21">
            <v>3.943</v>
          </cell>
          <cell r="I21">
            <v>3.943</v>
          </cell>
        </row>
        <row r="22">
          <cell r="B22">
            <v>5</v>
          </cell>
          <cell r="C22">
            <v>285</v>
          </cell>
          <cell r="D22">
            <v>3</v>
          </cell>
          <cell r="E22">
            <v>293</v>
          </cell>
          <cell r="F22">
            <v>0.272</v>
          </cell>
          <cell r="G22">
            <v>7.452999999999999</v>
          </cell>
          <cell r="H22">
            <v>0.163</v>
          </cell>
          <cell r="I22">
            <v>7.888</v>
          </cell>
        </row>
        <row r="24">
          <cell r="C24">
            <v>2056</v>
          </cell>
          <cell r="E24">
            <v>2056</v>
          </cell>
          <cell r="G24">
            <v>163.305</v>
          </cell>
          <cell r="I24">
            <v>163.305</v>
          </cell>
        </row>
        <row r="26">
          <cell r="C26">
            <v>220</v>
          </cell>
          <cell r="E26">
            <v>220</v>
          </cell>
          <cell r="G26">
            <v>14.05</v>
          </cell>
          <cell r="I26">
            <v>14.05</v>
          </cell>
        </row>
        <row r="28">
          <cell r="C28">
            <v>42</v>
          </cell>
          <cell r="E28">
            <v>42</v>
          </cell>
          <cell r="G28">
            <v>1.212</v>
          </cell>
          <cell r="I28">
            <v>1.212</v>
          </cell>
        </row>
        <row r="29">
          <cell r="C29">
            <v>4</v>
          </cell>
          <cell r="D29">
            <v>3</v>
          </cell>
          <cell r="E29">
            <v>7</v>
          </cell>
          <cell r="G29">
            <v>0.365</v>
          </cell>
          <cell r="H29">
            <v>0.33</v>
          </cell>
          <cell r="I29">
            <v>0.695</v>
          </cell>
        </row>
        <row r="30">
          <cell r="C30">
            <v>602</v>
          </cell>
          <cell r="D30">
            <v>39</v>
          </cell>
          <cell r="E30">
            <v>641</v>
          </cell>
          <cell r="G30">
            <v>65.798</v>
          </cell>
          <cell r="H30">
            <v>3.172</v>
          </cell>
          <cell r="I30">
            <v>68.97</v>
          </cell>
        </row>
        <row r="31">
          <cell r="B31">
            <v>0</v>
          </cell>
          <cell r="C31">
            <v>648</v>
          </cell>
          <cell r="D31">
            <v>42</v>
          </cell>
          <cell r="E31">
            <v>690</v>
          </cell>
          <cell r="F31">
            <v>0</v>
          </cell>
          <cell r="G31">
            <v>67.375</v>
          </cell>
          <cell r="H31">
            <v>3.5020000000000002</v>
          </cell>
          <cell r="I31">
            <v>70.877</v>
          </cell>
        </row>
        <row r="33">
          <cell r="B33">
            <v>30</v>
          </cell>
          <cell r="C33">
            <v>275</v>
          </cell>
          <cell r="D33">
            <v>40</v>
          </cell>
          <cell r="E33">
            <v>345</v>
          </cell>
          <cell r="F33">
            <v>1.6</v>
          </cell>
          <cell r="G33">
            <v>18</v>
          </cell>
          <cell r="H33">
            <v>1.99</v>
          </cell>
          <cell r="I33">
            <v>21.59</v>
          </cell>
        </row>
        <row r="34">
          <cell r="B34">
            <v>27</v>
          </cell>
          <cell r="C34">
            <v>228</v>
          </cell>
          <cell r="E34">
            <v>255</v>
          </cell>
          <cell r="F34">
            <v>0.952</v>
          </cell>
          <cell r="G34">
            <v>8.5</v>
          </cell>
          <cell r="I34">
            <v>9.452</v>
          </cell>
        </row>
        <row r="35">
          <cell r="C35">
            <v>140</v>
          </cell>
          <cell r="D35">
            <v>30</v>
          </cell>
          <cell r="E35">
            <v>170</v>
          </cell>
          <cell r="G35">
            <v>4.9</v>
          </cell>
          <cell r="H35">
            <v>1.05</v>
          </cell>
          <cell r="I35">
            <v>5.95</v>
          </cell>
        </row>
        <row r="36">
          <cell r="B36">
            <v>7</v>
          </cell>
          <cell r="C36">
            <v>319</v>
          </cell>
          <cell r="D36">
            <v>36</v>
          </cell>
          <cell r="E36">
            <v>362</v>
          </cell>
          <cell r="F36">
            <v>0.279</v>
          </cell>
          <cell r="G36">
            <v>12.258</v>
          </cell>
          <cell r="H36">
            <v>1.393</v>
          </cell>
          <cell r="I36">
            <v>13.93</v>
          </cell>
        </row>
        <row r="37">
          <cell r="B37">
            <v>64</v>
          </cell>
          <cell r="C37">
            <v>962</v>
          </cell>
          <cell r="D37">
            <v>106</v>
          </cell>
          <cell r="E37">
            <v>1132</v>
          </cell>
          <cell r="F37">
            <v>2.831</v>
          </cell>
          <cell r="G37">
            <v>43.658</v>
          </cell>
          <cell r="H37">
            <v>4.433</v>
          </cell>
          <cell r="I37">
            <v>50.922000000000004</v>
          </cell>
        </row>
        <row r="39">
          <cell r="B39">
            <v>87</v>
          </cell>
          <cell r="C39">
            <v>380</v>
          </cell>
          <cell r="D39">
            <v>100</v>
          </cell>
          <cell r="E39">
            <v>567</v>
          </cell>
          <cell r="F39">
            <v>1.253</v>
          </cell>
          <cell r="G39">
            <v>5.6</v>
          </cell>
          <cell r="H39">
            <v>1.5</v>
          </cell>
          <cell r="I39">
            <v>8.353</v>
          </cell>
        </row>
        <row r="41">
          <cell r="C41">
            <v>16</v>
          </cell>
          <cell r="E41">
            <v>16</v>
          </cell>
          <cell r="G41">
            <v>1.04</v>
          </cell>
          <cell r="I41">
            <v>1.04</v>
          </cell>
        </row>
        <row r="42">
          <cell r="C42">
            <v>3</v>
          </cell>
          <cell r="E42">
            <v>3</v>
          </cell>
          <cell r="G42">
            <v>0.15</v>
          </cell>
          <cell r="I42">
            <v>0.15</v>
          </cell>
        </row>
        <row r="43">
          <cell r="C43">
            <v>25</v>
          </cell>
          <cell r="E43">
            <v>25</v>
          </cell>
          <cell r="G43">
            <v>1.25</v>
          </cell>
          <cell r="I43">
            <v>1.25</v>
          </cell>
        </row>
        <row r="44">
          <cell r="C44">
            <v>10</v>
          </cell>
          <cell r="E44">
            <v>10</v>
          </cell>
          <cell r="G44">
            <v>0.45</v>
          </cell>
          <cell r="I44">
            <v>0.45</v>
          </cell>
        </row>
        <row r="45">
          <cell r="C45">
            <v>32</v>
          </cell>
          <cell r="D45">
            <v>3</v>
          </cell>
          <cell r="E45">
            <v>35</v>
          </cell>
          <cell r="G45">
            <v>1.008</v>
          </cell>
          <cell r="H45">
            <v>0.114</v>
          </cell>
          <cell r="I45">
            <v>1.122</v>
          </cell>
        </row>
        <row r="46">
          <cell r="C46">
            <v>40</v>
          </cell>
          <cell r="E46">
            <v>40</v>
          </cell>
          <cell r="G46">
            <v>1.6</v>
          </cell>
          <cell r="I46">
            <v>1.6</v>
          </cell>
        </row>
        <row r="48">
          <cell r="C48">
            <v>11</v>
          </cell>
          <cell r="E48">
            <v>11</v>
          </cell>
          <cell r="G48">
            <v>0.561</v>
          </cell>
          <cell r="I48">
            <v>0.561</v>
          </cell>
        </row>
        <row r="49">
          <cell r="C49">
            <v>9</v>
          </cell>
          <cell r="E49">
            <v>9</v>
          </cell>
          <cell r="G49">
            <v>0.522</v>
          </cell>
          <cell r="I49">
            <v>0.522</v>
          </cell>
        </row>
        <row r="50">
          <cell r="B50">
            <v>0</v>
          </cell>
          <cell r="C50">
            <v>146</v>
          </cell>
          <cell r="D50">
            <v>3</v>
          </cell>
          <cell r="E50">
            <v>149</v>
          </cell>
          <cell r="F50">
            <v>0</v>
          </cell>
          <cell r="G50">
            <v>6.581</v>
          </cell>
          <cell r="H50">
            <v>0.114</v>
          </cell>
          <cell r="I50">
            <v>6.695</v>
          </cell>
        </row>
        <row r="52">
          <cell r="B52">
            <v>1</v>
          </cell>
          <cell r="C52">
            <v>43</v>
          </cell>
          <cell r="D52">
            <v>5</v>
          </cell>
          <cell r="E52">
            <v>49</v>
          </cell>
          <cell r="F52">
            <v>0.099</v>
          </cell>
          <cell r="G52">
            <v>4.256</v>
          </cell>
          <cell r="H52">
            <v>0.495</v>
          </cell>
          <cell r="I52">
            <v>4.85</v>
          </cell>
        </row>
        <row r="54">
          <cell r="C54">
            <v>263</v>
          </cell>
          <cell r="E54">
            <v>263</v>
          </cell>
          <cell r="G54">
            <v>24.986</v>
          </cell>
          <cell r="I54">
            <v>24.986</v>
          </cell>
        </row>
        <row r="55">
          <cell r="C55">
            <v>285</v>
          </cell>
          <cell r="E55">
            <v>285</v>
          </cell>
          <cell r="G55">
            <v>22.35</v>
          </cell>
          <cell r="I55">
            <v>22.35</v>
          </cell>
        </row>
        <row r="56">
          <cell r="C56">
            <v>8</v>
          </cell>
          <cell r="D56">
            <v>1</v>
          </cell>
          <cell r="E56">
            <v>9</v>
          </cell>
          <cell r="G56">
            <v>0.54</v>
          </cell>
          <cell r="H56">
            <v>0.065</v>
          </cell>
          <cell r="I56">
            <v>0.605</v>
          </cell>
        </row>
        <row r="57">
          <cell r="C57">
            <v>6</v>
          </cell>
          <cell r="E57">
            <v>6</v>
          </cell>
          <cell r="G57">
            <v>0.126</v>
          </cell>
          <cell r="I57">
            <v>0.126</v>
          </cell>
        </row>
        <row r="58">
          <cell r="C58">
            <v>566</v>
          </cell>
          <cell r="E58">
            <v>566</v>
          </cell>
          <cell r="G58">
            <v>44.19</v>
          </cell>
          <cell r="I58">
            <v>44.19</v>
          </cell>
        </row>
        <row r="59">
          <cell r="B59">
            <v>0</v>
          </cell>
          <cell r="C59">
            <v>1128</v>
          </cell>
          <cell r="D59">
            <v>1</v>
          </cell>
          <cell r="E59">
            <v>1129</v>
          </cell>
          <cell r="F59">
            <v>0</v>
          </cell>
          <cell r="G59">
            <v>92.192</v>
          </cell>
          <cell r="H59">
            <v>0.065</v>
          </cell>
          <cell r="I59">
            <v>92.25699999999999</v>
          </cell>
        </row>
        <row r="61">
          <cell r="B61">
            <v>140</v>
          </cell>
          <cell r="C61">
            <v>50</v>
          </cell>
          <cell r="D61">
            <v>300</v>
          </cell>
          <cell r="E61">
            <v>490</v>
          </cell>
          <cell r="F61">
            <v>13</v>
          </cell>
          <cell r="G61">
            <v>2.25</v>
          </cell>
          <cell r="H61">
            <v>36</v>
          </cell>
          <cell r="I61">
            <v>51.25</v>
          </cell>
        </row>
        <row r="62">
          <cell r="B62">
            <v>55</v>
          </cell>
          <cell r="C62">
            <v>425</v>
          </cell>
          <cell r="D62">
            <v>70</v>
          </cell>
          <cell r="E62">
            <v>550</v>
          </cell>
          <cell r="F62">
            <v>1.025</v>
          </cell>
          <cell r="G62">
            <v>7.6</v>
          </cell>
          <cell r="H62">
            <v>1.4</v>
          </cell>
          <cell r="I62">
            <v>10.025</v>
          </cell>
        </row>
        <row r="63">
          <cell r="B63">
            <v>19</v>
          </cell>
          <cell r="C63">
            <v>117</v>
          </cell>
          <cell r="D63">
            <v>10</v>
          </cell>
          <cell r="E63">
            <v>146</v>
          </cell>
          <cell r="F63">
            <v>0.79</v>
          </cell>
          <cell r="G63">
            <v>6</v>
          </cell>
          <cell r="H63">
            <v>0.18</v>
          </cell>
          <cell r="I63">
            <v>6.97</v>
          </cell>
        </row>
        <row r="64">
          <cell r="B64">
            <v>214</v>
          </cell>
          <cell r="C64">
            <v>592</v>
          </cell>
          <cell r="D64">
            <v>380</v>
          </cell>
          <cell r="E64">
            <v>1186</v>
          </cell>
          <cell r="F64">
            <v>14.815000000000001</v>
          </cell>
          <cell r="G64">
            <v>15.85</v>
          </cell>
          <cell r="H64">
            <v>37.58</v>
          </cell>
          <cell r="I64">
            <v>68.245</v>
          </cell>
        </row>
        <row r="66">
          <cell r="B66">
            <v>970</v>
          </cell>
          <cell r="C66">
            <v>793</v>
          </cell>
          <cell r="D66">
            <v>1168</v>
          </cell>
          <cell r="E66">
            <v>2931</v>
          </cell>
          <cell r="G66">
            <v>83.757</v>
          </cell>
          <cell r="H66">
            <v>141.728</v>
          </cell>
          <cell r="I66">
            <v>346.659</v>
          </cell>
        </row>
        <row r="68">
          <cell r="C68">
            <v>19850</v>
          </cell>
          <cell r="E68">
            <v>19850</v>
          </cell>
          <cell r="G68">
            <v>1726</v>
          </cell>
          <cell r="I68">
            <v>1726</v>
          </cell>
        </row>
        <row r="69">
          <cell r="C69">
            <v>2650</v>
          </cell>
          <cell r="E69">
            <v>2650</v>
          </cell>
          <cell r="G69">
            <v>227</v>
          </cell>
          <cell r="I69">
            <v>227</v>
          </cell>
        </row>
        <row r="70">
          <cell r="B70">
            <v>0</v>
          </cell>
          <cell r="C70">
            <v>22500</v>
          </cell>
          <cell r="D70">
            <v>0</v>
          </cell>
          <cell r="E70">
            <v>22500</v>
          </cell>
          <cell r="G70">
            <v>1953</v>
          </cell>
          <cell r="H70">
            <v>0</v>
          </cell>
          <cell r="I70">
            <v>1953</v>
          </cell>
        </row>
        <row r="72">
          <cell r="B72">
            <v>7000</v>
          </cell>
          <cell r="C72">
            <v>1200</v>
          </cell>
          <cell r="D72">
            <v>2145</v>
          </cell>
          <cell r="E72">
            <v>10345</v>
          </cell>
          <cell r="G72">
            <v>78.781</v>
          </cell>
          <cell r="H72">
            <v>246.189</v>
          </cell>
          <cell r="I72">
            <v>984.757</v>
          </cell>
        </row>
        <row r="73">
          <cell r="B73">
            <v>410</v>
          </cell>
          <cell r="C73">
            <v>570</v>
          </cell>
          <cell r="D73">
            <v>185</v>
          </cell>
          <cell r="E73">
            <v>1165</v>
          </cell>
          <cell r="G73">
            <v>33.81</v>
          </cell>
          <cell r="H73">
            <v>6.71</v>
          </cell>
          <cell r="I73">
            <v>53.47</v>
          </cell>
        </row>
        <row r="74">
          <cell r="C74">
            <v>220</v>
          </cell>
          <cell r="E74">
            <v>220</v>
          </cell>
          <cell r="G74">
            <v>7.7</v>
          </cell>
          <cell r="I74">
            <v>7.7</v>
          </cell>
        </row>
        <row r="75">
          <cell r="B75">
            <v>1466</v>
          </cell>
          <cell r="C75">
            <v>2674</v>
          </cell>
          <cell r="D75">
            <v>199</v>
          </cell>
          <cell r="E75">
            <v>4339</v>
          </cell>
          <cell r="G75">
            <v>225.654</v>
          </cell>
          <cell r="H75">
            <v>19.838</v>
          </cell>
          <cell r="I75">
            <v>387.679</v>
          </cell>
        </row>
        <row r="76">
          <cell r="B76">
            <v>15</v>
          </cell>
          <cell r="C76">
            <v>152</v>
          </cell>
          <cell r="D76">
            <v>15</v>
          </cell>
          <cell r="E76">
            <v>182</v>
          </cell>
          <cell r="G76">
            <v>6.416</v>
          </cell>
          <cell r="H76">
            <v>0.375</v>
          </cell>
          <cell r="I76">
            <v>7.316</v>
          </cell>
        </row>
        <row r="77">
          <cell r="C77">
            <v>187</v>
          </cell>
          <cell r="E77">
            <v>187</v>
          </cell>
          <cell r="G77">
            <v>7.79</v>
          </cell>
          <cell r="I77">
            <v>7.79</v>
          </cell>
        </row>
        <row r="78">
          <cell r="B78">
            <v>406</v>
          </cell>
          <cell r="C78">
            <v>376</v>
          </cell>
          <cell r="D78">
            <v>212</v>
          </cell>
          <cell r="E78">
            <v>994</v>
          </cell>
          <cell r="G78">
            <v>24.44</v>
          </cell>
          <cell r="H78">
            <v>12.296</v>
          </cell>
          <cell r="I78">
            <v>65.156</v>
          </cell>
        </row>
        <row r="79">
          <cell r="B79">
            <v>45</v>
          </cell>
          <cell r="C79">
            <v>6450</v>
          </cell>
          <cell r="D79">
            <v>30</v>
          </cell>
          <cell r="E79">
            <v>6525</v>
          </cell>
          <cell r="G79">
            <v>500</v>
          </cell>
          <cell r="H79">
            <v>2.55</v>
          </cell>
          <cell r="I79">
            <v>506.375</v>
          </cell>
        </row>
        <row r="80">
          <cell r="B80">
            <v>9342</v>
          </cell>
          <cell r="C80">
            <v>11829</v>
          </cell>
          <cell r="D80">
            <v>2786</v>
          </cell>
          <cell r="E80">
            <v>23957</v>
          </cell>
          <cell r="G80">
            <v>884.591</v>
          </cell>
          <cell r="H80">
            <v>287.958</v>
          </cell>
          <cell r="I80">
            <v>2020.2429999999997</v>
          </cell>
        </row>
        <row r="82">
          <cell r="B82">
            <v>398</v>
          </cell>
          <cell r="C82">
            <v>133</v>
          </cell>
          <cell r="D82">
            <v>179</v>
          </cell>
          <cell r="E82">
            <v>710</v>
          </cell>
          <cell r="G82">
            <v>11.036</v>
          </cell>
          <cell r="H82">
            <v>19.808</v>
          </cell>
          <cell r="I82">
            <v>76.936</v>
          </cell>
        </row>
        <row r="83">
          <cell r="B83">
            <v>113</v>
          </cell>
          <cell r="C83">
            <v>203</v>
          </cell>
          <cell r="D83">
            <v>28</v>
          </cell>
          <cell r="E83">
            <v>344</v>
          </cell>
          <cell r="G83">
            <v>17.057</v>
          </cell>
          <cell r="H83">
            <v>2.399</v>
          </cell>
          <cell r="I83">
            <v>27.655</v>
          </cell>
        </row>
        <row r="84">
          <cell r="B84">
            <v>511</v>
          </cell>
          <cell r="C84">
            <v>336</v>
          </cell>
          <cell r="D84">
            <v>207</v>
          </cell>
          <cell r="E84">
            <v>1054</v>
          </cell>
          <cell r="G84">
            <v>28.092999999999996</v>
          </cell>
          <cell r="H84">
            <v>22.207</v>
          </cell>
          <cell r="I84">
            <v>104.59100000000001</v>
          </cell>
        </row>
        <row r="89">
          <cell r="A89" t="str">
            <v>ESPAÑA 2015</v>
          </cell>
          <cell r="B89">
            <v>11219</v>
          </cell>
          <cell r="C89">
            <v>43044</v>
          </cell>
          <cell r="D89">
            <v>4851</v>
          </cell>
          <cell r="E89">
            <v>59114</v>
          </cell>
          <cell r="G89">
            <v>3465.0499999999997</v>
          </cell>
          <cell r="H89">
            <v>503.31300000000005</v>
          </cell>
          <cell r="I89">
            <v>5012.756</v>
          </cell>
        </row>
        <row r="90">
          <cell r="A90" t="str">
            <v>ESPAÑA 2014</v>
          </cell>
          <cell r="B90">
            <v>11256.507493404748</v>
          </cell>
          <cell r="C90">
            <v>37955</v>
          </cell>
          <cell r="D90">
            <v>5173</v>
          </cell>
          <cell r="E90">
            <v>54384.507493404744</v>
          </cell>
          <cell r="F90">
            <v>1076.3790158587653</v>
          </cell>
          <cell r="G90">
            <v>3295.309</v>
          </cell>
          <cell r="H90">
            <v>512.348</v>
          </cell>
          <cell r="I90">
            <v>4884.0360158587655</v>
          </cell>
        </row>
        <row r="91">
          <cell r="A91" t="str">
            <v>ESPAÑA 2015/2014=100</v>
          </cell>
          <cell r="B91">
            <v>99.66679280028265</v>
          </cell>
          <cell r="C91">
            <v>113.4079831379265</v>
          </cell>
          <cell r="D91">
            <v>93.77537212449256</v>
          </cell>
          <cell r="E91">
            <v>108.69639668460509</v>
          </cell>
          <cell r="F91">
            <v>97.0283686891419</v>
          </cell>
          <cell r="G91">
            <v>105.15098887539833</v>
          </cell>
          <cell r="H91">
            <v>98.23655015731497</v>
          </cell>
          <cell r="I91">
            <v>102.63552487580503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K76"/>
  <sheetViews>
    <sheetView tabSelected="1" view="pageBreakPreview" zoomScale="70" zoomScaleSheetLayoutView="70" zoomScalePageLayoutView="0" workbookViewId="0" topLeftCell="A6">
      <selection activeCell="H15" sqref="H15"/>
    </sheetView>
  </sheetViews>
  <sheetFormatPr defaultColWidth="11.421875" defaultRowHeight="15"/>
  <cols>
    <col min="1" max="10" width="11.57421875" style="130" customWidth="1"/>
    <col min="11" max="11" width="1.57421875" style="130" customWidth="1"/>
    <col min="12" max="16384" width="11.57421875" style="130" customWidth="1"/>
  </cols>
  <sheetData>
    <row r="1" spans="1:11" ht="12.75">
      <c r="A1" s="129"/>
      <c r="B1" s="261" t="s">
        <v>283</v>
      </c>
      <c r="C1" s="261"/>
      <c r="D1" s="261"/>
      <c r="E1" s="129"/>
      <c r="F1" s="129"/>
      <c r="G1" s="129"/>
      <c r="H1" s="129"/>
      <c r="I1" s="129"/>
      <c r="J1" s="129"/>
      <c r="K1" s="129"/>
    </row>
    <row r="2" spans="1:11" ht="12.75">
      <c r="A2" s="129"/>
      <c r="B2" s="261"/>
      <c r="C2" s="261"/>
      <c r="D2" s="261"/>
      <c r="E2" s="129"/>
      <c r="F2" s="129"/>
      <c r="G2" s="262"/>
      <c r="H2" s="263"/>
      <c r="I2" s="263"/>
      <c r="J2" s="264"/>
      <c r="K2" s="131"/>
    </row>
    <row r="3" spans="1:11" ht="5.25" customHeight="1">
      <c r="A3" s="129"/>
      <c r="B3" s="261"/>
      <c r="C3" s="261"/>
      <c r="D3" s="261"/>
      <c r="E3" s="129"/>
      <c r="F3" s="129"/>
      <c r="G3" s="132"/>
      <c r="H3" s="133"/>
      <c r="I3" s="133"/>
      <c r="J3" s="134"/>
      <c r="K3" s="131"/>
    </row>
    <row r="4" spans="1:11" ht="12.75">
      <c r="A4" s="129"/>
      <c r="B4" s="261"/>
      <c r="C4" s="261"/>
      <c r="D4" s="261"/>
      <c r="E4" s="129"/>
      <c r="F4" s="129"/>
      <c r="G4" s="265" t="s">
        <v>274</v>
      </c>
      <c r="H4" s="266"/>
      <c r="I4" s="266"/>
      <c r="J4" s="267"/>
      <c r="K4" s="131"/>
    </row>
    <row r="5" spans="1:11" ht="12.75">
      <c r="A5" s="129"/>
      <c r="B5" s="129"/>
      <c r="C5" s="129"/>
      <c r="D5" s="129"/>
      <c r="E5" s="129"/>
      <c r="F5" s="129"/>
      <c r="G5" s="268"/>
      <c r="H5" s="269"/>
      <c r="I5" s="269"/>
      <c r="J5" s="270"/>
      <c r="K5" s="131"/>
    </row>
    <row r="6" spans="1:11" ht="12.75">
      <c r="A6" s="129"/>
      <c r="B6" s="129"/>
      <c r="C6" s="129"/>
      <c r="D6" s="129"/>
      <c r="E6" s="129"/>
      <c r="F6" s="129"/>
      <c r="G6" s="135"/>
      <c r="H6" s="135"/>
      <c r="I6" s="135"/>
      <c r="J6" s="135"/>
      <c r="K6" s="131"/>
    </row>
    <row r="7" spans="1:11" ht="5.25" customHeight="1">
      <c r="A7" s="129"/>
      <c r="B7" s="129"/>
      <c r="C7" s="129"/>
      <c r="D7" s="129"/>
      <c r="E7" s="129"/>
      <c r="F7" s="129"/>
      <c r="G7" s="136"/>
      <c r="H7" s="136"/>
      <c r="I7" s="136"/>
      <c r="J7" s="136"/>
      <c r="K7" s="131"/>
    </row>
    <row r="8" spans="1:11" ht="12.75">
      <c r="A8" s="129"/>
      <c r="B8" s="129"/>
      <c r="C8" s="129"/>
      <c r="D8" s="129"/>
      <c r="E8" s="129"/>
      <c r="F8" s="129"/>
      <c r="G8" s="271" t="s">
        <v>284</v>
      </c>
      <c r="H8" s="271"/>
      <c r="I8" s="271"/>
      <c r="J8" s="271"/>
      <c r="K8" s="271"/>
    </row>
    <row r="9" spans="1:11" ht="16.5" customHeight="1">
      <c r="A9" s="129"/>
      <c r="B9" s="129"/>
      <c r="C9" s="129"/>
      <c r="D9" s="137"/>
      <c r="E9" s="137"/>
      <c r="F9" s="129"/>
      <c r="G9" s="271" t="s">
        <v>317</v>
      </c>
      <c r="H9" s="271"/>
      <c r="I9" s="271"/>
      <c r="J9" s="271"/>
      <c r="K9" s="271"/>
    </row>
    <row r="10" spans="1:11" ht="12.75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</row>
    <row r="11" spans="1:11" ht="12.75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</row>
    <row r="12" spans="1:11" ht="12.75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</row>
    <row r="13" spans="1:11" ht="12.75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</row>
    <row r="14" spans="1:11" ht="12.75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</row>
    <row r="15" spans="1:11" ht="12.75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</row>
    <row r="16" spans="1:11" ht="12.75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</row>
    <row r="17" spans="1:11" ht="12.75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</row>
    <row r="18" spans="1:11" ht="12.75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</row>
    <row r="19" spans="1:11" ht="12.75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</row>
    <row r="20" spans="1:11" ht="12.75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</row>
    <row r="21" spans="1:11" ht="12.7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</row>
    <row r="22" spans="1:11" ht="12.75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</row>
    <row r="23" spans="1:11" ht="13.5" thickBo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</row>
    <row r="24" spans="1:11" ht="13.5" thickTop="1">
      <c r="A24" s="129"/>
      <c r="B24" s="129"/>
      <c r="C24" s="138"/>
      <c r="D24" s="139"/>
      <c r="E24" s="139"/>
      <c r="F24" s="139"/>
      <c r="G24" s="139"/>
      <c r="H24" s="139"/>
      <c r="I24" s="140"/>
      <c r="J24" s="129"/>
      <c r="K24" s="129"/>
    </row>
    <row r="25" spans="1:11" ht="12.75">
      <c r="A25" s="129"/>
      <c r="B25" s="129"/>
      <c r="C25" s="141"/>
      <c r="D25" s="142"/>
      <c r="E25" s="142"/>
      <c r="F25" s="142"/>
      <c r="G25" s="142"/>
      <c r="H25" s="142"/>
      <c r="I25" s="143"/>
      <c r="J25" s="129"/>
      <c r="K25" s="129"/>
    </row>
    <row r="26" spans="1:11" ht="12.75">
      <c r="A26" s="129"/>
      <c r="B26" s="129"/>
      <c r="C26" s="141"/>
      <c r="D26" s="142"/>
      <c r="E26" s="142"/>
      <c r="F26" s="142"/>
      <c r="G26" s="142"/>
      <c r="H26" s="142"/>
      <c r="I26" s="143"/>
      <c r="J26" s="129"/>
      <c r="K26" s="129"/>
    </row>
    <row r="27" spans="1:11" ht="18.75" customHeight="1">
      <c r="A27" s="129"/>
      <c r="B27" s="129"/>
      <c r="C27" s="276" t="s">
        <v>275</v>
      </c>
      <c r="D27" s="277"/>
      <c r="E27" s="277"/>
      <c r="F27" s="277"/>
      <c r="G27" s="277"/>
      <c r="H27" s="277"/>
      <c r="I27" s="278"/>
      <c r="J27" s="129"/>
      <c r="K27" s="129"/>
    </row>
    <row r="28" spans="1:11" ht="12.75">
      <c r="A28" s="129"/>
      <c r="B28" s="129"/>
      <c r="C28" s="141"/>
      <c r="D28" s="142"/>
      <c r="E28" s="142"/>
      <c r="F28" s="142"/>
      <c r="G28" s="142"/>
      <c r="H28" s="142"/>
      <c r="I28" s="143"/>
      <c r="J28" s="129"/>
      <c r="K28" s="129"/>
    </row>
    <row r="29" spans="1:11" ht="12.75">
      <c r="A29" s="129"/>
      <c r="B29" s="129"/>
      <c r="C29" s="141"/>
      <c r="D29" s="142"/>
      <c r="E29" s="142"/>
      <c r="F29" s="142"/>
      <c r="G29" s="142"/>
      <c r="H29" s="142"/>
      <c r="I29" s="143"/>
      <c r="J29" s="129"/>
      <c r="K29" s="129"/>
    </row>
    <row r="30" spans="1:11" ht="18.75" customHeight="1">
      <c r="A30" s="129"/>
      <c r="B30" s="129"/>
      <c r="C30" s="276" t="s">
        <v>278</v>
      </c>
      <c r="D30" s="277"/>
      <c r="E30" s="277"/>
      <c r="F30" s="277"/>
      <c r="G30" s="277"/>
      <c r="H30" s="277"/>
      <c r="I30" s="278"/>
      <c r="J30" s="129"/>
      <c r="K30" s="129"/>
    </row>
    <row r="31" spans="1:11" ht="12.75">
      <c r="A31" s="129"/>
      <c r="B31" s="129"/>
      <c r="C31" s="141"/>
      <c r="D31" s="142"/>
      <c r="E31" s="142"/>
      <c r="F31" s="142"/>
      <c r="G31" s="142"/>
      <c r="H31" s="142"/>
      <c r="I31" s="143"/>
      <c r="J31" s="129"/>
      <c r="K31" s="129"/>
    </row>
    <row r="32" spans="1:11" ht="12.75">
      <c r="A32" s="129"/>
      <c r="B32" s="129"/>
      <c r="C32" s="141"/>
      <c r="D32" s="142"/>
      <c r="E32" s="142"/>
      <c r="F32" s="142"/>
      <c r="G32" s="142"/>
      <c r="H32" s="142"/>
      <c r="I32" s="143"/>
      <c r="J32" s="129"/>
      <c r="K32" s="129"/>
    </row>
    <row r="33" spans="1:11" ht="12.75">
      <c r="A33" s="129"/>
      <c r="B33" s="129"/>
      <c r="C33" s="141"/>
      <c r="D33" s="142"/>
      <c r="E33" s="142"/>
      <c r="F33" s="142"/>
      <c r="G33" s="142"/>
      <c r="H33" s="142"/>
      <c r="I33" s="143"/>
      <c r="J33" s="129"/>
      <c r="K33" s="129"/>
    </row>
    <row r="34" spans="1:11" ht="13.5" thickBot="1">
      <c r="A34" s="129"/>
      <c r="B34" s="129"/>
      <c r="C34" s="144"/>
      <c r="D34" s="145"/>
      <c r="E34" s="145"/>
      <c r="F34" s="145"/>
      <c r="G34" s="145"/>
      <c r="H34" s="145"/>
      <c r="I34" s="146"/>
      <c r="J34" s="129"/>
      <c r="K34" s="129"/>
    </row>
    <row r="35" spans="1:11" ht="13.5" thickTop="1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</row>
    <row r="36" spans="1:11" ht="12.75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</row>
    <row r="37" spans="1:11" ht="12.75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</row>
    <row r="38" spans="1:11" ht="12.75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</row>
    <row r="39" spans="1:11" ht="12.75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</row>
    <row r="40" spans="1:11" ht="15">
      <c r="A40" s="129"/>
      <c r="B40" s="129"/>
      <c r="C40" s="129"/>
      <c r="D40" s="129"/>
      <c r="E40" s="279"/>
      <c r="F40" s="279"/>
      <c r="G40" s="279"/>
      <c r="H40" s="129"/>
      <c r="I40" s="129"/>
      <c r="J40" s="129"/>
      <c r="K40" s="129"/>
    </row>
    <row r="41" spans="1:11" ht="12.75">
      <c r="A41" s="129"/>
      <c r="B41" s="129"/>
      <c r="C41" s="129"/>
      <c r="D41" s="129"/>
      <c r="E41" s="280"/>
      <c r="F41" s="280"/>
      <c r="G41" s="280"/>
      <c r="H41" s="129"/>
      <c r="I41" s="129"/>
      <c r="J41" s="129"/>
      <c r="K41" s="129"/>
    </row>
    <row r="42" spans="1:11" ht="15">
      <c r="A42" s="129"/>
      <c r="B42" s="129"/>
      <c r="C42" s="129"/>
      <c r="D42" s="129"/>
      <c r="E42" s="279"/>
      <c r="F42" s="279"/>
      <c r="G42" s="279"/>
      <c r="H42" s="129"/>
      <c r="I42" s="129"/>
      <c r="J42" s="129"/>
      <c r="K42" s="129"/>
    </row>
    <row r="43" spans="1:11" ht="12.75">
      <c r="A43" s="129"/>
      <c r="B43" s="129"/>
      <c r="C43" s="129"/>
      <c r="D43" s="129"/>
      <c r="E43" s="280"/>
      <c r="F43" s="280"/>
      <c r="G43" s="280"/>
      <c r="H43" s="129"/>
      <c r="I43" s="129"/>
      <c r="J43" s="129"/>
      <c r="K43" s="129"/>
    </row>
    <row r="44" spans="1:11" ht="15">
      <c r="A44" s="129"/>
      <c r="B44" s="129"/>
      <c r="C44" s="129"/>
      <c r="D44" s="129"/>
      <c r="E44" s="147" t="s">
        <v>276</v>
      </c>
      <c r="F44" s="147"/>
      <c r="G44" s="147"/>
      <c r="H44" s="129"/>
      <c r="I44" s="129"/>
      <c r="J44" s="129"/>
      <c r="K44" s="129"/>
    </row>
    <row r="45" spans="1:11" ht="12.75">
      <c r="A45" s="129"/>
      <c r="B45" s="129"/>
      <c r="C45" s="129"/>
      <c r="D45" s="129"/>
      <c r="E45" s="272" t="s">
        <v>277</v>
      </c>
      <c r="F45" s="272"/>
      <c r="G45" s="272"/>
      <c r="H45" s="129"/>
      <c r="I45" s="129"/>
      <c r="J45" s="129"/>
      <c r="K45" s="129"/>
    </row>
    <row r="46" spans="1:11" ht="12.75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</row>
    <row r="47" spans="1:11" ht="12.75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</row>
    <row r="48" spans="1:11" ht="12.75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</row>
    <row r="49" spans="1:11" ht="12.75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</row>
    <row r="50" spans="1:11" ht="12.75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</row>
    <row r="51" spans="1:11" ht="12.75">
      <c r="A51" s="129"/>
      <c r="B51" s="129"/>
      <c r="C51" s="129"/>
      <c r="D51" s="129"/>
      <c r="E51" s="129"/>
      <c r="F51" s="129"/>
      <c r="G51" s="129"/>
      <c r="H51" s="129"/>
      <c r="I51" s="129"/>
      <c r="J51" s="129"/>
      <c r="K51" s="129"/>
    </row>
    <row r="52" spans="1:11" ht="12.75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</row>
    <row r="53" spans="1:11" ht="15">
      <c r="A53" s="129"/>
      <c r="B53" s="129"/>
      <c r="C53" s="129"/>
      <c r="D53" s="148"/>
      <c r="E53" s="129"/>
      <c r="F53" s="149"/>
      <c r="G53" s="149"/>
      <c r="H53" s="129"/>
      <c r="I53" s="129"/>
      <c r="J53" s="129"/>
      <c r="K53" s="129"/>
    </row>
    <row r="54" spans="1:11" ht="12.75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</row>
    <row r="55" spans="1:11" ht="12.75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K55" s="129"/>
    </row>
    <row r="56" spans="1:11" ht="12.75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</row>
    <row r="57" spans="1:11" ht="12.75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129"/>
    </row>
    <row r="58" spans="1:11" ht="12.75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</row>
    <row r="59" spans="1:11" ht="12.75">
      <c r="A59" s="129"/>
      <c r="B59" s="129"/>
      <c r="C59" s="129"/>
      <c r="D59" s="129"/>
      <c r="E59" s="129"/>
      <c r="F59" s="129"/>
      <c r="G59" s="129"/>
      <c r="H59" s="129"/>
      <c r="I59" s="129"/>
      <c r="J59" s="129"/>
      <c r="K59" s="129"/>
    </row>
    <row r="60" spans="1:11" ht="12.75">
      <c r="A60" s="129"/>
      <c r="B60" s="129"/>
      <c r="C60" s="129"/>
      <c r="D60" s="129"/>
      <c r="E60" s="129"/>
      <c r="F60" s="129"/>
      <c r="G60" s="129"/>
      <c r="H60" s="129"/>
      <c r="I60" s="129"/>
      <c r="J60" s="129"/>
      <c r="K60" s="129"/>
    </row>
    <row r="61" spans="1:11" ht="12.75">
      <c r="A61" s="129"/>
      <c r="B61" s="129"/>
      <c r="C61" s="129"/>
      <c r="D61" s="129"/>
      <c r="E61" s="129"/>
      <c r="F61" s="129"/>
      <c r="G61" s="129"/>
      <c r="H61" s="129"/>
      <c r="I61" s="129"/>
      <c r="J61" s="129"/>
      <c r="K61" s="129"/>
    </row>
    <row r="62" spans="1:11" ht="12.75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</row>
    <row r="63" spans="1:11" ht="12.75">
      <c r="A63" s="129"/>
      <c r="B63" s="129"/>
      <c r="C63" s="129"/>
      <c r="D63" s="129"/>
      <c r="E63" s="129"/>
      <c r="F63" s="129"/>
      <c r="G63" s="129"/>
      <c r="H63" s="129"/>
      <c r="I63" s="129"/>
      <c r="J63" s="129"/>
      <c r="K63" s="129"/>
    </row>
    <row r="64" spans="1:11" ht="12.75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</row>
    <row r="65" spans="1:11" ht="12.75">
      <c r="A65" s="129"/>
      <c r="B65" s="129"/>
      <c r="C65" s="129"/>
      <c r="D65" s="129"/>
      <c r="E65" s="129"/>
      <c r="F65" s="129"/>
      <c r="G65" s="129"/>
      <c r="H65" s="129"/>
      <c r="I65" s="129"/>
      <c r="J65" s="129"/>
      <c r="K65" s="129"/>
    </row>
    <row r="66" spans="1:11" ht="12.7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</row>
    <row r="67" spans="1:11" ht="13.5" thickBot="1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</row>
    <row r="68" spans="1:11" ht="19.5" customHeight="1" thickBot="1" thickTop="1">
      <c r="A68" s="129"/>
      <c r="B68" s="129"/>
      <c r="C68" s="129"/>
      <c r="D68" s="129"/>
      <c r="E68" s="129"/>
      <c r="F68" s="129"/>
      <c r="G68" s="129"/>
      <c r="H68" s="273" t="s">
        <v>297</v>
      </c>
      <c r="I68" s="274"/>
      <c r="J68" s="275"/>
      <c r="K68" s="150"/>
    </row>
    <row r="69" spans="1:11" s="151" customFormat="1" ht="12.75" customHeight="1" thickTop="1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</row>
    <row r="70" spans="1:11" ht="12.75" customHeight="1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</row>
    <row r="71" spans="1:11" ht="12.75" customHeight="1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</row>
    <row r="72" spans="1:11" ht="12.7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</row>
    <row r="73" spans="1:11" ht="12.7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</row>
    <row r="76" spans="1:4" ht="12.75">
      <c r="A76" s="152"/>
      <c r="B76" s="152"/>
      <c r="C76" s="152"/>
      <c r="D76" s="152"/>
    </row>
  </sheetData>
  <sheetProtection/>
  <mergeCells count="14">
    <mergeCell ref="E45:G45"/>
    <mergeCell ref="H68:J68"/>
    <mergeCell ref="C27:I27"/>
    <mergeCell ref="C30:I30"/>
    <mergeCell ref="E40:G40"/>
    <mergeCell ref="E41:G41"/>
    <mergeCell ref="E42:G42"/>
    <mergeCell ref="E43:G43"/>
    <mergeCell ref="B1:D4"/>
    <mergeCell ref="G2:J2"/>
    <mergeCell ref="G4:J4"/>
    <mergeCell ref="G5:J5"/>
    <mergeCell ref="G8:K8"/>
    <mergeCell ref="G9:K9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6"/>
  <sheetViews>
    <sheetView view="pageBreakPreview" zoomScale="80" zoomScaleNormal="80" zoomScaleSheetLayoutView="80" zoomScalePageLayoutView="0" workbookViewId="0" topLeftCell="A43">
      <selection activeCell="N66" sqref="N66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9" width="12.421875" style="61" customWidth="1"/>
    <col min="10" max="10" width="15.00390625" style="61" customWidth="1"/>
    <col min="11" max="11" width="12.421875" style="61" customWidth="1"/>
    <col min="12" max="12" width="0.71875" style="7" customWidth="1"/>
    <col min="13" max="14" width="11.57421875" style="7" hidden="1" customWidth="1"/>
    <col min="15" max="15" width="11.57421875" style="7" customWidth="1"/>
    <col min="16" max="16384" width="9.8515625" style="61" customWidth="1"/>
  </cols>
  <sheetData>
    <row r="1" spans="1:11" s="1" customFormat="1" ht="12.75" customHeight="1">
      <c r="A1" s="293" t="s">
        <v>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294" t="s">
        <v>70</v>
      </c>
      <c r="K2" s="2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95" t="s">
        <v>3</v>
      </c>
      <c r="D4" s="296"/>
      <c r="E4" s="296"/>
      <c r="F4" s="297"/>
      <c r="G4" s="10"/>
      <c r="H4" s="298" t="s">
        <v>4</v>
      </c>
      <c r="I4" s="299"/>
      <c r="J4" s="299"/>
      <c r="K4" s="30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12</v>
      </c>
      <c r="F7" s="23" t="str">
        <f>CONCATENATE(D6,"=100")</f>
        <v>2015=100</v>
      </c>
      <c r="G7" s="24"/>
      <c r="H7" s="21" t="s">
        <v>7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7</v>
      </c>
      <c r="D9" s="31">
        <v>22</v>
      </c>
      <c r="E9" s="31">
        <v>22</v>
      </c>
      <c r="F9" s="32"/>
      <c r="G9" s="32"/>
      <c r="H9" s="224">
        <v>0.009</v>
      </c>
      <c r="I9" s="224">
        <v>0.032</v>
      </c>
      <c r="J9" s="224"/>
      <c r="K9" s="33"/>
    </row>
    <row r="10" spans="1:11" s="34" customFormat="1" ht="11.25" customHeight="1">
      <c r="A10" s="36" t="s">
        <v>9</v>
      </c>
      <c r="B10" s="30"/>
      <c r="C10" s="31">
        <v>60</v>
      </c>
      <c r="D10" s="31">
        <v>60.258118389855255</v>
      </c>
      <c r="E10" s="31">
        <v>60</v>
      </c>
      <c r="F10" s="32"/>
      <c r="G10" s="32"/>
      <c r="H10" s="224">
        <v>0.131</v>
      </c>
      <c r="I10" s="224">
        <v>0.085</v>
      </c>
      <c r="J10" s="224"/>
      <c r="K10" s="33"/>
    </row>
    <row r="11" spans="1:11" s="34" customFormat="1" ht="11.25" customHeight="1">
      <c r="A11" s="29" t="s">
        <v>10</v>
      </c>
      <c r="B11" s="30"/>
      <c r="C11" s="31">
        <v>42</v>
      </c>
      <c r="D11" s="31">
        <v>65</v>
      </c>
      <c r="E11" s="31">
        <v>7</v>
      </c>
      <c r="F11" s="32"/>
      <c r="G11" s="32"/>
      <c r="H11" s="224">
        <v>0.058</v>
      </c>
      <c r="I11" s="224">
        <v>0.093</v>
      </c>
      <c r="J11" s="224"/>
      <c r="K11" s="33"/>
    </row>
    <row r="12" spans="1:11" s="34" customFormat="1" ht="11.25" customHeight="1">
      <c r="A12" s="36" t="s">
        <v>11</v>
      </c>
      <c r="B12" s="30"/>
      <c r="C12" s="31">
        <v>41</v>
      </c>
      <c r="D12" s="31">
        <v>40.63252854836936</v>
      </c>
      <c r="E12" s="31">
        <v>40</v>
      </c>
      <c r="F12" s="32"/>
      <c r="G12" s="32"/>
      <c r="H12" s="224">
        <v>0.067</v>
      </c>
      <c r="I12" s="224">
        <v>0.05742026404341364</v>
      </c>
      <c r="J12" s="224"/>
      <c r="K12" s="33"/>
    </row>
    <row r="13" spans="1:11" s="43" customFormat="1" ht="11.25" customHeight="1">
      <c r="A13" s="37" t="s">
        <v>12</v>
      </c>
      <c r="B13" s="38"/>
      <c r="C13" s="39">
        <v>150</v>
      </c>
      <c r="D13" s="39">
        <v>187.89064693822462</v>
      </c>
      <c r="E13" s="39">
        <v>129</v>
      </c>
      <c r="F13" s="40">
        <f>IF(D13&gt;0,100*E13/D13,0)</f>
        <v>68.6569566405363</v>
      </c>
      <c r="G13" s="41"/>
      <c r="H13" s="225">
        <v>0.265</v>
      </c>
      <c r="I13" s="226">
        <v>0.2674202640434137</v>
      </c>
      <c r="J13" s="2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224"/>
      <c r="I14" s="224"/>
      <c r="J14" s="2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225"/>
      <c r="I15" s="226"/>
      <c r="J15" s="2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224"/>
      <c r="I16" s="224"/>
      <c r="J16" s="224"/>
      <c r="K16" s="33"/>
    </row>
    <row r="17" spans="1:11" s="43" customFormat="1" ht="11.25" customHeight="1">
      <c r="A17" s="37" t="s">
        <v>14</v>
      </c>
      <c r="B17" s="38"/>
      <c r="C17" s="39">
        <v>28</v>
      </c>
      <c r="D17" s="39">
        <v>79.18</v>
      </c>
      <c r="E17" s="39">
        <v>79</v>
      </c>
      <c r="F17" s="40">
        <f>IF(D17&gt;0,100*E17/D17,0)</f>
        <v>99.7726698661278</v>
      </c>
      <c r="G17" s="41"/>
      <c r="H17" s="225">
        <v>0.042</v>
      </c>
      <c r="I17" s="226">
        <v>0.119</v>
      </c>
      <c r="J17" s="2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224"/>
      <c r="I18" s="224"/>
      <c r="J18" s="224"/>
      <c r="K18" s="33"/>
    </row>
    <row r="19" spans="1:11" s="34" customFormat="1" ht="11.25" customHeight="1">
      <c r="A19" s="29" t="s">
        <v>15</v>
      </c>
      <c r="B19" s="30"/>
      <c r="C19" s="31">
        <v>6650</v>
      </c>
      <c r="D19" s="31">
        <v>5683</v>
      </c>
      <c r="E19" s="31">
        <v>5683</v>
      </c>
      <c r="F19" s="32"/>
      <c r="G19" s="32"/>
      <c r="H19" s="224">
        <v>27.93</v>
      </c>
      <c r="I19" s="224">
        <v>21.595</v>
      </c>
      <c r="J19" s="2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224"/>
      <c r="I20" s="224"/>
      <c r="J20" s="2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224"/>
      <c r="I21" s="224"/>
      <c r="J21" s="224"/>
      <c r="K21" s="33"/>
    </row>
    <row r="22" spans="1:11" s="43" customFormat="1" ht="11.25" customHeight="1">
      <c r="A22" s="37" t="s">
        <v>18</v>
      </c>
      <c r="B22" s="38"/>
      <c r="C22" s="39">
        <v>6650</v>
      </c>
      <c r="D22" s="39">
        <v>5683</v>
      </c>
      <c r="E22" s="39">
        <v>5683</v>
      </c>
      <c r="F22" s="40">
        <f>IF(D22&gt;0,100*E22/D22,0)</f>
        <v>100</v>
      </c>
      <c r="G22" s="41"/>
      <c r="H22" s="225">
        <v>27.93</v>
      </c>
      <c r="I22" s="226">
        <v>21.595</v>
      </c>
      <c r="J22" s="2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224"/>
      <c r="I23" s="224"/>
      <c r="J23" s="224"/>
      <c r="K23" s="33"/>
    </row>
    <row r="24" spans="1:11" s="43" customFormat="1" ht="11.25" customHeight="1">
      <c r="A24" s="37" t="s">
        <v>19</v>
      </c>
      <c r="B24" s="38"/>
      <c r="C24" s="39">
        <v>9239</v>
      </c>
      <c r="D24" s="39">
        <v>9265</v>
      </c>
      <c r="E24" s="39">
        <v>9750</v>
      </c>
      <c r="F24" s="40">
        <f>IF(D24&gt;0,100*E24/D24,0)</f>
        <v>105.23475445223961</v>
      </c>
      <c r="G24" s="41"/>
      <c r="H24" s="225">
        <v>42.881</v>
      </c>
      <c r="I24" s="226">
        <v>31.728</v>
      </c>
      <c r="J24" s="2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224"/>
      <c r="I25" s="224"/>
      <c r="J25" s="224"/>
      <c r="K25" s="33"/>
    </row>
    <row r="26" spans="1:11" s="43" customFormat="1" ht="11.25" customHeight="1">
      <c r="A26" s="37" t="s">
        <v>20</v>
      </c>
      <c r="B26" s="38"/>
      <c r="C26" s="39">
        <v>245</v>
      </c>
      <c r="D26" s="39">
        <v>310</v>
      </c>
      <c r="E26" s="39">
        <v>250</v>
      </c>
      <c r="F26" s="40">
        <f>IF(D26&gt;0,100*E26/D26,0)</f>
        <v>80.64516129032258</v>
      </c>
      <c r="G26" s="41"/>
      <c r="H26" s="225">
        <v>0.8</v>
      </c>
      <c r="I26" s="226">
        <v>0.95</v>
      </c>
      <c r="J26" s="2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224"/>
      <c r="I27" s="224"/>
      <c r="J27" s="224"/>
      <c r="K27" s="33"/>
    </row>
    <row r="28" spans="1:11" s="34" customFormat="1" ht="11.25" customHeight="1">
      <c r="A28" s="36" t="s">
        <v>21</v>
      </c>
      <c r="B28" s="30"/>
      <c r="C28" s="31">
        <v>1475</v>
      </c>
      <c r="D28" s="31">
        <v>2385</v>
      </c>
      <c r="E28" s="31">
        <v>2600</v>
      </c>
      <c r="F28" s="32"/>
      <c r="G28" s="32"/>
      <c r="H28" s="224">
        <v>4.627</v>
      </c>
      <c r="I28" s="224">
        <v>6.885</v>
      </c>
      <c r="J28" s="224"/>
      <c r="K28" s="33"/>
    </row>
    <row r="29" spans="1:11" s="34" customFormat="1" ht="11.25" customHeight="1">
      <c r="A29" s="36" t="s">
        <v>22</v>
      </c>
      <c r="B29" s="30"/>
      <c r="C29" s="31">
        <v>16269</v>
      </c>
      <c r="D29" s="31">
        <v>16227</v>
      </c>
      <c r="E29" s="31">
        <v>16249</v>
      </c>
      <c r="F29" s="32"/>
      <c r="G29" s="32"/>
      <c r="H29" s="224">
        <v>17.707</v>
      </c>
      <c r="I29" s="224">
        <v>32.062</v>
      </c>
      <c r="J29" s="224"/>
      <c r="K29" s="33"/>
    </row>
    <row r="30" spans="1:11" s="34" customFormat="1" ht="11.25" customHeight="1">
      <c r="A30" s="36" t="s">
        <v>23</v>
      </c>
      <c r="B30" s="30"/>
      <c r="C30" s="31">
        <v>6448</v>
      </c>
      <c r="D30" s="31">
        <v>7562</v>
      </c>
      <c r="E30" s="31">
        <v>7562</v>
      </c>
      <c r="F30" s="32"/>
      <c r="G30" s="32"/>
      <c r="H30" s="224">
        <v>6.952</v>
      </c>
      <c r="I30" s="224">
        <v>7.974</v>
      </c>
      <c r="J30" s="224"/>
      <c r="K30" s="33"/>
    </row>
    <row r="31" spans="1:11" s="43" customFormat="1" ht="11.25" customHeight="1">
      <c r="A31" s="44" t="s">
        <v>24</v>
      </c>
      <c r="B31" s="38"/>
      <c r="C31" s="39">
        <v>24192</v>
      </c>
      <c r="D31" s="39">
        <v>26174</v>
      </c>
      <c r="E31" s="39">
        <v>26411</v>
      </c>
      <c r="F31" s="40">
        <f>IF(D31&gt;0,100*E31/D31,0)</f>
        <v>100.9054787193398</v>
      </c>
      <c r="G31" s="41"/>
      <c r="H31" s="225">
        <v>29.286</v>
      </c>
      <c r="I31" s="226">
        <v>46.92099999999999</v>
      </c>
      <c r="J31" s="2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224"/>
      <c r="I32" s="224"/>
      <c r="J32" s="224"/>
      <c r="K32" s="33"/>
    </row>
    <row r="33" spans="1:11" s="34" customFormat="1" ht="11.25" customHeight="1">
      <c r="A33" s="36" t="s">
        <v>25</v>
      </c>
      <c r="B33" s="30"/>
      <c r="C33" s="31">
        <v>2250</v>
      </c>
      <c r="D33" s="31">
        <v>1750</v>
      </c>
      <c r="E33" s="31">
        <v>2000</v>
      </c>
      <c r="F33" s="32"/>
      <c r="G33" s="32"/>
      <c r="H33" s="224">
        <v>5.1</v>
      </c>
      <c r="I33" s="224">
        <v>1.75</v>
      </c>
      <c r="J33" s="224"/>
      <c r="K33" s="33"/>
    </row>
    <row r="34" spans="1:11" s="34" customFormat="1" ht="11.25" customHeight="1">
      <c r="A34" s="36" t="s">
        <v>26</v>
      </c>
      <c r="B34" s="30"/>
      <c r="C34" s="31">
        <v>4998</v>
      </c>
      <c r="D34" s="31">
        <v>7960</v>
      </c>
      <c r="E34" s="31">
        <v>6459</v>
      </c>
      <c r="F34" s="32"/>
      <c r="G34" s="32"/>
      <c r="H34" s="224">
        <v>12.698</v>
      </c>
      <c r="I34" s="224">
        <v>15</v>
      </c>
      <c r="J34" s="224"/>
      <c r="K34" s="33"/>
    </row>
    <row r="35" spans="1:11" s="34" customFormat="1" ht="11.25" customHeight="1">
      <c r="A35" s="36" t="s">
        <v>27</v>
      </c>
      <c r="B35" s="30"/>
      <c r="C35" s="31">
        <v>3000</v>
      </c>
      <c r="D35" s="31">
        <v>2500</v>
      </c>
      <c r="E35" s="31">
        <v>3000</v>
      </c>
      <c r="F35" s="32"/>
      <c r="G35" s="32"/>
      <c r="H35" s="224">
        <v>5.4</v>
      </c>
      <c r="I35" s="224">
        <v>5.1</v>
      </c>
      <c r="J35" s="224"/>
      <c r="K35" s="33"/>
    </row>
    <row r="36" spans="1:11" s="34" customFormat="1" ht="11.25" customHeight="1">
      <c r="A36" s="36" t="s">
        <v>28</v>
      </c>
      <c r="B36" s="30"/>
      <c r="C36" s="31">
        <v>1370</v>
      </c>
      <c r="D36" s="31">
        <v>1625</v>
      </c>
      <c r="E36" s="31">
        <v>1625</v>
      </c>
      <c r="F36" s="32"/>
      <c r="G36" s="32"/>
      <c r="H36" s="224">
        <v>2.595</v>
      </c>
      <c r="I36" s="224">
        <v>2.925</v>
      </c>
      <c r="J36" s="224"/>
      <c r="K36" s="33"/>
    </row>
    <row r="37" spans="1:11" s="43" customFormat="1" ht="11.25" customHeight="1">
      <c r="A37" s="37" t="s">
        <v>29</v>
      </c>
      <c r="B37" s="38"/>
      <c r="C37" s="39">
        <v>11618</v>
      </c>
      <c r="D37" s="39">
        <v>13835</v>
      </c>
      <c r="E37" s="39">
        <v>13084</v>
      </c>
      <c r="F37" s="40">
        <f>IF(D37&gt;0,100*E37/D37,0)</f>
        <v>94.57173834477774</v>
      </c>
      <c r="G37" s="41"/>
      <c r="H37" s="225">
        <v>25.793</v>
      </c>
      <c r="I37" s="226">
        <v>24.775000000000002</v>
      </c>
      <c r="J37" s="2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224"/>
      <c r="I38" s="224"/>
      <c r="J38" s="224"/>
      <c r="K38" s="33"/>
    </row>
    <row r="39" spans="1:11" s="43" customFormat="1" ht="11.25" customHeight="1">
      <c r="A39" s="37" t="s">
        <v>30</v>
      </c>
      <c r="B39" s="38"/>
      <c r="C39" s="39">
        <v>17182</v>
      </c>
      <c r="D39" s="39">
        <v>18755</v>
      </c>
      <c r="E39" s="39">
        <v>18755</v>
      </c>
      <c r="F39" s="40">
        <f>IF(D39&gt;0,100*E39/D39,0)</f>
        <v>100</v>
      </c>
      <c r="G39" s="41"/>
      <c r="H39" s="225">
        <v>18.689</v>
      </c>
      <c r="I39" s="226">
        <v>11.19</v>
      </c>
      <c r="J39" s="2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224"/>
      <c r="I40" s="224"/>
      <c r="J40" s="224"/>
      <c r="K40" s="33"/>
    </row>
    <row r="41" spans="1:11" s="34" customFormat="1" ht="11.25" customHeight="1">
      <c r="A41" s="29" t="s">
        <v>31</v>
      </c>
      <c r="B41" s="30"/>
      <c r="C41" s="31">
        <v>1594</v>
      </c>
      <c r="D41" s="31">
        <v>1567</v>
      </c>
      <c r="E41" s="31">
        <v>1580</v>
      </c>
      <c r="F41" s="32"/>
      <c r="G41" s="32"/>
      <c r="H41" s="224">
        <v>1.487</v>
      </c>
      <c r="I41" s="224">
        <v>2.877</v>
      </c>
      <c r="J41" s="224"/>
      <c r="K41" s="33"/>
    </row>
    <row r="42" spans="1:11" s="34" customFormat="1" ht="11.25" customHeight="1">
      <c r="A42" s="36" t="s">
        <v>32</v>
      </c>
      <c r="B42" s="30"/>
      <c r="C42" s="31">
        <v>7269</v>
      </c>
      <c r="D42" s="31">
        <v>7814</v>
      </c>
      <c r="E42" s="31">
        <v>8175</v>
      </c>
      <c r="F42" s="32"/>
      <c r="G42" s="32"/>
      <c r="H42" s="224">
        <v>24.031</v>
      </c>
      <c r="I42" s="224">
        <v>24.34</v>
      </c>
      <c r="J42" s="224"/>
      <c r="K42" s="33"/>
    </row>
    <row r="43" spans="1:11" s="34" customFormat="1" ht="11.25" customHeight="1">
      <c r="A43" s="36" t="s">
        <v>33</v>
      </c>
      <c r="B43" s="30"/>
      <c r="C43" s="31">
        <v>9782</v>
      </c>
      <c r="D43" s="31">
        <v>11723</v>
      </c>
      <c r="E43" s="31">
        <v>11700</v>
      </c>
      <c r="F43" s="32"/>
      <c r="G43" s="32"/>
      <c r="H43" s="224">
        <v>19.585</v>
      </c>
      <c r="I43" s="224">
        <v>26.697</v>
      </c>
      <c r="J43" s="224"/>
      <c r="K43" s="33"/>
    </row>
    <row r="44" spans="1:11" s="34" customFormat="1" ht="11.25" customHeight="1">
      <c r="A44" s="36" t="s">
        <v>34</v>
      </c>
      <c r="B44" s="30"/>
      <c r="C44" s="31">
        <v>11600</v>
      </c>
      <c r="D44" s="31">
        <v>16570</v>
      </c>
      <c r="E44" s="31">
        <v>16500</v>
      </c>
      <c r="F44" s="32"/>
      <c r="G44" s="32"/>
      <c r="H44" s="224">
        <v>32.351</v>
      </c>
      <c r="I44" s="224">
        <v>46.862</v>
      </c>
      <c r="J44" s="224"/>
      <c r="K44" s="33"/>
    </row>
    <row r="45" spans="1:11" s="34" customFormat="1" ht="11.25" customHeight="1">
      <c r="A45" s="36" t="s">
        <v>35</v>
      </c>
      <c r="B45" s="30"/>
      <c r="C45" s="31">
        <v>10991</v>
      </c>
      <c r="D45" s="31">
        <v>10955</v>
      </c>
      <c r="E45" s="31">
        <v>12000</v>
      </c>
      <c r="F45" s="32"/>
      <c r="G45" s="32"/>
      <c r="H45" s="224">
        <v>17.616</v>
      </c>
      <c r="I45" s="224">
        <v>20.05</v>
      </c>
      <c r="J45" s="224"/>
      <c r="K45" s="33"/>
    </row>
    <row r="46" spans="1:11" s="34" customFormat="1" ht="11.25" customHeight="1">
      <c r="A46" s="36" t="s">
        <v>36</v>
      </c>
      <c r="B46" s="30"/>
      <c r="C46" s="31">
        <v>1406</v>
      </c>
      <c r="D46" s="31">
        <v>2350</v>
      </c>
      <c r="E46" s="31">
        <v>2350</v>
      </c>
      <c r="F46" s="32"/>
      <c r="G46" s="32"/>
      <c r="H46" s="224">
        <v>1.889</v>
      </c>
      <c r="I46" s="224">
        <v>2.912</v>
      </c>
      <c r="J46" s="224"/>
      <c r="K46" s="33"/>
    </row>
    <row r="47" spans="1:11" s="34" customFormat="1" ht="11.25" customHeight="1">
      <c r="A47" s="36" t="s">
        <v>37</v>
      </c>
      <c r="B47" s="30"/>
      <c r="C47" s="31">
        <v>615</v>
      </c>
      <c r="D47" s="31">
        <v>859</v>
      </c>
      <c r="E47" s="31">
        <v>940</v>
      </c>
      <c r="F47" s="32"/>
      <c r="G47" s="32"/>
      <c r="H47" s="224">
        <v>0.874</v>
      </c>
      <c r="I47" s="224">
        <v>1.209</v>
      </c>
      <c r="J47" s="224"/>
      <c r="K47" s="33"/>
    </row>
    <row r="48" spans="1:11" s="34" customFormat="1" ht="11.25" customHeight="1">
      <c r="A48" s="36" t="s">
        <v>38</v>
      </c>
      <c r="B48" s="30"/>
      <c r="C48" s="31">
        <v>4749</v>
      </c>
      <c r="D48" s="31">
        <v>7964</v>
      </c>
      <c r="E48" s="31">
        <v>7900</v>
      </c>
      <c r="F48" s="32"/>
      <c r="G48" s="32"/>
      <c r="H48" s="224">
        <v>6.056</v>
      </c>
      <c r="I48" s="224">
        <v>10.822</v>
      </c>
      <c r="J48" s="224"/>
      <c r="K48" s="33"/>
    </row>
    <row r="49" spans="1:11" s="34" customFormat="1" ht="11.25" customHeight="1">
      <c r="A49" s="36" t="s">
        <v>39</v>
      </c>
      <c r="B49" s="30"/>
      <c r="C49" s="31">
        <v>9045</v>
      </c>
      <c r="D49" s="31">
        <v>9887</v>
      </c>
      <c r="E49" s="31">
        <v>10000</v>
      </c>
      <c r="F49" s="32"/>
      <c r="G49" s="32"/>
      <c r="H49" s="224">
        <v>12.209</v>
      </c>
      <c r="I49" s="224">
        <v>17.402</v>
      </c>
      <c r="J49" s="224"/>
      <c r="K49" s="33"/>
    </row>
    <row r="50" spans="1:11" s="43" customFormat="1" ht="11.25" customHeight="1">
      <c r="A50" s="44" t="s">
        <v>40</v>
      </c>
      <c r="B50" s="38"/>
      <c r="C50" s="39">
        <v>57051</v>
      </c>
      <c r="D50" s="39">
        <v>69689</v>
      </c>
      <c r="E50" s="39">
        <v>71145</v>
      </c>
      <c r="F50" s="40">
        <f>IF(D50&gt;0,100*E50/D50,0)</f>
        <v>102.08928238315947</v>
      </c>
      <c r="G50" s="41"/>
      <c r="H50" s="225">
        <v>116.098</v>
      </c>
      <c r="I50" s="226">
        <v>153.171</v>
      </c>
      <c r="J50" s="2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224"/>
      <c r="I51" s="224"/>
      <c r="J51" s="224"/>
      <c r="K51" s="33"/>
    </row>
    <row r="52" spans="1:11" s="43" customFormat="1" ht="11.25" customHeight="1">
      <c r="A52" s="37" t="s">
        <v>41</v>
      </c>
      <c r="B52" s="38"/>
      <c r="C52" s="39">
        <v>4380</v>
      </c>
      <c r="D52" s="39">
        <v>4102</v>
      </c>
      <c r="E52" s="39">
        <v>4102</v>
      </c>
      <c r="F52" s="40">
        <f>IF(D52&gt;0,100*E52/D52,0)</f>
        <v>100</v>
      </c>
      <c r="G52" s="41"/>
      <c r="H52" s="225">
        <v>6.113682656826568</v>
      </c>
      <c r="I52" s="226">
        <v>4.992</v>
      </c>
      <c r="J52" s="2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224"/>
      <c r="I53" s="224"/>
      <c r="J53" s="224"/>
      <c r="K53" s="33"/>
    </row>
    <row r="54" spans="1:11" s="34" customFormat="1" ht="11.25" customHeight="1">
      <c r="A54" s="36" t="s">
        <v>42</v>
      </c>
      <c r="B54" s="30"/>
      <c r="C54" s="31">
        <v>29935</v>
      </c>
      <c r="D54" s="31">
        <v>37294</v>
      </c>
      <c r="E54" s="31">
        <v>37000</v>
      </c>
      <c r="F54" s="32"/>
      <c r="G54" s="32"/>
      <c r="H54" s="224">
        <v>36.804</v>
      </c>
      <c r="I54" s="224">
        <v>58.203</v>
      </c>
      <c r="J54" s="224"/>
      <c r="K54" s="33"/>
    </row>
    <row r="55" spans="1:11" s="34" customFormat="1" ht="11.25" customHeight="1">
      <c r="A55" s="36" t="s">
        <v>43</v>
      </c>
      <c r="B55" s="30"/>
      <c r="C55" s="31">
        <v>67727</v>
      </c>
      <c r="D55" s="31">
        <v>79208</v>
      </c>
      <c r="E55" s="31">
        <v>70300</v>
      </c>
      <c r="F55" s="32"/>
      <c r="G55" s="32"/>
      <c r="H55" s="224">
        <v>78.061</v>
      </c>
      <c r="I55" s="224">
        <v>126.036</v>
      </c>
      <c r="J55" s="224"/>
      <c r="K55" s="33"/>
    </row>
    <row r="56" spans="1:11" s="34" customFormat="1" ht="11.25" customHeight="1">
      <c r="A56" s="36" t="s">
        <v>44</v>
      </c>
      <c r="B56" s="30"/>
      <c r="C56" s="31">
        <v>10550</v>
      </c>
      <c r="D56" s="31">
        <v>11000</v>
      </c>
      <c r="E56" s="31">
        <v>11000</v>
      </c>
      <c r="F56" s="32"/>
      <c r="G56" s="32"/>
      <c r="H56" s="224">
        <v>21</v>
      </c>
      <c r="I56" s="224">
        <v>16.5</v>
      </c>
      <c r="J56" s="224"/>
      <c r="K56" s="33"/>
    </row>
    <row r="57" spans="1:11" s="34" customFormat="1" ht="11.25" customHeight="1">
      <c r="A57" s="36" t="s">
        <v>45</v>
      </c>
      <c r="B57" s="30"/>
      <c r="C57" s="31">
        <v>3571</v>
      </c>
      <c r="D57" s="31">
        <v>4175</v>
      </c>
      <c r="E57" s="31">
        <v>4175</v>
      </c>
      <c r="F57" s="32"/>
      <c r="G57" s="32"/>
      <c r="H57" s="224">
        <v>6.125</v>
      </c>
      <c r="I57" s="224">
        <v>2.9945500000000003</v>
      </c>
      <c r="J57" s="224"/>
      <c r="K57" s="33"/>
    </row>
    <row r="58" spans="1:11" s="34" customFormat="1" ht="11.25" customHeight="1">
      <c r="A58" s="36" t="s">
        <v>46</v>
      </c>
      <c r="B58" s="30"/>
      <c r="C58" s="31">
        <v>37128</v>
      </c>
      <c r="D58" s="31">
        <v>42779</v>
      </c>
      <c r="E58" s="31">
        <v>42779</v>
      </c>
      <c r="F58" s="32"/>
      <c r="G58" s="32"/>
      <c r="H58" s="224">
        <v>40.695</v>
      </c>
      <c r="I58" s="224">
        <v>32.222</v>
      </c>
      <c r="J58" s="224"/>
      <c r="K58" s="33"/>
    </row>
    <row r="59" spans="1:11" s="43" customFormat="1" ht="11.25" customHeight="1">
      <c r="A59" s="37" t="s">
        <v>47</v>
      </c>
      <c r="B59" s="38"/>
      <c r="C59" s="39">
        <v>148911</v>
      </c>
      <c r="D59" s="39">
        <v>174456</v>
      </c>
      <c r="E59" s="39">
        <v>165254</v>
      </c>
      <c r="F59" s="40">
        <f>IF(D59&gt;0,100*E59/D59,0)</f>
        <v>94.7253175585821</v>
      </c>
      <c r="G59" s="41"/>
      <c r="H59" s="225">
        <v>182.685</v>
      </c>
      <c r="I59" s="226">
        <v>235.95555000000002</v>
      </c>
      <c r="J59" s="2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224"/>
      <c r="I60" s="224"/>
      <c r="J60" s="224"/>
      <c r="K60" s="33"/>
    </row>
    <row r="61" spans="1:11" s="34" customFormat="1" ht="11.25" customHeight="1">
      <c r="A61" s="36" t="s">
        <v>48</v>
      </c>
      <c r="B61" s="30"/>
      <c r="C61" s="31">
        <v>2200</v>
      </c>
      <c r="D61" s="31">
        <v>3000</v>
      </c>
      <c r="E61" s="31">
        <v>2900</v>
      </c>
      <c r="F61" s="32"/>
      <c r="G61" s="32"/>
      <c r="H61" s="224">
        <v>3.5</v>
      </c>
      <c r="I61" s="224">
        <v>5.425</v>
      </c>
      <c r="J61" s="224"/>
      <c r="K61" s="33"/>
    </row>
    <row r="62" spans="1:11" s="34" customFormat="1" ht="11.25" customHeight="1">
      <c r="A62" s="36" t="s">
        <v>49</v>
      </c>
      <c r="B62" s="30"/>
      <c r="C62" s="31">
        <v>890</v>
      </c>
      <c r="D62" s="31">
        <v>900</v>
      </c>
      <c r="E62" s="31">
        <v>900</v>
      </c>
      <c r="F62" s="32"/>
      <c r="G62" s="32"/>
      <c r="H62" s="224">
        <v>0.297</v>
      </c>
      <c r="I62" s="224">
        <v>0.758</v>
      </c>
      <c r="J62" s="224"/>
      <c r="K62" s="33"/>
    </row>
    <row r="63" spans="1:11" s="34" customFormat="1" ht="11.25" customHeight="1">
      <c r="A63" s="36" t="s">
        <v>50</v>
      </c>
      <c r="B63" s="30"/>
      <c r="C63" s="31">
        <v>1620</v>
      </c>
      <c r="D63" s="31">
        <v>2059</v>
      </c>
      <c r="E63" s="31">
        <v>1736</v>
      </c>
      <c r="F63" s="32"/>
      <c r="G63" s="32"/>
      <c r="H63" s="224">
        <v>0.7</v>
      </c>
      <c r="I63" s="224">
        <v>2.1</v>
      </c>
      <c r="J63" s="224"/>
      <c r="K63" s="33"/>
    </row>
    <row r="64" spans="1:11" s="43" customFormat="1" ht="11.25" customHeight="1">
      <c r="A64" s="37" t="s">
        <v>51</v>
      </c>
      <c r="B64" s="38"/>
      <c r="C64" s="39">
        <v>4710</v>
      </c>
      <c r="D64" s="39">
        <v>5959</v>
      </c>
      <c r="E64" s="39">
        <v>5536</v>
      </c>
      <c r="F64" s="40">
        <f>IF(D64&gt;0,100*E64/D64,0)</f>
        <v>92.90149353918443</v>
      </c>
      <c r="G64" s="41"/>
      <c r="H64" s="225">
        <v>4.497</v>
      </c>
      <c r="I64" s="226">
        <v>8.283</v>
      </c>
      <c r="J64" s="2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224"/>
      <c r="I65" s="224"/>
      <c r="J65" s="224"/>
      <c r="K65" s="33"/>
    </row>
    <row r="66" spans="1:11" s="43" customFormat="1" ht="11.25" customHeight="1">
      <c r="A66" s="37" t="s">
        <v>52</v>
      </c>
      <c r="B66" s="38"/>
      <c r="C66" s="39">
        <v>11684</v>
      </c>
      <c r="D66" s="39">
        <v>14371</v>
      </c>
      <c r="E66" s="39">
        <v>11684</v>
      </c>
      <c r="F66" s="40">
        <f>IF(D66&gt;0,100*E66/D66,0)</f>
        <v>81.30262333866816</v>
      </c>
      <c r="G66" s="41"/>
      <c r="H66" s="225">
        <v>15.892</v>
      </c>
      <c r="I66" s="226">
        <v>9.838</v>
      </c>
      <c r="J66" s="2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224"/>
      <c r="I67" s="224"/>
      <c r="J67" s="224"/>
      <c r="K67" s="33"/>
    </row>
    <row r="68" spans="1:11" s="34" customFormat="1" ht="11.25" customHeight="1">
      <c r="A68" s="36" t="s">
        <v>53</v>
      </c>
      <c r="B68" s="30"/>
      <c r="C68" s="31">
        <v>43500</v>
      </c>
      <c r="D68" s="31">
        <v>44500</v>
      </c>
      <c r="E68" s="31">
        <v>42000</v>
      </c>
      <c r="F68" s="32"/>
      <c r="G68" s="32"/>
      <c r="H68" s="224">
        <v>51.4</v>
      </c>
      <c r="I68" s="224">
        <v>65</v>
      </c>
      <c r="J68" s="224"/>
      <c r="K68" s="33"/>
    </row>
    <row r="69" spans="1:11" s="34" customFormat="1" ht="11.25" customHeight="1">
      <c r="A69" s="36" t="s">
        <v>54</v>
      </c>
      <c r="B69" s="30"/>
      <c r="C69" s="31">
        <v>8300</v>
      </c>
      <c r="D69" s="31">
        <v>7500</v>
      </c>
      <c r="E69" s="31">
        <v>7500</v>
      </c>
      <c r="F69" s="32"/>
      <c r="G69" s="32"/>
      <c r="H69" s="224">
        <v>8</v>
      </c>
      <c r="I69" s="224">
        <v>7.5</v>
      </c>
      <c r="J69" s="224"/>
      <c r="K69" s="33"/>
    </row>
    <row r="70" spans="1:11" s="43" customFormat="1" ht="11.25" customHeight="1">
      <c r="A70" s="37" t="s">
        <v>55</v>
      </c>
      <c r="B70" s="38"/>
      <c r="C70" s="39">
        <v>51800</v>
      </c>
      <c r="D70" s="39">
        <v>52000</v>
      </c>
      <c r="E70" s="39">
        <v>49500</v>
      </c>
      <c r="F70" s="40">
        <f>IF(D70&gt;0,100*E70/D70,0)</f>
        <v>95.1923076923077</v>
      </c>
      <c r="G70" s="41"/>
      <c r="H70" s="225">
        <v>59.4</v>
      </c>
      <c r="I70" s="226">
        <v>72.5</v>
      </c>
      <c r="J70" s="2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224"/>
      <c r="I71" s="224"/>
      <c r="J71" s="224"/>
      <c r="K71" s="33"/>
    </row>
    <row r="72" spans="1:11" s="34" customFormat="1" ht="11.25" customHeight="1">
      <c r="A72" s="36" t="s">
        <v>56</v>
      </c>
      <c r="B72" s="30"/>
      <c r="C72" s="31">
        <v>3565</v>
      </c>
      <c r="D72" s="31">
        <v>4830</v>
      </c>
      <c r="E72" s="31">
        <v>4830</v>
      </c>
      <c r="F72" s="32"/>
      <c r="G72" s="32"/>
      <c r="H72" s="224">
        <v>0.805</v>
      </c>
      <c r="I72" s="224">
        <v>5.943</v>
      </c>
      <c r="J72" s="224"/>
      <c r="K72" s="33"/>
    </row>
    <row r="73" spans="1:11" s="34" customFormat="1" ht="11.25" customHeight="1">
      <c r="A73" s="36" t="s">
        <v>57</v>
      </c>
      <c r="B73" s="30"/>
      <c r="C73" s="31">
        <v>9100</v>
      </c>
      <c r="D73" s="31">
        <v>11332</v>
      </c>
      <c r="E73" s="31">
        <v>11000</v>
      </c>
      <c r="F73" s="32"/>
      <c r="G73" s="32"/>
      <c r="H73" s="224">
        <v>33.75</v>
      </c>
      <c r="I73" s="224">
        <v>25.8</v>
      </c>
      <c r="J73" s="224"/>
      <c r="K73" s="33"/>
    </row>
    <row r="74" spans="1:11" s="34" customFormat="1" ht="11.25" customHeight="1">
      <c r="A74" s="36" t="s">
        <v>58</v>
      </c>
      <c r="B74" s="30"/>
      <c r="C74" s="31">
        <v>19571</v>
      </c>
      <c r="D74" s="31">
        <v>25329</v>
      </c>
      <c r="E74" s="31">
        <v>25350</v>
      </c>
      <c r="F74" s="32"/>
      <c r="G74" s="32"/>
      <c r="H74" s="224">
        <v>37.5</v>
      </c>
      <c r="I74" s="224">
        <v>32.928</v>
      </c>
      <c r="J74" s="224"/>
      <c r="K74" s="33"/>
    </row>
    <row r="75" spans="1:11" s="34" customFormat="1" ht="11.25" customHeight="1">
      <c r="A75" s="36" t="s">
        <v>59</v>
      </c>
      <c r="B75" s="30"/>
      <c r="C75" s="31">
        <v>23353.001999999997</v>
      </c>
      <c r="D75" s="31">
        <v>26000</v>
      </c>
      <c r="E75" s="31">
        <v>26000</v>
      </c>
      <c r="F75" s="32"/>
      <c r="G75" s="32"/>
      <c r="H75" s="224">
        <v>22.174881459615936</v>
      </c>
      <c r="I75" s="224">
        <v>30.264</v>
      </c>
      <c r="J75" s="224"/>
      <c r="K75" s="33"/>
    </row>
    <row r="76" spans="1:11" s="34" customFormat="1" ht="11.25" customHeight="1">
      <c r="A76" s="36" t="s">
        <v>60</v>
      </c>
      <c r="B76" s="30"/>
      <c r="C76" s="31">
        <v>2028</v>
      </c>
      <c r="D76" s="31">
        <v>1947</v>
      </c>
      <c r="E76" s="31">
        <v>2000</v>
      </c>
      <c r="F76" s="32"/>
      <c r="G76" s="32"/>
      <c r="H76" s="224">
        <v>3.3</v>
      </c>
      <c r="I76" s="224">
        <v>4.868</v>
      </c>
      <c r="J76" s="224"/>
      <c r="K76" s="33"/>
    </row>
    <row r="77" spans="1:11" s="34" customFormat="1" ht="11.25" customHeight="1">
      <c r="A77" s="36" t="s">
        <v>61</v>
      </c>
      <c r="B77" s="30"/>
      <c r="C77" s="31">
        <v>4420</v>
      </c>
      <c r="D77" s="31">
        <v>5138</v>
      </c>
      <c r="E77" s="31">
        <v>5000</v>
      </c>
      <c r="F77" s="32"/>
      <c r="G77" s="32"/>
      <c r="H77" s="224">
        <v>5.98</v>
      </c>
      <c r="I77" s="224">
        <v>11.8</v>
      </c>
      <c r="J77" s="224"/>
      <c r="K77" s="33"/>
    </row>
    <row r="78" spans="1:11" s="34" customFormat="1" ht="11.25" customHeight="1">
      <c r="A78" s="36" t="s">
        <v>62</v>
      </c>
      <c r="B78" s="30"/>
      <c r="C78" s="31">
        <v>8290</v>
      </c>
      <c r="D78" s="31">
        <v>9600</v>
      </c>
      <c r="E78" s="31">
        <v>9500</v>
      </c>
      <c r="F78" s="32"/>
      <c r="G78" s="32"/>
      <c r="H78" s="224">
        <v>15.088</v>
      </c>
      <c r="I78" s="224">
        <v>20.64</v>
      </c>
      <c r="J78" s="224"/>
      <c r="K78" s="33"/>
    </row>
    <row r="79" spans="1:11" s="34" customFormat="1" ht="11.25" customHeight="1">
      <c r="A79" s="36" t="s">
        <v>63</v>
      </c>
      <c r="B79" s="30"/>
      <c r="C79" s="31">
        <v>11712</v>
      </c>
      <c r="D79" s="31">
        <v>13000</v>
      </c>
      <c r="E79" s="31">
        <v>13500</v>
      </c>
      <c r="F79" s="32"/>
      <c r="G79" s="32"/>
      <c r="H79" s="224">
        <v>21.318</v>
      </c>
      <c r="I79" s="224">
        <v>24.7</v>
      </c>
      <c r="J79" s="224"/>
      <c r="K79" s="33"/>
    </row>
    <row r="80" spans="1:11" s="43" customFormat="1" ht="11.25" customHeight="1">
      <c r="A80" s="44" t="s">
        <v>64</v>
      </c>
      <c r="B80" s="38"/>
      <c r="C80" s="39">
        <v>82039.002</v>
      </c>
      <c r="D80" s="39">
        <v>97176</v>
      </c>
      <c r="E80" s="39">
        <v>97180</v>
      </c>
      <c r="F80" s="40">
        <f>IF(D80&gt;0,100*E80/D80,0)</f>
        <v>100.00411624269367</v>
      </c>
      <c r="G80" s="41"/>
      <c r="H80" s="225">
        <v>139.91588145961595</v>
      </c>
      <c r="I80" s="226">
        <v>156.94299999999998</v>
      </c>
      <c r="J80" s="22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224"/>
      <c r="I81" s="224"/>
      <c r="J81" s="224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224"/>
      <c r="I82" s="224"/>
      <c r="J82" s="224"/>
      <c r="K82" s="33"/>
    </row>
    <row r="83" spans="1:11" s="34" customFormat="1" ht="11.25" customHeight="1">
      <c r="A83" s="36" t="s">
        <v>66</v>
      </c>
      <c r="B83" s="30"/>
      <c r="C83" s="31">
        <v>330</v>
      </c>
      <c r="D83" s="31">
        <v>330</v>
      </c>
      <c r="E83" s="31">
        <v>330</v>
      </c>
      <c r="F83" s="32"/>
      <c r="G83" s="32"/>
      <c r="H83" s="224">
        <v>0.23</v>
      </c>
      <c r="I83" s="224">
        <v>0.231</v>
      </c>
      <c r="J83" s="224"/>
      <c r="K83" s="33"/>
    </row>
    <row r="84" spans="1:11" s="43" customFormat="1" ht="11.25" customHeight="1">
      <c r="A84" s="37" t="s">
        <v>67</v>
      </c>
      <c r="B84" s="38"/>
      <c r="C84" s="39">
        <v>330</v>
      </c>
      <c r="D84" s="39">
        <v>330</v>
      </c>
      <c r="E84" s="39">
        <v>330</v>
      </c>
      <c r="F84" s="40">
        <f>IF(D84&gt;0,100*E84/D84,0)</f>
        <v>100</v>
      </c>
      <c r="G84" s="41"/>
      <c r="H84" s="225">
        <v>0.23</v>
      </c>
      <c r="I84" s="226">
        <v>0.231</v>
      </c>
      <c r="J84" s="226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224"/>
      <c r="I85" s="224"/>
      <c r="J85" s="224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224"/>
      <c r="I86" s="224"/>
      <c r="J86" s="224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227"/>
      <c r="I87" s="228"/>
      <c r="J87" s="228"/>
      <c r="K87" s="51"/>
    </row>
    <row r="88" spans="1:11" s="43" customFormat="1" ht="11.25" customHeight="1">
      <c r="A88" s="52" t="s">
        <v>68</v>
      </c>
      <c r="B88" s="53"/>
      <c r="C88" s="54">
        <v>430209.002</v>
      </c>
      <c r="D88" s="54">
        <v>492372.0706469382</v>
      </c>
      <c r="E88" s="54">
        <v>478872</v>
      </c>
      <c r="F88" s="55">
        <f>IF(D88&gt;0,100*E88/D88,0)</f>
        <v>97.25815669658107</v>
      </c>
      <c r="G88" s="41"/>
      <c r="H88" s="229">
        <v>670.5175641164426</v>
      </c>
      <c r="I88" s="230">
        <v>779.4589702640434</v>
      </c>
      <c r="J88" s="230"/>
      <c r="K88" s="55"/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231"/>
      <c r="I89" s="232"/>
      <c r="J89" s="232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31496062992125984" top="0.3937007874015748" bottom="0.3937007874015748" header="0" footer="0.2755905511811024"/>
  <pageSetup firstPageNumber="9" useFirstPageNumber="1" horizontalDpi="600" verticalDpi="600" orientation="portrait" paperSize="9" scale="74" r:id="rId1"/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6"/>
  <sheetViews>
    <sheetView view="pageBreakPreview" zoomScale="80" zoomScaleNormal="80" zoomScaleSheetLayoutView="80" zoomScalePageLayoutView="0" workbookViewId="0" topLeftCell="A52">
      <selection activeCell="N66" sqref="N66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9" width="12.421875" style="61" customWidth="1"/>
    <col min="10" max="10" width="15.00390625" style="61" customWidth="1"/>
    <col min="11" max="11" width="12.421875" style="61" customWidth="1"/>
    <col min="12" max="12" width="0.71875" style="7" customWidth="1"/>
    <col min="13" max="14" width="11.57421875" style="7" hidden="1" customWidth="1"/>
    <col min="15" max="15" width="11.57421875" style="7" customWidth="1"/>
    <col min="16" max="16384" width="9.8515625" style="61" customWidth="1"/>
  </cols>
  <sheetData>
    <row r="1" spans="1:11" s="1" customFormat="1" ht="12.75" customHeight="1">
      <c r="A1" s="293" t="s">
        <v>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294" t="s">
        <v>70</v>
      </c>
      <c r="K2" s="2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95" t="s">
        <v>3</v>
      </c>
      <c r="D4" s="296"/>
      <c r="E4" s="296"/>
      <c r="F4" s="297"/>
      <c r="G4" s="10"/>
      <c r="H4" s="298" t="s">
        <v>4</v>
      </c>
      <c r="I4" s="299"/>
      <c r="J4" s="299"/>
      <c r="K4" s="30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12</v>
      </c>
      <c r="F7" s="23" t="str">
        <f>CONCATENATE(D6,"=100")</f>
        <v>2015=100</v>
      </c>
      <c r="G7" s="24"/>
      <c r="H7" s="21" t="s">
        <v>7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59</v>
      </c>
      <c r="D9" s="31">
        <v>57</v>
      </c>
      <c r="E9" s="31">
        <v>57</v>
      </c>
      <c r="F9" s="32"/>
      <c r="G9" s="32"/>
      <c r="H9" s="224">
        <v>0.154</v>
      </c>
      <c r="I9" s="224">
        <v>0.138</v>
      </c>
      <c r="J9" s="224"/>
      <c r="K9" s="33"/>
    </row>
    <row r="10" spans="1:11" s="34" customFormat="1" ht="11.25" customHeight="1">
      <c r="A10" s="36" t="s">
        <v>9</v>
      </c>
      <c r="B10" s="30"/>
      <c r="C10" s="31">
        <v>862</v>
      </c>
      <c r="D10" s="31">
        <v>862.0184893709975</v>
      </c>
      <c r="E10" s="31">
        <v>852</v>
      </c>
      <c r="F10" s="32"/>
      <c r="G10" s="32"/>
      <c r="H10" s="224">
        <v>1.326</v>
      </c>
      <c r="I10" s="224">
        <v>1.287</v>
      </c>
      <c r="J10" s="224"/>
      <c r="K10" s="33"/>
    </row>
    <row r="11" spans="1:11" s="34" customFormat="1" ht="11.25" customHeight="1">
      <c r="A11" s="29" t="s">
        <v>10</v>
      </c>
      <c r="B11" s="30"/>
      <c r="C11" s="31">
        <v>5175</v>
      </c>
      <c r="D11" s="31">
        <v>5175.004281389003</v>
      </c>
      <c r="E11" s="31">
        <v>4897</v>
      </c>
      <c r="F11" s="32"/>
      <c r="G11" s="32"/>
      <c r="H11" s="224">
        <v>8.487</v>
      </c>
      <c r="I11" s="224">
        <v>12.39</v>
      </c>
      <c r="J11" s="224"/>
      <c r="K11" s="33"/>
    </row>
    <row r="12" spans="1:11" s="34" customFormat="1" ht="11.25" customHeight="1">
      <c r="A12" s="36" t="s">
        <v>11</v>
      </c>
      <c r="B12" s="30"/>
      <c r="C12" s="31">
        <v>42</v>
      </c>
      <c r="D12" s="31">
        <v>41.956233884364735</v>
      </c>
      <c r="E12" s="31">
        <v>5</v>
      </c>
      <c r="F12" s="32"/>
      <c r="G12" s="32"/>
      <c r="H12" s="224">
        <v>0.103</v>
      </c>
      <c r="I12" s="224">
        <v>0.07562611157656744</v>
      </c>
      <c r="J12" s="224"/>
      <c r="K12" s="33"/>
    </row>
    <row r="13" spans="1:11" s="43" customFormat="1" ht="11.25" customHeight="1">
      <c r="A13" s="37" t="s">
        <v>12</v>
      </c>
      <c r="B13" s="38"/>
      <c r="C13" s="39">
        <v>6138</v>
      </c>
      <c r="D13" s="39">
        <v>6135.979004644365</v>
      </c>
      <c r="E13" s="39">
        <v>5811</v>
      </c>
      <c r="F13" s="40">
        <f>IF(D13&gt;0,100*E13/D13,0)</f>
        <v>94.70371387518787</v>
      </c>
      <c r="G13" s="41"/>
      <c r="H13" s="225">
        <v>10.07</v>
      </c>
      <c r="I13" s="226">
        <v>13.89062611157657</v>
      </c>
      <c r="J13" s="2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224"/>
      <c r="I14" s="224"/>
      <c r="J14" s="2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225"/>
      <c r="I15" s="226"/>
      <c r="J15" s="2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224"/>
      <c r="I16" s="224"/>
      <c r="J16" s="224"/>
      <c r="K16" s="33"/>
    </row>
    <row r="17" spans="1:11" s="43" customFormat="1" ht="11.25" customHeight="1">
      <c r="A17" s="37" t="s">
        <v>14</v>
      </c>
      <c r="B17" s="38"/>
      <c r="C17" s="39">
        <v>20</v>
      </c>
      <c r="D17" s="39">
        <v>45.11</v>
      </c>
      <c r="E17" s="39">
        <v>45</v>
      </c>
      <c r="F17" s="40">
        <f>IF(D17&gt;0,100*E17/D17,0)</f>
        <v>99.75615162935048</v>
      </c>
      <c r="G17" s="41"/>
      <c r="H17" s="225">
        <v>0.036</v>
      </c>
      <c r="I17" s="226">
        <v>0.081</v>
      </c>
      <c r="J17" s="2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224"/>
      <c r="I18" s="224"/>
      <c r="J18" s="224"/>
      <c r="K18" s="33"/>
    </row>
    <row r="19" spans="1:11" s="34" customFormat="1" ht="11.25" customHeight="1">
      <c r="A19" s="29" t="s">
        <v>15</v>
      </c>
      <c r="B19" s="30"/>
      <c r="C19" s="31">
        <v>424</v>
      </c>
      <c r="D19" s="31">
        <v>271</v>
      </c>
      <c r="E19" s="31">
        <v>271</v>
      </c>
      <c r="F19" s="32"/>
      <c r="G19" s="32"/>
      <c r="H19" s="224">
        <v>1.569</v>
      </c>
      <c r="I19" s="224">
        <v>0.949</v>
      </c>
      <c r="J19" s="2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224"/>
      <c r="I20" s="224"/>
      <c r="J20" s="2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224"/>
      <c r="I21" s="224"/>
      <c r="J21" s="224"/>
      <c r="K21" s="33"/>
    </row>
    <row r="22" spans="1:11" s="43" customFormat="1" ht="11.25" customHeight="1">
      <c r="A22" s="37" t="s">
        <v>18</v>
      </c>
      <c r="B22" s="38"/>
      <c r="C22" s="39">
        <v>424</v>
      </c>
      <c r="D22" s="39">
        <v>271</v>
      </c>
      <c r="E22" s="39">
        <v>271</v>
      </c>
      <c r="F22" s="40">
        <f>IF(D22&gt;0,100*E22/D22,0)</f>
        <v>100</v>
      </c>
      <c r="G22" s="41"/>
      <c r="H22" s="225">
        <v>1.569</v>
      </c>
      <c r="I22" s="226">
        <v>0.949</v>
      </c>
      <c r="J22" s="2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224"/>
      <c r="I23" s="224"/>
      <c r="J23" s="224"/>
      <c r="K23" s="33"/>
    </row>
    <row r="24" spans="1:11" s="43" customFormat="1" ht="11.25" customHeight="1">
      <c r="A24" s="37" t="s">
        <v>19</v>
      </c>
      <c r="B24" s="38"/>
      <c r="C24" s="39">
        <v>228</v>
      </c>
      <c r="D24" s="39">
        <v>145</v>
      </c>
      <c r="E24" s="39">
        <v>150</v>
      </c>
      <c r="F24" s="40">
        <f>IF(D24&gt;0,100*E24/D24,0)</f>
        <v>103.44827586206897</v>
      </c>
      <c r="G24" s="41"/>
      <c r="H24" s="225">
        <v>0.524</v>
      </c>
      <c r="I24" s="226">
        <v>0.526</v>
      </c>
      <c r="J24" s="2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224"/>
      <c r="I25" s="224"/>
      <c r="J25" s="224"/>
      <c r="K25" s="33"/>
    </row>
    <row r="26" spans="1:11" s="43" customFormat="1" ht="11.25" customHeight="1">
      <c r="A26" s="37" t="s">
        <v>20</v>
      </c>
      <c r="B26" s="38"/>
      <c r="C26" s="39">
        <v>200</v>
      </c>
      <c r="D26" s="39">
        <v>200</v>
      </c>
      <c r="E26" s="39">
        <v>180</v>
      </c>
      <c r="F26" s="40">
        <f>IF(D26&gt;0,100*E26/D26,0)</f>
        <v>90</v>
      </c>
      <c r="G26" s="41"/>
      <c r="H26" s="225">
        <v>0.55</v>
      </c>
      <c r="I26" s="226">
        <v>0.65</v>
      </c>
      <c r="J26" s="2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224"/>
      <c r="I27" s="224"/>
      <c r="J27" s="224"/>
      <c r="K27" s="33"/>
    </row>
    <row r="28" spans="1:11" s="34" customFormat="1" ht="11.25" customHeight="1">
      <c r="A28" s="36" t="s">
        <v>21</v>
      </c>
      <c r="B28" s="30"/>
      <c r="C28" s="31">
        <v>458</v>
      </c>
      <c r="D28" s="31">
        <v>427</v>
      </c>
      <c r="E28" s="31">
        <v>530</v>
      </c>
      <c r="F28" s="32"/>
      <c r="G28" s="32"/>
      <c r="H28" s="224">
        <v>1.282</v>
      </c>
      <c r="I28" s="224">
        <v>1.078</v>
      </c>
      <c r="J28" s="224"/>
      <c r="K28" s="33"/>
    </row>
    <row r="29" spans="1:11" s="34" customFormat="1" ht="11.25" customHeight="1">
      <c r="A29" s="36" t="s">
        <v>22</v>
      </c>
      <c r="B29" s="30"/>
      <c r="C29" s="31">
        <v>8323</v>
      </c>
      <c r="D29" s="31">
        <v>10470</v>
      </c>
      <c r="E29" s="31">
        <v>14306</v>
      </c>
      <c r="F29" s="32"/>
      <c r="G29" s="32"/>
      <c r="H29" s="224">
        <v>14.923</v>
      </c>
      <c r="I29" s="224">
        <v>22.697</v>
      </c>
      <c r="J29" s="224"/>
      <c r="K29" s="33"/>
    </row>
    <row r="30" spans="1:11" s="34" customFormat="1" ht="11.25" customHeight="1">
      <c r="A30" s="36" t="s">
        <v>23</v>
      </c>
      <c r="B30" s="30"/>
      <c r="C30" s="31">
        <v>2862</v>
      </c>
      <c r="D30" s="31">
        <v>3976</v>
      </c>
      <c r="E30" s="31">
        <v>3905</v>
      </c>
      <c r="F30" s="32"/>
      <c r="G30" s="32"/>
      <c r="H30" s="224">
        <v>4.299</v>
      </c>
      <c r="I30" s="224">
        <v>5.993</v>
      </c>
      <c r="J30" s="224"/>
      <c r="K30" s="33"/>
    </row>
    <row r="31" spans="1:11" s="43" customFormat="1" ht="11.25" customHeight="1">
      <c r="A31" s="44" t="s">
        <v>24</v>
      </c>
      <c r="B31" s="38"/>
      <c r="C31" s="39">
        <v>11643</v>
      </c>
      <c r="D31" s="39">
        <v>14873</v>
      </c>
      <c r="E31" s="39">
        <v>18741</v>
      </c>
      <c r="F31" s="40">
        <f>IF(D31&gt;0,100*E31/D31,0)</f>
        <v>126.00685806494991</v>
      </c>
      <c r="G31" s="41"/>
      <c r="H31" s="225">
        <v>20.503999999999998</v>
      </c>
      <c r="I31" s="226">
        <v>29.768</v>
      </c>
      <c r="J31" s="2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224"/>
      <c r="I32" s="224"/>
      <c r="J32" s="224"/>
      <c r="K32" s="33"/>
    </row>
    <row r="33" spans="1:11" s="34" customFormat="1" ht="11.25" customHeight="1">
      <c r="A33" s="36" t="s">
        <v>25</v>
      </c>
      <c r="B33" s="30"/>
      <c r="C33" s="31">
        <v>40</v>
      </c>
      <c r="D33" s="31">
        <v>50</v>
      </c>
      <c r="E33" s="31">
        <v>50</v>
      </c>
      <c r="F33" s="32"/>
      <c r="G33" s="32"/>
      <c r="H33" s="224">
        <v>0.155</v>
      </c>
      <c r="I33" s="224">
        <v>0.09</v>
      </c>
      <c r="J33" s="224"/>
      <c r="K33" s="33"/>
    </row>
    <row r="34" spans="1:11" s="34" customFormat="1" ht="11.25" customHeight="1">
      <c r="A34" s="36" t="s">
        <v>26</v>
      </c>
      <c r="B34" s="30"/>
      <c r="C34" s="31">
        <v>18</v>
      </c>
      <c r="D34" s="31">
        <v>615</v>
      </c>
      <c r="E34" s="31">
        <v>554</v>
      </c>
      <c r="F34" s="32"/>
      <c r="G34" s="32"/>
      <c r="H34" s="224">
        <v>0.032</v>
      </c>
      <c r="I34" s="224">
        <v>1.75</v>
      </c>
      <c r="J34" s="224"/>
      <c r="K34" s="33"/>
    </row>
    <row r="35" spans="1:11" s="34" customFormat="1" ht="11.25" customHeight="1">
      <c r="A35" s="36" t="s">
        <v>27</v>
      </c>
      <c r="B35" s="30"/>
      <c r="C35" s="31">
        <v>450</v>
      </c>
      <c r="D35" s="31">
        <v>500</v>
      </c>
      <c r="E35" s="31">
        <v>450</v>
      </c>
      <c r="F35" s="32"/>
      <c r="G35" s="32"/>
      <c r="H35" s="224">
        <v>1</v>
      </c>
      <c r="I35" s="224">
        <v>1.2</v>
      </c>
      <c r="J35" s="224"/>
      <c r="K35" s="33"/>
    </row>
    <row r="36" spans="1:11" s="34" customFormat="1" ht="11.25" customHeight="1">
      <c r="A36" s="36" t="s">
        <v>28</v>
      </c>
      <c r="B36" s="30"/>
      <c r="C36" s="31"/>
      <c r="D36" s="31">
        <v>5</v>
      </c>
      <c r="E36" s="31">
        <v>5</v>
      </c>
      <c r="F36" s="32"/>
      <c r="G36" s="32"/>
      <c r="H36" s="224"/>
      <c r="I36" s="224">
        <v>0.01</v>
      </c>
      <c r="J36" s="224"/>
      <c r="K36" s="33"/>
    </row>
    <row r="37" spans="1:11" s="43" customFormat="1" ht="11.25" customHeight="1">
      <c r="A37" s="37" t="s">
        <v>29</v>
      </c>
      <c r="B37" s="38"/>
      <c r="C37" s="39">
        <v>508</v>
      </c>
      <c r="D37" s="39">
        <v>1170</v>
      </c>
      <c r="E37" s="39">
        <v>1059</v>
      </c>
      <c r="F37" s="40">
        <f>IF(D37&gt;0,100*E37/D37,0)</f>
        <v>90.51282051282051</v>
      </c>
      <c r="G37" s="41"/>
      <c r="H37" s="225">
        <v>1.187</v>
      </c>
      <c r="I37" s="226">
        <v>3.05</v>
      </c>
      <c r="J37" s="2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224"/>
      <c r="I38" s="224"/>
      <c r="J38" s="224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225"/>
      <c r="I39" s="226"/>
      <c r="J39" s="2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224"/>
      <c r="I40" s="224"/>
      <c r="J40" s="224"/>
      <c r="K40" s="33"/>
    </row>
    <row r="41" spans="1:11" s="34" customFormat="1" ht="11.25" customHeight="1">
      <c r="A41" s="29" t="s">
        <v>31</v>
      </c>
      <c r="B41" s="30"/>
      <c r="C41" s="31">
        <v>13035</v>
      </c>
      <c r="D41" s="31">
        <v>15780</v>
      </c>
      <c r="E41" s="31">
        <v>17000</v>
      </c>
      <c r="F41" s="32"/>
      <c r="G41" s="32"/>
      <c r="H41" s="224">
        <v>14.584</v>
      </c>
      <c r="I41" s="224">
        <v>23.075</v>
      </c>
      <c r="J41" s="224"/>
      <c r="K41" s="33"/>
    </row>
    <row r="42" spans="1:11" s="34" customFormat="1" ht="11.25" customHeight="1">
      <c r="A42" s="36" t="s">
        <v>32</v>
      </c>
      <c r="B42" s="30"/>
      <c r="C42" s="31">
        <v>2396</v>
      </c>
      <c r="D42" s="31">
        <v>2851</v>
      </c>
      <c r="E42" s="31">
        <v>2625</v>
      </c>
      <c r="F42" s="32"/>
      <c r="G42" s="32"/>
      <c r="H42" s="224">
        <v>6.396</v>
      </c>
      <c r="I42" s="224">
        <v>7.598</v>
      </c>
      <c r="J42" s="224"/>
      <c r="K42" s="33"/>
    </row>
    <row r="43" spans="1:11" s="34" customFormat="1" ht="11.25" customHeight="1">
      <c r="A43" s="36" t="s">
        <v>33</v>
      </c>
      <c r="B43" s="30"/>
      <c r="C43" s="31">
        <v>8209</v>
      </c>
      <c r="D43" s="31">
        <v>9198</v>
      </c>
      <c r="E43" s="31">
        <v>9800</v>
      </c>
      <c r="F43" s="32"/>
      <c r="G43" s="32"/>
      <c r="H43" s="224">
        <v>13.304</v>
      </c>
      <c r="I43" s="224">
        <v>22.453</v>
      </c>
      <c r="J43" s="224"/>
      <c r="K43" s="33"/>
    </row>
    <row r="44" spans="1:11" s="34" customFormat="1" ht="11.25" customHeight="1">
      <c r="A44" s="36" t="s">
        <v>34</v>
      </c>
      <c r="B44" s="30"/>
      <c r="C44" s="31">
        <v>16336</v>
      </c>
      <c r="D44" s="31">
        <v>16080</v>
      </c>
      <c r="E44" s="31">
        <v>16100</v>
      </c>
      <c r="F44" s="32"/>
      <c r="G44" s="32"/>
      <c r="H44" s="224">
        <v>41.083</v>
      </c>
      <c r="I44" s="224">
        <v>43.212</v>
      </c>
      <c r="J44" s="224"/>
      <c r="K44" s="33"/>
    </row>
    <row r="45" spans="1:11" s="34" customFormat="1" ht="11.25" customHeight="1">
      <c r="A45" s="36" t="s">
        <v>35</v>
      </c>
      <c r="B45" s="30"/>
      <c r="C45" s="31">
        <v>10072</v>
      </c>
      <c r="D45" s="31">
        <v>10980</v>
      </c>
      <c r="E45" s="31">
        <v>12000</v>
      </c>
      <c r="F45" s="32"/>
      <c r="G45" s="32"/>
      <c r="H45" s="224">
        <v>13.496</v>
      </c>
      <c r="I45" s="224">
        <v>17.579</v>
      </c>
      <c r="J45" s="224"/>
      <c r="K45" s="33"/>
    </row>
    <row r="46" spans="1:11" s="34" customFormat="1" ht="11.25" customHeight="1">
      <c r="A46" s="36" t="s">
        <v>36</v>
      </c>
      <c r="B46" s="30"/>
      <c r="C46" s="31">
        <v>10350</v>
      </c>
      <c r="D46" s="31">
        <v>13077</v>
      </c>
      <c r="E46" s="31">
        <v>13000</v>
      </c>
      <c r="F46" s="32"/>
      <c r="G46" s="32"/>
      <c r="H46" s="224">
        <v>15.575</v>
      </c>
      <c r="I46" s="224">
        <v>18.721</v>
      </c>
      <c r="J46" s="224"/>
      <c r="K46" s="33"/>
    </row>
    <row r="47" spans="1:11" s="34" customFormat="1" ht="11.25" customHeight="1">
      <c r="A47" s="36" t="s">
        <v>37</v>
      </c>
      <c r="B47" s="30"/>
      <c r="C47" s="31">
        <v>8449</v>
      </c>
      <c r="D47" s="31">
        <v>11328</v>
      </c>
      <c r="E47" s="31">
        <v>12250</v>
      </c>
      <c r="F47" s="32"/>
      <c r="G47" s="32"/>
      <c r="H47" s="224">
        <v>20.446</v>
      </c>
      <c r="I47" s="224">
        <v>30.637</v>
      </c>
      <c r="J47" s="224"/>
      <c r="K47" s="33"/>
    </row>
    <row r="48" spans="1:11" s="34" customFormat="1" ht="11.25" customHeight="1">
      <c r="A48" s="36" t="s">
        <v>38</v>
      </c>
      <c r="B48" s="30"/>
      <c r="C48" s="31">
        <v>13698</v>
      </c>
      <c r="D48" s="31">
        <v>14020</v>
      </c>
      <c r="E48" s="31">
        <v>14000</v>
      </c>
      <c r="F48" s="32"/>
      <c r="G48" s="32"/>
      <c r="H48" s="224">
        <v>31.069</v>
      </c>
      <c r="I48" s="224">
        <v>32.877</v>
      </c>
      <c r="J48" s="224"/>
      <c r="K48" s="33"/>
    </row>
    <row r="49" spans="1:11" s="34" customFormat="1" ht="11.25" customHeight="1">
      <c r="A49" s="36" t="s">
        <v>39</v>
      </c>
      <c r="B49" s="30"/>
      <c r="C49" s="31">
        <v>7075</v>
      </c>
      <c r="D49" s="31">
        <v>5157</v>
      </c>
      <c r="E49" s="31">
        <v>5500</v>
      </c>
      <c r="F49" s="32"/>
      <c r="G49" s="32"/>
      <c r="H49" s="224">
        <v>10.653</v>
      </c>
      <c r="I49" s="224">
        <v>9.854</v>
      </c>
      <c r="J49" s="224"/>
      <c r="K49" s="33"/>
    </row>
    <row r="50" spans="1:11" s="43" customFormat="1" ht="11.25" customHeight="1">
      <c r="A50" s="44" t="s">
        <v>40</v>
      </c>
      <c r="B50" s="38"/>
      <c r="C50" s="39">
        <v>89620</v>
      </c>
      <c r="D50" s="39">
        <v>98471</v>
      </c>
      <c r="E50" s="39">
        <v>102275</v>
      </c>
      <c r="F50" s="40">
        <f>IF(D50&gt;0,100*E50/D50,0)</f>
        <v>103.86306628347432</v>
      </c>
      <c r="G50" s="41"/>
      <c r="H50" s="225">
        <v>166.60599999999997</v>
      </c>
      <c r="I50" s="226">
        <v>206.00600000000003</v>
      </c>
      <c r="J50" s="2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224"/>
      <c r="I51" s="224"/>
      <c r="J51" s="224"/>
      <c r="K51" s="33"/>
    </row>
    <row r="52" spans="1:11" s="43" customFormat="1" ht="11.25" customHeight="1">
      <c r="A52" s="37" t="s">
        <v>41</v>
      </c>
      <c r="B52" s="38"/>
      <c r="C52" s="39">
        <v>1550</v>
      </c>
      <c r="D52" s="39">
        <v>711</v>
      </c>
      <c r="E52" s="39">
        <v>711</v>
      </c>
      <c r="F52" s="40">
        <f>IF(D52&gt;0,100*E52/D52,0)</f>
        <v>100</v>
      </c>
      <c r="G52" s="41"/>
      <c r="H52" s="225">
        <v>2.338385944014294</v>
      </c>
      <c r="I52" s="226">
        <v>0.896</v>
      </c>
      <c r="J52" s="2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224"/>
      <c r="I53" s="224"/>
      <c r="J53" s="224"/>
      <c r="K53" s="33"/>
    </row>
    <row r="54" spans="1:11" s="34" customFormat="1" ht="11.25" customHeight="1">
      <c r="A54" s="36" t="s">
        <v>42</v>
      </c>
      <c r="B54" s="30"/>
      <c r="C54" s="31">
        <v>7605</v>
      </c>
      <c r="D54" s="31">
        <v>6274</v>
      </c>
      <c r="E54" s="31">
        <v>5750</v>
      </c>
      <c r="F54" s="32"/>
      <c r="G54" s="32"/>
      <c r="H54" s="224">
        <v>7.574</v>
      </c>
      <c r="I54" s="224">
        <v>6.647</v>
      </c>
      <c r="J54" s="224"/>
      <c r="K54" s="33"/>
    </row>
    <row r="55" spans="1:11" s="34" customFormat="1" ht="11.25" customHeight="1">
      <c r="A55" s="36" t="s">
        <v>43</v>
      </c>
      <c r="B55" s="30"/>
      <c r="C55" s="31">
        <v>1434</v>
      </c>
      <c r="D55" s="31">
        <v>2124</v>
      </c>
      <c r="E55" s="31">
        <v>1850</v>
      </c>
      <c r="F55" s="32"/>
      <c r="G55" s="32"/>
      <c r="H55" s="224">
        <v>1.195</v>
      </c>
      <c r="I55" s="224">
        <v>2.386</v>
      </c>
      <c r="J55" s="224"/>
      <c r="K55" s="33"/>
    </row>
    <row r="56" spans="1:11" s="34" customFormat="1" ht="11.25" customHeight="1">
      <c r="A56" s="36" t="s">
        <v>44</v>
      </c>
      <c r="B56" s="30"/>
      <c r="C56" s="31">
        <v>1360</v>
      </c>
      <c r="D56" s="31">
        <v>990</v>
      </c>
      <c r="E56" s="31">
        <v>990</v>
      </c>
      <c r="F56" s="32"/>
      <c r="G56" s="32"/>
      <c r="H56" s="224">
        <v>2.448</v>
      </c>
      <c r="I56" s="224">
        <v>0.743</v>
      </c>
      <c r="J56" s="224"/>
      <c r="K56" s="33"/>
    </row>
    <row r="57" spans="1:11" s="34" customFormat="1" ht="11.25" customHeight="1">
      <c r="A57" s="36" t="s">
        <v>45</v>
      </c>
      <c r="B57" s="30"/>
      <c r="C57" s="31">
        <v>3143</v>
      </c>
      <c r="D57" s="31">
        <v>3698</v>
      </c>
      <c r="E57" s="31">
        <v>3698</v>
      </c>
      <c r="F57" s="32"/>
      <c r="G57" s="32"/>
      <c r="H57" s="224">
        <v>4.664</v>
      </c>
      <c r="I57" s="224">
        <v>5.547</v>
      </c>
      <c r="J57" s="224"/>
      <c r="K57" s="33"/>
    </row>
    <row r="58" spans="1:11" s="34" customFormat="1" ht="11.25" customHeight="1">
      <c r="A58" s="36" t="s">
        <v>46</v>
      </c>
      <c r="B58" s="30"/>
      <c r="C58" s="31">
        <v>6198</v>
      </c>
      <c r="D58" s="31">
        <v>7965</v>
      </c>
      <c r="E58" s="31">
        <v>7965</v>
      </c>
      <c r="F58" s="32"/>
      <c r="G58" s="32"/>
      <c r="H58" s="224">
        <v>5.548</v>
      </c>
      <c r="I58" s="224">
        <v>5.512</v>
      </c>
      <c r="J58" s="224"/>
      <c r="K58" s="33"/>
    </row>
    <row r="59" spans="1:11" s="43" customFormat="1" ht="11.25" customHeight="1">
      <c r="A59" s="37" t="s">
        <v>47</v>
      </c>
      <c r="B59" s="38"/>
      <c r="C59" s="39">
        <v>19740</v>
      </c>
      <c r="D59" s="39">
        <v>21051</v>
      </c>
      <c r="E59" s="39">
        <v>20253</v>
      </c>
      <c r="F59" s="40">
        <f>IF(D59&gt;0,100*E59/D59,0)</f>
        <v>96.20920621348155</v>
      </c>
      <c r="G59" s="41"/>
      <c r="H59" s="225">
        <v>21.429000000000002</v>
      </c>
      <c r="I59" s="226">
        <v>20.835</v>
      </c>
      <c r="J59" s="2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224"/>
      <c r="I60" s="224"/>
      <c r="J60" s="224"/>
      <c r="K60" s="33"/>
    </row>
    <row r="61" spans="1:11" s="34" customFormat="1" ht="11.25" customHeight="1">
      <c r="A61" s="36" t="s">
        <v>48</v>
      </c>
      <c r="B61" s="30"/>
      <c r="C61" s="31">
        <v>20</v>
      </c>
      <c r="D61" s="31">
        <v>30</v>
      </c>
      <c r="E61" s="31">
        <v>30</v>
      </c>
      <c r="F61" s="32"/>
      <c r="G61" s="32"/>
      <c r="H61" s="224">
        <v>0.01</v>
      </c>
      <c r="I61" s="224">
        <v>0.04</v>
      </c>
      <c r="J61" s="224"/>
      <c r="K61" s="33"/>
    </row>
    <row r="62" spans="1:11" s="34" customFormat="1" ht="11.25" customHeight="1">
      <c r="A62" s="36" t="s">
        <v>49</v>
      </c>
      <c r="B62" s="30"/>
      <c r="C62" s="31">
        <v>410</v>
      </c>
      <c r="D62" s="31">
        <v>450</v>
      </c>
      <c r="E62" s="31">
        <v>450</v>
      </c>
      <c r="F62" s="32"/>
      <c r="G62" s="32"/>
      <c r="H62" s="224">
        <v>0.12</v>
      </c>
      <c r="I62" s="224">
        <v>0.291</v>
      </c>
      <c r="J62" s="224"/>
      <c r="K62" s="33"/>
    </row>
    <row r="63" spans="1:11" s="34" customFormat="1" ht="11.25" customHeight="1">
      <c r="A63" s="36" t="s">
        <v>50</v>
      </c>
      <c r="B63" s="30"/>
      <c r="C63" s="31">
        <v>248</v>
      </c>
      <c r="D63" s="31">
        <v>290</v>
      </c>
      <c r="E63" s="31">
        <v>248</v>
      </c>
      <c r="F63" s="32"/>
      <c r="G63" s="32"/>
      <c r="H63" s="224">
        <v>0.064</v>
      </c>
      <c r="I63" s="224">
        <v>0.22</v>
      </c>
      <c r="J63" s="224"/>
      <c r="K63" s="33"/>
    </row>
    <row r="64" spans="1:11" s="43" customFormat="1" ht="11.25" customHeight="1">
      <c r="A64" s="37" t="s">
        <v>51</v>
      </c>
      <c r="B64" s="38"/>
      <c r="C64" s="39">
        <v>678</v>
      </c>
      <c r="D64" s="39">
        <v>770</v>
      </c>
      <c r="E64" s="39">
        <v>728</v>
      </c>
      <c r="F64" s="40">
        <f>IF(D64&gt;0,100*E64/D64,0)</f>
        <v>94.54545454545455</v>
      </c>
      <c r="G64" s="41"/>
      <c r="H64" s="225">
        <v>0.194</v>
      </c>
      <c r="I64" s="226">
        <v>0.5509999999999999</v>
      </c>
      <c r="J64" s="2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224"/>
      <c r="I65" s="224"/>
      <c r="J65" s="224"/>
      <c r="K65" s="33"/>
    </row>
    <row r="66" spans="1:11" s="43" customFormat="1" ht="11.25" customHeight="1">
      <c r="A66" s="37" t="s">
        <v>52</v>
      </c>
      <c r="B66" s="38"/>
      <c r="C66" s="39">
        <v>850</v>
      </c>
      <c r="D66" s="39">
        <v>1035</v>
      </c>
      <c r="E66" s="39">
        <v>850</v>
      </c>
      <c r="F66" s="40">
        <f>IF(D66&gt;0,100*E66/D66,0)</f>
        <v>82.1256038647343</v>
      </c>
      <c r="G66" s="41"/>
      <c r="H66" s="225">
        <v>0.77</v>
      </c>
      <c r="I66" s="226">
        <v>0.65</v>
      </c>
      <c r="J66" s="2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224"/>
      <c r="I67" s="224"/>
      <c r="J67" s="224"/>
      <c r="K67" s="33"/>
    </row>
    <row r="68" spans="1:11" s="34" customFormat="1" ht="11.25" customHeight="1">
      <c r="A68" s="36" t="s">
        <v>53</v>
      </c>
      <c r="B68" s="30"/>
      <c r="C68" s="31">
        <v>450</v>
      </c>
      <c r="D68" s="31">
        <v>150</v>
      </c>
      <c r="E68" s="31">
        <v>150</v>
      </c>
      <c r="F68" s="32"/>
      <c r="G68" s="32"/>
      <c r="H68" s="224">
        <v>0.36</v>
      </c>
      <c r="I68" s="224">
        <v>0.1</v>
      </c>
      <c r="J68" s="224"/>
      <c r="K68" s="33"/>
    </row>
    <row r="69" spans="1:11" s="34" customFormat="1" ht="11.25" customHeight="1">
      <c r="A69" s="36" t="s">
        <v>54</v>
      </c>
      <c r="B69" s="30"/>
      <c r="C69" s="31">
        <v>100</v>
      </c>
      <c r="D69" s="31">
        <v>80</v>
      </c>
      <c r="E69" s="31">
        <v>100</v>
      </c>
      <c r="F69" s="32"/>
      <c r="G69" s="32"/>
      <c r="H69" s="224">
        <v>0.08</v>
      </c>
      <c r="I69" s="224">
        <v>0.06</v>
      </c>
      <c r="J69" s="224"/>
      <c r="K69" s="33"/>
    </row>
    <row r="70" spans="1:11" s="43" customFormat="1" ht="11.25" customHeight="1">
      <c r="A70" s="37" t="s">
        <v>55</v>
      </c>
      <c r="B70" s="38"/>
      <c r="C70" s="39">
        <v>550</v>
      </c>
      <c r="D70" s="39">
        <v>230</v>
      </c>
      <c r="E70" s="39">
        <v>250</v>
      </c>
      <c r="F70" s="40">
        <f>IF(D70&gt;0,100*E70/D70,0)</f>
        <v>108.69565217391305</v>
      </c>
      <c r="G70" s="41"/>
      <c r="H70" s="225">
        <v>0.44</v>
      </c>
      <c r="I70" s="226">
        <v>0.16</v>
      </c>
      <c r="J70" s="2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224"/>
      <c r="I71" s="224"/>
      <c r="J71" s="224"/>
      <c r="K71" s="33"/>
    </row>
    <row r="72" spans="1:11" s="34" customFormat="1" ht="11.25" customHeight="1">
      <c r="A72" s="36" t="s">
        <v>56</v>
      </c>
      <c r="B72" s="30"/>
      <c r="C72" s="31">
        <v>25</v>
      </c>
      <c r="D72" s="31">
        <v>106</v>
      </c>
      <c r="E72" s="31">
        <v>106</v>
      </c>
      <c r="F72" s="32"/>
      <c r="G72" s="32"/>
      <c r="H72" s="224">
        <v>0.013</v>
      </c>
      <c r="I72" s="224">
        <v>0.139</v>
      </c>
      <c r="J72" s="224"/>
      <c r="K72" s="33"/>
    </row>
    <row r="73" spans="1:11" s="34" customFormat="1" ht="11.25" customHeight="1">
      <c r="A73" s="36" t="s">
        <v>57</v>
      </c>
      <c r="B73" s="30"/>
      <c r="C73" s="31"/>
      <c r="D73" s="31">
        <v>4</v>
      </c>
      <c r="E73" s="31">
        <v>10</v>
      </c>
      <c r="F73" s="32"/>
      <c r="G73" s="32"/>
      <c r="H73" s="224"/>
      <c r="I73" s="224">
        <v>0.009</v>
      </c>
      <c r="J73" s="224"/>
      <c r="K73" s="33"/>
    </row>
    <row r="74" spans="1:11" s="34" customFormat="1" ht="11.25" customHeight="1">
      <c r="A74" s="36" t="s">
        <v>58</v>
      </c>
      <c r="B74" s="30"/>
      <c r="C74" s="31">
        <v>118</v>
      </c>
      <c r="D74" s="31">
        <v>195</v>
      </c>
      <c r="E74" s="31">
        <v>200</v>
      </c>
      <c r="F74" s="32"/>
      <c r="G74" s="32"/>
      <c r="H74" s="224">
        <v>0.118</v>
      </c>
      <c r="I74" s="224">
        <v>0.166</v>
      </c>
      <c r="J74" s="224"/>
      <c r="K74" s="33"/>
    </row>
    <row r="75" spans="1:11" s="34" customFormat="1" ht="11.25" customHeight="1">
      <c r="A75" s="36" t="s">
        <v>59</v>
      </c>
      <c r="B75" s="30"/>
      <c r="C75" s="31">
        <v>612</v>
      </c>
      <c r="D75" s="31">
        <v>800</v>
      </c>
      <c r="E75" s="31">
        <v>800</v>
      </c>
      <c r="F75" s="32"/>
      <c r="G75" s="32"/>
      <c r="H75" s="224">
        <v>0.333925</v>
      </c>
      <c r="I75" s="224">
        <v>0.4664</v>
      </c>
      <c r="J75" s="224"/>
      <c r="K75" s="33"/>
    </row>
    <row r="76" spans="1:11" s="34" customFormat="1" ht="11.25" customHeight="1">
      <c r="A76" s="36" t="s">
        <v>60</v>
      </c>
      <c r="B76" s="30"/>
      <c r="C76" s="31">
        <v>86</v>
      </c>
      <c r="D76" s="31">
        <v>100</v>
      </c>
      <c r="E76" s="31">
        <v>120</v>
      </c>
      <c r="F76" s="32"/>
      <c r="G76" s="32"/>
      <c r="H76" s="224">
        <v>0.043</v>
      </c>
      <c r="I76" s="224">
        <v>0.2</v>
      </c>
      <c r="J76" s="224"/>
      <c r="K76" s="33"/>
    </row>
    <row r="77" spans="1:11" s="34" customFormat="1" ht="11.25" customHeight="1">
      <c r="A77" s="36" t="s">
        <v>61</v>
      </c>
      <c r="B77" s="30"/>
      <c r="C77" s="31">
        <v>9</v>
      </c>
      <c r="D77" s="31">
        <v>31</v>
      </c>
      <c r="E77" s="31">
        <v>35</v>
      </c>
      <c r="F77" s="32"/>
      <c r="G77" s="32"/>
      <c r="H77" s="224">
        <v>0.01</v>
      </c>
      <c r="I77" s="224">
        <v>0.043</v>
      </c>
      <c r="J77" s="224"/>
      <c r="K77" s="33"/>
    </row>
    <row r="78" spans="1:11" s="34" customFormat="1" ht="11.25" customHeight="1">
      <c r="A78" s="36" t="s">
        <v>62</v>
      </c>
      <c r="B78" s="30"/>
      <c r="C78" s="31">
        <v>67</v>
      </c>
      <c r="D78" s="31">
        <v>5</v>
      </c>
      <c r="E78" s="31">
        <v>10</v>
      </c>
      <c r="F78" s="32"/>
      <c r="G78" s="32"/>
      <c r="H78" s="224">
        <v>0.054</v>
      </c>
      <c r="I78" s="224">
        <v>0.005</v>
      </c>
      <c r="J78" s="224"/>
      <c r="K78" s="33"/>
    </row>
    <row r="79" spans="1:11" s="34" customFormat="1" ht="11.25" customHeight="1">
      <c r="A79" s="36" t="s">
        <v>63</v>
      </c>
      <c r="B79" s="30"/>
      <c r="C79" s="31">
        <v>750</v>
      </c>
      <c r="D79" s="31">
        <v>160</v>
      </c>
      <c r="E79" s="31">
        <v>200</v>
      </c>
      <c r="F79" s="32"/>
      <c r="G79" s="32"/>
      <c r="H79" s="224">
        <v>1.906</v>
      </c>
      <c r="I79" s="224">
        <v>0.305</v>
      </c>
      <c r="J79" s="224"/>
      <c r="K79" s="33"/>
    </row>
    <row r="80" spans="1:11" s="43" customFormat="1" ht="11.25" customHeight="1">
      <c r="A80" s="44" t="s">
        <v>64</v>
      </c>
      <c r="B80" s="38"/>
      <c r="C80" s="39">
        <v>1667</v>
      </c>
      <c r="D80" s="39">
        <v>1401</v>
      </c>
      <c r="E80" s="39">
        <v>1481</v>
      </c>
      <c r="F80" s="40">
        <f>IF(D80&gt;0,100*E80/D80,0)</f>
        <v>105.71020699500357</v>
      </c>
      <c r="G80" s="41"/>
      <c r="H80" s="225">
        <v>2.477925</v>
      </c>
      <c r="I80" s="226">
        <v>1.3333999999999997</v>
      </c>
      <c r="J80" s="22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224"/>
      <c r="I81" s="224"/>
      <c r="J81" s="224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224"/>
      <c r="I82" s="224"/>
      <c r="J82" s="224"/>
      <c r="K82" s="33"/>
    </row>
    <row r="83" spans="1:11" s="34" customFormat="1" ht="11.25" customHeight="1">
      <c r="A83" s="36" t="s">
        <v>66</v>
      </c>
      <c r="B83" s="30"/>
      <c r="C83" s="31">
        <v>110</v>
      </c>
      <c r="D83" s="31">
        <v>112</v>
      </c>
      <c r="E83" s="31">
        <v>112</v>
      </c>
      <c r="F83" s="32"/>
      <c r="G83" s="32"/>
      <c r="H83" s="224">
        <v>0.077</v>
      </c>
      <c r="I83" s="224">
        <v>0.078</v>
      </c>
      <c r="J83" s="224"/>
      <c r="K83" s="33"/>
    </row>
    <row r="84" spans="1:11" s="43" customFormat="1" ht="11.25" customHeight="1">
      <c r="A84" s="37" t="s">
        <v>67</v>
      </c>
      <c r="B84" s="38"/>
      <c r="C84" s="39">
        <v>110</v>
      </c>
      <c r="D84" s="39">
        <v>112</v>
      </c>
      <c r="E84" s="39">
        <v>112</v>
      </c>
      <c r="F84" s="40">
        <f>IF(D84&gt;0,100*E84/D84,0)</f>
        <v>100</v>
      </c>
      <c r="G84" s="41"/>
      <c r="H84" s="225">
        <v>0.077</v>
      </c>
      <c r="I84" s="226">
        <v>0.078</v>
      </c>
      <c r="J84" s="226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224"/>
      <c r="I85" s="224"/>
      <c r="J85" s="224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224"/>
      <c r="I86" s="224"/>
      <c r="J86" s="224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227"/>
      <c r="I87" s="228"/>
      <c r="J87" s="228"/>
      <c r="K87" s="51"/>
    </row>
    <row r="88" spans="1:11" s="43" customFormat="1" ht="11.25" customHeight="1">
      <c r="A88" s="52" t="s">
        <v>68</v>
      </c>
      <c r="B88" s="53"/>
      <c r="C88" s="54">
        <v>133926</v>
      </c>
      <c r="D88" s="54">
        <v>146621.08900464437</v>
      </c>
      <c r="E88" s="54">
        <v>152917</v>
      </c>
      <c r="F88" s="55">
        <f>IF(D88&gt;0,100*E88/D88,0)</f>
        <v>104.2940009776876</v>
      </c>
      <c r="G88" s="41"/>
      <c r="H88" s="229">
        <v>228.77231094401427</v>
      </c>
      <c r="I88" s="230">
        <v>279.42402611157655</v>
      </c>
      <c r="J88" s="230"/>
      <c r="K88" s="55"/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231"/>
      <c r="I89" s="232"/>
      <c r="J89" s="232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31496062992125984" top="0.3937007874015748" bottom="0.3937007874015748" header="0" footer="0.2755905511811024"/>
  <pageSetup firstPageNumber="9" useFirstPageNumber="1" horizontalDpi="600" verticalDpi="600" orientation="portrait" paperSize="9" scale="74" r:id="rId1"/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6"/>
  <sheetViews>
    <sheetView view="pageBreakPreview" zoomScale="80" zoomScaleNormal="80" zoomScaleSheetLayoutView="80" zoomScalePageLayoutView="0" workbookViewId="0" topLeftCell="A40">
      <selection activeCell="N66" sqref="N66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9" width="12.421875" style="61" customWidth="1"/>
    <col min="10" max="10" width="15.00390625" style="61" customWidth="1"/>
    <col min="11" max="11" width="12.421875" style="61" customWidth="1"/>
    <col min="12" max="12" width="0.71875" style="7" customWidth="1"/>
    <col min="13" max="14" width="11.57421875" style="7" hidden="1" customWidth="1"/>
    <col min="15" max="15" width="11.57421875" style="7" customWidth="1"/>
    <col min="16" max="16384" width="9.8515625" style="61" customWidth="1"/>
  </cols>
  <sheetData>
    <row r="1" spans="1:11" s="1" customFormat="1" ht="12.75" customHeight="1">
      <c r="A1" s="293" t="s">
        <v>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294" t="s">
        <v>70</v>
      </c>
      <c r="K2" s="2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95" t="s">
        <v>3</v>
      </c>
      <c r="D4" s="296"/>
      <c r="E4" s="296"/>
      <c r="F4" s="297"/>
      <c r="G4" s="10"/>
      <c r="H4" s="298" t="s">
        <v>4</v>
      </c>
      <c r="I4" s="299"/>
      <c r="J4" s="299"/>
      <c r="K4" s="30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12</v>
      </c>
      <c r="F7" s="23" t="str">
        <f>CONCATENATE(D6,"=100")</f>
        <v>2015=100</v>
      </c>
      <c r="G7" s="24"/>
      <c r="H7" s="21" t="s">
        <v>7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>
        <v>36</v>
      </c>
      <c r="E9" s="31">
        <v>2</v>
      </c>
      <c r="F9" s="32"/>
      <c r="G9" s="32"/>
      <c r="H9" s="224"/>
      <c r="I9" s="224">
        <v>0.08</v>
      </c>
      <c r="J9" s="224"/>
      <c r="K9" s="33"/>
    </row>
    <row r="10" spans="1:11" s="34" customFormat="1" ht="11.25" customHeight="1">
      <c r="A10" s="36" t="s">
        <v>9</v>
      </c>
      <c r="B10" s="30"/>
      <c r="C10" s="31"/>
      <c r="D10" s="31">
        <v>3</v>
      </c>
      <c r="E10" s="31">
        <v>3</v>
      </c>
      <c r="F10" s="32"/>
      <c r="G10" s="32"/>
      <c r="H10" s="224"/>
      <c r="I10" s="224">
        <v>0.007</v>
      </c>
      <c r="J10" s="224"/>
      <c r="K10" s="33"/>
    </row>
    <row r="11" spans="1:11" s="34" customFormat="1" ht="11.25" customHeight="1">
      <c r="A11" s="29" t="s">
        <v>10</v>
      </c>
      <c r="B11" s="30"/>
      <c r="C11" s="31"/>
      <c r="D11" s="31">
        <v>92</v>
      </c>
      <c r="E11" s="31">
        <v>92</v>
      </c>
      <c r="F11" s="32"/>
      <c r="G11" s="32"/>
      <c r="H11" s="224"/>
      <c r="I11" s="224">
        <v>0.204</v>
      </c>
      <c r="J11" s="224"/>
      <c r="K11" s="33"/>
    </row>
    <row r="12" spans="1:11" s="34" customFormat="1" ht="11.25" customHeight="1">
      <c r="A12" s="36" t="s">
        <v>11</v>
      </c>
      <c r="B12" s="30"/>
      <c r="C12" s="31"/>
      <c r="D12" s="31">
        <v>2</v>
      </c>
      <c r="E12" s="31"/>
      <c r="F12" s="32"/>
      <c r="G12" s="32"/>
      <c r="H12" s="224"/>
      <c r="I12" s="224">
        <v>0.004</v>
      </c>
      <c r="J12" s="224"/>
      <c r="K12" s="33"/>
    </row>
    <row r="13" spans="1:11" s="43" customFormat="1" ht="11.25" customHeight="1">
      <c r="A13" s="37" t="s">
        <v>12</v>
      </c>
      <c r="B13" s="38"/>
      <c r="C13" s="39"/>
      <c r="D13" s="39">
        <v>133</v>
      </c>
      <c r="E13" s="39">
        <v>97</v>
      </c>
      <c r="F13" s="40">
        <f>IF(D13&gt;0,100*E13/D13,0)</f>
        <v>72.93233082706767</v>
      </c>
      <c r="G13" s="41"/>
      <c r="H13" s="225"/>
      <c r="I13" s="226">
        <v>0.295</v>
      </c>
      <c r="J13" s="2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224"/>
      <c r="I14" s="224"/>
      <c r="J14" s="2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225"/>
      <c r="I15" s="226"/>
      <c r="J15" s="2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224"/>
      <c r="I16" s="224"/>
      <c r="J16" s="224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225"/>
      <c r="I17" s="226"/>
      <c r="J17" s="2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224"/>
      <c r="I18" s="224"/>
      <c r="J18" s="224"/>
      <c r="K18" s="33"/>
    </row>
    <row r="19" spans="1:11" s="34" customFormat="1" ht="11.25" customHeight="1">
      <c r="A19" s="29" t="s">
        <v>15</v>
      </c>
      <c r="B19" s="30"/>
      <c r="C19" s="31"/>
      <c r="D19" s="31">
        <v>225</v>
      </c>
      <c r="E19" s="31">
        <v>225</v>
      </c>
      <c r="F19" s="32"/>
      <c r="G19" s="32"/>
      <c r="H19" s="224"/>
      <c r="I19" s="224">
        <v>0.9</v>
      </c>
      <c r="J19" s="2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224"/>
      <c r="I20" s="224"/>
      <c r="J20" s="2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224"/>
      <c r="I21" s="224"/>
      <c r="J21" s="224"/>
      <c r="K21" s="33"/>
    </row>
    <row r="22" spans="1:11" s="43" customFormat="1" ht="11.25" customHeight="1">
      <c r="A22" s="37" t="s">
        <v>18</v>
      </c>
      <c r="B22" s="38"/>
      <c r="C22" s="39"/>
      <c r="D22" s="39">
        <v>225</v>
      </c>
      <c r="E22" s="39">
        <v>225</v>
      </c>
      <c r="F22" s="40">
        <f>IF(D22&gt;0,100*E22/D22,0)</f>
        <v>100</v>
      </c>
      <c r="G22" s="41"/>
      <c r="H22" s="225"/>
      <c r="I22" s="226">
        <v>0.9</v>
      </c>
      <c r="J22" s="2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224"/>
      <c r="I23" s="224"/>
      <c r="J23" s="224"/>
      <c r="K23" s="33"/>
    </row>
    <row r="24" spans="1:11" s="43" customFormat="1" ht="11.25" customHeight="1">
      <c r="A24" s="37" t="s">
        <v>19</v>
      </c>
      <c r="B24" s="38"/>
      <c r="C24" s="39">
        <v>568</v>
      </c>
      <c r="D24" s="39">
        <v>1300</v>
      </c>
      <c r="E24" s="39">
        <v>1000</v>
      </c>
      <c r="F24" s="40">
        <f>IF(D24&gt;0,100*E24/D24,0)</f>
        <v>76.92307692307692</v>
      </c>
      <c r="G24" s="41"/>
      <c r="H24" s="225">
        <v>1.775</v>
      </c>
      <c r="I24" s="226">
        <v>3.8</v>
      </c>
      <c r="J24" s="2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224"/>
      <c r="I25" s="224"/>
      <c r="J25" s="224"/>
      <c r="K25" s="33"/>
    </row>
    <row r="26" spans="1:11" s="43" customFormat="1" ht="11.25" customHeight="1">
      <c r="A26" s="37" t="s">
        <v>20</v>
      </c>
      <c r="B26" s="38"/>
      <c r="C26" s="39">
        <v>1000</v>
      </c>
      <c r="D26" s="39">
        <v>1400</v>
      </c>
      <c r="E26" s="39">
        <v>1300</v>
      </c>
      <c r="F26" s="40">
        <f>IF(D26&gt;0,100*E26/D26,0)</f>
        <v>92.85714285714286</v>
      </c>
      <c r="G26" s="41"/>
      <c r="H26" s="225">
        <v>4</v>
      </c>
      <c r="I26" s="226">
        <v>4.4</v>
      </c>
      <c r="J26" s="2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224"/>
      <c r="I27" s="224"/>
      <c r="J27" s="224"/>
      <c r="K27" s="33"/>
    </row>
    <row r="28" spans="1:11" s="34" customFormat="1" ht="11.25" customHeight="1">
      <c r="A28" s="36" t="s">
        <v>21</v>
      </c>
      <c r="B28" s="30"/>
      <c r="C28" s="31">
        <v>3910</v>
      </c>
      <c r="D28" s="31">
        <v>4898</v>
      </c>
      <c r="E28" s="31">
        <v>6800</v>
      </c>
      <c r="F28" s="32"/>
      <c r="G28" s="32"/>
      <c r="H28" s="224">
        <v>13.957</v>
      </c>
      <c r="I28" s="224">
        <v>13.524</v>
      </c>
      <c r="J28" s="224"/>
      <c r="K28" s="33"/>
    </row>
    <row r="29" spans="1:11" s="34" customFormat="1" ht="11.25" customHeight="1">
      <c r="A29" s="36" t="s">
        <v>22</v>
      </c>
      <c r="B29" s="30"/>
      <c r="C29" s="31">
        <v>7314</v>
      </c>
      <c r="D29" s="31">
        <v>11862</v>
      </c>
      <c r="E29" s="31">
        <v>13682</v>
      </c>
      <c r="F29" s="32"/>
      <c r="G29" s="32"/>
      <c r="H29" s="224">
        <v>12.842</v>
      </c>
      <c r="I29" s="224">
        <v>24.542</v>
      </c>
      <c r="J29" s="224"/>
      <c r="K29" s="33"/>
    </row>
    <row r="30" spans="1:11" s="34" customFormat="1" ht="11.25" customHeight="1">
      <c r="A30" s="36" t="s">
        <v>23</v>
      </c>
      <c r="B30" s="30"/>
      <c r="C30" s="31">
        <v>5173</v>
      </c>
      <c r="D30" s="31">
        <v>6602</v>
      </c>
      <c r="E30" s="31">
        <v>5006</v>
      </c>
      <c r="F30" s="32"/>
      <c r="G30" s="32"/>
      <c r="H30" s="224">
        <v>7.994</v>
      </c>
      <c r="I30" s="224">
        <v>9.65</v>
      </c>
      <c r="J30" s="224"/>
      <c r="K30" s="33"/>
    </row>
    <row r="31" spans="1:11" s="43" customFormat="1" ht="11.25" customHeight="1">
      <c r="A31" s="44" t="s">
        <v>24</v>
      </c>
      <c r="B31" s="38"/>
      <c r="C31" s="39">
        <v>16397</v>
      </c>
      <c r="D31" s="39">
        <v>23362</v>
      </c>
      <c r="E31" s="39">
        <v>25488</v>
      </c>
      <c r="F31" s="40">
        <f>IF(D31&gt;0,100*E31/D31,0)</f>
        <v>109.10024826641555</v>
      </c>
      <c r="G31" s="41"/>
      <c r="H31" s="225">
        <v>34.793</v>
      </c>
      <c r="I31" s="226">
        <v>47.716</v>
      </c>
      <c r="J31" s="2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224"/>
      <c r="I32" s="224"/>
      <c r="J32" s="224"/>
      <c r="K32" s="33"/>
    </row>
    <row r="33" spans="1:11" s="34" customFormat="1" ht="11.25" customHeight="1">
      <c r="A33" s="36" t="s">
        <v>25</v>
      </c>
      <c r="B33" s="30"/>
      <c r="C33" s="31">
        <v>1300</v>
      </c>
      <c r="D33" s="31">
        <v>1100</v>
      </c>
      <c r="E33" s="31">
        <v>1100</v>
      </c>
      <c r="F33" s="32"/>
      <c r="G33" s="32"/>
      <c r="H33" s="224">
        <v>5.2</v>
      </c>
      <c r="I33" s="224">
        <v>4</v>
      </c>
      <c r="J33" s="224"/>
      <c r="K33" s="33"/>
    </row>
    <row r="34" spans="1:11" s="34" customFormat="1" ht="11.25" customHeight="1">
      <c r="A34" s="36" t="s">
        <v>26</v>
      </c>
      <c r="B34" s="30"/>
      <c r="C34" s="31">
        <v>2817</v>
      </c>
      <c r="D34" s="31">
        <v>1720</v>
      </c>
      <c r="E34" s="31">
        <v>2000</v>
      </c>
      <c r="F34" s="32"/>
      <c r="G34" s="32"/>
      <c r="H34" s="224">
        <v>5.117</v>
      </c>
      <c r="I34" s="224">
        <v>3.9</v>
      </c>
      <c r="J34" s="224"/>
      <c r="K34" s="33"/>
    </row>
    <row r="35" spans="1:11" s="34" customFormat="1" ht="11.25" customHeight="1">
      <c r="A35" s="36" t="s">
        <v>27</v>
      </c>
      <c r="B35" s="30"/>
      <c r="C35" s="31">
        <v>4500</v>
      </c>
      <c r="D35" s="31">
        <v>4000</v>
      </c>
      <c r="E35" s="31">
        <v>3500</v>
      </c>
      <c r="F35" s="32"/>
      <c r="G35" s="32"/>
      <c r="H35" s="224">
        <v>11</v>
      </c>
      <c r="I35" s="224">
        <v>8.9</v>
      </c>
      <c r="J35" s="224"/>
      <c r="K35" s="33"/>
    </row>
    <row r="36" spans="1:11" s="34" customFormat="1" ht="11.25" customHeight="1">
      <c r="A36" s="36" t="s">
        <v>28</v>
      </c>
      <c r="B36" s="30"/>
      <c r="C36" s="31">
        <v>846</v>
      </c>
      <c r="D36" s="31">
        <v>767</v>
      </c>
      <c r="E36" s="31">
        <v>767</v>
      </c>
      <c r="F36" s="32"/>
      <c r="G36" s="32"/>
      <c r="H36" s="224">
        <v>1.426</v>
      </c>
      <c r="I36" s="224">
        <v>1.918</v>
      </c>
      <c r="J36" s="224"/>
      <c r="K36" s="33"/>
    </row>
    <row r="37" spans="1:11" s="43" customFormat="1" ht="11.25" customHeight="1">
      <c r="A37" s="37" t="s">
        <v>29</v>
      </c>
      <c r="B37" s="38"/>
      <c r="C37" s="39">
        <v>9463</v>
      </c>
      <c r="D37" s="39">
        <v>7587</v>
      </c>
      <c r="E37" s="39">
        <v>7367</v>
      </c>
      <c r="F37" s="40">
        <f>IF(D37&gt;0,100*E37/D37,0)</f>
        <v>97.10030315012521</v>
      </c>
      <c r="G37" s="41"/>
      <c r="H37" s="225">
        <v>22.743</v>
      </c>
      <c r="I37" s="226">
        <v>18.718</v>
      </c>
      <c r="J37" s="2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224"/>
      <c r="I38" s="224"/>
      <c r="J38" s="224"/>
      <c r="K38" s="33"/>
    </row>
    <row r="39" spans="1:11" s="43" customFormat="1" ht="11.25" customHeight="1">
      <c r="A39" s="37" t="s">
        <v>30</v>
      </c>
      <c r="B39" s="38"/>
      <c r="C39" s="39">
        <v>1420</v>
      </c>
      <c r="D39" s="39">
        <v>1425</v>
      </c>
      <c r="E39" s="39">
        <v>1425</v>
      </c>
      <c r="F39" s="40">
        <f>IF(D39&gt;0,100*E39/D39,0)</f>
        <v>100</v>
      </c>
      <c r="G39" s="41"/>
      <c r="H39" s="225">
        <v>2.55</v>
      </c>
      <c r="I39" s="226">
        <v>1.638</v>
      </c>
      <c r="J39" s="2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224"/>
      <c r="I40" s="224"/>
      <c r="J40" s="224"/>
      <c r="K40" s="33"/>
    </row>
    <row r="41" spans="1:11" s="34" customFormat="1" ht="11.25" customHeight="1">
      <c r="A41" s="29" t="s">
        <v>31</v>
      </c>
      <c r="B41" s="30"/>
      <c r="C41" s="31">
        <v>487</v>
      </c>
      <c r="D41" s="31">
        <v>571</v>
      </c>
      <c r="E41" s="31">
        <v>580</v>
      </c>
      <c r="F41" s="32"/>
      <c r="G41" s="32"/>
      <c r="H41" s="224">
        <v>0.692</v>
      </c>
      <c r="I41" s="224">
        <v>1.085</v>
      </c>
      <c r="J41" s="224"/>
      <c r="K41" s="33"/>
    </row>
    <row r="42" spans="1:11" s="34" customFormat="1" ht="11.25" customHeight="1">
      <c r="A42" s="36" t="s">
        <v>32</v>
      </c>
      <c r="B42" s="30"/>
      <c r="C42" s="31">
        <v>5127</v>
      </c>
      <c r="D42" s="31">
        <v>5814</v>
      </c>
      <c r="E42" s="31">
        <v>6300</v>
      </c>
      <c r="F42" s="32"/>
      <c r="G42" s="32"/>
      <c r="H42" s="224">
        <v>17.024</v>
      </c>
      <c r="I42" s="224">
        <v>19.023</v>
      </c>
      <c r="J42" s="224"/>
      <c r="K42" s="33"/>
    </row>
    <row r="43" spans="1:11" s="34" customFormat="1" ht="11.25" customHeight="1">
      <c r="A43" s="36" t="s">
        <v>33</v>
      </c>
      <c r="B43" s="30"/>
      <c r="C43" s="31">
        <v>878</v>
      </c>
      <c r="D43" s="31">
        <v>2314</v>
      </c>
      <c r="E43" s="31">
        <v>2300</v>
      </c>
      <c r="F43" s="32"/>
      <c r="G43" s="32"/>
      <c r="H43" s="224">
        <v>2.006</v>
      </c>
      <c r="I43" s="224">
        <v>5.83</v>
      </c>
      <c r="J43" s="224"/>
      <c r="K43" s="33"/>
    </row>
    <row r="44" spans="1:11" s="34" customFormat="1" ht="11.25" customHeight="1">
      <c r="A44" s="36" t="s">
        <v>34</v>
      </c>
      <c r="B44" s="30"/>
      <c r="C44" s="31">
        <v>4977</v>
      </c>
      <c r="D44" s="31">
        <v>5429</v>
      </c>
      <c r="E44" s="31">
        <v>5400</v>
      </c>
      <c r="F44" s="32"/>
      <c r="G44" s="32"/>
      <c r="H44" s="224">
        <v>13.023</v>
      </c>
      <c r="I44" s="224">
        <v>17.516</v>
      </c>
      <c r="J44" s="224"/>
      <c r="K44" s="33"/>
    </row>
    <row r="45" spans="1:11" s="34" customFormat="1" ht="11.25" customHeight="1">
      <c r="A45" s="36" t="s">
        <v>35</v>
      </c>
      <c r="B45" s="30"/>
      <c r="C45" s="31">
        <v>2376</v>
      </c>
      <c r="D45" s="31">
        <v>3671</v>
      </c>
      <c r="E45" s="31">
        <v>3500</v>
      </c>
      <c r="F45" s="32"/>
      <c r="G45" s="32"/>
      <c r="H45" s="224">
        <v>4.768</v>
      </c>
      <c r="I45" s="224">
        <v>7.709</v>
      </c>
      <c r="J45" s="224"/>
      <c r="K45" s="33"/>
    </row>
    <row r="46" spans="1:11" s="34" customFormat="1" ht="11.25" customHeight="1">
      <c r="A46" s="36" t="s">
        <v>36</v>
      </c>
      <c r="B46" s="30"/>
      <c r="C46" s="31">
        <v>1680</v>
      </c>
      <c r="D46" s="31">
        <v>1961</v>
      </c>
      <c r="E46" s="31">
        <v>1900</v>
      </c>
      <c r="F46" s="32"/>
      <c r="G46" s="32"/>
      <c r="H46" s="224">
        <v>3.36</v>
      </c>
      <c r="I46" s="224">
        <v>4.782</v>
      </c>
      <c r="J46" s="224"/>
      <c r="K46" s="33"/>
    </row>
    <row r="47" spans="1:11" s="34" customFormat="1" ht="11.25" customHeight="1">
      <c r="A47" s="36" t="s">
        <v>37</v>
      </c>
      <c r="B47" s="30"/>
      <c r="C47" s="31">
        <v>3317</v>
      </c>
      <c r="D47" s="31">
        <v>4424</v>
      </c>
      <c r="E47" s="31">
        <v>4600</v>
      </c>
      <c r="F47" s="32"/>
      <c r="G47" s="32"/>
      <c r="H47" s="224">
        <v>8.379</v>
      </c>
      <c r="I47" s="224">
        <v>12.186</v>
      </c>
      <c r="J47" s="224"/>
      <c r="K47" s="33"/>
    </row>
    <row r="48" spans="1:11" s="34" customFormat="1" ht="11.25" customHeight="1">
      <c r="A48" s="36" t="s">
        <v>38</v>
      </c>
      <c r="B48" s="30"/>
      <c r="C48" s="31">
        <v>3795</v>
      </c>
      <c r="D48" s="31">
        <v>3154</v>
      </c>
      <c r="E48" s="31">
        <v>3100</v>
      </c>
      <c r="F48" s="32"/>
      <c r="G48" s="32"/>
      <c r="H48" s="224">
        <v>8.395</v>
      </c>
      <c r="I48" s="224">
        <v>6.978</v>
      </c>
      <c r="J48" s="224"/>
      <c r="K48" s="33"/>
    </row>
    <row r="49" spans="1:11" s="34" customFormat="1" ht="11.25" customHeight="1">
      <c r="A49" s="36" t="s">
        <v>39</v>
      </c>
      <c r="B49" s="30"/>
      <c r="C49" s="31">
        <v>4135</v>
      </c>
      <c r="D49" s="31">
        <v>5166</v>
      </c>
      <c r="E49" s="31">
        <v>5166</v>
      </c>
      <c r="F49" s="32"/>
      <c r="G49" s="32"/>
      <c r="H49" s="224">
        <v>7.809</v>
      </c>
      <c r="I49" s="224">
        <v>7.112</v>
      </c>
      <c r="J49" s="224"/>
      <c r="K49" s="33"/>
    </row>
    <row r="50" spans="1:11" s="43" customFormat="1" ht="11.25" customHeight="1">
      <c r="A50" s="44" t="s">
        <v>40</v>
      </c>
      <c r="B50" s="38"/>
      <c r="C50" s="39">
        <v>26772</v>
      </c>
      <c r="D50" s="39">
        <v>32504</v>
      </c>
      <c r="E50" s="39">
        <v>32846</v>
      </c>
      <c r="F50" s="40">
        <f>IF(D50&gt;0,100*E50/D50,0)</f>
        <v>101.05217819345312</v>
      </c>
      <c r="G50" s="41"/>
      <c r="H50" s="225">
        <v>65.456</v>
      </c>
      <c r="I50" s="226">
        <v>82.22099999999999</v>
      </c>
      <c r="J50" s="2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224"/>
      <c r="I51" s="224"/>
      <c r="J51" s="224"/>
      <c r="K51" s="33"/>
    </row>
    <row r="52" spans="1:11" s="43" customFormat="1" ht="11.25" customHeight="1">
      <c r="A52" s="37" t="s">
        <v>41</v>
      </c>
      <c r="B52" s="38"/>
      <c r="C52" s="39">
        <v>3600</v>
      </c>
      <c r="D52" s="39">
        <v>3387</v>
      </c>
      <c r="E52" s="39">
        <v>3387</v>
      </c>
      <c r="F52" s="40">
        <f>IF(D52&gt;0,100*E52/D52,0)</f>
        <v>100</v>
      </c>
      <c r="G52" s="41"/>
      <c r="H52" s="225">
        <v>15.002441505595117</v>
      </c>
      <c r="I52" s="226">
        <v>5.085</v>
      </c>
      <c r="J52" s="2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224"/>
      <c r="I53" s="224"/>
      <c r="J53" s="224"/>
      <c r="K53" s="33"/>
    </row>
    <row r="54" spans="1:11" s="34" customFormat="1" ht="11.25" customHeight="1">
      <c r="A54" s="36" t="s">
        <v>42</v>
      </c>
      <c r="B54" s="30"/>
      <c r="C54" s="31">
        <v>5450</v>
      </c>
      <c r="D54" s="31">
        <v>10650</v>
      </c>
      <c r="E54" s="31">
        <v>10650</v>
      </c>
      <c r="F54" s="32"/>
      <c r="G54" s="32"/>
      <c r="H54" s="224">
        <v>9.165</v>
      </c>
      <c r="I54" s="224">
        <v>16.49</v>
      </c>
      <c r="J54" s="224"/>
      <c r="K54" s="33"/>
    </row>
    <row r="55" spans="1:11" s="34" customFormat="1" ht="11.25" customHeight="1">
      <c r="A55" s="36" t="s">
        <v>43</v>
      </c>
      <c r="B55" s="30"/>
      <c r="C55" s="31">
        <v>10628</v>
      </c>
      <c r="D55" s="31">
        <v>13901</v>
      </c>
      <c r="E55" s="31">
        <v>13901</v>
      </c>
      <c r="F55" s="32"/>
      <c r="G55" s="32"/>
      <c r="H55" s="224">
        <v>12.401</v>
      </c>
      <c r="I55" s="224">
        <v>25.282</v>
      </c>
      <c r="J55" s="224"/>
      <c r="K55" s="33"/>
    </row>
    <row r="56" spans="1:11" s="34" customFormat="1" ht="11.25" customHeight="1">
      <c r="A56" s="36" t="s">
        <v>44</v>
      </c>
      <c r="B56" s="30"/>
      <c r="C56" s="31">
        <v>7600</v>
      </c>
      <c r="D56" s="31">
        <v>6350</v>
      </c>
      <c r="E56" s="31">
        <v>6350</v>
      </c>
      <c r="F56" s="32"/>
      <c r="G56" s="32"/>
      <c r="H56" s="224">
        <v>18.5</v>
      </c>
      <c r="I56" s="224">
        <v>12.82</v>
      </c>
      <c r="J56" s="224"/>
      <c r="K56" s="33"/>
    </row>
    <row r="57" spans="1:11" s="34" customFormat="1" ht="11.25" customHeight="1">
      <c r="A57" s="36" t="s">
        <v>45</v>
      </c>
      <c r="B57" s="30"/>
      <c r="C57" s="31">
        <v>9029</v>
      </c>
      <c r="D57" s="31">
        <v>12855</v>
      </c>
      <c r="E57" s="31">
        <v>12855</v>
      </c>
      <c r="F57" s="32"/>
      <c r="G57" s="32"/>
      <c r="H57" s="224">
        <v>16.2978</v>
      </c>
      <c r="I57" s="224">
        <v>10.335799999999999</v>
      </c>
      <c r="J57" s="224"/>
      <c r="K57" s="33"/>
    </row>
    <row r="58" spans="1:11" s="34" customFormat="1" ht="11.25" customHeight="1">
      <c r="A58" s="36" t="s">
        <v>46</v>
      </c>
      <c r="B58" s="30"/>
      <c r="C58" s="31">
        <v>21700</v>
      </c>
      <c r="D58" s="31">
        <v>30333</v>
      </c>
      <c r="E58" s="31">
        <v>30333</v>
      </c>
      <c r="F58" s="32"/>
      <c r="G58" s="32"/>
      <c r="H58" s="224">
        <v>36.34</v>
      </c>
      <c r="I58" s="224">
        <v>40.473</v>
      </c>
      <c r="J58" s="224"/>
      <c r="K58" s="33"/>
    </row>
    <row r="59" spans="1:11" s="43" customFormat="1" ht="11.25" customHeight="1">
      <c r="A59" s="37" t="s">
        <v>47</v>
      </c>
      <c r="B59" s="38"/>
      <c r="C59" s="39">
        <v>54407</v>
      </c>
      <c r="D59" s="39">
        <v>74089</v>
      </c>
      <c r="E59" s="39">
        <v>74089</v>
      </c>
      <c r="F59" s="40">
        <f>IF(D59&gt;0,100*E59/D59,0)</f>
        <v>100</v>
      </c>
      <c r="G59" s="41"/>
      <c r="H59" s="225">
        <v>92.7038</v>
      </c>
      <c r="I59" s="226">
        <v>105.40079999999999</v>
      </c>
      <c r="J59" s="2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224"/>
      <c r="I60" s="224"/>
      <c r="J60" s="224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224"/>
      <c r="I61" s="224"/>
      <c r="J61" s="224"/>
      <c r="K61" s="33"/>
    </row>
    <row r="62" spans="1:11" s="34" customFormat="1" ht="11.25" customHeight="1">
      <c r="A62" s="36" t="s">
        <v>49</v>
      </c>
      <c r="B62" s="30"/>
      <c r="C62" s="31">
        <v>60</v>
      </c>
      <c r="D62" s="31">
        <v>120</v>
      </c>
      <c r="E62" s="31">
        <v>120</v>
      </c>
      <c r="F62" s="32"/>
      <c r="G62" s="32"/>
      <c r="H62" s="224">
        <v>0.023</v>
      </c>
      <c r="I62" s="224">
        <v>0.136</v>
      </c>
      <c r="J62" s="224"/>
      <c r="K62" s="33"/>
    </row>
    <row r="63" spans="1:11" s="34" customFormat="1" ht="11.25" customHeight="1">
      <c r="A63" s="36" t="s">
        <v>50</v>
      </c>
      <c r="B63" s="30"/>
      <c r="C63" s="31">
        <v>46</v>
      </c>
      <c r="D63" s="31">
        <v>180</v>
      </c>
      <c r="E63" s="31">
        <v>180</v>
      </c>
      <c r="F63" s="32"/>
      <c r="G63" s="32"/>
      <c r="H63" s="224">
        <v>0.063</v>
      </c>
      <c r="I63" s="224">
        <v>0.06</v>
      </c>
      <c r="J63" s="224"/>
      <c r="K63" s="33"/>
    </row>
    <row r="64" spans="1:11" s="43" customFormat="1" ht="11.25" customHeight="1">
      <c r="A64" s="37" t="s">
        <v>51</v>
      </c>
      <c r="B64" s="38"/>
      <c r="C64" s="39">
        <v>106</v>
      </c>
      <c r="D64" s="39">
        <v>300</v>
      </c>
      <c r="E64" s="39">
        <v>300</v>
      </c>
      <c r="F64" s="40">
        <f>IF(D64&gt;0,100*E64/D64,0)</f>
        <v>100</v>
      </c>
      <c r="G64" s="41"/>
      <c r="H64" s="225">
        <v>0.086</v>
      </c>
      <c r="I64" s="226">
        <v>0.196</v>
      </c>
      <c r="J64" s="2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224"/>
      <c r="I65" s="224"/>
      <c r="J65" s="224"/>
      <c r="K65" s="33"/>
    </row>
    <row r="66" spans="1:11" s="43" customFormat="1" ht="11.25" customHeight="1">
      <c r="A66" s="37" t="s">
        <v>52</v>
      </c>
      <c r="B66" s="38"/>
      <c r="C66" s="39">
        <v>326</v>
      </c>
      <c r="D66" s="39">
        <v>154</v>
      </c>
      <c r="E66" s="39">
        <v>326</v>
      </c>
      <c r="F66" s="40">
        <f>IF(D66&gt;0,100*E66/D66,0)</f>
        <v>211.6883116883117</v>
      </c>
      <c r="G66" s="41"/>
      <c r="H66" s="225">
        <v>0.8</v>
      </c>
      <c r="I66" s="226">
        <v>0.555</v>
      </c>
      <c r="J66" s="2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224"/>
      <c r="I67" s="224"/>
      <c r="J67" s="224"/>
      <c r="K67" s="33"/>
    </row>
    <row r="68" spans="1:11" s="34" customFormat="1" ht="11.25" customHeight="1">
      <c r="A68" s="36" t="s">
        <v>53</v>
      </c>
      <c r="B68" s="30"/>
      <c r="C68" s="31">
        <v>15000</v>
      </c>
      <c r="D68" s="31">
        <v>13500</v>
      </c>
      <c r="E68" s="31">
        <v>13500</v>
      </c>
      <c r="F68" s="32"/>
      <c r="G68" s="32"/>
      <c r="H68" s="224">
        <v>18</v>
      </c>
      <c r="I68" s="224">
        <v>26.4</v>
      </c>
      <c r="J68" s="224"/>
      <c r="K68" s="33"/>
    </row>
    <row r="69" spans="1:11" s="34" customFormat="1" ht="11.25" customHeight="1">
      <c r="A69" s="36" t="s">
        <v>54</v>
      </c>
      <c r="B69" s="30"/>
      <c r="C69" s="31">
        <v>2600</v>
      </c>
      <c r="D69" s="31">
        <v>2700</v>
      </c>
      <c r="E69" s="31">
        <v>2500</v>
      </c>
      <c r="F69" s="32"/>
      <c r="G69" s="32"/>
      <c r="H69" s="224">
        <v>3.4</v>
      </c>
      <c r="I69" s="224">
        <v>6.2</v>
      </c>
      <c r="J69" s="224"/>
      <c r="K69" s="33"/>
    </row>
    <row r="70" spans="1:11" s="43" customFormat="1" ht="11.25" customHeight="1">
      <c r="A70" s="37" t="s">
        <v>55</v>
      </c>
      <c r="B70" s="38"/>
      <c r="C70" s="39">
        <v>17600</v>
      </c>
      <c r="D70" s="39">
        <v>16200</v>
      </c>
      <c r="E70" s="39">
        <v>16000</v>
      </c>
      <c r="F70" s="40">
        <f>IF(D70&gt;0,100*E70/D70,0)</f>
        <v>98.76543209876543</v>
      </c>
      <c r="G70" s="41"/>
      <c r="H70" s="225">
        <v>21.4</v>
      </c>
      <c r="I70" s="226">
        <v>32.6</v>
      </c>
      <c r="J70" s="2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224"/>
      <c r="I71" s="224"/>
      <c r="J71" s="224"/>
      <c r="K71" s="33"/>
    </row>
    <row r="72" spans="1:11" s="34" customFormat="1" ht="11.25" customHeight="1">
      <c r="A72" s="36" t="s">
        <v>56</v>
      </c>
      <c r="B72" s="30"/>
      <c r="C72" s="31">
        <v>3</v>
      </c>
      <c r="D72" s="31">
        <v>75</v>
      </c>
      <c r="E72" s="31">
        <v>75</v>
      </c>
      <c r="F72" s="32"/>
      <c r="G72" s="32"/>
      <c r="H72" s="224">
        <v>0.001</v>
      </c>
      <c r="I72" s="224">
        <v>0.023</v>
      </c>
      <c r="J72" s="224"/>
      <c r="K72" s="33"/>
    </row>
    <row r="73" spans="1:11" s="34" customFormat="1" ht="11.25" customHeight="1">
      <c r="A73" s="36" t="s">
        <v>57</v>
      </c>
      <c r="B73" s="30"/>
      <c r="C73" s="31">
        <v>19950</v>
      </c>
      <c r="D73" s="31">
        <v>15212</v>
      </c>
      <c r="E73" s="31">
        <v>15200</v>
      </c>
      <c r="F73" s="32"/>
      <c r="G73" s="32"/>
      <c r="H73" s="224">
        <v>79.85</v>
      </c>
      <c r="I73" s="224">
        <v>57.8056</v>
      </c>
      <c r="J73" s="224"/>
      <c r="K73" s="33"/>
    </row>
    <row r="74" spans="1:11" s="34" customFormat="1" ht="11.25" customHeight="1">
      <c r="A74" s="36" t="s">
        <v>58</v>
      </c>
      <c r="B74" s="30"/>
      <c r="C74" s="31">
        <v>4459</v>
      </c>
      <c r="D74" s="31">
        <v>3922</v>
      </c>
      <c r="E74" s="31">
        <v>3925</v>
      </c>
      <c r="F74" s="32"/>
      <c r="G74" s="32"/>
      <c r="H74" s="224">
        <v>8</v>
      </c>
      <c r="I74" s="224">
        <v>5.883</v>
      </c>
      <c r="J74" s="224"/>
      <c r="K74" s="33"/>
    </row>
    <row r="75" spans="1:11" s="34" customFormat="1" ht="11.25" customHeight="1">
      <c r="A75" s="36" t="s">
        <v>59</v>
      </c>
      <c r="B75" s="30"/>
      <c r="C75" s="31">
        <v>1560.498</v>
      </c>
      <c r="D75" s="31">
        <v>1728</v>
      </c>
      <c r="E75" s="31">
        <v>1728</v>
      </c>
      <c r="F75" s="32"/>
      <c r="G75" s="32"/>
      <c r="H75" s="224">
        <v>1.6406629355877342</v>
      </c>
      <c r="I75" s="224">
        <v>2.137536</v>
      </c>
      <c r="J75" s="224"/>
      <c r="K75" s="33"/>
    </row>
    <row r="76" spans="1:11" s="34" customFormat="1" ht="11.25" customHeight="1">
      <c r="A76" s="36" t="s">
        <v>60</v>
      </c>
      <c r="B76" s="30"/>
      <c r="C76" s="31">
        <v>7005</v>
      </c>
      <c r="D76" s="31">
        <v>6471</v>
      </c>
      <c r="E76" s="31">
        <v>6500</v>
      </c>
      <c r="F76" s="32"/>
      <c r="G76" s="32"/>
      <c r="H76" s="224">
        <v>21.753</v>
      </c>
      <c r="I76" s="224">
        <v>21.235</v>
      </c>
      <c r="J76" s="224"/>
      <c r="K76" s="33"/>
    </row>
    <row r="77" spans="1:11" s="34" customFormat="1" ht="11.25" customHeight="1">
      <c r="A77" s="36" t="s">
        <v>61</v>
      </c>
      <c r="B77" s="30"/>
      <c r="C77" s="31">
        <v>971</v>
      </c>
      <c r="D77" s="31">
        <v>1004</v>
      </c>
      <c r="E77" s="31">
        <v>1000</v>
      </c>
      <c r="F77" s="32"/>
      <c r="G77" s="32"/>
      <c r="H77" s="224">
        <v>0.79</v>
      </c>
      <c r="I77" s="224">
        <v>1.6</v>
      </c>
      <c r="J77" s="224"/>
      <c r="K77" s="33"/>
    </row>
    <row r="78" spans="1:11" s="34" customFormat="1" ht="11.25" customHeight="1">
      <c r="A78" s="36" t="s">
        <v>62</v>
      </c>
      <c r="B78" s="30"/>
      <c r="C78" s="31">
        <v>2520</v>
      </c>
      <c r="D78" s="31">
        <v>2000</v>
      </c>
      <c r="E78" s="31">
        <v>2000</v>
      </c>
      <c r="F78" s="32"/>
      <c r="G78" s="32"/>
      <c r="H78" s="224">
        <v>5.04</v>
      </c>
      <c r="I78" s="224">
        <v>5</v>
      </c>
      <c r="J78" s="224"/>
      <c r="K78" s="33"/>
    </row>
    <row r="79" spans="1:11" s="34" customFormat="1" ht="11.25" customHeight="1">
      <c r="A79" s="36" t="s">
        <v>63</v>
      </c>
      <c r="B79" s="30"/>
      <c r="C79" s="31">
        <v>24835</v>
      </c>
      <c r="D79" s="31">
        <v>18720</v>
      </c>
      <c r="E79" s="31">
        <v>19000</v>
      </c>
      <c r="F79" s="32"/>
      <c r="G79" s="32"/>
      <c r="H79" s="224">
        <v>71.215</v>
      </c>
      <c r="I79" s="224">
        <v>43.1</v>
      </c>
      <c r="J79" s="224"/>
      <c r="K79" s="33"/>
    </row>
    <row r="80" spans="1:11" s="43" customFormat="1" ht="11.25" customHeight="1">
      <c r="A80" s="44" t="s">
        <v>64</v>
      </c>
      <c r="B80" s="38"/>
      <c r="C80" s="39">
        <v>61303.498</v>
      </c>
      <c r="D80" s="39">
        <v>49132</v>
      </c>
      <c r="E80" s="39">
        <v>49428</v>
      </c>
      <c r="F80" s="40">
        <f>IF(D80&gt;0,100*E80/D80,0)</f>
        <v>100.60245868273223</v>
      </c>
      <c r="G80" s="41"/>
      <c r="H80" s="225">
        <v>188.28966293558773</v>
      </c>
      <c r="I80" s="226">
        <v>136.784136</v>
      </c>
      <c r="J80" s="22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224"/>
      <c r="I81" s="224"/>
      <c r="J81" s="224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224"/>
      <c r="I82" s="224"/>
      <c r="J82" s="224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224"/>
      <c r="I83" s="224"/>
      <c r="J83" s="224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225"/>
      <c r="I84" s="226"/>
      <c r="J84" s="226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224"/>
      <c r="I85" s="224"/>
      <c r="J85" s="224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224"/>
      <c r="I86" s="224"/>
      <c r="J86" s="224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227"/>
      <c r="I87" s="228"/>
      <c r="J87" s="228"/>
      <c r="K87" s="51"/>
    </row>
    <row r="88" spans="1:11" s="43" customFormat="1" ht="11.25" customHeight="1">
      <c r="A88" s="52" t="s">
        <v>68</v>
      </c>
      <c r="B88" s="53"/>
      <c r="C88" s="54">
        <v>192962.498</v>
      </c>
      <c r="D88" s="54">
        <v>211198</v>
      </c>
      <c r="E88" s="54">
        <v>213278</v>
      </c>
      <c r="F88" s="55">
        <f>IF(D88&gt;0,100*E88/D88,0)</f>
        <v>100.98485781115352</v>
      </c>
      <c r="G88" s="41"/>
      <c r="H88" s="229">
        <v>449.59890444118287</v>
      </c>
      <c r="I88" s="230">
        <v>440.308936</v>
      </c>
      <c r="J88" s="230"/>
      <c r="K88" s="55"/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231"/>
      <c r="I89" s="232"/>
      <c r="J89" s="232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31496062992125984" top="0.3937007874015748" bottom="0.3937007874015748" header="0" footer="0.2755905511811024"/>
  <pageSetup firstPageNumber="9" useFirstPageNumber="1" horizontalDpi="600" verticalDpi="600" orientation="portrait" paperSize="9" scale="74" r:id="rId1"/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6"/>
  <sheetViews>
    <sheetView view="pageBreakPreview" zoomScale="80" zoomScaleNormal="80" zoomScaleSheetLayoutView="80" zoomScalePageLayoutView="0" workbookViewId="0" topLeftCell="A50">
      <selection activeCell="N66" sqref="N66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9" width="12.421875" style="61" customWidth="1"/>
    <col min="10" max="10" width="15.00390625" style="61" customWidth="1"/>
    <col min="11" max="11" width="12.421875" style="61" customWidth="1"/>
    <col min="12" max="12" width="0.71875" style="7" customWidth="1"/>
    <col min="13" max="14" width="11.57421875" style="7" hidden="1" customWidth="1"/>
    <col min="15" max="15" width="11.57421875" style="7" customWidth="1"/>
    <col min="16" max="16384" width="9.8515625" style="61" customWidth="1"/>
  </cols>
  <sheetData>
    <row r="1" spans="1:11" s="1" customFormat="1" ht="12.75" customHeight="1">
      <c r="A1" s="293" t="s">
        <v>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294" t="s">
        <v>70</v>
      </c>
      <c r="K2" s="2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95" t="s">
        <v>3</v>
      </c>
      <c r="D4" s="296"/>
      <c r="E4" s="296"/>
      <c r="F4" s="297"/>
      <c r="G4" s="10"/>
      <c r="H4" s="298" t="s">
        <v>4</v>
      </c>
      <c r="I4" s="299"/>
      <c r="J4" s="299"/>
      <c r="K4" s="30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298</v>
      </c>
      <c r="D7" s="22" t="s">
        <v>7</v>
      </c>
      <c r="E7" s="22">
        <v>12</v>
      </c>
      <c r="F7" s="23" t="str">
        <f>CONCATENATE(D6,"=100")</f>
        <v>2014=100</v>
      </c>
      <c r="G7" s="24"/>
      <c r="H7" s="21" t="s">
        <v>298</v>
      </c>
      <c r="I7" s="22" t="s">
        <v>7</v>
      </c>
      <c r="J7" s="22">
        <v>12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224"/>
      <c r="I9" s="224"/>
      <c r="J9" s="224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224"/>
      <c r="I10" s="224"/>
      <c r="J10" s="224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224"/>
      <c r="I11" s="224"/>
      <c r="J11" s="224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224"/>
      <c r="I12" s="224"/>
      <c r="J12" s="224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225"/>
      <c r="I13" s="226"/>
      <c r="J13" s="2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224"/>
      <c r="I14" s="224"/>
      <c r="J14" s="2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225"/>
      <c r="I15" s="226"/>
      <c r="J15" s="2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224"/>
      <c r="I16" s="224"/>
      <c r="J16" s="224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>
        <v>7</v>
      </c>
      <c r="F17" s="40"/>
      <c r="G17" s="41"/>
      <c r="H17" s="225"/>
      <c r="I17" s="226"/>
      <c r="J17" s="226">
        <v>0.098</v>
      </c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224"/>
      <c r="I18" s="224"/>
      <c r="J18" s="224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224"/>
      <c r="I19" s="224"/>
      <c r="J19" s="2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224"/>
      <c r="I20" s="224"/>
      <c r="J20" s="2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224"/>
      <c r="I21" s="224"/>
      <c r="J21" s="224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225"/>
      <c r="I22" s="226"/>
      <c r="J22" s="2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224"/>
      <c r="I23" s="224"/>
      <c r="J23" s="224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>
        <v>47</v>
      </c>
      <c r="F24" s="40"/>
      <c r="G24" s="41"/>
      <c r="H24" s="225"/>
      <c r="I24" s="226"/>
      <c r="J24" s="226">
        <v>0.233</v>
      </c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224"/>
      <c r="I25" s="224"/>
      <c r="J25" s="224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225"/>
      <c r="I26" s="226"/>
      <c r="J26" s="2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224"/>
      <c r="I27" s="224"/>
      <c r="J27" s="224"/>
      <c r="K27" s="33"/>
    </row>
    <row r="28" spans="1:11" s="34" customFormat="1" ht="11.25" customHeight="1">
      <c r="A28" s="36" t="s">
        <v>21</v>
      </c>
      <c r="B28" s="30"/>
      <c r="C28" s="31">
        <v>1978</v>
      </c>
      <c r="D28" s="31">
        <v>683</v>
      </c>
      <c r="E28" s="31">
        <v>823</v>
      </c>
      <c r="F28" s="32"/>
      <c r="G28" s="32"/>
      <c r="H28" s="224">
        <v>10.753</v>
      </c>
      <c r="I28" s="224">
        <v>3.505</v>
      </c>
      <c r="J28" s="224">
        <v>3.575</v>
      </c>
      <c r="K28" s="33"/>
    </row>
    <row r="29" spans="1:11" s="34" customFormat="1" ht="11.25" customHeight="1">
      <c r="A29" s="36" t="s">
        <v>22</v>
      </c>
      <c r="B29" s="30"/>
      <c r="C29" s="31">
        <v>131</v>
      </c>
      <c r="D29" s="31">
        <v>65</v>
      </c>
      <c r="E29" s="31">
        <v>96</v>
      </c>
      <c r="F29" s="32"/>
      <c r="G29" s="32"/>
      <c r="H29" s="224">
        <v>0.424</v>
      </c>
      <c r="I29" s="224">
        <v>0.185</v>
      </c>
      <c r="J29" s="224">
        <v>0.181</v>
      </c>
      <c r="K29" s="33"/>
    </row>
    <row r="30" spans="1:11" s="34" customFormat="1" ht="11.25" customHeight="1">
      <c r="A30" s="36" t="s">
        <v>23</v>
      </c>
      <c r="B30" s="30"/>
      <c r="C30" s="31">
        <v>470</v>
      </c>
      <c r="D30" s="31">
        <v>294</v>
      </c>
      <c r="E30" s="31">
        <v>342</v>
      </c>
      <c r="F30" s="32"/>
      <c r="G30" s="32"/>
      <c r="H30" s="224">
        <v>2.503</v>
      </c>
      <c r="I30" s="224">
        <v>1.584</v>
      </c>
      <c r="J30" s="224">
        <v>1.963</v>
      </c>
      <c r="K30" s="33"/>
    </row>
    <row r="31" spans="1:11" s="43" customFormat="1" ht="11.25" customHeight="1">
      <c r="A31" s="44" t="s">
        <v>24</v>
      </c>
      <c r="B31" s="38"/>
      <c r="C31" s="39">
        <v>2579</v>
      </c>
      <c r="D31" s="39">
        <v>1042</v>
      </c>
      <c r="E31" s="39">
        <v>1261</v>
      </c>
      <c r="F31" s="40">
        <f>IF(D31&gt;0,100*E31/D31,0)</f>
        <v>121.0172744721689</v>
      </c>
      <c r="G31" s="41"/>
      <c r="H31" s="225">
        <v>13.68</v>
      </c>
      <c r="I31" s="226">
        <v>5.274</v>
      </c>
      <c r="J31" s="226">
        <v>5.719</v>
      </c>
      <c r="K31" s="42">
        <f>IF(I31&gt;0,100*J31/I31,0)</f>
        <v>108.4376185058779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224"/>
      <c r="I32" s="224"/>
      <c r="J32" s="224"/>
      <c r="K32" s="33"/>
    </row>
    <row r="33" spans="1:11" s="34" customFormat="1" ht="11.25" customHeight="1">
      <c r="A33" s="36" t="s">
        <v>25</v>
      </c>
      <c r="B33" s="30"/>
      <c r="C33" s="31">
        <v>33</v>
      </c>
      <c r="D33" s="31">
        <v>22</v>
      </c>
      <c r="E33" s="31"/>
      <c r="F33" s="32"/>
      <c r="G33" s="32"/>
      <c r="H33" s="224">
        <v>0.104</v>
      </c>
      <c r="I33" s="224">
        <v>0.1</v>
      </c>
      <c r="J33" s="224"/>
      <c r="K33" s="33"/>
    </row>
    <row r="34" spans="1:11" s="34" customFormat="1" ht="11.25" customHeight="1">
      <c r="A34" s="36" t="s">
        <v>26</v>
      </c>
      <c r="B34" s="30"/>
      <c r="C34" s="31">
        <v>736</v>
      </c>
      <c r="D34" s="31">
        <v>491</v>
      </c>
      <c r="E34" s="31">
        <v>1129</v>
      </c>
      <c r="F34" s="32"/>
      <c r="G34" s="32"/>
      <c r="H34" s="224">
        <v>2.776</v>
      </c>
      <c r="I34" s="224">
        <v>1.86</v>
      </c>
      <c r="J34" s="224">
        <v>4.075</v>
      </c>
      <c r="K34" s="33"/>
    </row>
    <row r="35" spans="1:11" s="34" customFormat="1" ht="11.25" customHeight="1">
      <c r="A35" s="36" t="s">
        <v>27</v>
      </c>
      <c r="B35" s="30"/>
      <c r="C35" s="31">
        <v>25</v>
      </c>
      <c r="D35" s="31">
        <v>65</v>
      </c>
      <c r="E35" s="31">
        <v>260</v>
      </c>
      <c r="F35" s="32"/>
      <c r="G35" s="32"/>
      <c r="H35" s="224">
        <v>0.102</v>
      </c>
      <c r="I35" s="224">
        <v>0.32</v>
      </c>
      <c r="J35" s="224">
        <v>1.15</v>
      </c>
      <c r="K35" s="33"/>
    </row>
    <row r="36" spans="1:11" s="34" customFormat="1" ht="11.25" customHeight="1">
      <c r="A36" s="36" t="s">
        <v>28</v>
      </c>
      <c r="B36" s="30"/>
      <c r="C36" s="31">
        <v>6</v>
      </c>
      <c r="D36" s="31">
        <v>11</v>
      </c>
      <c r="E36" s="31">
        <v>36</v>
      </c>
      <c r="F36" s="32"/>
      <c r="G36" s="32"/>
      <c r="H36" s="224">
        <v>0.02</v>
      </c>
      <c r="I36" s="224">
        <v>0.025</v>
      </c>
      <c r="J36" s="224">
        <v>0.083</v>
      </c>
      <c r="K36" s="33"/>
    </row>
    <row r="37" spans="1:11" s="43" customFormat="1" ht="11.25" customHeight="1">
      <c r="A37" s="37" t="s">
        <v>29</v>
      </c>
      <c r="B37" s="38"/>
      <c r="C37" s="39">
        <v>800</v>
      </c>
      <c r="D37" s="39">
        <v>589</v>
      </c>
      <c r="E37" s="39">
        <v>1425</v>
      </c>
      <c r="F37" s="40">
        <f>IF(D37&gt;0,100*E37/D37,0)</f>
        <v>241.93548387096774</v>
      </c>
      <c r="G37" s="41"/>
      <c r="H37" s="225">
        <v>3.002</v>
      </c>
      <c r="I37" s="226">
        <v>2.305</v>
      </c>
      <c r="J37" s="226">
        <v>5.308</v>
      </c>
      <c r="K37" s="42">
        <f>IF(I37&gt;0,100*J37/I37,0)</f>
        <v>230.28199566160518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224"/>
      <c r="I38" s="224"/>
      <c r="J38" s="224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225"/>
      <c r="I39" s="226"/>
      <c r="J39" s="2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224"/>
      <c r="I40" s="224"/>
      <c r="J40" s="224"/>
      <c r="K40" s="33"/>
    </row>
    <row r="41" spans="1:11" s="34" customFormat="1" ht="11.25" customHeight="1">
      <c r="A41" s="29" t="s">
        <v>31</v>
      </c>
      <c r="B41" s="30"/>
      <c r="C41" s="31">
        <v>20</v>
      </c>
      <c r="D41" s="31">
        <v>5</v>
      </c>
      <c r="E41" s="31">
        <v>36</v>
      </c>
      <c r="F41" s="32"/>
      <c r="G41" s="32"/>
      <c r="H41" s="224">
        <v>0.197</v>
      </c>
      <c r="I41" s="224">
        <v>0.05</v>
      </c>
      <c r="J41" s="224">
        <v>0.359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224"/>
      <c r="I42" s="224"/>
      <c r="J42" s="224"/>
      <c r="K42" s="33"/>
    </row>
    <row r="43" spans="1:11" s="34" customFormat="1" ht="11.25" customHeight="1">
      <c r="A43" s="36" t="s">
        <v>33</v>
      </c>
      <c r="B43" s="30"/>
      <c r="C43" s="31">
        <v>3</v>
      </c>
      <c r="D43" s="31"/>
      <c r="E43" s="31">
        <v>29</v>
      </c>
      <c r="F43" s="32"/>
      <c r="G43" s="32"/>
      <c r="H43" s="224">
        <v>0.018</v>
      </c>
      <c r="I43" s="224"/>
      <c r="J43" s="224">
        <v>0.174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224"/>
      <c r="I44" s="224"/>
      <c r="J44" s="224"/>
      <c r="K44" s="33"/>
    </row>
    <row r="45" spans="1:11" s="34" customFormat="1" ht="11.25" customHeight="1">
      <c r="A45" s="36" t="s">
        <v>35</v>
      </c>
      <c r="B45" s="30"/>
      <c r="C45" s="31">
        <v>34</v>
      </c>
      <c r="D45" s="31">
        <v>114</v>
      </c>
      <c r="E45" s="31">
        <v>48</v>
      </c>
      <c r="F45" s="32"/>
      <c r="G45" s="32"/>
      <c r="H45" s="224">
        <v>0.238</v>
      </c>
      <c r="I45" s="224">
        <v>0.855</v>
      </c>
      <c r="J45" s="224">
        <v>0.384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224"/>
      <c r="I46" s="224"/>
      <c r="J46" s="224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>
        <v>6</v>
      </c>
      <c r="F47" s="32"/>
      <c r="G47" s="32"/>
      <c r="H47" s="224"/>
      <c r="I47" s="224"/>
      <c r="J47" s="224">
        <v>0.042</v>
      </c>
      <c r="K47" s="33"/>
    </row>
    <row r="48" spans="1:11" s="34" customFormat="1" ht="11.25" customHeight="1">
      <c r="A48" s="36" t="s">
        <v>38</v>
      </c>
      <c r="B48" s="30"/>
      <c r="C48" s="31">
        <v>55</v>
      </c>
      <c r="D48" s="31">
        <v>58</v>
      </c>
      <c r="E48" s="31">
        <v>92</v>
      </c>
      <c r="F48" s="32"/>
      <c r="G48" s="32"/>
      <c r="H48" s="224">
        <v>0.235</v>
      </c>
      <c r="I48" s="224">
        <v>0.299</v>
      </c>
      <c r="J48" s="224">
        <v>0.426</v>
      </c>
      <c r="K48" s="33"/>
    </row>
    <row r="49" spans="1:11" s="34" customFormat="1" ht="11.25" customHeight="1">
      <c r="A49" s="36" t="s">
        <v>39</v>
      </c>
      <c r="B49" s="30"/>
      <c r="C49" s="31">
        <v>47</v>
      </c>
      <c r="D49" s="31">
        <v>19</v>
      </c>
      <c r="E49" s="31">
        <v>41</v>
      </c>
      <c r="F49" s="32"/>
      <c r="G49" s="32"/>
      <c r="H49" s="224">
        <v>0.241</v>
      </c>
      <c r="I49" s="224">
        <v>0.085</v>
      </c>
      <c r="J49" s="224">
        <v>0.308</v>
      </c>
      <c r="K49" s="33"/>
    </row>
    <row r="50" spans="1:11" s="43" customFormat="1" ht="11.25" customHeight="1">
      <c r="A50" s="44" t="s">
        <v>40</v>
      </c>
      <c r="B50" s="38"/>
      <c r="C50" s="39">
        <v>159</v>
      </c>
      <c r="D50" s="39">
        <v>196</v>
      </c>
      <c r="E50" s="39">
        <v>252</v>
      </c>
      <c r="F50" s="40">
        <f>IF(D50&gt;0,100*E50/D50,0)</f>
        <v>128.57142857142858</v>
      </c>
      <c r="G50" s="41"/>
      <c r="H50" s="225">
        <v>0.9289999999999999</v>
      </c>
      <c r="I50" s="226">
        <v>1.289</v>
      </c>
      <c r="J50" s="226">
        <v>1.693</v>
      </c>
      <c r="K50" s="42">
        <f>IF(I50&gt;0,100*J50/I50,0)</f>
        <v>131.34212567882082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224"/>
      <c r="I51" s="224"/>
      <c r="J51" s="224"/>
      <c r="K51" s="33"/>
    </row>
    <row r="52" spans="1:11" s="43" customFormat="1" ht="11.25" customHeight="1">
      <c r="A52" s="37" t="s">
        <v>41</v>
      </c>
      <c r="B52" s="38"/>
      <c r="C52" s="39">
        <v>5</v>
      </c>
      <c r="D52" s="39">
        <v>5</v>
      </c>
      <c r="E52" s="39">
        <v>2</v>
      </c>
      <c r="F52" s="40">
        <f>IF(D52&gt;0,100*E52/D52,0)</f>
        <v>40</v>
      </c>
      <c r="G52" s="41"/>
      <c r="H52" s="225">
        <v>0.011</v>
      </c>
      <c r="I52" s="226">
        <v>0.011</v>
      </c>
      <c r="J52" s="226">
        <v>0.004</v>
      </c>
      <c r="K52" s="42">
        <f>IF(I52&gt;0,100*J52/I52,0)</f>
        <v>36.36363636363637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224"/>
      <c r="I53" s="224"/>
      <c r="J53" s="224"/>
      <c r="K53" s="33"/>
    </row>
    <row r="54" spans="1:11" s="34" customFormat="1" ht="11.25" customHeight="1">
      <c r="A54" s="36" t="s">
        <v>42</v>
      </c>
      <c r="B54" s="30"/>
      <c r="C54" s="31">
        <v>12</v>
      </c>
      <c r="D54" s="31">
        <v>25</v>
      </c>
      <c r="E54" s="31">
        <v>77</v>
      </c>
      <c r="F54" s="32"/>
      <c r="G54" s="32"/>
      <c r="H54" s="224">
        <v>0.078</v>
      </c>
      <c r="I54" s="224">
        <v>0.15</v>
      </c>
      <c r="J54" s="224">
        <v>0.47</v>
      </c>
      <c r="K54" s="33"/>
    </row>
    <row r="55" spans="1:11" s="34" customFormat="1" ht="11.25" customHeight="1">
      <c r="A55" s="36" t="s">
        <v>43</v>
      </c>
      <c r="B55" s="30"/>
      <c r="C55" s="31">
        <v>5</v>
      </c>
      <c r="D55" s="31">
        <v>8</v>
      </c>
      <c r="E55" s="31">
        <v>172</v>
      </c>
      <c r="F55" s="32"/>
      <c r="G55" s="32"/>
      <c r="H55" s="224">
        <v>0.01</v>
      </c>
      <c r="I55" s="224">
        <v>0.014</v>
      </c>
      <c r="J55" s="224">
        <v>0.688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224"/>
      <c r="I56" s="224"/>
      <c r="J56" s="224"/>
      <c r="K56" s="33"/>
    </row>
    <row r="57" spans="1:11" s="34" customFormat="1" ht="11.25" customHeight="1">
      <c r="A57" s="36" t="s">
        <v>45</v>
      </c>
      <c r="B57" s="30"/>
      <c r="C57" s="31">
        <v>8</v>
      </c>
      <c r="D57" s="31">
        <v>24</v>
      </c>
      <c r="E57" s="31">
        <v>19</v>
      </c>
      <c r="F57" s="32"/>
      <c r="G57" s="32"/>
      <c r="H57" s="224">
        <v>0.012</v>
      </c>
      <c r="I57" s="224">
        <v>0.036</v>
      </c>
      <c r="J57" s="224">
        <v>0.0095</v>
      </c>
      <c r="K57" s="33"/>
    </row>
    <row r="58" spans="1:11" s="34" customFormat="1" ht="11.25" customHeight="1">
      <c r="A58" s="36" t="s">
        <v>46</v>
      </c>
      <c r="B58" s="30"/>
      <c r="C58" s="31">
        <v>28</v>
      </c>
      <c r="D58" s="31">
        <v>34</v>
      </c>
      <c r="E58" s="31">
        <v>144</v>
      </c>
      <c r="F58" s="32"/>
      <c r="G58" s="32"/>
      <c r="H58" s="224">
        <v>0.084</v>
      </c>
      <c r="I58" s="224">
        <v>0.272</v>
      </c>
      <c r="J58" s="224">
        <v>0.64</v>
      </c>
      <c r="K58" s="33"/>
    </row>
    <row r="59" spans="1:11" s="43" customFormat="1" ht="11.25" customHeight="1">
      <c r="A59" s="37" t="s">
        <v>47</v>
      </c>
      <c r="B59" s="38"/>
      <c r="C59" s="39">
        <v>53</v>
      </c>
      <c r="D59" s="39">
        <v>91</v>
      </c>
      <c r="E59" s="39">
        <v>412</v>
      </c>
      <c r="F59" s="40">
        <f>IF(D59&gt;0,100*E59/D59,0)</f>
        <v>452.74725274725273</v>
      </c>
      <c r="G59" s="41"/>
      <c r="H59" s="225">
        <v>0.184</v>
      </c>
      <c r="I59" s="226">
        <v>0.47200000000000003</v>
      </c>
      <c r="J59" s="226">
        <v>1.8075</v>
      </c>
      <c r="K59" s="42">
        <f>IF(I59&gt;0,100*J59/I59,0)</f>
        <v>382.9449152542373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224"/>
      <c r="I60" s="224"/>
      <c r="J60" s="224"/>
      <c r="K60" s="33"/>
    </row>
    <row r="61" spans="1:11" s="34" customFormat="1" ht="11.25" customHeight="1">
      <c r="A61" s="36" t="s">
        <v>48</v>
      </c>
      <c r="B61" s="30"/>
      <c r="C61" s="31">
        <v>24</v>
      </c>
      <c r="D61" s="31">
        <v>11</v>
      </c>
      <c r="E61" s="31">
        <v>10</v>
      </c>
      <c r="F61" s="32"/>
      <c r="G61" s="32"/>
      <c r="H61" s="224">
        <v>0.073</v>
      </c>
      <c r="I61" s="224">
        <v>0.05</v>
      </c>
      <c r="J61" s="224">
        <v>0.06</v>
      </c>
      <c r="K61" s="33"/>
    </row>
    <row r="62" spans="1:11" s="34" customFormat="1" ht="11.25" customHeight="1">
      <c r="A62" s="36" t="s">
        <v>49</v>
      </c>
      <c r="B62" s="30"/>
      <c r="C62" s="31">
        <v>39</v>
      </c>
      <c r="D62" s="31">
        <v>24</v>
      </c>
      <c r="E62" s="31">
        <v>34</v>
      </c>
      <c r="F62" s="32"/>
      <c r="G62" s="32"/>
      <c r="H62" s="224">
        <v>0.09</v>
      </c>
      <c r="I62" s="224">
        <v>0.039</v>
      </c>
      <c r="J62" s="224">
        <v>0.045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224"/>
      <c r="I63" s="224"/>
      <c r="J63" s="224"/>
      <c r="K63" s="33"/>
    </row>
    <row r="64" spans="1:11" s="43" customFormat="1" ht="11.25" customHeight="1">
      <c r="A64" s="37" t="s">
        <v>51</v>
      </c>
      <c r="B64" s="38"/>
      <c r="C64" s="39">
        <v>63</v>
      </c>
      <c r="D64" s="39">
        <v>35</v>
      </c>
      <c r="E64" s="39">
        <v>44</v>
      </c>
      <c r="F64" s="40">
        <f>IF(D64&gt;0,100*E64/D64,0)</f>
        <v>125.71428571428571</v>
      </c>
      <c r="G64" s="41"/>
      <c r="H64" s="225">
        <v>0.16299999999999998</v>
      </c>
      <c r="I64" s="226">
        <v>0.089</v>
      </c>
      <c r="J64" s="226">
        <v>0.105</v>
      </c>
      <c r="K64" s="42">
        <f>IF(I64&gt;0,100*J64/I64,0)</f>
        <v>117.97752808988764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224"/>
      <c r="I65" s="224"/>
      <c r="J65" s="224"/>
      <c r="K65" s="33"/>
    </row>
    <row r="66" spans="1:11" s="43" customFormat="1" ht="11.25" customHeight="1">
      <c r="A66" s="37" t="s">
        <v>52</v>
      </c>
      <c r="B66" s="38"/>
      <c r="C66" s="39">
        <v>29</v>
      </c>
      <c r="D66" s="39">
        <v>30</v>
      </c>
      <c r="E66" s="39">
        <v>25</v>
      </c>
      <c r="F66" s="40">
        <f>IF(D66&gt;0,100*E66/D66,0)</f>
        <v>83.33333333333333</v>
      </c>
      <c r="G66" s="41"/>
      <c r="H66" s="225">
        <v>0.199</v>
      </c>
      <c r="I66" s="226">
        <v>0.205</v>
      </c>
      <c r="J66" s="226">
        <v>0.168</v>
      </c>
      <c r="K66" s="42">
        <f>IF(I66&gt;0,100*J66/I66,0)</f>
        <v>81.95121951219512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224"/>
      <c r="I67" s="224"/>
      <c r="J67" s="224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224"/>
      <c r="I68" s="224"/>
      <c r="J68" s="224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224"/>
      <c r="I69" s="224"/>
      <c r="J69" s="224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225"/>
      <c r="I70" s="226"/>
      <c r="J70" s="2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224"/>
      <c r="I71" s="224"/>
      <c r="J71" s="224"/>
      <c r="K71" s="33"/>
    </row>
    <row r="72" spans="1:11" s="34" customFormat="1" ht="11.25" customHeight="1">
      <c r="A72" s="36" t="s">
        <v>56</v>
      </c>
      <c r="B72" s="30"/>
      <c r="C72" s="31"/>
      <c r="D72" s="31">
        <v>4</v>
      </c>
      <c r="E72" s="31">
        <v>5</v>
      </c>
      <c r="F72" s="32"/>
      <c r="G72" s="32"/>
      <c r="H72" s="224"/>
      <c r="I72" s="224">
        <v>0.005</v>
      </c>
      <c r="J72" s="224">
        <v>0.01</v>
      </c>
      <c r="K72" s="33"/>
    </row>
    <row r="73" spans="1:11" s="34" customFormat="1" ht="11.25" customHeight="1">
      <c r="A73" s="36" t="s">
        <v>57</v>
      </c>
      <c r="B73" s="30"/>
      <c r="C73" s="31">
        <v>4522</v>
      </c>
      <c r="D73" s="31">
        <v>3749</v>
      </c>
      <c r="E73" s="31">
        <v>3878</v>
      </c>
      <c r="F73" s="32"/>
      <c r="G73" s="32"/>
      <c r="H73" s="224">
        <v>22.255</v>
      </c>
      <c r="I73" s="224">
        <v>27.9</v>
      </c>
      <c r="J73" s="224">
        <v>32.42</v>
      </c>
      <c r="K73" s="33"/>
    </row>
    <row r="74" spans="1:11" s="34" customFormat="1" ht="11.25" customHeight="1">
      <c r="A74" s="36" t="s">
        <v>58</v>
      </c>
      <c r="B74" s="30"/>
      <c r="C74" s="31">
        <v>128</v>
      </c>
      <c r="D74" s="31">
        <v>300</v>
      </c>
      <c r="E74" s="31">
        <v>300</v>
      </c>
      <c r="F74" s="32"/>
      <c r="G74" s="32"/>
      <c r="H74" s="224">
        <v>0.82</v>
      </c>
      <c r="I74" s="224">
        <v>1.95</v>
      </c>
      <c r="J74" s="224">
        <v>1.95</v>
      </c>
      <c r="K74" s="33"/>
    </row>
    <row r="75" spans="1:11" s="34" customFormat="1" ht="11.25" customHeight="1">
      <c r="A75" s="36" t="s">
        <v>59</v>
      </c>
      <c r="B75" s="30"/>
      <c r="C75" s="31">
        <v>104</v>
      </c>
      <c r="D75" s="31">
        <v>23.793000000000003</v>
      </c>
      <c r="E75" s="31">
        <v>31</v>
      </c>
      <c r="F75" s="32"/>
      <c r="G75" s="32"/>
      <c r="H75" s="224">
        <v>0.591</v>
      </c>
      <c r="I75" s="224">
        <v>0.13509390865384613</v>
      </c>
      <c r="J75" s="224">
        <v>0.153047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224"/>
      <c r="I76" s="224"/>
      <c r="J76" s="224"/>
      <c r="K76" s="33"/>
    </row>
    <row r="77" spans="1:11" s="34" customFormat="1" ht="11.25" customHeight="1">
      <c r="A77" s="36" t="s">
        <v>61</v>
      </c>
      <c r="B77" s="30"/>
      <c r="C77" s="31"/>
      <c r="D77" s="31">
        <v>10</v>
      </c>
      <c r="E77" s="31">
        <v>2</v>
      </c>
      <c r="F77" s="32"/>
      <c r="G77" s="32"/>
      <c r="H77" s="224"/>
      <c r="I77" s="224">
        <v>0.019</v>
      </c>
      <c r="J77" s="224">
        <v>0.003</v>
      </c>
      <c r="K77" s="33"/>
    </row>
    <row r="78" spans="1:11" s="34" customFormat="1" ht="11.25" customHeight="1">
      <c r="A78" s="36" t="s">
        <v>62</v>
      </c>
      <c r="B78" s="30"/>
      <c r="C78" s="31">
        <v>39</v>
      </c>
      <c r="D78" s="31">
        <v>20</v>
      </c>
      <c r="E78" s="31">
        <v>38</v>
      </c>
      <c r="F78" s="32"/>
      <c r="G78" s="32"/>
      <c r="H78" s="224">
        <v>0.234</v>
      </c>
      <c r="I78" s="224">
        <v>0.116</v>
      </c>
      <c r="J78" s="224">
        <v>0.232</v>
      </c>
      <c r="K78" s="33"/>
    </row>
    <row r="79" spans="1:11" s="34" customFormat="1" ht="11.25" customHeight="1">
      <c r="A79" s="36" t="s">
        <v>63</v>
      </c>
      <c r="B79" s="30"/>
      <c r="C79" s="31">
        <v>489</v>
      </c>
      <c r="D79" s="31">
        <v>370</v>
      </c>
      <c r="E79" s="31">
        <v>700</v>
      </c>
      <c r="F79" s="32"/>
      <c r="G79" s="32"/>
      <c r="H79" s="224">
        <v>3.017</v>
      </c>
      <c r="I79" s="224">
        <v>2.583</v>
      </c>
      <c r="J79" s="224">
        <v>4.45</v>
      </c>
      <c r="K79" s="33"/>
    </row>
    <row r="80" spans="1:11" s="43" customFormat="1" ht="11.25" customHeight="1">
      <c r="A80" s="44" t="s">
        <v>64</v>
      </c>
      <c r="B80" s="38"/>
      <c r="C80" s="39">
        <v>5282</v>
      </c>
      <c r="D80" s="39">
        <v>4476.793</v>
      </c>
      <c r="E80" s="39">
        <v>4954</v>
      </c>
      <c r="F80" s="40">
        <f>IF(D80&gt;0,100*E80/D80,0)</f>
        <v>110.6595726002967</v>
      </c>
      <c r="G80" s="41"/>
      <c r="H80" s="225">
        <v>26.917</v>
      </c>
      <c r="I80" s="226">
        <v>32.708093908653844</v>
      </c>
      <c r="J80" s="226">
        <v>39.218047000000006</v>
      </c>
      <c r="K80" s="42">
        <f>IF(I80&gt;0,100*J80/I80,0)</f>
        <v>119.9031869895169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224"/>
      <c r="I81" s="224"/>
      <c r="J81" s="224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224"/>
      <c r="I82" s="224"/>
      <c r="J82" s="224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224"/>
      <c r="I83" s="224"/>
      <c r="J83" s="224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225"/>
      <c r="I84" s="226"/>
      <c r="J84" s="226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224"/>
      <c r="I85" s="224"/>
      <c r="J85" s="224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224"/>
      <c r="I86" s="224"/>
      <c r="J86" s="224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227"/>
      <c r="I87" s="228"/>
      <c r="J87" s="228"/>
      <c r="K87" s="51"/>
    </row>
    <row r="88" spans="1:11" s="43" customFormat="1" ht="11.25" customHeight="1">
      <c r="A88" s="52" t="s">
        <v>68</v>
      </c>
      <c r="B88" s="53"/>
      <c r="C88" s="54">
        <v>8970</v>
      </c>
      <c r="D88" s="54">
        <v>6464.793</v>
      </c>
      <c r="E88" s="54">
        <v>8429</v>
      </c>
      <c r="F88" s="55">
        <f>IF(D88&gt;0,100*E88/D88,0)</f>
        <v>130.38313833095663</v>
      </c>
      <c r="G88" s="41"/>
      <c r="H88" s="229">
        <v>45.085</v>
      </c>
      <c r="I88" s="230">
        <v>42.35309390865385</v>
      </c>
      <c r="J88" s="230">
        <v>54.353547000000006</v>
      </c>
      <c r="K88" s="55">
        <f>IF(I88&gt;0,100*J88/I88,0)</f>
        <v>128.33430095385347</v>
      </c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231"/>
      <c r="I89" s="232"/>
      <c r="J89" s="232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31496062992125984" top="0.3937007874015748" bottom="0.3937007874015748" header="0" footer="0.2755905511811024"/>
  <pageSetup firstPageNumber="9" useFirstPageNumber="1" horizontalDpi="600" verticalDpi="600" orientation="portrait" paperSize="9" scale="74" r:id="rId1"/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6"/>
  <sheetViews>
    <sheetView view="pageBreakPreview" zoomScale="80" zoomScaleNormal="80" zoomScaleSheetLayoutView="80" zoomScalePageLayoutView="0" workbookViewId="0" topLeftCell="A46">
      <selection activeCell="N66" sqref="N66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9" width="12.421875" style="61" customWidth="1"/>
    <col min="10" max="10" width="15.00390625" style="61" customWidth="1"/>
    <col min="11" max="11" width="12.421875" style="61" customWidth="1"/>
    <col min="12" max="12" width="0.71875" style="7" customWidth="1"/>
    <col min="13" max="14" width="11.57421875" style="7" hidden="1" customWidth="1"/>
    <col min="15" max="15" width="11.57421875" style="7" customWidth="1"/>
    <col min="16" max="16384" width="9.8515625" style="61" customWidth="1"/>
  </cols>
  <sheetData>
    <row r="1" spans="1:11" s="1" customFormat="1" ht="12.75" customHeight="1">
      <c r="A1" s="293" t="s">
        <v>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294" t="s">
        <v>70</v>
      </c>
      <c r="K2" s="2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95" t="s">
        <v>3</v>
      </c>
      <c r="D4" s="296"/>
      <c r="E4" s="296"/>
      <c r="F4" s="297"/>
      <c r="G4" s="10"/>
      <c r="H4" s="298" t="s">
        <v>4</v>
      </c>
      <c r="I4" s="299"/>
      <c r="J4" s="299"/>
      <c r="K4" s="30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12</v>
      </c>
      <c r="F7" s="23" t="str">
        <f>CONCATENATE(D6,"=100")</f>
        <v>2015=100</v>
      </c>
      <c r="G7" s="24"/>
      <c r="H7" s="21" t="s">
        <v>7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31.02263411480761</v>
      </c>
      <c r="D9" s="31">
        <v>32</v>
      </c>
      <c r="E9" s="31">
        <v>32</v>
      </c>
      <c r="F9" s="32"/>
      <c r="G9" s="32"/>
      <c r="H9" s="224">
        <v>0.5170439019134602</v>
      </c>
      <c r="I9" s="224">
        <v>0.537</v>
      </c>
      <c r="J9" s="224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224"/>
      <c r="I10" s="224"/>
      <c r="J10" s="224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224"/>
      <c r="I11" s="224"/>
      <c r="J11" s="224"/>
      <c r="K11" s="33"/>
    </row>
    <row r="12" spans="1:11" s="34" customFormat="1" ht="11.25" customHeight="1">
      <c r="A12" s="36" t="s">
        <v>11</v>
      </c>
      <c r="B12" s="30"/>
      <c r="C12" s="31">
        <v>37.72753496736869</v>
      </c>
      <c r="D12" s="31">
        <v>40</v>
      </c>
      <c r="E12" s="31">
        <v>37</v>
      </c>
      <c r="F12" s="32"/>
      <c r="G12" s="32"/>
      <c r="H12" s="224">
        <v>0.6591000358799309</v>
      </c>
      <c r="I12" s="224">
        <v>0.7</v>
      </c>
      <c r="J12" s="224"/>
      <c r="K12" s="33"/>
    </row>
    <row r="13" spans="1:11" s="43" customFormat="1" ht="11.25" customHeight="1">
      <c r="A13" s="37" t="s">
        <v>12</v>
      </c>
      <c r="B13" s="38"/>
      <c r="C13" s="39">
        <v>68.7501690821763</v>
      </c>
      <c r="D13" s="39">
        <v>72</v>
      </c>
      <c r="E13" s="39">
        <v>69</v>
      </c>
      <c r="F13" s="40">
        <f>IF(D13&gt;0,100*E13/D13,0)</f>
        <v>95.83333333333333</v>
      </c>
      <c r="G13" s="41"/>
      <c r="H13" s="225">
        <v>1.176143937793391</v>
      </c>
      <c r="I13" s="226">
        <v>1.237</v>
      </c>
      <c r="J13" s="2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224"/>
      <c r="I14" s="224"/>
      <c r="J14" s="2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225"/>
      <c r="I15" s="226"/>
      <c r="J15" s="2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224"/>
      <c r="I16" s="224"/>
      <c r="J16" s="224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225"/>
      <c r="I17" s="226"/>
      <c r="J17" s="2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224"/>
      <c r="I18" s="224"/>
      <c r="J18" s="224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224"/>
      <c r="I19" s="224"/>
      <c r="J19" s="2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224"/>
      <c r="I20" s="224"/>
      <c r="J20" s="2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224"/>
      <c r="I21" s="224"/>
      <c r="J21" s="224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225"/>
      <c r="I22" s="226"/>
      <c r="J22" s="2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224"/>
      <c r="I23" s="224"/>
      <c r="J23" s="224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225"/>
      <c r="I24" s="226"/>
      <c r="J24" s="2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224"/>
      <c r="I25" s="224"/>
      <c r="J25" s="224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225"/>
      <c r="I26" s="226"/>
      <c r="J26" s="2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224"/>
      <c r="I27" s="224"/>
      <c r="J27" s="224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224"/>
      <c r="I28" s="224"/>
      <c r="J28" s="224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224"/>
      <c r="I29" s="224"/>
      <c r="J29" s="224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224"/>
      <c r="I30" s="224"/>
      <c r="J30" s="224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225"/>
      <c r="I31" s="226"/>
      <c r="J31" s="2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224"/>
      <c r="I32" s="224"/>
      <c r="J32" s="224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224"/>
      <c r="I33" s="224"/>
      <c r="J33" s="224"/>
      <c r="K33" s="33"/>
    </row>
    <row r="34" spans="1:11" s="34" customFormat="1" ht="11.25" customHeight="1">
      <c r="A34" s="36" t="s">
        <v>26</v>
      </c>
      <c r="B34" s="30"/>
      <c r="C34" s="31">
        <v>13</v>
      </c>
      <c r="D34" s="31">
        <v>13</v>
      </c>
      <c r="E34" s="31">
        <v>13</v>
      </c>
      <c r="F34" s="32"/>
      <c r="G34" s="32"/>
      <c r="H34" s="224">
        <v>0.25</v>
      </c>
      <c r="I34" s="224">
        <v>0.26</v>
      </c>
      <c r="J34" s="224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224"/>
      <c r="I35" s="224"/>
      <c r="J35" s="224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224"/>
      <c r="I36" s="224"/>
      <c r="J36" s="224"/>
      <c r="K36" s="33"/>
    </row>
    <row r="37" spans="1:11" s="43" customFormat="1" ht="11.25" customHeight="1">
      <c r="A37" s="37" t="s">
        <v>29</v>
      </c>
      <c r="B37" s="38"/>
      <c r="C37" s="39">
        <v>13</v>
      </c>
      <c r="D37" s="39">
        <v>13</v>
      </c>
      <c r="E37" s="39">
        <v>13</v>
      </c>
      <c r="F37" s="40">
        <f>IF(D37&gt;0,100*E37/D37,0)</f>
        <v>100</v>
      </c>
      <c r="G37" s="41"/>
      <c r="H37" s="225">
        <v>0.25</v>
      </c>
      <c r="I37" s="226">
        <v>0.26</v>
      </c>
      <c r="J37" s="2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224"/>
      <c r="I38" s="224"/>
      <c r="J38" s="224"/>
      <c r="K38" s="33"/>
    </row>
    <row r="39" spans="1:11" s="43" customFormat="1" ht="11.25" customHeight="1">
      <c r="A39" s="37" t="s">
        <v>30</v>
      </c>
      <c r="B39" s="38"/>
      <c r="C39" s="39">
        <v>240</v>
      </c>
      <c r="D39" s="39">
        <v>243</v>
      </c>
      <c r="E39" s="39">
        <v>235</v>
      </c>
      <c r="F39" s="40">
        <f>IF(D39&gt;0,100*E39/D39,0)</f>
        <v>96.70781893004116</v>
      </c>
      <c r="G39" s="41"/>
      <c r="H39" s="225">
        <v>7.056</v>
      </c>
      <c r="I39" s="226">
        <v>7.54</v>
      </c>
      <c r="J39" s="2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224"/>
      <c r="I40" s="224"/>
      <c r="J40" s="224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224"/>
      <c r="I41" s="224"/>
      <c r="J41" s="224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224"/>
      <c r="I42" s="224"/>
      <c r="J42" s="224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224"/>
      <c r="I43" s="224"/>
      <c r="J43" s="224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224"/>
      <c r="I44" s="224"/>
      <c r="J44" s="224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224"/>
      <c r="I45" s="224"/>
      <c r="J45" s="224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224"/>
      <c r="I46" s="224"/>
      <c r="J46" s="224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224"/>
      <c r="I47" s="224"/>
      <c r="J47" s="224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224"/>
      <c r="I48" s="224"/>
      <c r="J48" s="224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224"/>
      <c r="I49" s="224"/>
      <c r="J49" s="224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225"/>
      <c r="I50" s="226"/>
      <c r="J50" s="2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224"/>
      <c r="I51" s="224"/>
      <c r="J51" s="224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>
        <v>21</v>
      </c>
      <c r="F52" s="40"/>
      <c r="G52" s="41"/>
      <c r="H52" s="225"/>
      <c r="I52" s="226"/>
      <c r="J52" s="2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224"/>
      <c r="I53" s="224"/>
      <c r="J53" s="224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224"/>
      <c r="I54" s="224"/>
      <c r="J54" s="224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224"/>
      <c r="I55" s="224"/>
      <c r="J55" s="224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224"/>
      <c r="I56" s="224"/>
      <c r="J56" s="224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224"/>
      <c r="I57" s="224"/>
      <c r="J57" s="224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224"/>
      <c r="I58" s="224"/>
      <c r="J58" s="224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225"/>
      <c r="I59" s="226"/>
      <c r="J59" s="2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224"/>
      <c r="I60" s="224"/>
      <c r="J60" s="224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224"/>
      <c r="I61" s="224"/>
      <c r="J61" s="224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224"/>
      <c r="I62" s="224"/>
      <c r="J62" s="224"/>
      <c r="K62" s="33"/>
    </row>
    <row r="63" spans="1:11" s="34" customFormat="1" ht="11.25" customHeight="1">
      <c r="A63" s="36" t="s">
        <v>50</v>
      </c>
      <c r="B63" s="30"/>
      <c r="C63" s="31">
        <v>22</v>
      </c>
      <c r="D63" s="31">
        <v>21</v>
      </c>
      <c r="E63" s="31">
        <v>21</v>
      </c>
      <c r="F63" s="32"/>
      <c r="G63" s="32"/>
      <c r="H63" s="224">
        <v>0.525</v>
      </c>
      <c r="I63" s="224">
        <v>0.151</v>
      </c>
      <c r="J63" s="224"/>
      <c r="K63" s="33"/>
    </row>
    <row r="64" spans="1:11" s="43" customFormat="1" ht="11.25" customHeight="1">
      <c r="A64" s="37" t="s">
        <v>51</v>
      </c>
      <c r="B64" s="38"/>
      <c r="C64" s="39">
        <v>22</v>
      </c>
      <c r="D64" s="39">
        <v>21</v>
      </c>
      <c r="E64" s="39">
        <v>21</v>
      </c>
      <c r="F64" s="40">
        <f>IF(D64&gt;0,100*E64/D64,0)</f>
        <v>100</v>
      </c>
      <c r="G64" s="41"/>
      <c r="H64" s="225">
        <v>0.525</v>
      </c>
      <c r="I64" s="226">
        <v>0.151</v>
      </c>
      <c r="J64" s="2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224"/>
      <c r="I65" s="224"/>
      <c r="J65" s="224"/>
      <c r="K65" s="33"/>
    </row>
    <row r="66" spans="1:11" s="43" customFormat="1" ht="11.25" customHeight="1">
      <c r="A66" s="37" t="s">
        <v>52</v>
      </c>
      <c r="B66" s="38"/>
      <c r="C66" s="39">
        <v>1093</v>
      </c>
      <c r="D66" s="39">
        <v>1114</v>
      </c>
      <c r="E66" s="39">
        <v>1093</v>
      </c>
      <c r="F66" s="40">
        <f>IF(D66&gt;0,100*E66/D66,0)</f>
        <v>98.1149012567325</v>
      </c>
      <c r="G66" s="41"/>
      <c r="H66" s="225">
        <v>34.85</v>
      </c>
      <c r="I66" s="226">
        <v>35.236</v>
      </c>
      <c r="J66" s="2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224"/>
      <c r="I67" s="224"/>
      <c r="J67" s="224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224"/>
      <c r="I68" s="224"/>
      <c r="J68" s="224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224"/>
      <c r="I69" s="224"/>
      <c r="J69" s="224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225"/>
      <c r="I70" s="226"/>
      <c r="J70" s="2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224"/>
      <c r="I71" s="224"/>
      <c r="J71" s="224"/>
      <c r="K71" s="33"/>
    </row>
    <row r="72" spans="1:11" s="34" customFormat="1" ht="11.25" customHeight="1">
      <c r="A72" s="36" t="s">
        <v>56</v>
      </c>
      <c r="B72" s="30"/>
      <c r="C72" s="31">
        <v>53</v>
      </c>
      <c r="D72" s="31">
        <v>45</v>
      </c>
      <c r="E72" s="31">
        <v>45</v>
      </c>
      <c r="F72" s="32"/>
      <c r="G72" s="32"/>
      <c r="H72" s="224">
        <v>1.113</v>
      </c>
      <c r="I72" s="224">
        <v>0.945</v>
      </c>
      <c r="J72" s="224"/>
      <c r="K72" s="33"/>
    </row>
    <row r="73" spans="1:11" s="34" customFormat="1" ht="11.25" customHeight="1">
      <c r="A73" s="36" t="s">
        <v>57</v>
      </c>
      <c r="B73" s="30"/>
      <c r="C73" s="31">
        <v>520</v>
      </c>
      <c r="D73" s="31">
        <v>527</v>
      </c>
      <c r="E73" s="31">
        <v>500</v>
      </c>
      <c r="F73" s="32"/>
      <c r="G73" s="32"/>
      <c r="H73" s="224">
        <v>12.5</v>
      </c>
      <c r="I73" s="224">
        <v>11.59</v>
      </c>
      <c r="J73" s="224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224"/>
      <c r="I74" s="224"/>
      <c r="J74" s="224"/>
      <c r="K74" s="33"/>
    </row>
    <row r="75" spans="1:11" s="34" customFormat="1" ht="11.25" customHeight="1">
      <c r="A75" s="36" t="s">
        <v>59</v>
      </c>
      <c r="B75" s="30"/>
      <c r="C75" s="31">
        <v>113</v>
      </c>
      <c r="D75" s="31">
        <v>114</v>
      </c>
      <c r="E75" s="31">
        <v>114</v>
      </c>
      <c r="F75" s="32"/>
      <c r="G75" s="32"/>
      <c r="H75" s="224">
        <v>4.52</v>
      </c>
      <c r="I75" s="224">
        <v>4.497</v>
      </c>
      <c r="J75" s="224"/>
      <c r="K75" s="33"/>
    </row>
    <row r="76" spans="1:11" s="34" customFormat="1" ht="11.25" customHeight="1">
      <c r="A76" s="36" t="s">
        <v>60</v>
      </c>
      <c r="B76" s="30"/>
      <c r="C76" s="31">
        <v>25</v>
      </c>
      <c r="D76" s="31">
        <v>30</v>
      </c>
      <c r="E76" s="31">
        <v>25</v>
      </c>
      <c r="F76" s="32"/>
      <c r="G76" s="32"/>
      <c r="H76" s="224">
        <v>0.45</v>
      </c>
      <c r="I76" s="224">
        <v>0.915</v>
      </c>
      <c r="J76" s="224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224"/>
      <c r="I77" s="224"/>
      <c r="J77" s="224"/>
      <c r="K77" s="33"/>
    </row>
    <row r="78" spans="1:11" s="34" customFormat="1" ht="11.25" customHeight="1">
      <c r="A78" s="36" t="s">
        <v>62</v>
      </c>
      <c r="B78" s="30"/>
      <c r="C78" s="31">
        <v>485</v>
      </c>
      <c r="D78" s="31">
        <v>250</v>
      </c>
      <c r="E78" s="31">
        <v>300</v>
      </c>
      <c r="F78" s="32"/>
      <c r="G78" s="32"/>
      <c r="H78" s="224">
        <v>12.61</v>
      </c>
      <c r="I78" s="224">
        <v>6.875</v>
      </c>
      <c r="J78" s="224"/>
      <c r="K78" s="33"/>
    </row>
    <row r="79" spans="1:11" s="34" customFormat="1" ht="11.25" customHeight="1">
      <c r="A79" s="36" t="s">
        <v>63</v>
      </c>
      <c r="B79" s="30"/>
      <c r="C79" s="31">
        <v>300</v>
      </c>
      <c r="D79" s="31">
        <v>250</v>
      </c>
      <c r="E79" s="31">
        <v>250</v>
      </c>
      <c r="F79" s="32"/>
      <c r="G79" s="32"/>
      <c r="H79" s="224">
        <v>6.75</v>
      </c>
      <c r="I79" s="224">
        <v>4</v>
      </c>
      <c r="J79" s="224"/>
      <c r="K79" s="33"/>
    </row>
    <row r="80" spans="1:11" s="43" customFormat="1" ht="11.25" customHeight="1">
      <c r="A80" s="44" t="s">
        <v>64</v>
      </c>
      <c r="B80" s="38"/>
      <c r="C80" s="39">
        <v>1496</v>
      </c>
      <c r="D80" s="39">
        <v>1216</v>
      </c>
      <c r="E80" s="39">
        <v>1234</v>
      </c>
      <c r="F80" s="40">
        <f>IF(D80&gt;0,100*E80/D80,0)</f>
        <v>101.48026315789474</v>
      </c>
      <c r="G80" s="41"/>
      <c r="H80" s="225">
        <v>37.943</v>
      </c>
      <c r="I80" s="226">
        <v>28.822</v>
      </c>
      <c r="J80" s="22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224"/>
      <c r="I81" s="224"/>
      <c r="J81" s="224"/>
      <c r="K81" s="33"/>
    </row>
    <row r="82" spans="1:11" s="34" customFormat="1" ht="11.25" customHeight="1">
      <c r="A82" s="36" t="s">
        <v>65</v>
      </c>
      <c r="B82" s="30"/>
      <c r="C82" s="31">
        <v>786</v>
      </c>
      <c r="D82" s="31">
        <v>800</v>
      </c>
      <c r="E82" s="31">
        <v>810</v>
      </c>
      <c r="F82" s="32"/>
      <c r="G82" s="32"/>
      <c r="H82" s="224">
        <v>16.45</v>
      </c>
      <c r="I82" s="224">
        <v>16.743</v>
      </c>
      <c r="J82" s="224"/>
      <c r="K82" s="33"/>
    </row>
    <row r="83" spans="1:11" s="34" customFormat="1" ht="11.25" customHeight="1">
      <c r="A83" s="36" t="s">
        <v>66</v>
      </c>
      <c r="B83" s="30"/>
      <c r="C83" s="31">
        <v>800</v>
      </c>
      <c r="D83" s="31">
        <v>790</v>
      </c>
      <c r="E83" s="31">
        <v>790</v>
      </c>
      <c r="F83" s="32"/>
      <c r="G83" s="32"/>
      <c r="H83" s="224">
        <v>13.9</v>
      </c>
      <c r="I83" s="224">
        <v>14.05</v>
      </c>
      <c r="J83" s="224"/>
      <c r="K83" s="33"/>
    </row>
    <row r="84" spans="1:11" s="43" customFormat="1" ht="11.25" customHeight="1">
      <c r="A84" s="37" t="s">
        <v>67</v>
      </c>
      <c r="B84" s="38"/>
      <c r="C84" s="39">
        <v>1586</v>
      </c>
      <c r="D84" s="39">
        <v>1590</v>
      </c>
      <c r="E84" s="39">
        <v>1600</v>
      </c>
      <c r="F84" s="40">
        <f>IF(D84&gt;0,100*E84/D84,0)</f>
        <v>100.62893081761007</v>
      </c>
      <c r="G84" s="41"/>
      <c r="H84" s="225">
        <v>30.35</v>
      </c>
      <c r="I84" s="226">
        <v>30.793</v>
      </c>
      <c r="J84" s="226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224"/>
      <c r="I85" s="224"/>
      <c r="J85" s="224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224"/>
      <c r="I86" s="224"/>
      <c r="J86" s="224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227"/>
      <c r="I87" s="228"/>
      <c r="J87" s="228"/>
      <c r="K87" s="51"/>
    </row>
    <row r="88" spans="1:11" s="43" customFormat="1" ht="11.25" customHeight="1">
      <c r="A88" s="52" t="s">
        <v>68</v>
      </c>
      <c r="B88" s="53"/>
      <c r="C88" s="54">
        <v>4518.750169082176</v>
      </c>
      <c r="D88" s="54">
        <v>4269</v>
      </c>
      <c r="E88" s="54">
        <v>4286</v>
      </c>
      <c r="F88" s="55">
        <f>IF(D88&gt;0,100*E88/D88,0)</f>
        <v>100.39821972358867</v>
      </c>
      <c r="G88" s="41"/>
      <c r="H88" s="229">
        <v>112.15014393779339</v>
      </c>
      <c r="I88" s="230">
        <v>104.03899999999999</v>
      </c>
      <c r="J88" s="230"/>
      <c r="K88" s="55"/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231"/>
      <c r="I89" s="232"/>
      <c r="J89" s="232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31496062992125984" top="0.3937007874015748" bottom="0.3937007874015748" header="0" footer="0.2755905511811024"/>
  <pageSetup firstPageNumber="9" useFirstPageNumber="1" horizontalDpi="600" verticalDpi="600" orientation="portrait" paperSize="9" scale="74" r:id="rId1"/>
  <colBreaks count="1" manualBreakCount="1">
    <brk id="1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6"/>
  <sheetViews>
    <sheetView view="pageBreakPreview" zoomScale="80" zoomScaleNormal="80" zoomScaleSheetLayoutView="80" zoomScalePageLayoutView="0" workbookViewId="0" topLeftCell="A1">
      <selection activeCell="N66" sqref="N66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9" width="12.421875" style="61" customWidth="1"/>
    <col min="10" max="10" width="15.00390625" style="61" customWidth="1"/>
    <col min="11" max="11" width="13.140625" style="61" customWidth="1"/>
    <col min="12" max="12" width="0.71875" style="7" customWidth="1"/>
    <col min="13" max="14" width="11.57421875" style="7" hidden="1" customWidth="1"/>
    <col min="15" max="15" width="11.57421875" style="7" customWidth="1"/>
    <col min="16" max="16384" width="9.8515625" style="61" customWidth="1"/>
  </cols>
  <sheetData>
    <row r="1" spans="1:11" s="1" customFormat="1" ht="12.75" customHeight="1">
      <c r="A1" s="293" t="s">
        <v>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294" t="s">
        <v>70</v>
      </c>
      <c r="K2" s="2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95" t="s">
        <v>3</v>
      </c>
      <c r="D4" s="296"/>
      <c r="E4" s="296"/>
      <c r="F4" s="297"/>
      <c r="G4" s="10"/>
      <c r="H4" s="298" t="s">
        <v>4</v>
      </c>
      <c r="I4" s="299"/>
      <c r="J4" s="299"/>
      <c r="K4" s="30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298</v>
      </c>
      <c r="D7" s="22" t="s">
        <v>7</v>
      </c>
      <c r="E7" s="22">
        <v>12</v>
      </c>
      <c r="F7" s="23" t="str">
        <f>CONCATENATE(D6,"=100")</f>
        <v>2014=100</v>
      </c>
      <c r="G7" s="24"/>
      <c r="H7" s="21" t="s">
        <v>298</v>
      </c>
      <c r="I7" s="22" t="s">
        <v>7</v>
      </c>
      <c r="J7" s="22">
        <v>12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54</v>
      </c>
      <c r="D9" s="31">
        <v>54</v>
      </c>
      <c r="E9" s="31">
        <v>60</v>
      </c>
      <c r="F9" s="32"/>
      <c r="G9" s="32"/>
      <c r="H9" s="224">
        <v>1.066</v>
      </c>
      <c r="I9" s="224">
        <v>1.066</v>
      </c>
      <c r="J9" s="224">
        <v>1.184</v>
      </c>
      <c r="K9" s="33"/>
    </row>
    <row r="10" spans="1:11" s="34" customFormat="1" ht="11.25" customHeight="1">
      <c r="A10" s="36" t="s">
        <v>9</v>
      </c>
      <c r="B10" s="30"/>
      <c r="C10" s="31">
        <v>626</v>
      </c>
      <c r="D10" s="31">
        <v>609</v>
      </c>
      <c r="E10" s="31">
        <v>620</v>
      </c>
      <c r="F10" s="32"/>
      <c r="G10" s="32"/>
      <c r="H10" s="224">
        <v>11.756</v>
      </c>
      <c r="I10" s="224">
        <v>11.436</v>
      </c>
      <c r="J10" s="224">
        <v>11.643</v>
      </c>
      <c r="K10" s="33"/>
    </row>
    <row r="11" spans="1:11" s="34" customFormat="1" ht="11.25" customHeight="1">
      <c r="A11" s="29" t="s">
        <v>10</v>
      </c>
      <c r="B11" s="30"/>
      <c r="C11" s="31">
        <v>618</v>
      </c>
      <c r="D11" s="31">
        <v>679</v>
      </c>
      <c r="E11" s="31">
        <v>679</v>
      </c>
      <c r="F11" s="32"/>
      <c r="G11" s="32"/>
      <c r="H11" s="224">
        <v>13.145</v>
      </c>
      <c r="I11" s="224">
        <v>14.443</v>
      </c>
      <c r="J11" s="224">
        <v>13.145</v>
      </c>
      <c r="K11" s="33"/>
    </row>
    <row r="12" spans="1:11" s="34" customFormat="1" ht="11.25" customHeight="1">
      <c r="A12" s="36" t="s">
        <v>11</v>
      </c>
      <c r="B12" s="30"/>
      <c r="C12" s="31">
        <v>23</v>
      </c>
      <c r="D12" s="31">
        <v>24</v>
      </c>
      <c r="E12" s="31">
        <v>22</v>
      </c>
      <c r="F12" s="32"/>
      <c r="G12" s="32"/>
      <c r="H12" s="224">
        <v>0.445</v>
      </c>
      <c r="I12" s="224">
        <v>0.465</v>
      </c>
      <c r="J12" s="224">
        <v>0.402</v>
      </c>
      <c r="K12" s="33"/>
    </row>
    <row r="13" spans="1:11" s="43" customFormat="1" ht="11.25" customHeight="1">
      <c r="A13" s="37" t="s">
        <v>12</v>
      </c>
      <c r="B13" s="38"/>
      <c r="C13" s="39">
        <v>1321</v>
      </c>
      <c r="D13" s="39">
        <v>1366</v>
      </c>
      <c r="E13" s="39">
        <v>1381</v>
      </c>
      <c r="F13" s="40">
        <f>IF(D13&gt;0,100*E13/D13,0)</f>
        <v>101.09809663250365</v>
      </c>
      <c r="G13" s="41"/>
      <c r="H13" s="225">
        <v>26.412</v>
      </c>
      <c r="I13" s="226">
        <v>27.41</v>
      </c>
      <c r="J13" s="226">
        <v>26.374000000000002</v>
      </c>
      <c r="K13" s="42">
        <f>IF(I13&gt;0,100*J13/I13,0)</f>
        <v>96.2203575337468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224"/>
      <c r="I14" s="224"/>
      <c r="J14" s="2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225"/>
      <c r="I15" s="226"/>
      <c r="J15" s="2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224"/>
      <c r="I16" s="224"/>
      <c r="J16" s="224"/>
      <c r="K16" s="33"/>
    </row>
    <row r="17" spans="1:11" s="43" customFormat="1" ht="11.25" customHeight="1">
      <c r="A17" s="37" t="s">
        <v>14</v>
      </c>
      <c r="B17" s="38"/>
      <c r="C17" s="39">
        <v>125</v>
      </c>
      <c r="D17" s="39">
        <v>250</v>
      </c>
      <c r="E17" s="39">
        <v>112</v>
      </c>
      <c r="F17" s="40">
        <f>IF(D17&gt;0,100*E17/D17,0)</f>
        <v>44.8</v>
      </c>
      <c r="G17" s="41"/>
      <c r="H17" s="225">
        <v>3.125</v>
      </c>
      <c r="I17" s="226">
        <v>4</v>
      </c>
      <c r="J17" s="226">
        <v>1.792</v>
      </c>
      <c r="K17" s="42">
        <f>IF(I17&gt;0,100*J17/I17,0)</f>
        <v>44.800000000000004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224"/>
      <c r="I18" s="224"/>
      <c r="J18" s="224"/>
      <c r="K18" s="33"/>
    </row>
    <row r="19" spans="1:11" s="34" customFormat="1" ht="11.25" customHeight="1">
      <c r="A19" s="29" t="s">
        <v>15</v>
      </c>
      <c r="B19" s="30"/>
      <c r="C19" s="31">
        <v>677</v>
      </c>
      <c r="D19" s="31">
        <v>804</v>
      </c>
      <c r="E19" s="31">
        <v>848</v>
      </c>
      <c r="F19" s="32"/>
      <c r="G19" s="32"/>
      <c r="H19" s="224">
        <v>20.299</v>
      </c>
      <c r="I19" s="224">
        <v>27.336</v>
      </c>
      <c r="J19" s="224">
        <v>25.014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224"/>
      <c r="I20" s="224"/>
      <c r="J20" s="224"/>
      <c r="K20" s="33"/>
    </row>
    <row r="21" spans="1:11" s="34" customFormat="1" ht="11.25" customHeight="1">
      <c r="A21" s="36" t="s">
        <v>17</v>
      </c>
      <c r="B21" s="30"/>
      <c r="C21" s="31">
        <v>15</v>
      </c>
      <c r="D21" s="31">
        <v>10</v>
      </c>
      <c r="E21" s="31">
        <v>10</v>
      </c>
      <c r="F21" s="32"/>
      <c r="G21" s="32"/>
      <c r="H21" s="224">
        <v>0.3</v>
      </c>
      <c r="I21" s="224">
        <v>0.28</v>
      </c>
      <c r="J21" s="224">
        <v>0.243</v>
      </c>
      <c r="K21" s="33"/>
    </row>
    <row r="22" spans="1:11" s="43" customFormat="1" ht="11.25" customHeight="1">
      <c r="A22" s="37" t="s">
        <v>18</v>
      </c>
      <c r="B22" s="38"/>
      <c r="C22" s="39">
        <v>692</v>
      </c>
      <c r="D22" s="39">
        <v>814</v>
      </c>
      <c r="E22" s="39">
        <v>858</v>
      </c>
      <c r="F22" s="40">
        <f>IF(D22&gt;0,100*E22/D22,0)</f>
        <v>105.4054054054054</v>
      </c>
      <c r="G22" s="41"/>
      <c r="H22" s="225">
        <v>20.599</v>
      </c>
      <c r="I22" s="226">
        <v>27.616</v>
      </c>
      <c r="J22" s="226">
        <v>25.256999999999998</v>
      </c>
      <c r="K22" s="42">
        <f>IF(I22&gt;0,100*J22/I22,0)</f>
        <v>91.45785052143684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224"/>
      <c r="I23" s="224"/>
      <c r="J23" s="224"/>
      <c r="K23" s="33"/>
    </row>
    <row r="24" spans="1:11" s="43" customFormat="1" ht="11.25" customHeight="1">
      <c r="A24" s="37" t="s">
        <v>19</v>
      </c>
      <c r="B24" s="38"/>
      <c r="C24" s="39">
        <v>362</v>
      </c>
      <c r="D24" s="39">
        <v>313</v>
      </c>
      <c r="E24" s="39">
        <v>256</v>
      </c>
      <c r="F24" s="40">
        <f>IF(D24&gt;0,100*E24/D24,0)</f>
        <v>81.78913738019169</v>
      </c>
      <c r="G24" s="41"/>
      <c r="H24" s="225">
        <v>7.408</v>
      </c>
      <c r="I24" s="226">
        <v>6.293</v>
      </c>
      <c r="J24" s="226">
        <v>5.55</v>
      </c>
      <c r="K24" s="42">
        <f>IF(I24&gt;0,100*J24/I24,0)</f>
        <v>88.19323057365327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224"/>
      <c r="I25" s="224"/>
      <c r="J25" s="224"/>
      <c r="K25" s="33"/>
    </row>
    <row r="26" spans="1:11" s="43" customFormat="1" ht="11.25" customHeight="1">
      <c r="A26" s="37" t="s">
        <v>20</v>
      </c>
      <c r="B26" s="38"/>
      <c r="C26" s="39">
        <v>526</v>
      </c>
      <c r="D26" s="39">
        <v>478</v>
      </c>
      <c r="E26" s="39">
        <v>410</v>
      </c>
      <c r="F26" s="40">
        <f>IF(D26&gt;0,100*E26/D26,0)</f>
        <v>85.77405857740585</v>
      </c>
      <c r="G26" s="41"/>
      <c r="H26" s="225">
        <v>24.288</v>
      </c>
      <c r="I26" s="226">
        <v>24.2</v>
      </c>
      <c r="J26" s="226">
        <v>20.5</v>
      </c>
      <c r="K26" s="42">
        <f>IF(I26&gt;0,100*J26/I26,0)</f>
        <v>84.7107438016529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224"/>
      <c r="I27" s="224"/>
      <c r="J27" s="224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224"/>
      <c r="I28" s="224"/>
      <c r="J28" s="224"/>
      <c r="K28" s="33"/>
    </row>
    <row r="29" spans="1:11" s="34" customFormat="1" ht="11.25" customHeight="1">
      <c r="A29" s="36" t="s">
        <v>22</v>
      </c>
      <c r="B29" s="30"/>
      <c r="C29" s="31">
        <v>210</v>
      </c>
      <c r="D29" s="31">
        <v>235</v>
      </c>
      <c r="E29" s="31">
        <v>234</v>
      </c>
      <c r="F29" s="32"/>
      <c r="G29" s="32"/>
      <c r="H29" s="224">
        <v>4.96</v>
      </c>
      <c r="I29" s="224">
        <v>6.86</v>
      </c>
      <c r="J29" s="224">
        <v>4.552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224"/>
      <c r="I30" s="224"/>
      <c r="J30" s="224"/>
      <c r="K30" s="33"/>
    </row>
    <row r="31" spans="1:11" s="43" customFormat="1" ht="11.25" customHeight="1">
      <c r="A31" s="44" t="s">
        <v>24</v>
      </c>
      <c r="B31" s="38"/>
      <c r="C31" s="39">
        <v>210</v>
      </c>
      <c r="D31" s="39">
        <v>235</v>
      </c>
      <c r="E31" s="39">
        <v>234</v>
      </c>
      <c r="F31" s="40">
        <f>IF(D31&gt;0,100*E31/D31,0)</f>
        <v>99.57446808510639</v>
      </c>
      <c r="G31" s="41"/>
      <c r="H31" s="225">
        <v>4.96</v>
      </c>
      <c r="I31" s="226">
        <v>6.86</v>
      </c>
      <c r="J31" s="226">
        <v>4.552</v>
      </c>
      <c r="K31" s="42">
        <f>IF(I31&gt;0,100*J31/I31,0)</f>
        <v>66.35568513119532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224"/>
      <c r="I32" s="224"/>
      <c r="J32" s="224"/>
      <c r="K32" s="33"/>
    </row>
    <row r="33" spans="1:11" s="34" customFormat="1" ht="11.25" customHeight="1">
      <c r="A33" s="36" t="s">
        <v>25</v>
      </c>
      <c r="B33" s="30"/>
      <c r="C33" s="31">
        <v>90</v>
      </c>
      <c r="D33" s="31">
        <v>91</v>
      </c>
      <c r="E33" s="31">
        <v>90</v>
      </c>
      <c r="F33" s="32"/>
      <c r="G33" s="32"/>
      <c r="H33" s="224">
        <v>1.797</v>
      </c>
      <c r="I33" s="224">
        <v>1.82</v>
      </c>
      <c r="J33" s="224">
        <v>1.527</v>
      </c>
      <c r="K33" s="33"/>
    </row>
    <row r="34" spans="1:11" s="34" customFormat="1" ht="11.25" customHeight="1">
      <c r="A34" s="36" t="s">
        <v>26</v>
      </c>
      <c r="B34" s="30"/>
      <c r="C34" s="31">
        <v>88</v>
      </c>
      <c r="D34" s="31">
        <v>88</v>
      </c>
      <c r="E34" s="31">
        <v>56</v>
      </c>
      <c r="F34" s="32"/>
      <c r="G34" s="32"/>
      <c r="H34" s="224">
        <v>1.833</v>
      </c>
      <c r="I34" s="224">
        <v>1.855</v>
      </c>
      <c r="J34" s="224">
        <v>1.18</v>
      </c>
      <c r="K34" s="33"/>
    </row>
    <row r="35" spans="1:11" s="34" customFormat="1" ht="11.25" customHeight="1">
      <c r="A35" s="36" t="s">
        <v>27</v>
      </c>
      <c r="B35" s="30"/>
      <c r="C35" s="31">
        <v>20</v>
      </c>
      <c r="D35" s="31">
        <v>75</v>
      </c>
      <c r="E35" s="31">
        <v>65</v>
      </c>
      <c r="F35" s="32"/>
      <c r="G35" s="32"/>
      <c r="H35" s="224">
        <v>0.4</v>
      </c>
      <c r="I35" s="224">
        <v>1.4</v>
      </c>
      <c r="J35" s="224">
        <v>1.235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224"/>
      <c r="I36" s="224"/>
      <c r="J36" s="224"/>
      <c r="K36" s="33"/>
    </row>
    <row r="37" spans="1:11" s="43" customFormat="1" ht="11.25" customHeight="1">
      <c r="A37" s="37" t="s">
        <v>29</v>
      </c>
      <c r="B37" s="38"/>
      <c r="C37" s="39">
        <v>198</v>
      </c>
      <c r="D37" s="39">
        <v>254</v>
      </c>
      <c r="E37" s="39">
        <v>211</v>
      </c>
      <c r="F37" s="40">
        <f>IF(D37&gt;0,100*E37/D37,0)</f>
        <v>83.07086614173228</v>
      </c>
      <c r="G37" s="41"/>
      <c r="H37" s="225">
        <v>4.03</v>
      </c>
      <c r="I37" s="226">
        <v>5.074999999999999</v>
      </c>
      <c r="J37" s="226">
        <v>3.942</v>
      </c>
      <c r="K37" s="42">
        <f>IF(I37&gt;0,100*J37/I37,0)</f>
        <v>77.67487684729066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224"/>
      <c r="I38" s="224"/>
      <c r="J38" s="224"/>
      <c r="K38" s="33"/>
    </row>
    <row r="39" spans="1:11" s="43" customFormat="1" ht="11.25" customHeight="1">
      <c r="A39" s="37" t="s">
        <v>30</v>
      </c>
      <c r="B39" s="38"/>
      <c r="C39" s="39">
        <v>280</v>
      </c>
      <c r="D39" s="39">
        <v>280</v>
      </c>
      <c r="E39" s="39">
        <v>208</v>
      </c>
      <c r="F39" s="40">
        <f>IF(D39&gt;0,100*E39/D39,0)</f>
        <v>74.28571428571429</v>
      </c>
      <c r="G39" s="41"/>
      <c r="H39" s="225">
        <v>6.272</v>
      </c>
      <c r="I39" s="226">
        <v>6.27</v>
      </c>
      <c r="J39" s="226">
        <v>4.75</v>
      </c>
      <c r="K39" s="42">
        <f>IF(I39&gt;0,100*J39/I39,0)</f>
        <v>75.75757575757576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224"/>
      <c r="I40" s="224"/>
      <c r="J40" s="224"/>
      <c r="K40" s="33"/>
    </row>
    <row r="41" spans="1:11" s="34" customFormat="1" ht="11.25" customHeight="1">
      <c r="A41" s="29" t="s">
        <v>31</v>
      </c>
      <c r="B41" s="30"/>
      <c r="C41" s="31">
        <v>859</v>
      </c>
      <c r="D41" s="31">
        <v>1005</v>
      </c>
      <c r="E41" s="31">
        <v>1038</v>
      </c>
      <c r="F41" s="32"/>
      <c r="G41" s="32"/>
      <c r="H41" s="224">
        <v>44.883</v>
      </c>
      <c r="I41" s="224">
        <v>59.883</v>
      </c>
      <c r="J41" s="224">
        <v>54.495</v>
      </c>
      <c r="K41" s="33"/>
    </row>
    <row r="42" spans="1:11" s="34" customFormat="1" ht="11.25" customHeight="1">
      <c r="A42" s="36" t="s">
        <v>32</v>
      </c>
      <c r="B42" s="30"/>
      <c r="C42" s="31">
        <v>1724</v>
      </c>
      <c r="D42" s="31">
        <v>1588</v>
      </c>
      <c r="E42" s="31">
        <v>1578</v>
      </c>
      <c r="F42" s="32"/>
      <c r="G42" s="32"/>
      <c r="H42" s="224">
        <v>55.42</v>
      </c>
      <c r="I42" s="224">
        <v>55.58</v>
      </c>
      <c r="J42" s="224">
        <v>59.964</v>
      </c>
      <c r="K42" s="33"/>
    </row>
    <row r="43" spans="1:11" s="34" customFormat="1" ht="11.25" customHeight="1">
      <c r="A43" s="36" t="s">
        <v>33</v>
      </c>
      <c r="B43" s="30"/>
      <c r="C43" s="31">
        <v>1640</v>
      </c>
      <c r="D43" s="31">
        <v>1700</v>
      </c>
      <c r="E43" s="31">
        <v>1481</v>
      </c>
      <c r="F43" s="32"/>
      <c r="G43" s="32"/>
      <c r="H43" s="224">
        <v>65.6</v>
      </c>
      <c r="I43" s="224">
        <v>82.45</v>
      </c>
      <c r="J43" s="224">
        <v>62.202</v>
      </c>
      <c r="K43" s="33"/>
    </row>
    <row r="44" spans="1:11" s="34" customFormat="1" ht="11.25" customHeight="1">
      <c r="A44" s="36" t="s">
        <v>34</v>
      </c>
      <c r="B44" s="30"/>
      <c r="C44" s="31">
        <v>922</v>
      </c>
      <c r="D44" s="31">
        <v>944</v>
      </c>
      <c r="E44" s="31">
        <v>971</v>
      </c>
      <c r="F44" s="32"/>
      <c r="G44" s="32"/>
      <c r="H44" s="224">
        <v>39.706</v>
      </c>
      <c r="I44" s="224">
        <v>40.831</v>
      </c>
      <c r="J44" s="224">
        <v>39.847</v>
      </c>
      <c r="K44" s="33"/>
    </row>
    <row r="45" spans="1:11" s="34" customFormat="1" ht="11.25" customHeight="1">
      <c r="A45" s="36" t="s">
        <v>35</v>
      </c>
      <c r="B45" s="30"/>
      <c r="C45" s="31">
        <v>2115</v>
      </c>
      <c r="D45" s="31">
        <v>3600</v>
      </c>
      <c r="E45" s="31">
        <v>1700</v>
      </c>
      <c r="F45" s="32"/>
      <c r="G45" s="32"/>
      <c r="H45" s="224">
        <v>93.06</v>
      </c>
      <c r="I45" s="224">
        <v>156.6</v>
      </c>
      <c r="J45" s="224">
        <v>81.6</v>
      </c>
      <c r="K45" s="33"/>
    </row>
    <row r="46" spans="1:11" s="34" customFormat="1" ht="11.25" customHeight="1">
      <c r="A46" s="36" t="s">
        <v>36</v>
      </c>
      <c r="B46" s="30"/>
      <c r="C46" s="31">
        <v>1630</v>
      </c>
      <c r="D46" s="31">
        <v>1786</v>
      </c>
      <c r="E46" s="31">
        <v>1630</v>
      </c>
      <c r="F46" s="32"/>
      <c r="G46" s="32"/>
      <c r="H46" s="224">
        <v>73.35</v>
      </c>
      <c r="I46" s="224">
        <v>97.33</v>
      </c>
      <c r="J46" s="224">
        <v>65.2</v>
      </c>
      <c r="K46" s="33"/>
    </row>
    <row r="47" spans="1:11" s="34" customFormat="1" ht="11.25" customHeight="1">
      <c r="A47" s="36" t="s">
        <v>37</v>
      </c>
      <c r="B47" s="30"/>
      <c r="C47" s="31">
        <v>498</v>
      </c>
      <c r="D47" s="31">
        <v>518</v>
      </c>
      <c r="E47" s="31">
        <v>457</v>
      </c>
      <c r="F47" s="32"/>
      <c r="G47" s="32"/>
      <c r="H47" s="224">
        <v>19.92</v>
      </c>
      <c r="I47" s="224">
        <v>20.72</v>
      </c>
      <c r="J47" s="224">
        <v>17.138</v>
      </c>
      <c r="K47" s="33"/>
    </row>
    <row r="48" spans="1:11" s="34" customFormat="1" ht="11.25" customHeight="1">
      <c r="A48" s="36" t="s">
        <v>38</v>
      </c>
      <c r="B48" s="30"/>
      <c r="C48" s="31">
        <v>3798</v>
      </c>
      <c r="D48" s="31">
        <v>4042</v>
      </c>
      <c r="E48" s="31">
        <v>3593</v>
      </c>
      <c r="F48" s="32"/>
      <c r="G48" s="32"/>
      <c r="H48" s="224">
        <v>186.102</v>
      </c>
      <c r="I48" s="224">
        <v>219.561</v>
      </c>
      <c r="J48" s="224">
        <v>168.871</v>
      </c>
      <c r="K48" s="33"/>
    </row>
    <row r="49" spans="1:11" s="34" customFormat="1" ht="11.25" customHeight="1">
      <c r="A49" s="36" t="s">
        <v>39</v>
      </c>
      <c r="B49" s="30"/>
      <c r="C49" s="31">
        <v>633</v>
      </c>
      <c r="D49" s="31">
        <v>546</v>
      </c>
      <c r="E49" s="31">
        <v>500</v>
      </c>
      <c r="F49" s="32"/>
      <c r="G49" s="32"/>
      <c r="H49" s="224">
        <v>29.15</v>
      </c>
      <c r="I49" s="224">
        <v>26.91</v>
      </c>
      <c r="J49" s="224">
        <v>25</v>
      </c>
      <c r="K49" s="33"/>
    </row>
    <row r="50" spans="1:11" s="43" customFormat="1" ht="11.25" customHeight="1">
      <c r="A50" s="44" t="s">
        <v>40</v>
      </c>
      <c r="B50" s="38"/>
      <c r="C50" s="39">
        <v>13819</v>
      </c>
      <c r="D50" s="39">
        <v>15729</v>
      </c>
      <c r="E50" s="39">
        <v>12948</v>
      </c>
      <c r="F50" s="40">
        <f>IF(D50&gt;0,100*E50/D50,0)</f>
        <v>82.31928285332825</v>
      </c>
      <c r="G50" s="41"/>
      <c r="H50" s="225">
        <v>607.191</v>
      </c>
      <c r="I50" s="226">
        <v>759.865</v>
      </c>
      <c r="J50" s="226">
        <v>574.317</v>
      </c>
      <c r="K50" s="42">
        <f>IF(I50&gt;0,100*J50/I50,0)</f>
        <v>75.58145196844175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224"/>
      <c r="I51" s="224"/>
      <c r="J51" s="224"/>
      <c r="K51" s="33"/>
    </row>
    <row r="52" spans="1:11" s="43" customFormat="1" ht="11.25" customHeight="1">
      <c r="A52" s="37" t="s">
        <v>41</v>
      </c>
      <c r="B52" s="38"/>
      <c r="C52" s="39">
        <v>26</v>
      </c>
      <c r="D52" s="39">
        <v>26</v>
      </c>
      <c r="E52" s="39">
        <v>28</v>
      </c>
      <c r="F52" s="40">
        <f>IF(D52&gt;0,100*E52/D52,0)</f>
        <v>107.6923076923077</v>
      </c>
      <c r="G52" s="41"/>
      <c r="H52" s="225">
        <v>0.589</v>
      </c>
      <c r="I52" s="226">
        <v>0.589</v>
      </c>
      <c r="J52" s="226">
        <v>0.656</v>
      </c>
      <c r="K52" s="42">
        <f>IF(I52&gt;0,100*J52/I52,0)</f>
        <v>111.37521222410868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224"/>
      <c r="I53" s="224"/>
      <c r="J53" s="224"/>
      <c r="K53" s="33"/>
    </row>
    <row r="54" spans="1:11" s="34" customFormat="1" ht="11.25" customHeight="1">
      <c r="A54" s="36" t="s">
        <v>42</v>
      </c>
      <c r="B54" s="30"/>
      <c r="C54" s="31">
        <v>150</v>
      </c>
      <c r="D54" s="31">
        <v>270</v>
      </c>
      <c r="E54" s="31">
        <v>200</v>
      </c>
      <c r="F54" s="32"/>
      <c r="G54" s="32"/>
      <c r="H54" s="224">
        <v>4.5</v>
      </c>
      <c r="I54" s="224">
        <v>7.83</v>
      </c>
      <c r="J54" s="224">
        <v>5.6</v>
      </c>
      <c r="K54" s="33"/>
    </row>
    <row r="55" spans="1:11" s="34" customFormat="1" ht="11.25" customHeight="1">
      <c r="A55" s="36" t="s">
        <v>43</v>
      </c>
      <c r="B55" s="30"/>
      <c r="C55" s="31">
        <v>430</v>
      </c>
      <c r="D55" s="31">
        <v>286</v>
      </c>
      <c r="E55" s="31">
        <v>301</v>
      </c>
      <c r="F55" s="32"/>
      <c r="G55" s="32"/>
      <c r="H55" s="224">
        <v>12.9</v>
      </c>
      <c r="I55" s="224">
        <v>8.58</v>
      </c>
      <c r="J55" s="224">
        <v>9.03</v>
      </c>
      <c r="K55" s="33"/>
    </row>
    <row r="56" spans="1:11" s="34" customFormat="1" ht="11.25" customHeight="1">
      <c r="A56" s="36" t="s">
        <v>44</v>
      </c>
      <c r="B56" s="30"/>
      <c r="C56" s="31">
        <v>100</v>
      </c>
      <c r="D56" s="31">
        <v>97</v>
      </c>
      <c r="E56" s="31">
        <v>90</v>
      </c>
      <c r="F56" s="32"/>
      <c r="G56" s="32"/>
      <c r="H56" s="224">
        <v>1.2</v>
      </c>
      <c r="I56" s="224">
        <v>1.05</v>
      </c>
      <c r="J56" s="224">
        <v>1.1</v>
      </c>
      <c r="K56" s="33"/>
    </row>
    <row r="57" spans="1:11" s="34" customFormat="1" ht="11.25" customHeight="1">
      <c r="A57" s="36" t="s">
        <v>45</v>
      </c>
      <c r="B57" s="30"/>
      <c r="C57" s="31"/>
      <c r="D57" s="31">
        <v>80</v>
      </c>
      <c r="E57" s="31">
        <v>80</v>
      </c>
      <c r="F57" s="32"/>
      <c r="G57" s="32"/>
      <c r="H57" s="224"/>
      <c r="I57" s="224">
        <v>1.059</v>
      </c>
      <c r="J57" s="224">
        <v>1.059</v>
      </c>
      <c r="K57" s="33"/>
    </row>
    <row r="58" spans="1:11" s="34" customFormat="1" ht="11.25" customHeight="1">
      <c r="A58" s="36" t="s">
        <v>46</v>
      </c>
      <c r="B58" s="30"/>
      <c r="C58" s="31">
        <v>190</v>
      </c>
      <c r="D58" s="31">
        <v>194</v>
      </c>
      <c r="E58" s="31">
        <v>134</v>
      </c>
      <c r="F58" s="32"/>
      <c r="G58" s="32"/>
      <c r="H58" s="224">
        <v>7.6</v>
      </c>
      <c r="I58" s="224">
        <v>3.996</v>
      </c>
      <c r="J58" s="224">
        <v>2.881</v>
      </c>
      <c r="K58" s="33"/>
    </row>
    <row r="59" spans="1:11" s="43" customFormat="1" ht="11.25" customHeight="1">
      <c r="A59" s="37" t="s">
        <v>47</v>
      </c>
      <c r="B59" s="38"/>
      <c r="C59" s="39">
        <v>870</v>
      </c>
      <c r="D59" s="39">
        <v>927</v>
      </c>
      <c r="E59" s="39">
        <v>805</v>
      </c>
      <c r="F59" s="40">
        <f>IF(D59&gt;0,100*E59/D59,0)</f>
        <v>86.83926645091694</v>
      </c>
      <c r="G59" s="41"/>
      <c r="H59" s="225">
        <v>26.199999999999996</v>
      </c>
      <c r="I59" s="226">
        <v>22.515</v>
      </c>
      <c r="J59" s="226">
        <v>19.669999999999998</v>
      </c>
      <c r="K59" s="42">
        <f>IF(I59&gt;0,100*J59/I59,0)</f>
        <v>87.3639795691761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224"/>
      <c r="I60" s="224"/>
      <c r="J60" s="224"/>
      <c r="K60" s="33"/>
    </row>
    <row r="61" spans="1:11" s="34" customFormat="1" ht="11.25" customHeight="1">
      <c r="A61" s="36" t="s">
        <v>48</v>
      </c>
      <c r="B61" s="30"/>
      <c r="C61" s="31">
        <v>209</v>
      </c>
      <c r="D61" s="31">
        <v>150</v>
      </c>
      <c r="E61" s="31">
        <v>150</v>
      </c>
      <c r="F61" s="32"/>
      <c r="G61" s="32"/>
      <c r="H61" s="224">
        <v>3.762</v>
      </c>
      <c r="I61" s="224">
        <v>3.75</v>
      </c>
      <c r="J61" s="224">
        <v>3.3</v>
      </c>
      <c r="K61" s="33"/>
    </row>
    <row r="62" spans="1:11" s="34" customFormat="1" ht="11.25" customHeight="1">
      <c r="A62" s="36" t="s">
        <v>49</v>
      </c>
      <c r="B62" s="30"/>
      <c r="C62" s="31">
        <v>166</v>
      </c>
      <c r="D62" s="31">
        <v>125</v>
      </c>
      <c r="E62" s="31">
        <v>107</v>
      </c>
      <c r="F62" s="32"/>
      <c r="G62" s="32"/>
      <c r="H62" s="224">
        <v>1.972</v>
      </c>
      <c r="I62" s="224">
        <v>0.965</v>
      </c>
      <c r="J62" s="224">
        <v>1.3</v>
      </c>
      <c r="K62" s="33"/>
    </row>
    <row r="63" spans="1:11" s="34" customFormat="1" ht="11.25" customHeight="1">
      <c r="A63" s="36" t="s">
        <v>50</v>
      </c>
      <c r="B63" s="30"/>
      <c r="C63" s="31">
        <v>27</v>
      </c>
      <c r="D63" s="31">
        <v>81</v>
      </c>
      <c r="E63" s="31">
        <v>67</v>
      </c>
      <c r="F63" s="32"/>
      <c r="G63" s="32"/>
      <c r="H63" s="224">
        <v>0.56</v>
      </c>
      <c r="I63" s="224">
        <v>3.39</v>
      </c>
      <c r="J63" s="224">
        <v>2.5</v>
      </c>
      <c r="K63" s="33"/>
    </row>
    <row r="64" spans="1:11" s="43" customFormat="1" ht="11.25" customHeight="1">
      <c r="A64" s="37" t="s">
        <v>51</v>
      </c>
      <c r="B64" s="38"/>
      <c r="C64" s="39">
        <v>402</v>
      </c>
      <c r="D64" s="39">
        <v>356</v>
      </c>
      <c r="E64" s="39">
        <v>324</v>
      </c>
      <c r="F64" s="40">
        <f>IF(D64&gt;0,100*E64/D64,0)</f>
        <v>91.01123595505618</v>
      </c>
      <c r="G64" s="41"/>
      <c r="H64" s="225">
        <v>6.2940000000000005</v>
      </c>
      <c r="I64" s="226">
        <v>8.105</v>
      </c>
      <c r="J64" s="226">
        <v>7.1</v>
      </c>
      <c r="K64" s="42">
        <f>IF(I64&gt;0,100*J64/I64,0)</f>
        <v>87.60024676125848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224"/>
      <c r="I65" s="224"/>
      <c r="J65" s="224"/>
      <c r="K65" s="33"/>
    </row>
    <row r="66" spans="1:11" s="43" customFormat="1" ht="11.25" customHeight="1">
      <c r="A66" s="37" t="s">
        <v>52</v>
      </c>
      <c r="B66" s="38"/>
      <c r="C66" s="39">
        <v>410</v>
      </c>
      <c r="D66" s="39">
        <v>363</v>
      </c>
      <c r="E66" s="39">
        <v>305</v>
      </c>
      <c r="F66" s="40">
        <f>IF(D66&gt;0,100*E66/D66,0)</f>
        <v>84.02203856749311</v>
      </c>
      <c r="G66" s="41"/>
      <c r="H66" s="225">
        <v>10.66</v>
      </c>
      <c r="I66" s="226">
        <v>9.262</v>
      </c>
      <c r="J66" s="226">
        <v>5.49</v>
      </c>
      <c r="K66" s="42">
        <f>IF(I66&gt;0,100*J66/I66,0)</f>
        <v>59.27445476139062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224"/>
      <c r="I67" s="224"/>
      <c r="J67" s="224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224"/>
      <c r="I68" s="224"/>
      <c r="J68" s="224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224"/>
      <c r="I69" s="224"/>
      <c r="J69" s="224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225"/>
      <c r="I70" s="226"/>
      <c r="J70" s="2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224"/>
      <c r="I71" s="224"/>
      <c r="J71" s="224"/>
      <c r="K71" s="33"/>
    </row>
    <row r="72" spans="1:11" s="34" customFormat="1" ht="11.25" customHeight="1">
      <c r="A72" s="36" t="s">
        <v>56</v>
      </c>
      <c r="B72" s="30"/>
      <c r="C72" s="31">
        <v>80</v>
      </c>
      <c r="D72" s="31">
        <v>81</v>
      </c>
      <c r="E72" s="31">
        <v>77</v>
      </c>
      <c r="F72" s="32"/>
      <c r="G72" s="32"/>
      <c r="H72" s="224">
        <v>1.566</v>
      </c>
      <c r="I72" s="224">
        <v>1.538</v>
      </c>
      <c r="J72" s="224">
        <v>1.713</v>
      </c>
      <c r="K72" s="33"/>
    </row>
    <row r="73" spans="1:11" s="34" customFormat="1" ht="11.25" customHeight="1">
      <c r="A73" s="36" t="s">
        <v>57</v>
      </c>
      <c r="B73" s="30"/>
      <c r="C73" s="31">
        <v>325</v>
      </c>
      <c r="D73" s="31">
        <v>320</v>
      </c>
      <c r="E73" s="31">
        <v>305</v>
      </c>
      <c r="F73" s="32"/>
      <c r="G73" s="32"/>
      <c r="H73" s="224">
        <v>8.5</v>
      </c>
      <c r="I73" s="224">
        <v>6.05</v>
      </c>
      <c r="J73" s="224">
        <v>7.69</v>
      </c>
      <c r="K73" s="33"/>
    </row>
    <row r="74" spans="1:11" s="34" customFormat="1" ht="11.25" customHeight="1">
      <c r="A74" s="36" t="s">
        <v>58</v>
      </c>
      <c r="B74" s="30"/>
      <c r="C74" s="31">
        <v>58</v>
      </c>
      <c r="D74" s="31">
        <v>68</v>
      </c>
      <c r="E74" s="31">
        <v>70</v>
      </c>
      <c r="F74" s="32"/>
      <c r="G74" s="32"/>
      <c r="H74" s="224">
        <v>2.03</v>
      </c>
      <c r="I74" s="224">
        <v>2.38</v>
      </c>
      <c r="J74" s="224">
        <v>2.45</v>
      </c>
      <c r="K74" s="33"/>
    </row>
    <row r="75" spans="1:11" s="34" customFormat="1" ht="11.25" customHeight="1">
      <c r="A75" s="36" t="s">
        <v>59</v>
      </c>
      <c r="B75" s="30"/>
      <c r="C75" s="31">
        <v>33</v>
      </c>
      <c r="D75" s="31">
        <v>33</v>
      </c>
      <c r="E75" s="31">
        <v>130</v>
      </c>
      <c r="F75" s="32"/>
      <c r="G75" s="32"/>
      <c r="H75" s="224">
        <v>0.666</v>
      </c>
      <c r="I75" s="224">
        <v>0.666</v>
      </c>
      <c r="J75" s="224">
        <v>1.988</v>
      </c>
      <c r="K75" s="33"/>
    </row>
    <row r="76" spans="1:11" s="34" customFormat="1" ht="11.25" customHeight="1">
      <c r="A76" s="36" t="s">
        <v>60</v>
      </c>
      <c r="B76" s="30"/>
      <c r="C76" s="31">
        <v>140</v>
      </c>
      <c r="D76" s="31">
        <v>80</v>
      </c>
      <c r="E76" s="31">
        <v>80</v>
      </c>
      <c r="F76" s="32"/>
      <c r="G76" s="32"/>
      <c r="H76" s="224">
        <v>2.52</v>
      </c>
      <c r="I76" s="224">
        <v>1.92</v>
      </c>
      <c r="J76" s="224">
        <v>1.76</v>
      </c>
      <c r="K76" s="33"/>
    </row>
    <row r="77" spans="1:11" s="34" customFormat="1" ht="11.25" customHeight="1">
      <c r="A77" s="36" t="s">
        <v>61</v>
      </c>
      <c r="B77" s="30"/>
      <c r="C77" s="31">
        <v>107</v>
      </c>
      <c r="D77" s="31">
        <v>107</v>
      </c>
      <c r="E77" s="31">
        <v>80</v>
      </c>
      <c r="F77" s="32"/>
      <c r="G77" s="32"/>
      <c r="H77" s="224">
        <v>2.3</v>
      </c>
      <c r="I77" s="224">
        <v>2.25</v>
      </c>
      <c r="J77" s="224">
        <v>1.5</v>
      </c>
      <c r="K77" s="33"/>
    </row>
    <row r="78" spans="1:11" s="34" customFormat="1" ht="11.25" customHeight="1">
      <c r="A78" s="36" t="s">
        <v>62</v>
      </c>
      <c r="B78" s="30"/>
      <c r="C78" s="31">
        <v>340</v>
      </c>
      <c r="D78" s="31">
        <v>300</v>
      </c>
      <c r="E78" s="31">
        <v>350</v>
      </c>
      <c r="F78" s="32"/>
      <c r="G78" s="32"/>
      <c r="H78" s="224">
        <v>7.813</v>
      </c>
      <c r="I78" s="224">
        <v>6.6</v>
      </c>
      <c r="J78" s="224">
        <v>9.45</v>
      </c>
      <c r="K78" s="33"/>
    </row>
    <row r="79" spans="1:11" s="34" customFormat="1" ht="11.25" customHeight="1">
      <c r="A79" s="36" t="s">
        <v>63</v>
      </c>
      <c r="B79" s="30"/>
      <c r="C79" s="31">
        <v>257</v>
      </c>
      <c r="D79" s="31">
        <v>70</v>
      </c>
      <c r="E79" s="31">
        <v>100</v>
      </c>
      <c r="F79" s="32"/>
      <c r="G79" s="32"/>
      <c r="H79" s="224">
        <v>4.626</v>
      </c>
      <c r="I79" s="224">
        <v>1.33</v>
      </c>
      <c r="J79" s="224">
        <v>3</v>
      </c>
      <c r="K79" s="33"/>
    </row>
    <row r="80" spans="1:11" s="43" customFormat="1" ht="11.25" customHeight="1">
      <c r="A80" s="44" t="s">
        <v>64</v>
      </c>
      <c r="B80" s="38"/>
      <c r="C80" s="39">
        <v>1340</v>
      </c>
      <c r="D80" s="39">
        <v>1059</v>
      </c>
      <c r="E80" s="39">
        <v>1192</v>
      </c>
      <c r="F80" s="40">
        <f>IF(D80&gt;0,100*E80/D80,0)</f>
        <v>112.5590179414542</v>
      </c>
      <c r="G80" s="41"/>
      <c r="H80" s="225">
        <v>30.021</v>
      </c>
      <c r="I80" s="226">
        <v>22.734</v>
      </c>
      <c r="J80" s="226">
        <v>29.551</v>
      </c>
      <c r="K80" s="42">
        <f>IF(I80&gt;0,100*J80/I80,0)</f>
        <v>129.98592416644672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224"/>
      <c r="I81" s="224"/>
      <c r="J81" s="224"/>
      <c r="K81" s="33"/>
    </row>
    <row r="82" spans="1:11" s="34" customFormat="1" ht="11.25" customHeight="1">
      <c r="A82" s="36" t="s">
        <v>65</v>
      </c>
      <c r="B82" s="30"/>
      <c r="C82" s="31">
        <v>260</v>
      </c>
      <c r="D82" s="31">
        <v>260</v>
      </c>
      <c r="E82" s="31">
        <v>314</v>
      </c>
      <c r="F82" s="32"/>
      <c r="G82" s="32"/>
      <c r="H82" s="224">
        <v>3.585</v>
      </c>
      <c r="I82" s="224">
        <v>3.585</v>
      </c>
      <c r="J82" s="224">
        <v>4.436</v>
      </c>
      <c r="K82" s="33"/>
    </row>
    <row r="83" spans="1:11" s="34" customFormat="1" ht="11.25" customHeight="1">
      <c r="A83" s="36" t="s">
        <v>66</v>
      </c>
      <c r="B83" s="30"/>
      <c r="C83" s="31">
        <v>509</v>
      </c>
      <c r="D83" s="31">
        <v>510</v>
      </c>
      <c r="E83" s="31">
        <v>533</v>
      </c>
      <c r="F83" s="32"/>
      <c r="G83" s="32"/>
      <c r="H83" s="224">
        <v>9.222</v>
      </c>
      <c r="I83" s="224">
        <v>9</v>
      </c>
      <c r="J83" s="224">
        <v>9.921</v>
      </c>
      <c r="K83" s="33"/>
    </row>
    <row r="84" spans="1:11" s="43" customFormat="1" ht="11.25" customHeight="1">
      <c r="A84" s="37" t="s">
        <v>67</v>
      </c>
      <c r="B84" s="38"/>
      <c r="C84" s="39">
        <v>769</v>
      </c>
      <c r="D84" s="39">
        <v>770</v>
      </c>
      <c r="E84" s="39">
        <v>847</v>
      </c>
      <c r="F84" s="40">
        <f>IF(D84&gt;0,100*E84/D84,0)</f>
        <v>110</v>
      </c>
      <c r="G84" s="41"/>
      <c r="H84" s="225">
        <v>12.806999999999999</v>
      </c>
      <c r="I84" s="226">
        <v>12.585</v>
      </c>
      <c r="J84" s="226">
        <v>14.357</v>
      </c>
      <c r="K84" s="42">
        <f>IF(I84&gt;0,100*J84/I84,0)</f>
        <v>114.08025427095747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224"/>
      <c r="I85" s="224"/>
      <c r="J85" s="224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224"/>
      <c r="I86" s="224"/>
      <c r="J86" s="224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227"/>
      <c r="I87" s="228"/>
      <c r="J87" s="228"/>
      <c r="K87" s="51"/>
    </row>
    <row r="88" spans="1:11" s="43" customFormat="1" ht="11.25" customHeight="1">
      <c r="A88" s="52" t="s">
        <v>68</v>
      </c>
      <c r="B88" s="53"/>
      <c r="C88" s="54">
        <v>21350</v>
      </c>
      <c r="D88" s="54">
        <v>23220</v>
      </c>
      <c r="E88" s="54">
        <v>20119</v>
      </c>
      <c r="F88" s="55">
        <f>IF(D88&gt;0,100*E88/D88,0)</f>
        <v>86.64513350559862</v>
      </c>
      <c r="G88" s="41"/>
      <c r="H88" s="229">
        <v>790.8560000000001</v>
      </c>
      <c r="I88" s="230">
        <v>943.3790000000002</v>
      </c>
      <c r="J88" s="230">
        <v>743.858</v>
      </c>
      <c r="K88" s="55">
        <f>IF(I88&gt;0,100*J88/I88,0)</f>
        <v>78.85038780808134</v>
      </c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231"/>
      <c r="I89" s="232"/>
      <c r="J89" s="232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31496062992125984" top="0.3937007874015748" bottom="0.3937007874015748" header="0" footer="0.2755905511811024"/>
  <pageSetup firstPageNumber="9" useFirstPageNumber="1"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6"/>
  <sheetViews>
    <sheetView view="pageBreakPreview" zoomScale="80" zoomScaleNormal="80" zoomScaleSheetLayoutView="80" zoomScalePageLayoutView="0" workbookViewId="0" topLeftCell="A46">
      <selection activeCell="N66" sqref="N66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9" width="12.421875" style="61" customWidth="1"/>
    <col min="10" max="10" width="15.00390625" style="61" customWidth="1"/>
    <col min="11" max="11" width="12.421875" style="61" customWidth="1"/>
    <col min="12" max="12" width="0.71875" style="7" customWidth="1"/>
    <col min="13" max="14" width="11.57421875" style="7" hidden="1" customWidth="1"/>
    <col min="15" max="15" width="11.57421875" style="7" customWidth="1"/>
    <col min="16" max="16384" width="9.8515625" style="61" customWidth="1"/>
  </cols>
  <sheetData>
    <row r="1" spans="1:11" s="1" customFormat="1" ht="12.75" customHeight="1">
      <c r="A1" s="293" t="s">
        <v>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294" t="s">
        <v>70</v>
      </c>
      <c r="K2" s="2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95" t="s">
        <v>3</v>
      </c>
      <c r="D4" s="296"/>
      <c r="E4" s="296"/>
      <c r="F4" s="297"/>
      <c r="G4" s="10"/>
      <c r="H4" s="298" t="s">
        <v>4</v>
      </c>
      <c r="I4" s="299"/>
      <c r="J4" s="299"/>
      <c r="K4" s="30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298</v>
      </c>
      <c r="D7" s="22" t="s">
        <v>7</v>
      </c>
      <c r="E7" s="22">
        <v>12</v>
      </c>
      <c r="F7" s="23" t="str">
        <f>CONCATENATE(D6,"=100")</f>
        <v>2014=100</v>
      </c>
      <c r="G7" s="24"/>
      <c r="H7" s="21" t="s">
        <v>298</v>
      </c>
      <c r="I7" s="22" t="s">
        <v>7</v>
      </c>
      <c r="J7" s="22">
        <v>12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5995</v>
      </c>
      <c r="D9" s="31">
        <v>5995.452682296152</v>
      </c>
      <c r="E9" s="31">
        <v>6022</v>
      </c>
      <c r="F9" s="32"/>
      <c r="G9" s="32"/>
      <c r="H9" s="224">
        <v>117.85600000000001</v>
      </c>
      <c r="I9" s="224">
        <v>117.131615125637</v>
      </c>
      <c r="J9" s="224">
        <v>130.252</v>
      </c>
      <c r="K9" s="33"/>
    </row>
    <row r="10" spans="1:11" s="34" customFormat="1" ht="11.25" customHeight="1">
      <c r="A10" s="36" t="s">
        <v>9</v>
      </c>
      <c r="B10" s="30"/>
      <c r="C10" s="31">
        <v>4314</v>
      </c>
      <c r="D10" s="31">
        <v>4297.067959957971</v>
      </c>
      <c r="E10" s="31">
        <v>4212</v>
      </c>
      <c r="F10" s="32"/>
      <c r="G10" s="32"/>
      <c r="H10" s="224">
        <v>79.097</v>
      </c>
      <c r="I10" s="224">
        <v>78.772438726175</v>
      </c>
      <c r="J10" s="224">
        <v>85.02</v>
      </c>
      <c r="K10" s="33"/>
    </row>
    <row r="11" spans="1:11" s="34" customFormat="1" ht="11.25" customHeight="1">
      <c r="A11" s="29" t="s">
        <v>10</v>
      </c>
      <c r="B11" s="30"/>
      <c r="C11" s="31">
        <v>6282</v>
      </c>
      <c r="D11" s="31">
        <v>6880.424659090868</v>
      </c>
      <c r="E11" s="31">
        <v>6882</v>
      </c>
      <c r="F11" s="32"/>
      <c r="G11" s="32"/>
      <c r="H11" s="224">
        <v>181.522</v>
      </c>
      <c r="I11" s="224">
        <v>214.848915434999</v>
      </c>
      <c r="J11" s="224">
        <v>171.19</v>
      </c>
      <c r="K11" s="33"/>
    </row>
    <row r="12" spans="1:11" s="34" customFormat="1" ht="11.25" customHeight="1">
      <c r="A12" s="36" t="s">
        <v>11</v>
      </c>
      <c r="B12" s="30"/>
      <c r="C12" s="31">
        <v>3082</v>
      </c>
      <c r="D12" s="31">
        <v>2911.5506993473737</v>
      </c>
      <c r="E12" s="31">
        <v>3157</v>
      </c>
      <c r="F12" s="32"/>
      <c r="G12" s="32"/>
      <c r="H12" s="224">
        <v>61.342999999999996</v>
      </c>
      <c r="I12" s="224">
        <v>61.355960775465</v>
      </c>
      <c r="J12" s="224">
        <v>71.179</v>
      </c>
      <c r="K12" s="33"/>
    </row>
    <row r="13" spans="1:11" s="43" customFormat="1" ht="11.25" customHeight="1">
      <c r="A13" s="37" t="s">
        <v>12</v>
      </c>
      <c r="B13" s="38"/>
      <c r="C13" s="39">
        <v>19673</v>
      </c>
      <c r="D13" s="39">
        <v>20084.496000692365</v>
      </c>
      <c r="E13" s="39">
        <v>20273</v>
      </c>
      <c r="F13" s="40">
        <f>IF(D13&gt;0,100*E13/D13,0)</f>
        <v>100.93855479022793</v>
      </c>
      <c r="G13" s="41"/>
      <c r="H13" s="225">
        <v>439.81800000000004</v>
      </c>
      <c r="I13" s="226">
        <v>472.108930062276</v>
      </c>
      <c r="J13" s="226">
        <v>457.64099999999996</v>
      </c>
      <c r="K13" s="42">
        <f>IF(I13&gt;0,100*J13/I13,0)</f>
        <v>96.93546782511241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224"/>
      <c r="I14" s="224"/>
      <c r="J14" s="224"/>
      <c r="K14" s="33"/>
    </row>
    <row r="15" spans="1:11" s="43" customFormat="1" ht="11.25" customHeight="1">
      <c r="A15" s="37" t="s">
        <v>13</v>
      </c>
      <c r="B15" s="38"/>
      <c r="C15" s="39">
        <v>1030</v>
      </c>
      <c r="D15" s="39">
        <v>1010</v>
      </c>
      <c r="E15" s="39">
        <v>1010</v>
      </c>
      <c r="F15" s="40">
        <f>IF(D15&gt;0,100*E15/D15,0)</f>
        <v>100</v>
      </c>
      <c r="G15" s="41"/>
      <c r="H15" s="225">
        <v>20.6</v>
      </c>
      <c r="I15" s="226">
        <v>22.22</v>
      </c>
      <c r="J15" s="226">
        <v>22.22</v>
      </c>
      <c r="K15" s="42">
        <f>IF(I15&gt;0,100*J15/I15,0)</f>
        <v>100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224"/>
      <c r="I16" s="224"/>
      <c r="J16" s="224"/>
      <c r="K16" s="33"/>
    </row>
    <row r="17" spans="1:11" s="43" customFormat="1" ht="11.25" customHeight="1">
      <c r="A17" s="37" t="s">
        <v>14</v>
      </c>
      <c r="B17" s="38"/>
      <c r="C17" s="39">
        <v>187</v>
      </c>
      <c r="D17" s="39">
        <v>280</v>
      </c>
      <c r="E17" s="39">
        <v>142</v>
      </c>
      <c r="F17" s="40">
        <f>IF(D17&gt;0,100*E17/D17,0)</f>
        <v>50.714285714285715</v>
      </c>
      <c r="G17" s="41"/>
      <c r="H17" s="225">
        <v>4.675</v>
      </c>
      <c r="I17" s="226">
        <v>4.48</v>
      </c>
      <c r="J17" s="226">
        <v>2.272</v>
      </c>
      <c r="K17" s="42">
        <f>IF(I17&gt;0,100*J17/I17,0)</f>
        <v>50.71428571428571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224"/>
      <c r="I18" s="224"/>
      <c r="J18" s="224"/>
      <c r="K18" s="33"/>
    </row>
    <row r="19" spans="1:11" s="34" customFormat="1" ht="11.25" customHeight="1">
      <c r="A19" s="29" t="s">
        <v>15</v>
      </c>
      <c r="B19" s="30"/>
      <c r="C19" s="31">
        <v>1277</v>
      </c>
      <c r="D19" s="31">
        <v>1104</v>
      </c>
      <c r="E19" s="31">
        <v>1233</v>
      </c>
      <c r="F19" s="32"/>
      <c r="G19" s="32"/>
      <c r="H19" s="224">
        <v>40.713</v>
      </c>
      <c r="I19" s="224">
        <v>38.136</v>
      </c>
      <c r="J19" s="224">
        <v>41.184</v>
      </c>
      <c r="K19" s="33"/>
    </row>
    <row r="20" spans="1:11" s="34" customFormat="1" ht="11.25" customHeight="1">
      <c r="A20" s="36" t="s">
        <v>16</v>
      </c>
      <c r="B20" s="30"/>
      <c r="C20" s="31">
        <v>135</v>
      </c>
      <c r="D20" s="31">
        <v>165</v>
      </c>
      <c r="E20" s="31">
        <v>165</v>
      </c>
      <c r="F20" s="32"/>
      <c r="G20" s="32"/>
      <c r="H20" s="224">
        <v>2.918</v>
      </c>
      <c r="I20" s="224">
        <v>3.645</v>
      </c>
      <c r="J20" s="224">
        <v>4.016</v>
      </c>
      <c r="K20" s="33"/>
    </row>
    <row r="21" spans="1:11" s="34" customFormat="1" ht="11.25" customHeight="1">
      <c r="A21" s="36" t="s">
        <v>17</v>
      </c>
      <c r="B21" s="30"/>
      <c r="C21" s="31">
        <v>220</v>
      </c>
      <c r="D21" s="31">
        <v>210</v>
      </c>
      <c r="E21" s="31">
        <v>210</v>
      </c>
      <c r="F21" s="32"/>
      <c r="G21" s="32"/>
      <c r="H21" s="224">
        <v>4.978</v>
      </c>
      <c r="I21" s="224">
        <v>4.69</v>
      </c>
      <c r="J21" s="224">
        <v>5.027</v>
      </c>
      <c r="K21" s="33"/>
    </row>
    <row r="22" spans="1:11" s="43" customFormat="1" ht="11.25" customHeight="1">
      <c r="A22" s="37" t="s">
        <v>18</v>
      </c>
      <c r="B22" s="38"/>
      <c r="C22" s="39">
        <v>1632</v>
      </c>
      <c r="D22" s="39">
        <v>1479</v>
      </c>
      <c r="E22" s="39">
        <v>1608</v>
      </c>
      <c r="F22" s="40">
        <f>IF(D22&gt;0,100*E22/D22,0)</f>
        <v>108.72210953346855</v>
      </c>
      <c r="G22" s="41"/>
      <c r="H22" s="225">
        <v>48.609</v>
      </c>
      <c r="I22" s="226">
        <v>46.471000000000004</v>
      </c>
      <c r="J22" s="226">
        <v>50.227</v>
      </c>
      <c r="K22" s="42">
        <f>IF(I22&gt;0,100*J22/I22,0)</f>
        <v>108.08246002883517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224"/>
      <c r="I23" s="224"/>
      <c r="J23" s="224"/>
      <c r="K23" s="33"/>
    </row>
    <row r="24" spans="1:11" s="43" customFormat="1" ht="11.25" customHeight="1">
      <c r="A24" s="37" t="s">
        <v>19</v>
      </c>
      <c r="B24" s="38"/>
      <c r="C24" s="39">
        <v>562</v>
      </c>
      <c r="D24" s="39">
        <v>501</v>
      </c>
      <c r="E24" s="39">
        <v>442</v>
      </c>
      <c r="F24" s="40">
        <f>IF(D24&gt;0,100*E24/D24,0)</f>
        <v>88.22355289421158</v>
      </c>
      <c r="G24" s="41"/>
      <c r="H24" s="225">
        <v>13.086</v>
      </c>
      <c r="I24" s="226">
        <v>11.817</v>
      </c>
      <c r="J24" s="226">
        <v>11.731</v>
      </c>
      <c r="K24" s="42">
        <f>IF(I24&gt;0,100*J24/I24,0)</f>
        <v>99.27223491579926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224"/>
      <c r="I25" s="224"/>
      <c r="J25" s="224"/>
      <c r="K25" s="33"/>
    </row>
    <row r="26" spans="1:11" s="43" customFormat="1" ht="11.25" customHeight="1">
      <c r="A26" s="37" t="s">
        <v>20</v>
      </c>
      <c r="B26" s="38"/>
      <c r="C26" s="39">
        <v>1621</v>
      </c>
      <c r="D26" s="39">
        <v>1528</v>
      </c>
      <c r="E26" s="39">
        <v>1260</v>
      </c>
      <c r="F26" s="40">
        <f>IF(D26&gt;0,100*E26/D26,0)</f>
        <v>82.46073298429319</v>
      </c>
      <c r="G26" s="41"/>
      <c r="H26" s="225">
        <v>71.318</v>
      </c>
      <c r="I26" s="226">
        <v>74.2</v>
      </c>
      <c r="J26" s="226">
        <v>59.5</v>
      </c>
      <c r="K26" s="42">
        <f>IF(I26&gt;0,100*J26/I26,0)</f>
        <v>80.18867924528301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224"/>
      <c r="I27" s="224"/>
      <c r="J27" s="224"/>
      <c r="K27" s="33"/>
    </row>
    <row r="28" spans="1:11" s="34" customFormat="1" ht="11.25" customHeight="1">
      <c r="A28" s="36" t="s">
        <v>21</v>
      </c>
      <c r="B28" s="30"/>
      <c r="C28" s="31">
        <v>20</v>
      </c>
      <c r="D28" s="31">
        <v>20</v>
      </c>
      <c r="E28" s="31">
        <v>65</v>
      </c>
      <c r="F28" s="32"/>
      <c r="G28" s="32"/>
      <c r="H28" s="224">
        <v>0.72</v>
      </c>
      <c r="I28" s="224">
        <v>0.72</v>
      </c>
      <c r="J28" s="224">
        <v>1.549</v>
      </c>
      <c r="K28" s="33"/>
    </row>
    <row r="29" spans="1:11" s="34" customFormat="1" ht="11.25" customHeight="1">
      <c r="A29" s="36" t="s">
        <v>22</v>
      </c>
      <c r="B29" s="30"/>
      <c r="C29" s="31">
        <v>223</v>
      </c>
      <c r="D29" s="31">
        <v>240</v>
      </c>
      <c r="E29" s="31">
        <v>239</v>
      </c>
      <c r="F29" s="32"/>
      <c r="G29" s="32"/>
      <c r="H29" s="224">
        <v>5.35</v>
      </c>
      <c r="I29" s="224">
        <v>6.9</v>
      </c>
      <c r="J29" s="224">
        <v>4.612</v>
      </c>
      <c r="K29" s="33"/>
    </row>
    <row r="30" spans="1:11" s="34" customFormat="1" ht="11.25" customHeight="1">
      <c r="A30" s="36" t="s">
        <v>23</v>
      </c>
      <c r="B30" s="30"/>
      <c r="C30" s="31">
        <v>73</v>
      </c>
      <c r="D30" s="31">
        <v>89</v>
      </c>
      <c r="E30" s="31">
        <v>290</v>
      </c>
      <c r="F30" s="32"/>
      <c r="G30" s="32"/>
      <c r="H30" s="224">
        <v>2.482</v>
      </c>
      <c r="I30" s="224">
        <v>3.454</v>
      </c>
      <c r="J30" s="224">
        <v>7.736</v>
      </c>
      <c r="K30" s="33"/>
    </row>
    <row r="31" spans="1:11" s="43" customFormat="1" ht="11.25" customHeight="1">
      <c r="A31" s="44" t="s">
        <v>24</v>
      </c>
      <c r="B31" s="38"/>
      <c r="C31" s="39">
        <v>316</v>
      </c>
      <c r="D31" s="39">
        <v>349</v>
      </c>
      <c r="E31" s="39">
        <v>594</v>
      </c>
      <c r="F31" s="40">
        <f>IF(D31&gt;0,100*E31/D31,0)</f>
        <v>170.20057306590257</v>
      </c>
      <c r="G31" s="41"/>
      <c r="H31" s="225">
        <v>8.552</v>
      </c>
      <c r="I31" s="226">
        <v>11.074</v>
      </c>
      <c r="J31" s="226">
        <v>13.896999999999998</v>
      </c>
      <c r="K31" s="42">
        <f>IF(I31&gt;0,100*J31/I31,0)</f>
        <v>125.49214376015891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224"/>
      <c r="I32" s="224"/>
      <c r="J32" s="224"/>
      <c r="K32" s="33"/>
    </row>
    <row r="33" spans="1:11" s="34" customFormat="1" ht="11.25" customHeight="1">
      <c r="A33" s="36" t="s">
        <v>25</v>
      </c>
      <c r="B33" s="30"/>
      <c r="C33" s="31">
        <v>362</v>
      </c>
      <c r="D33" s="31">
        <v>322</v>
      </c>
      <c r="E33" s="31">
        <v>315</v>
      </c>
      <c r="F33" s="32"/>
      <c r="G33" s="32"/>
      <c r="H33" s="224">
        <v>7.137</v>
      </c>
      <c r="I33" s="224">
        <v>6.48</v>
      </c>
      <c r="J33" s="224">
        <v>5.738</v>
      </c>
      <c r="K33" s="33"/>
    </row>
    <row r="34" spans="1:11" s="34" customFormat="1" ht="11.25" customHeight="1">
      <c r="A34" s="36" t="s">
        <v>26</v>
      </c>
      <c r="B34" s="30"/>
      <c r="C34" s="31">
        <v>247</v>
      </c>
      <c r="D34" s="31">
        <v>247</v>
      </c>
      <c r="E34" s="31">
        <v>187</v>
      </c>
      <c r="F34" s="32"/>
      <c r="G34" s="32"/>
      <c r="H34" s="224">
        <v>6.473</v>
      </c>
      <c r="I34" s="224">
        <v>6.495</v>
      </c>
      <c r="J34" s="224">
        <v>4.51</v>
      </c>
      <c r="K34" s="33"/>
    </row>
    <row r="35" spans="1:11" s="34" customFormat="1" ht="11.25" customHeight="1">
      <c r="A35" s="36" t="s">
        <v>27</v>
      </c>
      <c r="B35" s="30"/>
      <c r="C35" s="31">
        <v>325</v>
      </c>
      <c r="D35" s="31">
        <v>387</v>
      </c>
      <c r="E35" s="31">
        <v>325</v>
      </c>
      <c r="F35" s="32"/>
      <c r="G35" s="32"/>
      <c r="H35" s="224">
        <v>8.152</v>
      </c>
      <c r="I35" s="224">
        <v>9.11</v>
      </c>
      <c r="J35" s="224">
        <v>6.16</v>
      </c>
      <c r="K35" s="33"/>
    </row>
    <row r="36" spans="1:11" s="34" customFormat="1" ht="11.25" customHeight="1">
      <c r="A36" s="36" t="s">
        <v>28</v>
      </c>
      <c r="B36" s="30"/>
      <c r="C36" s="31">
        <v>334</v>
      </c>
      <c r="D36" s="31">
        <v>334</v>
      </c>
      <c r="E36" s="31">
        <v>243</v>
      </c>
      <c r="F36" s="32"/>
      <c r="G36" s="32"/>
      <c r="H36" s="224">
        <v>6.68</v>
      </c>
      <c r="I36" s="224">
        <v>6.68</v>
      </c>
      <c r="J36" s="224">
        <v>4.86</v>
      </c>
      <c r="K36" s="33"/>
    </row>
    <row r="37" spans="1:11" s="43" customFormat="1" ht="11.25" customHeight="1">
      <c r="A37" s="37" t="s">
        <v>29</v>
      </c>
      <c r="B37" s="38"/>
      <c r="C37" s="39">
        <v>1268</v>
      </c>
      <c r="D37" s="39">
        <v>1290</v>
      </c>
      <c r="E37" s="39">
        <v>1070</v>
      </c>
      <c r="F37" s="40">
        <f>IF(D37&gt;0,100*E37/D37,0)</f>
        <v>82.94573643410853</v>
      </c>
      <c r="G37" s="41"/>
      <c r="H37" s="225">
        <v>28.442</v>
      </c>
      <c r="I37" s="226">
        <v>28.765</v>
      </c>
      <c r="J37" s="226">
        <v>21.268</v>
      </c>
      <c r="K37" s="42">
        <f>IF(I37&gt;0,100*J37/I37,0)</f>
        <v>73.93707630801322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224"/>
      <c r="I38" s="224"/>
      <c r="J38" s="224"/>
      <c r="K38" s="33"/>
    </row>
    <row r="39" spans="1:11" s="43" customFormat="1" ht="11.25" customHeight="1">
      <c r="A39" s="37" t="s">
        <v>30</v>
      </c>
      <c r="B39" s="38"/>
      <c r="C39" s="39">
        <v>1460</v>
      </c>
      <c r="D39" s="39">
        <v>1460</v>
      </c>
      <c r="E39" s="39">
        <v>1551</v>
      </c>
      <c r="F39" s="40">
        <f>IF(D39&gt;0,100*E39/D39,0)</f>
        <v>106.23287671232876</v>
      </c>
      <c r="G39" s="41"/>
      <c r="H39" s="225">
        <v>54.876</v>
      </c>
      <c r="I39" s="226">
        <v>54.826</v>
      </c>
      <c r="J39" s="226">
        <v>60.29</v>
      </c>
      <c r="K39" s="42">
        <f>IF(I39&gt;0,100*J39/I39,0)</f>
        <v>109.96607449020537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224"/>
      <c r="I40" s="224"/>
      <c r="J40" s="224"/>
      <c r="K40" s="33"/>
    </row>
    <row r="41" spans="1:11" s="34" customFormat="1" ht="11.25" customHeight="1">
      <c r="A41" s="29" t="s">
        <v>31</v>
      </c>
      <c r="B41" s="30"/>
      <c r="C41" s="31">
        <v>1105</v>
      </c>
      <c r="D41" s="31">
        <v>1263</v>
      </c>
      <c r="E41" s="31">
        <v>1291</v>
      </c>
      <c r="F41" s="32"/>
      <c r="G41" s="32"/>
      <c r="H41" s="224">
        <v>55.342</v>
      </c>
      <c r="I41" s="224">
        <v>71.877</v>
      </c>
      <c r="J41" s="224">
        <v>65.025</v>
      </c>
      <c r="K41" s="33"/>
    </row>
    <row r="42" spans="1:11" s="34" customFormat="1" ht="11.25" customHeight="1">
      <c r="A42" s="36" t="s">
        <v>32</v>
      </c>
      <c r="B42" s="30"/>
      <c r="C42" s="31">
        <v>2510</v>
      </c>
      <c r="D42" s="31">
        <v>2438</v>
      </c>
      <c r="E42" s="31">
        <v>2278</v>
      </c>
      <c r="F42" s="32"/>
      <c r="G42" s="32"/>
      <c r="H42" s="224">
        <v>87.82</v>
      </c>
      <c r="I42" s="224">
        <v>87.88</v>
      </c>
      <c r="J42" s="224">
        <v>87.964</v>
      </c>
      <c r="K42" s="33"/>
    </row>
    <row r="43" spans="1:11" s="34" customFormat="1" ht="11.25" customHeight="1">
      <c r="A43" s="36" t="s">
        <v>33</v>
      </c>
      <c r="B43" s="30"/>
      <c r="C43" s="31">
        <v>1690</v>
      </c>
      <c r="D43" s="31">
        <v>1760</v>
      </c>
      <c r="E43" s="31">
        <v>1530</v>
      </c>
      <c r="F43" s="32"/>
      <c r="G43" s="32"/>
      <c r="H43" s="224">
        <v>67.1</v>
      </c>
      <c r="I43" s="224">
        <v>84.37</v>
      </c>
      <c r="J43" s="224">
        <v>63.77</v>
      </c>
      <c r="K43" s="33"/>
    </row>
    <row r="44" spans="1:11" s="34" customFormat="1" ht="11.25" customHeight="1">
      <c r="A44" s="36" t="s">
        <v>34</v>
      </c>
      <c r="B44" s="30"/>
      <c r="C44" s="31">
        <v>922</v>
      </c>
      <c r="D44" s="31">
        <v>944</v>
      </c>
      <c r="E44" s="31">
        <v>971</v>
      </c>
      <c r="F44" s="32"/>
      <c r="G44" s="32"/>
      <c r="H44" s="224">
        <v>39.706</v>
      </c>
      <c r="I44" s="224">
        <v>40.831</v>
      </c>
      <c r="J44" s="224">
        <v>39.847</v>
      </c>
      <c r="K44" s="33"/>
    </row>
    <row r="45" spans="1:11" s="34" customFormat="1" ht="11.25" customHeight="1">
      <c r="A45" s="36" t="s">
        <v>35</v>
      </c>
      <c r="B45" s="30"/>
      <c r="C45" s="31">
        <v>4700</v>
      </c>
      <c r="D45" s="31">
        <v>4800</v>
      </c>
      <c r="E45" s="31">
        <v>4119</v>
      </c>
      <c r="F45" s="32"/>
      <c r="G45" s="32"/>
      <c r="H45" s="224">
        <v>196.46</v>
      </c>
      <c r="I45" s="224">
        <v>208.8</v>
      </c>
      <c r="J45" s="224">
        <v>183.198</v>
      </c>
      <c r="K45" s="33"/>
    </row>
    <row r="46" spans="1:11" s="34" customFormat="1" ht="11.25" customHeight="1">
      <c r="A46" s="36" t="s">
        <v>36</v>
      </c>
      <c r="B46" s="30"/>
      <c r="C46" s="31">
        <v>2130</v>
      </c>
      <c r="D46" s="31">
        <v>2286</v>
      </c>
      <c r="E46" s="31">
        <v>2130</v>
      </c>
      <c r="F46" s="32"/>
      <c r="G46" s="32"/>
      <c r="H46" s="224">
        <v>93.35</v>
      </c>
      <c r="I46" s="224">
        <v>119.83</v>
      </c>
      <c r="J46" s="224">
        <v>87.7</v>
      </c>
      <c r="K46" s="33"/>
    </row>
    <row r="47" spans="1:11" s="34" customFormat="1" ht="11.25" customHeight="1">
      <c r="A47" s="36" t="s">
        <v>37</v>
      </c>
      <c r="B47" s="30"/>
      <c r="C47" s="31">
        <v>498</v>
      </c>
      <c r="D47" s="31">
        <v>518</v>
      </c>
      <c r="E47" s="31">
        <v>457</v>
      </c>
      <c r="F47" s="32"/>
      <c r="G47" s="32"/>
      <c r="H47" s="224">
        <v>19.92</v>
      </c>
      <c r="I47" s="224">
        <v>20.72</v>
      </c>
      <c r="J47" s="224">
        <v>17.138</v>
      </c>
      <c r="K47" s="33"/>
    </row>
    <row r="48" spans="1:11" s="34" customFormat="1" ht="11.25" customHeight="1">
      <c r="A48" s="36" t="s">
        <v>38</v>
      </c>
      <c r="B48" s="30"/>
      <c r="C48" s="31">
        <v>5798</v>
      </c>
      <c r="D48" s="31">
        <v>5767</v>
      </c>
      <c r="E48" s="31">
        <v>5093</v>
      </c>
      <c r="F48" s="32"/>
      <c r="G48" s="32"/>
      <c r="H48" s="224">
        <v>272.1</v>
      </c>
      <c r="I48" s="224">
        <v>297.186</v>
      </c>
      <c r="J48" s="224">
        <v>236.371</v>
      </c>
      <c r="K48" s="33"/>
    </row>
    <row r="49" spans="1:11" s="34" customFormat="1" ht="11.25" customHeight="1">
      <c r="A49" s="36" t="s">
        <v>39</v>
      </c>
      <c r="B49" s="30"/>
      <c r="C49" s="31">
        <v>937</v>
      </c>
      <c r="D49" s="31">
        <v>911</v>
      </c>
      <c r="E49" s="31">
        <v>958</v>
      </c>
      <c r="F49" s="32"/>
      <c r="G49" s="32"/>
      <c r="H49" s="224">
        <v>42.049</v>
      </c>
      <c r="I49" s="224">
        <v>42.01</v>
      </c>
      <c r="J49" s="224">
        <v>47.9</v>
      </c>
      <c r="K49" s="33"/>
    </row>
    <row r="50" spans="1:11" s="43" customFormat="1" ht="11.25" customHeight="1">
      <c r="A50" s="44" t="s">
        <v>40</v>
      </c>
      <c r="B50" s="38"/>
      <c r="C50" s="39">
        <v>20290</v>
      </c>
      <c r="D50" s="39">
        <v>20687</v>
      </c>
      <c r="E50" s="39">
        <v>18827</v>
      </c>
      <c r="F50" s="40">
        <f>IF(D50&gt;0,100*E50/D50,0)</f>
        <v>91.00884613525402</v>
      </c>
      <c r="G50" s="41"/>
      <c r="H50" s="225">
        <v>873.847</v>
      </c>
      <c r="I50" s="226">
        <v>973.5040000000001</v>
      </c>
      <c r="J50" s="226">
        <v>828.913</v>
      </c>
      <c r="K50" s="42">
        <f>IF(I50&gt;0,100*J50/I50,0)</f>
        <v>85.14736457169153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224"/>
      <c r="I51" s="224"/>
      <c r="J51" s="224"/>
      <c r="K51" s="33"/>
    </row>
    <row r="52" spans="1:11" s="43" customFormat="1" ht="11.25" customHeight="1">
      <c r="A52" s="37" t="s">
        <v>41</v>
      </c>
      <c r="B52" s="38"/>
      <c r="C52" s="39">
        <v>82</v>
      </c>
      <c r="D52" s="39">
        <v>82</v>
      </c>
      <c r="E52" s="39">
        <v>89</v>
      </c>
      <c r="F52" s="40">
        <f>IF(D52&gt;0,100*E52/D52,0)</f>
        <v>108.53658536585365</v>
      </c>
      <c r="G52" s="41"/>
      <c r="H52" s="225">
        <v>1.957</v>
      </c>
      <c r="I52" s="226">
        <v>1.957</v>
      </c>
      <c r="J52" s="226">
        <v>2.23</v>
      </c>
      <c r="K52" s="42">
        <f>IF(I52&gt;0,100*J52/I52,0)</f>
        <v>113.94992335206949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224"/>
      <c r="I53" s="224"/>
      <c r="J53" s="224"/>
      <c r="K53" s="33"/>
    </row>
    <row r="54" spans="1:11" s="34" customFormat="1" ht="11.25" customHeight="1">
      <c r="A54" s="36" t="s">
        <v>42</v>
      </c>
      <c r="B54" s="30"/>
      <c r="C54" s="31">
        <v>1100</v>
      </c>
      <c r="D54" s="31">
        <v>1270</v>
      </c>
      <c r="E54" s="31">
        <v>1085</v>
      </c>
      <c r="F54" s="32"/>
      <c r="G54" s="32"/>
      <c r="H54" s="224">
        <v>33.95</v>
      </c>
      <c r="I54" s="224">
        <v>37.83</v>
      </c>
      <c r="J54" s="224">
        <v>31.708</v>
      </c>
      <c r="K54" s="33"/>
    </row>
    <row r="55" spans="1:11" s="34" customFormat="1" ht="11.25" customHeight="1">
      <c r="A55" s="36" t="s">
        <v>43</v>
      </c>
      <c r="B55" s="30"/>
      <c r="C55" s="31">
        <v>830</v>
      </c>
      <c r="D55" s="31">
        <v>462</v>
      </c>
      <c r="E55" s="31">
        <v>473</v>
      </c>
      <c r="F55" s="32"/>
      <c r="G55" s="32"/>
      <c r="H55" s="224">
        <v>26.5</v>
      </c>
      <c r="I55" s="224">
        <v>13.86</v>
      </c>
      <c r="J55" s="224">
        <v>14.19</v>
      </c>
      <c r="K55" s="33"/>
    </row>
    <row r="56" spans="1:11" s="34" customFormat="1" ht="11.25" customHeight="1">
      <c r="A56" s="36" t="s">
        <v>44</v>
      </c>
      <c r="B56" s="30"/>
      <c r="C56" s="31">
        <v>160</v>
      </c>
      <c r="D56" s="31">
        <v>144</v>
      </c>
      <c r="E56" s="31">
        <v>165</v>
      </c>
      <c r="F56" s="32"/>
      <c r="G56" s="32"/>
      <c r="H56" s="224">
        <v>2.04</v>
      </c>
      <c r="I56" s="224">
        <v>1.77</v>
      </c>
      <c r="J56" s="224">
        <v>2.038</v>
      </c>
      <c r="K56" s="33"/>
    </row>
    <row r="57" spans="1:11" s="34" customFormat="1" ht="11.25" customHeight="1">
      <c r="A57" s="36" t="s">
        <v>45</v>
      </c>
      <c r="B57" s="30"/>
      <c r="C57" s="31">
        <v>12</v>
      </c>
      <c r="D57" s="31">
        <v>139</v>
      </c>
      <c r="E57" s="31">
        <v>107</v>
      </c>
      <c r="F57" s="32"/>
      <c r="G57" s="32"/>
      <c r="H57" s="224">
        <v>0.28800000000000003</v>
      </c>
      <c r="I57" s="224">
        <v>1.918</v>
      </c>
      <c r="J57" s="224">
        <v>1.707</v>
      </c>
      <c r="K57" s="33"/>
    </row>
    <row r="58" spans="1:11" s="34" customFormat="1" ht="11.25" customHeight="1">
      <c r="A58" s="36" t="s">
        <v>46</v>
      </c>
      <c r="B58" s="30"/>
      <c r="C58" s="31">
        <v>556</v>
      </c>
      <c r="D58" s="31">
        <v>482</v>
      </c>
      <c r="E58" s="31">
        <v>323</v>
      </c>
      <c r="F58" s="32"/>
      <c r="G58" s="32"/>
      <c r="H58" s="224">
        <v>21.508000000000003</v>
      </c>
      <c r="I58" s="224">
        <v>12.576</v>
      </c>
      <c r="J58" s="224">
        <v>8.041</v>
      </c>
      <c r="K58" s="33"/>
    </row>
    <row r="59" spans="1:11" s="43" customFormat="1" ht="11.25" customHeight="1">
      <c r="A59" s="37" t="s">
        <v>47</v>
      </c>
      <c r="B59" s="38"/>
      <c r="C59" s="39">
        <v>2658</v>
      </c>
      <c r="D59" s="39">
        <v>2497</v>
      </c>
      <c r="E59" s="39">
        <v>2153</v>
      </c>
      <c r="F59" s="40">
        <f>IF(D59&gt;0,100*E59/D59,0)</f>
        <v>86.22346816179416</v>
      </c>
      <c r="G59" s="41"/>
      <c r="H59" s="225">
        <v>84.286</v>
      </c>
      <c r="I59" s="226">
        <v>67.95400000000001</v>
      </c>
      <c r="J59" s="226">
        <v>57.684</v>
      </c>
      <c r="K59" s="42">
        <f>IF(I59&gt;0,100*J59/I59,0)</f>
        <v>84.8868352120552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224"/>
      <c r="I60" s="224"/>
      <c r="J60" s="224"/>
      <c r="K60" s="33"/>
    </row>
    <row r="61" spans="1:11" s="34" customFormat="1" ht="11.25" customHeight="1">
      <c r="A61" s="36" t="s">
        <v>48</v>
      </c>
      <c r="B61" s="30"/>
      <c r="C61" s="31">
        <v>618</v>
      </c>
      <c r="D61" s="31">
        <v>550</v>
      </c>
      <c r="E61" s="31">
        <v>570</v>
      </c>
      <c r="F61" s="32"/>
      <c r="G61" s="32"/>
      <c r="H61" s="224">
        <v>13.987000000000002</v>
      </c>
      <c r="I61" s="224">
        <v>13.75</v>
      </c>
      <c r="J61" s="224">
        <v>14.86</v>
      </c>
      <c r="K61" s="33"/>
    </row>
    <row r="62" spans="1:11" s="34" customFormat="1" ht="11.25" customHeight="1">
      <c r="A62" s="36" t="s">
        <v>49</v>
      </c>
      <c r="B62" s="30"/>
      <c r="C62" s="31">
        <v>589</v>
      </c>
      <c r="D62" s="31">
        <v>470</v>
      </c>
      <c r="E62" s="31">
        <v>452</v>
      </c>
      <c r="F62" s="32"/>
      <c r="G62" s="32"/>
      <c r="H62" s="224">
        <v>10.559</v>
      </c>
      <c r="I62" s="224">
        <v>6.676</v>
      </c>
      <c r="J62" s="224">
        <v>8.17</v>
      </c>
      <c r="K62" s="33"/>
    </row>
    <row r="63" spans="1:11" s="34" customFormat="1" ht="11.25" customHeight="1">
      <c r="A63" s="36" t="s">
        <v>50</v>
      </c>
      <c r="B63" s="30"/>
      <c r="C63" s="31">
        <v>489</v>
      </c>
      <c r="D63" s="31">
        <v>924</v>
      </c>
      <c r="E63" s="31">
        <v>1041</v>
      </c>
      <c r="F63" s="32"/>
      <c r="G63" s="32"/>
      <c r="H63" s="224">
        <v>15.319999999999999</v>
      </c>
      <c r="I63" s="224">
        <v>34.125</v>
      </c>
      <c r="J63" s="224">
        <v>34.701</v>
      </c>
      <c r="K63" s="33"/>
    </row>
    <row r="64" spans="1:11" s="43" customFormat="1" ht="11.25" customHeight="1">
      <c r="A64" s="37" t="s">
        <v>51</v>
      </c>
      <c r="B64" s="38"/>
      <c r="C64" s="39">
        <v>1696</v>
      </c>
      <c r="D64" s="39">
        <v>1944</v>
      </c>
      <c r="E64" s="39">
        <v>2063</v>
      </c>
      <c r="F64" s="40">
        <f>IF(D64&gt;0,100*E64/D64,0)</f>
        <v>106.12139917695474</v>
      </c>
      <c r="G64" s="41"/>
      <c r="H64" s="225">
        <v>39.866</v>
      </c>
      <c r="I64" s="226">
        <v>54.551</v>
      </c>
      <c r="J64" s="226">
        <v>57.731</v>
      </c>
      <c r="K64" s="42">
        <f>IF(I64&gt;0,100*J64/I64,0)</f>
        <v>105.82940734358674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224"/>
      <c r="I65" s="224"/>
      <c r="J65" s="224"/>
      <c r="K65" s="33"/>
    </row>
    <row r="66" spans="1:11" s="43" customFormat="1" ht="11.25" customHeight="1">
      <c r="A66" s="37" t="s">
        <v>52</v>
      </c>
      <c r="B66" s="38"/>
      <c r="C66" s="39">
        <v>2834</v>
      </c>
      <c r="D66" s="39">
        <v>5220</v>
      </c>
      <c r="E66" s="39">
        <v>4713</v>
      </c>
      <c r="F66" s="40">
        <f>IF(D66&gt;0,100*E66/D66,0)</f>
        <v>90.28735632183908</v>
      </c>
      <c r="G66" s="41"/>
      <c r="H66" s="225">
        <v>96.268</v>
      </c>
      <c r="I66" s="226">
        <v>175.464</v>
      </c>
      <c r="J66" s="226">
        <v>159.698</v>
      </c>
      <c r="K66" s="42">
        <f>IF(I66&gt;0,100*J66/I66,0)</f>
        <v>91.01468107418046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224"/>
      <c r="I67" s="224"/>
      <c r="J67" s="224"/>
      <c r="K67" s="33"/>
    </row>
    <row r="68" spans="1:11" s="34" customFormat="1" ht="11.25" customHeight="1">
      <c r="A68" s="36" t="s">
        <v>53</v>
      </c>
      <c r="B68" s="30"/>
      <c r="C68" s="31">
        <v>607</v>
      </c>
      <c r="D68" s="31">
        <v>600</v>
      </c>
      <c r="E68" s="31">
        <v>580</v>
      </c>
      <c r="F68" s="32"/>
      <c r="G68" s="32"/>
      <c r="H68" s="224">
        <v>18.975</v>
      </c>
      <c r="I68" s="224">
        <v>24</v>
      </c>
      <c r="J68" s="224">
        <v>25</v>
      </c>
      <c r="K68" s="33"/>
    </row>
    <row r="69" spans="1:11" s="34" customFormat="1" ht="11.25" customHeight="1">
      <c r="A69" s="36" t="s">
        <v>54</v>
      </c>
      <c r="B69" s="30"/>
      <c r="C69" s="31">
        <v>418</v>
      </c>
      <c r="D69" s="31">
        <v>400</v>
      </c>
      <c r="E69" s="31">
        <v>300</v>
      </c>
      <c r="F69" s="32"/>
      <c r="G69" s="32"/>
      <c r="H69" s="224">
        <v>12.933</v>
      </c>
      <c r="I69" s="224">
        <v>15</v>
      </c>
      <c r="J69" s="224">
        <v>12</v>
      </c>
      <c r="K69" s="33"/>
    </row>
    <row r="70" spans="1:11" s="43" customFormat="1" ht="11.25" customHeight="1">
      <c r="A70" s="37" t="s">
        <v>55</v>
      </c>
      <c r="B70" s="38"/>
      <c r="C70" s="39">
        <v>1025</v>
      </c>
      <c r="D70" s="39">
        <v>1000</v>
      </c>
      <c r="E70" s="39">
        <v>880</v>
      </c>
      <c r="F70" s="40">
        <f>IF(D70&gt;0,100*E70/D70,0)</f>
        <v>88</v>
      </c>
      <c r="G70" s="41"/>
      <c r="H70" s="225">
        <v>31.908</v>
      </c>
      <c r="I70" s="226">
        <v>39</v>
      </c>
      <c r="J70" s="226">
        <v>37</v>
      </c>
      <c r="K70" s="42">
        <f>IF(I70&gt;0,100*J70/I70,0)</f>
        <v>94.87179487179488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224"/>
      <c r="I71" s="224"/>
      <c r="J71" s="224"/>
      <c r="K71" s="33"/>
    </row>
    <row r="72" spans="1:11" s="34" customFormat="1" ht="11.25" customHeight="1">
      <c r="A72" s="36" t="s">
        <v>56</v>
      </c>
      <c r="B72" s="30"/>
      <c r="C72" s="31">
        <v>486</v>
      </c>
      <c r="D72" s="31">
        <v>509</v>
      </c>
      <c r="E72" s="31">
        <v>510</v>
      </c>
      <c r="F72" s="32"/>
      <c r="G72" s="32"/>
      <c r="H72" s="224">
        <v>10.861</v>
      </c>
      <c r="I72" s="224">
        <v>11.367</v>
      </c>
      <c r="J72" s="224">
        <v>12.409</v>
      </c>
      <c r="K72" s="33"/>
    </row>
    <row r="73" spans="1:11" s="34" customFormat="1" ht="11.25" customHeight="1">
      <c r="A73" s="36" t="s">
        <v>57</v>
      </c>
      <c r="B73" s="30"/>
      <c r="C73" s="31">
        <v>2095</v>
      </c>
      <c r="D73" s="31">
        <v>2015</v>
      </c>
      <c r="E73" s="31">
        <v>1811</v>
      </c>
      <c r="F73" s="32"/>
      <c r="G73" s="32"/>
      <c r="H73" s="224">
        <v>52.85</v>
      </c>
      <c r="I73" s="224">
        <v>44.05</v>
      </c>
      <c r="J73" s="224">
        <v>40.542</v>
      </c>
      <c r="K73" s="33"/>
    </row>
    <row r="74" spans="1:11" s="34" customFormat="1" ht="11.25" customHeight="1">
      <c r="A74" s="36" t="s">
        <v>58</v>
      </c>
      <c r="B74" s="30"/>
      <c r="C74" s="31">
        <v>681</v>
      </c>
      <c r="D74" s="31">
        <v>685</v>
      </c>
      <c r="E74" s="31">
        <v>695</v>
      </c>
      <c r="F74" s="32"/>
      <c r="G74" s="32"/>
      <c r="H74" s="224">
        <v>26.155</v>
      </c>
      <c r="I74" s="224">
        <v>26.375</v>
      </c>
      <c r="J74" s="224">
        <v>26.75</v>
      </c>
      <c r="K74" s="33"/>
    </row>
    <row r="75" spans="1:11" s="34" customFormat="1" ht="11.25" customHeight="1">
      <c r="A75" s="36" t="s">
        <v>59</v>
      </c>
      <c r="B75" s="30"/>
      <c r="C75" s="31">
        <v>1073</v>
      </c>
      <c r="D75" s="31">
        <v>1073</v>
      </c>
      <c r="E75" s="31">
        <v>1076</v>
      </c>
      <c r="F75" s="32"/>
      <c r="G75" s="32"/>
      <c r="H75" s="224">
        <v>27.375</v>
      </c>
      <c r="I75" s="224">
        <v>27.375400000000003</v>
      </c>
      <c r="J75" s="224">
        <v>26.678399000000002</v>
      </c>
      <c r="K75" s="33"/>
    </row>
    <row r="76" spans="1:11" s="34" customFormat="1" ht="11.25" customHeight="1">
      <c r="A76" s="36" t="s">
        <v>60</v>
      </c>
      <c r="B76" s="30"/>
      <c r="C76" s="31">
        <v>488</v>
      </c>
      <c r="D76" s="31">
        <v>466</v>
      </c>
      <c r="E76" s="31">
        <v>560</v>
      </c>
      <c r="F76" s="32"/>
      <c r="G76" s="32"/>
      <c r="H76" s="224">
        <v>8.408</v>
      </c>
      <c r="I76" s="224">
        <v>14.034</v>
      </c>
      <c r="J76" s="224">
        <v>20.075</v>
      </c>
      <c r="K76" s="33"/>
    </row>
    <row r="77" spans="1:11" s="34" customFormat="1" ht="11.25" customHeight="1">
      <c r="A77" s="36" t="s">
        <v>61</v>
      </c>
      <c r="B77" s="30"/>
      <c r="C77" s="31">
        <v>280</v>
      </c>
      <c r="D77" s="31">
        <v>280</v>
      </c>
      <c r="E77" s="31">
        <v>212</v>
      </c>
      <c r="F77" s="32"/>
      <c r="G77" s="32"/>
      <c r="H77" s="224">
        <v>7.893999999999999</v>
      </c>
      <c r="I77" s="224">
        <v>6.11</v>
      </c>
      <c r="J77" s="224">
        <v>4.557</v>
      </c>
      <c r="K77" s="33"/>
    </row>
    <row r="78" spans="1:11" s="34" customFormat="1" ht="11.25" customHeight="1">
      <c r="A78" s="36" t="s">
        <v>62</v>
      </c>
      <c r="B78" s="30"/>
      <c r="C78" s="31">
        <v>1715</v>
      </c>
      <c r="D78" s="31">
        <v>1670</v>
      </c>
      <c r="E78" s="31">
        <v>1296</v>
      </c>
      <c r="F78" s="32"/>
      <c r="G78" s="32"/>
      <c r="H78" s="224">
        <v>45.213</v>
      </c>
      <c r="I78" s="224">
        <v>46.71</v>
      </c>
      <c r="J78" s="224">
        <v>35.943</v>
      </c>
      <c r="K78" s="33"/>
    </row>
    <row r="79" spans="1:11" s="34" customFormat="1" ht="11.25" customHeight="1">
      <c r="A79" s="36" t="s">
        <v>63</v>
      </c>
      <c r="B79" s="30"/>
      <c r="C79" s="31">
        <v>3938</v>
      </c>
      <c r="D79" s="31">
        <v>4370</v>
      </c>
      <c r="E79" s="31">
        <v>3950</v>
      </c>
      <c r="F79" s="32"/>
      <c r="G79" s="32"/>
      <c r="H79" s="224">
        <v>79.63000000000001</v>
      </c>
      <c r="I79" s="224">
        <v>148.006</v>
      </c>
      <c r="J79" s="224">
        <v>130</v>
      </c>
      <c r="K79" s="33"/>
    </row>
    <row r="80" spans="1:11" s="43" customFormat="1" ht="11.25" customHeight="1">
      <c r="A80" s="44" t="s">
        <v>64</v>
      </c>
      <c r="B80" s="38"/>
      <c r="C80" s="39">
        <v>10756</v>
      </c>
      <c r="D80" s="39">
        <v>11068</v>
      </c>
      <c r="E80" s="39">
        <v>10110</v>
      </c>
      <c r="F80" s="40">
        <f>IF(D80&gt;0,100*E80/D80,0)</f>
        <v>91.34441633538128</v>
      </c>
      <c r="G80" s="41"/>
      <c r="H80" s="225">
        <v>258.386</v>
      </c>
      <c r="I80" s="226">
        <v>324.02740000000006</v>
      </c>
      <c r="J80" s="226">
        <v>296.95439899999997</v>
      </c>
      <c r="K80" s="42">
        <f>IF(I80&gt;0,100*J80/I80,0)</f>
        <v>91.64484207199759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224"/>
      <c r="I81" s="224"/>
      <c r="J81" s="224"/>
      <c r="K81" s="33"/>
    </row>
    <row r="82" spans="1:11" s="34" customFormat="1" ht="11.25" customHeight="1">
      <c r="A82" s="36" t="s">
        <v>65</v>
      </c>
      <c r="B82" s="30"/>
      <c r="C82" s="31">
        <v>1617</v>
      </c>
      <c r="D82" s="31">
        <v>2023</v>
      </c>
      <c r="E82" s="31">
        <v>2182</v>
      </c>
      <c r="F82" s="32"/>
      <c r="G82" s="32"/>
      <c r="H82" s="224">
        <v>35.856</v>
      </c>
      <c r="I82" s="224">
        <v>46.088</v>
      </c>
      <c r="J82" s="224">
        <v>48.592</v>
      </c>
      <c r="K82" s="33"/>
    </row>
    <row r="83" spans="1:11" s="34" customFormat="1" ht="11.25" customHeight="1">
      <c r="A83" s="36" t="s">
        <v>66</v>
      </c>
      <c r="B83" s="30"/>
      <c r="C83" s="31">
        <v>3265</v>
      </c>
      <c r="D83" s="31">
        <v>3260</v>
      </c>
      <c r="E83" s="31">
        <v>3152</v>
      </c>
      <c r="F83" s="32"/>
      <c r="G83" s="32"/>
      <c r="H83" s="224">
        <v>58.55700000000001</v>
      </c>
      <c r="I83" s="224">
        <v>58.3</v>
      </c>
      <c r="J83" s="224">
        <v>57.564</v>
      </c>
      <c r="K83" s="33"/>
    </row>
    <row r="84" spans="1:11" s="43" customFormat="1" ht="11.25" customHeight="1">
      <c r="A84" s="37" t="s">
        <v>67</v>
      </c>
      <c r="B84" s="38"/>
      <c r="C84" s="39">
        <v>4882</v>
      </c>
      <c r="D84" s="39">
        <v>5283</v>
      </c>
      <c r="E84" s="39">
        <v>5334</v>
      </c>
      <c r="F84" s="40">
        <f>IF(D84&gt;0,100*E84/D84,0)</f>
        <v>100.96536059057354</v>
      </c>
      <c r="G84" s="41"/>
      <c r="H84" s="225">
        <v>94.41300000000001</v>
      </c>
      <c r="I84" s="226">
        <v>104.388</v>
      </c>
      <c r="J84" s="226">
        <v>106.156</v>
      </c>
      <c r="K84" s="42">
        <f>IF(I84&gt;0,100*J84/I84,0)</f>
        <v>101.6936812660459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224"/>
      <c r="I85" s="224"/>
      <c r="J85" s="224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224"/>
      <c r="I86" s="224"/>
      <c r="J86" s="224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227"/>
      <c r="I87" s="228"/>
      <c r="J87" s="228"/>
      <c r="K87" s="51"/>
    </row>
    <row r="88" spans="1:11" s="43" customFormat="1" ht="11.25" customHeight="1">
      <c r="A88" s="52" t="s">
        <v>68</v>
      </c>
      <c r="B88" s="53"/>
      <c r="C88" s="54">
        <v>71972</v>
      </c>
      <c r="D88" s="54">
        <v>75762.49600069236</v>
      </c>
      <c r="E88" s="54">
        <v>72119</v>
      </c>
      <c r="F88" s="55">
        <f>IF(D88&gt;0,100*E88/D88,0)</f>
        <v>95.19089761686433</v>
      </c>
      <c r="G88" s="41"/>
      <c r="H88" s="229">
        <v>2170.907</v>
      </c>
      <c r="I88" s="230">
        <v>2466.807330062276</v>
      </c>
      <c r="J88" s="230">
        <v>2245.412399</v>
      </c>
      <c r="K88" s="55">
        <f>IF(I88&gt;0,100*J88/I88,0)</f>
        <v>91.0250416250917</v>
      </c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231"/>
      <c r="I89" s="232"/>
      <c r="J89" s="232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31496062992125984" top="0.3937007874015748" bottom="0.3937007874015748" header="0" footer="0.2755905511811024"/>
  <pageSetup firstPageNumber="9" useFirstPageNumber="1"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54"/>
  <dimension ref="A1:S630"/>
  <sheetViews>
    <sheetView showZeros="0" view="pageBreakPreview" zoomScale="80" zoomScaleNormal="80" zoomScaleSheetLayoutView="80" zoomScalePageLayoutView="0" workbookViewId="0" topLeftCell="A52">
      <selection activeCell="N66" sqref="N66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7" width="10.00390625" style="61" customWidth="1"/>
    <col min="8" max="8" width="0.71875" style="61" customWidth="1"/>
    <col min="9" max="9" width="10.00390625" style="61" customWidth="1"/>
    <col min="10" max="10" width="15.00390625" style="61" customWidth="1"/>
    <col min="11" max="13" width="10.00390625" style="61" customWidth="1"/>
    <col min="14" max="14" width="9.8515625" style="61" customWidth="1"/>
    <col min="15" max="15" width="1.421875" style="61" customWidth="1"/>
    <col min="16" max="20" width="11.57421875" style="7" customWidth="1"/>
    <col min="21" max="16384" width="9.8515625" style="61" customWidth="1"/>
  </cols>
  <sheetData>
    <row r="1" spans="1:19" s="1" customFormat="1" ht="12.75" customHeight="1">
      <c r="A1" s="293" t="s">
        <v>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P1" s="2"/>
      <c r="Q1" s="2"/>
      <c r="R1" s="2"/>
      <c r="S1" s="2"/>
    </row>
    <row r="2" spans="1:19" s="1" customFormat="1" ht="11.25" customHeight="1">
      <c r="A2" s="3" t="s">
        <v>285</v>
      </c>
      <c r="B2" s="4"/>
      <c r="C2" s="4"/>
      <c r="D2" s="4"/>
      <c r="E2" s="5"/>
      <c r="F2" s="5"/>
      <c r="G2" s="4"/>
      <c r="H2" s="4"/>
      <c r="I2" s="4"/>
      <c r="J2" s="6"/>
      <c r="K2" s="294" t="s">
        <v>70</v>
      </c>
      <c r="L2" s="294"/>
      <c r="M2" s="294"/>
      <c r="P2"/>
      <c r="Q2"/>
      <c r="R2"/>
      <c r="S2"/>
    </row>
    <row r="3" spans="1:19" s="1" customFormat="1" ht="11.25" customHeight="1" thickBot="1">
      <c r="A3" s="240" t="s">
        <v>286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P3"/>
      <c r="Q3"/>
      <c r="R3"/>
      <c r="S3"/>
    </row>
    <row r="4" spans="1:19" s="11" customFormat="1" ht="11.25" customHeight="1">
      <c r="A4" s="8" t="s">
        <v>2</v>
      </c>
      <c r="B4" s="9"/>
      <c r="C4" s="295" t="s">
        <v>3</v>
      </c>
      <c r="D4" s="296"/>
      <c r="E4" s="296"/>
      <c r="F4" s="296"/>
      <c r="G4" s="297"/>
      <c r="H4" s="10"/>
      <c r="I4" s="298" t="s">
        <v>4</v>
      </c>
      <c r="J4" s="299"/>
      <c r="K4" s="299"/>
      <c r="L4" s="299"/>
      <c r="M4" s="300"/>
      <c r="P4"/>
      <c r="Q4"/>
      <c r="R4"/>
      <c r="S4"/>
    </row>
    <row r="5" spans="1:19" s="11" customFormat="1" ht="11.25" customHeight="1" thickBot="1">
      <c r="A5" s="12" t="s">
        <v>5</v>
      </c>
      <c r="B5" s="9"/>
      <c r="C5" s="13"/>
      <c r="D5" s="14"/>
      <c r="E5" s="14"/>
      <c r="F5" s="14"/>
      <c r="G5" s="15"/>
      <c r="H5" s="10"/>
      <c r="I5" s="13"/>
      <c r="J5" s="14"/>
      <c r="K5" s="14"/>
      <c r="L5" s="14"/>
      <c r="M5" s="15"/>
      <c r="P5"/>
      <c r="Q5"/>
      <c r="R5"/>
      <c r="S5"/>
    </row>
    <row r="6" spans="1:19" s="11" customFormat="1" ht="11.25" customHeight="1">
      <c r="A6" s="12" t="s">
        <v>6</v>
      </c>
      <c r="B6" s="9"/>
      <c r="C6" s="16" t="s">
        <v>287</v>
      </c>
      <c r="D6" s="17" t="s">
        <v>287</v>
      </c>
      <c r="E6" s="17" t="s">
        <v>287</v>
      </c>
      <c r="F6" s="17" t="s">
        <v>287</v>
      </c>
      <c r="G6" s="18" t="s">
        <v>287</v>
      </c>
      <c r="H6" s="19"/>
      <c r="I6" s="16" t="s">
        <v>287</v>
      </c>
      <c r="J6" s="17" t="s">
        <v>287</v>
      </c>
      <c r="K6" s="17" t="s">
        <v>287</v>
      </c>
      <c r="L6" s="17" t="s">
        <v>287</v>
      </c>
      <c r="M6" s="18" t="s">
        <v>287</v>
      </c>
      <c r="P6"/>
      <c r="Q6"/>
      <c r="R6"/>
      <c r="S6"/>
    </row>
    <row r="7" spans="1:19" s="11" customFormat="1" ht="11.25" customHeight="1" thickBot="1">
      <c r="A7" s="20"/>
      <c r="B7" s="9"/>
      <c r="C7" s="21" t="s">
        <v>300</v>
      </c>
      <c r="D7" s="22" t="s">
        <v>288</v>
      </c>
      <c r="E7" s="22" t="s">
        <v>289</v>
      </c>
      <c r="F7" s="22" t="s">
        <v>290</v>
      </c>
      <c r="G7" s="23" t="s">
        <v>291</v>
      </c>
      <c r="H7" s="24"/>
      <c r="I7" s="21" t="s">
        <v>300</v>
      </c>
      <c r="J7" s="22" t="s">
        <v>288</v>
      </c>
      <c r="K7" s="22" t="s">
        <v>289</v>
      </c>
      <c r="L7" s="22" t="s">
        <v>290</v>
      </c>
      <c r="M7" s="23" t="s">
        <v>291</v>
      </c>
      <c r="P7"/>
      <c r="Q7"/>
      <c r="R7"/>
      <c r="S7"/>
    </row>
    <row r="8" spans="1:19" s="1" customFormat="1" ht="11.25" customHeight="1">
      <c r="A8" s="25"/>
      <c r="B8" s="26"/>
      <c r="C8" s="26"/>
      <c r="D8" s="26"/>
      <c r="E8" s="26"/>
      <c r="F8" s="26"/>
      <c r="G8" s="26"/>
      <c r="H8" s="2"/>
      <c r="I8" s="27"/>
      <c r="J8" s="27"/>
      <c r="K8" s="27"/>
      <c r="L8" s="27"/>
      <c r="M8" s="28"/>
      <c r="P8"/>
      <c r="Q8"/>
      <c r="R8"/>
      <c r="S8"/>
    </row>
    <row r="9" spans="1:19" s="34" customFormat="1" ht="11.25" customHeight="1">
      <c r="A9" s="29" t="s">
        <v>8</v>
      </c>
      <c r="B9" s="30"/>
      <c r="C9" s="31">
        <f>'[5]cabeceras_patata'!B9</f>
        <v>32</v>
      </c>
      <c r="D9" s="31">
        <f>'[5]cabeceras_patata'!C9</f>
        <v>612</v>
      </c>
      <c r="E9" s="31">
        <f>'[5]cabeceras_patata'!D9</f>
        <v>5318</v>
      </c>
      <c r="F9" s="31">
        <f>'[5]cabeceras_patata'!E9</f>
        <v>60</v>
      </c>
      <c r="G9" s="31">
        <f>'[5]cabeceras_patata'!F9</f>
        <v>6022</v>
      </c>
      <c r="H9" s="32"/>
      <c r="I9" s="241"/>
      <c r="J9" s="241">
        <f>'[5]cabeceras_patata'!H9</f>
        <v>12.067</v>
      </c>
      <c r="K9" s="241">
        <f>'[5]cabeceras_patata'!I9</f>
        <v>116.464</v>
      </c>
      <c r="L9" s="241">
        <f>'[5]cabeceras_patata'!J9</f>
        <v>1.184</v>
      </c>
      <c r="M9" s="33">
        <f>'[5]cabeceras_patata'!K9</f>
        <v>130.252</v>
      </c>
      <c r="P9"/>
      <c r="Q9"/>
      <c r="R9"/>
      <c r="S9"/>
    </row>
    <row r="10" spans="1:19" s="34" customFormat="1" ht="11.25" customHeight="1">
      <c r="A10" s="36" t="s">
        <v>9</v>
      </c>
      <c r="B10" s="30"/>
      <c r="C10" s="31">
        <f>'[5]cabeceras_patata'!B10</f>
        <v>0</v>
      </c>
      <c r="D10" s="31">
        <f>'[5]cabeceras_patata'!C10</f>
        <v>142</v>
      </c>
      <c r="E10" s="31">
        <f>'[5]cabeceras_patata'!D10</f>
        <v>3450</v>
      </c>
      <c r="F10" s="31">
        <f>'[5]cabeceras_patata'!E10</f>
        <v>620</v>
      </c>
      <c r="G10" s="31">
        <f>'[5]cabeceras_patata'!F10</f>
        <v>4212</v>
      </c>
      <c r="H10" s="32"/>
      <c r="I10" s="241">
        <f>'[5]cabeceras_patata'!G10</f>
        <v>0</v>
      </c>
      <c r="J10" s="241">
        <f>'[5]cabeceras_patata'!H10</f>
        <v>2.52</v>
      </c>
      <c r="K10" s="241">
        <f>'[5]cabeceras_patata'!I10</f>
        <v>70.857</v>
      </c>
      <c r="L10" s="241">
        <f>'[5]cabeceras_patata'!J10</f>
        <v>11.643</v>
      </c>
      <c r="M10" s="33">
        <f>'[5]cabeceras_patata'!K10</f>
        <v>85.02</v>
      </c>
      <c r="P10"/>
      <c r="Q10"/>
      <c r="R10"/>
      <c r="S10"/>
    </row>
    <row r="11" spans="1:19" s="34" customFormat="1" ht="11.25" customHeight="1">
      <c r="A11" s="29" t="s">
        <v>10</v>
      </c>
      <c r="B11" s="30"/>
      <c r="C11" s="31">
        <f>'[5]cabeceras_patata'!B11</f>
        <v>0</v>
      </c>
      <c r="D11" s="31">
        <f>'[5]cabeceras_patata'!C11</f>
        <v>89</v>
      </c>
      <c r="E11" s="31">
        <f>'[5]cabeceras_patata'!D11</f>
        <v>6114</v>
      </c>
      <c r="F11" s="31">
        <f>'[5]cabeceras_patata'!E11</f>
        <v>679</v>
      </c>
      <c r="G11" s="31">
        <f>'[5]cabeceras_patata'!F11</f>
        <v>6882</v>
      </c>
      <c r="H11" s="32"/>
      <c r="I11" s="241">
        <f>'[5]cabeceras_patata'!G11</f>
        <v>0</v>
      </c>
      <c r="J11" s="241">
        <f>'[5]cabeceras_patata'!H11</f>
        <v>2.158</v>
      </c>
      <c r="K11" s="241">
        <f>'[5]cabeceras_patata'!I11</f>
        <v>155.887</v>
      </c>
      <c r="L11" s="241">
        <f>'[5]cabeceras_patata'!J11</f>
        <v>13.145</v>
      </c>
      <c r="M11" s="33">
        <f>'[5]cabeceras_patata'!K11</f>
        <v>171.19</v>
      </c>
      <c r="P11"/>
      <c r="Q11"/>
      <c r="R11"/>
      <c r="S11"/>
    </row>
    <row r="12" spans="1:19" s="34" customFormat="1" ht="11.25" customHeight="1">
      <c r="A12" s="36" t="s">
        <v>11</v>
      </c>
      <c r="B12" s="30"/>
      <c r="C12" s="31">
        <f>'[5]cabeceras_patata'!B12</f>
        <v>40</v>
      </c>
      <c r="D12" s="31">
        <f>'[5]cabeceras_patata'!C12</f>
        <v>762</v>
      </c>
      <c r="E12" s="31">
        <f>'[5]cabeceras_patata'!D12</f>
        <v>2333</v>
      </c>
      <c r="F12" s="31">
        <f>'[5]cabeceras_patata'!E12</f>
        <v>22</v>
      </c>
      <c r="G12" s="31">
        <f>'[5]cabeceras_patata'!F12</f>
        <v>3157</v>
      </c>
      <c r="H12" s="32"/>
      <c r="I12" s="241">
        <f>'[5]cabeceras_patata'!G12</f>
        <v>0.7</v>
      </c>
      <c r="J12" s="241">
        <f>'[5]cabeceras_patata'!H12</f>
        <v>14.046</v>
      </c>
      <c r="K12" s="241">
        <f>'[5]cabeceras_patata'!I12</f>
        <v>56.031</v>
      </c>
      <c r="L12" s="241">
        <f>'[5]cabeceras_patata'!J12</f>
        <v>0.402</v>
      </c>
      <c r="M12" s="33">
        <f>'[5]cabeceras_patata'!K12</f>
        <v>71.179</v>
      </c>
      <c r="P12"/>
      <c r="Q12"/>
      <c r="R12"/>
      <c r="S12"/>
    </row>
    <row r="13" spans="1:19" s="43" customFormat="1" ht="11.25" customHeight="1">
      <c r="A13" s="37" t="s">
        <v>12</v>
      </c>
      <c r="B13" s="38"/>
      <c r="C13" s="39">
        <f>'[5]cabeceras_patata'!B13</f>
        <v>72</v>
      </c>
      <c r="D13" s="39">
        <f>'[5]cabeceras_patata'!C13</f>
        <v>1605</v>
      </c>
      <c r="E13" s="39">
        <f>'[5]cabeceras_patata'!D13</f>
        <v>17215</v>
      </c>
      <c r="F13" s="39">
        <f>'[5]cabeceras_patata'!E13</f>
        <v>1381</v>
      </c>
      <c r="G13" s="242">
        <f>'[5]cabeceras_patata'!F13</f>
        <v>20273</v>
      </c>
      <c r="H13" s="41"/>
      <c r="I13" s="243">
        <f>'[5]cabeceras_patata'!G13</f>
        <v>1.237</v>
      </c>
      <c r="J13" s="244">
        <f>'[5]cabeceras_patata'!H13</f>
        <v>30.791</v>
      </c>
      <c r="K13" s="244">
        <f>'[5]cabeceras_patata'!I13</f>
        <v>399.239</v>
      </c>
      <c r="L13" s="244">
        <f>'[5]cabeceras_patata'!J13</f>
        <v>26.374000000000002</v>
      </c>
      <c r="M13" s="42">
        <f>'[5]cabeceras_patata'!K13</f>
        <v>457.64099999999996</v>
      </c>
      <c r="P13"/>
      <c r="Q13"/>
      <c r="R13"/>
      <c r="S13"/>
    </row>
    <row r="14" spans="1:19" s="34" customFormat="1" ht="11.25" customHeight="1">
      <c r="A14" s="36"/>
      <c r="B14" s="30"/>
      <c r="C14" s="31"/>
      <c r="D14" s="31"/>
      <c r="E14" s="31"/>
      <c r="F14" s="31"/>
      <c r="G14" s="31"/>
      <c r="H14" s="32"/>
      <c r="I14" s="241"/>
      <c r="J14" s="241"/>
      <c r="K14" s="241"/>
      <c r="L14" s="241"/>
      <c r="M14" s="33"/>
      <c r="P14"/>
      <c r="Q14"/>
      <c r="R14"/>
      <c r="S14"/>
    </row>
    <row r="15" spans="1:19" s="43" customFormat="1" ht="11.25" customHeight="1">
      <c r="A15" s="37" t="s">
        <v>13</v>
      </c>
      <c r="B15" s="38"/>
      <c r="C15" s="39">
        <f>'[5]cabeceras_patata'!B15</f>
        <v>0</v>
      </c>
      <c r="D15" s="39">
        <f>'[5]cabeceras_patata'!C15</f>
        <v>0</v>
      </c>
      <c r="E15" s="39">
        <f>'[5]cabeceras_patata'!D15</f>
        <v>1010</v>
      </c>
      <c r="F15" s="39">
        <f>'[5]cabeceras_patata'!E15</f>
        <v>0</v>
      </c>
      <c r="G15" s="242">
        <f>'[5]cabeceras_patata'!F15</f>
        <v>1010</v>
      </c>
      <c r="H15" s="41"/>
      <c r="I15" s="243">
        <f>'[5]cabeceras_patata'!G15</f>
        <v>0</v>
      </c>
      <c r="J15" s="244">
        <f>'[5]cabeceras_patata'!H15</f>
        <v>0</v>
      </c>
      <c r="K15" s="244">
        <f>'[5]cabeceras_patata'!I15</f>
        <v>22.22</v>
      </c>
      <c r="L15" s="244">
        <f>'[5]cabeceras_patata'!J15</f>
        <v>0</v>
      </c>
      <c r="M15" s="42">
        <f>'[5]cabeceras_patata'!K15</f>
        <v>22.22</v>
      </c>
      <c r="P15"/>
      <c r="Q15"/>
      <c r="R15"/>
      <c r="S15"/>
    </row>
    <row r="16" spans="1:19" s="34" customFormat="1" ht="11.25" customHeight="1">
      <c r="A16" s="35"/>
      <c r="B16" s="30"/>
      <c r="C16" s="31"/>
      <c r="D16" s="31"/>
      <c r="E16" s="31"/>
      <c r="F16" s="31"/>
      <c r="G16" s="31"/>
      <c r="H16" s="32"/>
      <c r="I16" s="241"/>
      <c r="J16" s="241"/>
      <c r="K16" s="241"/>
      <c r="L16" s="241"/>
      <c r="M16" s="33"/>
      <c r="P16"/>
      <c r="Q16"/>
      <c r="R16"/>
      <c r="S16"/>
    </row>
    <row r="17" spans="1:19" s="43" customFormat="1" ht="11.25" customHeight="1">
      <c r="A17" s="37" t="s">
        <v>14</v>
      </c>
      <c r="B17" s="38"/>
      <c r="C17" s="39">
        <f>'[5]cabeceras_patata'!B17</f>
        <v>0</v>
      </c>
      <c r="D17" s="39">
        <f>'[5]cabeceras_patata'!C17</f>
        <v>0</v>
      </c>
      <c r="E17" s="39">
        <f>'[5]cabeceras_patata'!D17</f>
        <v>30</v>
      </c>
      <c r="F17" s="39">
        <f>'[5]cabeceras_patata'!E17</f>
        <v>112</v>
      </c>
      <c r="G17" s="242">
        <f>'[5]cabeceras_patata'!F17</f>
        <v>142</v>
      </c>
      <c r="H17" s="41"/>
      <c r="I17" s="243">
        <f>'[5]cabeceras_patata'!G17</f>
        <v>0</v>
      </c>
      <c r="J17" s="244">
        <f>'[5]cabeceras_patata'!H17</f>
        <v>0</v>
      </c>
      <c r="K17" s="244">
        <f>'[5]cabeceras_patata'!I17</f>
        <v>0.48</v>
      </c>
      <c r="L17" s="244">
        <f>'[5]cabeceras_patata'!J17</f>
        <v>1.792</v>
      </c>
      <c r="M17" s="42">
        <f>'[5]cabeceras_patata'!K17</f>
        <v>2.272</v>
      </c>
      <c r="P17"/>
      <c r="Q17"/>
      <c r="R17"/>
      <c r="S17"/>
    </row>
    <row r="18" spans="1:19" s="34" customFormat="1" ht="11.25" customHeight="1">
      <c r="A18" s="36"/>
      <c r="B18" s="30"/>
      <c r="C18" s="31"/>
      <c r="D18" s="31"/>
      <c r="E18" s="31"/>
      <c r="F18" s="31"/>
      <c r="G18" s="31"/>
      <c r="H18" s="32"/>
      <c r="I18" s="241"/>
      <c r="J18" s="241"/>
      <c r="K18" s="241"/>
      <c r="L18" s="241"/>
      <c r="M18" s="33"/>
      <c r="P18"/>
      <c r="Q18"/>
      <c r="R18"/>
      <c r="S18"/>
    </row>
    <row r="19" spans="1:19" s="34" customFormat="1" ht="11.25" customHeight="1">
      <c r="A19" s="29" t="s">
        <v>15</v>
      </c>
      <c r="B19" s="30"/>
      <c r="C19" s="31">
        <f>'[5]cabeceras_patata'!B19</f>
        <v>0</v>
      </c>
      <c r="D19" s="31">
        <f>'[5]cabeceras_patata'!C19</f>
        <v>0</v>
      </c>
      <c r="E19" s="31">
        <f>'[5]cabeceras_patata'!D19</f>
        <v>385</v>
      </c>
      <c r="F19" s="31">
        <f>'[5]cabeceras_patata'!E19</f>
        <v>848</v>
      </c>
      <c r="G19" s="31">
        <f>'[5]cabeceras_patata'!F19</f>
        <v>1233</v>
      </c>
      <c r="H19" s="32"/>
      <c r="I19" s="241">
        <f>'[5]cabeceras_patata'!G19</f>
        <v>0</v>
      </c>
      <c r="J19" s="241">
        <f>'[5]cabeceras_patata'!H19</f>
        <v>0</v>
      </c>
      <c r="K19" s="241">
        <f>'[5]cabeceras_patata'!I19</f>
        <v>16.17</v>
      </c>
      <c r="L19" s="241">
        <f>'[5]cabeceras_patata'!J19</f>
        <v>25.014</v>
      </c>
      <c r="M19" s="33">
        <f>'[5]cabeceras_patata'!K19</f>
        <v>41.184</v>
      </c>
      <c r="P19"/>
      <c r="Q19"/>
      <c r="R19"/>
      <c r="S19"/>
    </row>
    <row r="20" spans="1:13" s="34" customFormat="1" ht="11.25" customHeight="1">
      <c r="A20" s="36" t="s">
        <v>16</v>
      </c>
      <c r="B20" s="30"/>
      <c r="C20" s="31">
        <f>'[5]cabeceras_patata'!B20</f>
        <v>0</v>
      </c>
      <c r="D20" s="31">
        <f>'[5]cabeceras_patata'!C20</f>
        <v>25</v>
      </c>
      <c r="E20" s="31">
        <f>'[5]cabeceras_patata'!D20</f>
        <v>140</v>
      </c>
      <c r="F20" s="31">
        <f>'[5]cabeceras_patata'!E20</f>
        <v>0</v>
      </c>
      <c r="G20" s="31">
        <f>'[5]cabeceras_patata'!F20</f>
        <v>165</v>
      </c>
      <c r="H20" s="32"/>
      <c r="I20" s="241">
        <f>'[5]cabeceras_patata'!G20</f>
        <v>0</v>
      </c>
      <c r="J20" s="241">
        <f>'[5]cabeceras_patata'!H20</f>
        <v>0.6</v>
      </c>
      <c r="K20" s="241">
        <f>'[5]cabeceras_patata'!I20</f>
        <v>3.416</v>
      </c>
      <c r="L20" s="241">
        <f>'[5]cabeceras_patata'!J20</f>
        <v>0</v>
      </c>
      <c r="M20" s="33">
        <f>'[5]cabeceras_patata'!K20</f>
        <v>4.016</v>
      </c>
    </row>
    <row r="21" spans="1:13" s="34" customFormat="1" ht="11.25" customHeight="1">
      <c r="A21" s="36" t="s">
        <v>17</v>
      </c>
      <c r="B21" s="30"/>
      <c r="C21" s="31">
        <f>'[5]cabeceras_patata'!B21</f>
        <v>0</v>
      </c>
      <c r="D21" s="31">
        <f>'[5]cabeceras_patata'!C21</f>
        <v>80</v>
      </c>
      <c r="E21" s="31">
        <f>'[5]cabeceras_patata'!D21</f>
        <v>120</v>
      </c>
      <c r="F21" s="31">
        <f>'[5]cabeceras_patata'!E21</f>
        <v>10</v>
      </c>
      <c r="G21" s="31">
        <f>'[5]cabeceras_patata'!F21</f>
        <v>210</v>
      </c>
      <c r="H21" s="32"/>
      <c r="I21" s="241">
        <f>'[5]cabeceras_patata'!G21</f>
        <v>0</v>
      </c>
      <c r="J21" s="241">
        <f>'[5]cabeceras_patata'!H21</f>
        <v>1.904</v>
      </c>
      <c r="K21" s="241">
        <f>'[5]cabeceras_patata'!I21</f>
        <v>2.88</v>
      </c>
      <c r="L21" s="241">
        <f>'[5]cabeceras_patata'!J21</f>
        <v>0.243</v>
      </c>
      <c r="M21" s="33">
        <f>'[5]cabeceras_patata'!K21</f>
        <v>5.027</v>
      </c>
    </row>
    <row r="22" spans="1:13" s="43" customFormat="1" ht="11.25" customHeight="1">
      <c r="A22" s="37" t="s">
        <v>18</v>
      </c>
      <c r="B22" s="38"/>
      <c r="C22" s="39">
        <f>'[5]cabeceras_patata'!B22</f>
        <v>0</v>
      </c>
      <c r="D22" s="39">
        <f>'[5]cabeceras_patata'!C22</f>
        <v>105</v>
      </c>
      <c r="E22" s="39">
        <f>'[5]cabeceras_patata'!D22</f>
        <v>645</v>
      </c>
      <c r="F22" s="39">
        <f>'[5]cabeceras_patata'!E22</f>
        <v>858</v>
      </c>
      <c r="G22" s="242">
        <f>'[5]cabeceras_patata'!F22</f>
        <v>1608</v>
      </c>
      <c r="H22" s="245"/>
      <c r="I22" s="243">
        <f>'[5]cabeceras_patata'!G22</f>
        <v>0</v>
      </c>
      <c r="J22" s="244">
        <f>'[5]cabeceras_patata'!H22</f>
        <v>2.504</v>
      </c>
      <c r="K22" s="244">
        <f>'[5]cabeceras_patata'!I22</f>
        <v>22.466</v>
      </c>
      <c r="L22" s="244">
        <f>'[5]cabeceras_patata'!J22</f>
        <v>25.256999999999998</v>
      </c>
      <c r="M22" s="42">
        <f>'[5]cabeceras_patata'!K22</f>
        <v>50.227</v>
      </c>
    </row>
    <row r="23" spans="1:13" s="34" customFormat="1" ht="11.25" customHeight="1">
      <c r="A23" s="36"/>
      <c r="B23" s="30"/>
      <c r="C23" s="31"/>
      <c r="D23" s="31"/>
      <c r="E23" s="31"/>
      <c r="F23" s="31"/>
      <c r="G23" s="31"/>
      <c r="H23" s="32"/>
      <c r="I23" s="241"/>
      <c r="J23" s="241"/>
      <c r="K23" s="241"/>
      <c r="L23" s="241"/>
      <c r="M23" s="33"/>
    </row>
    <row r="24" spans="1:13" s="43" customFormat="1" ht="11.25" customHeight="1">
      <c r="A24" s="37" t="s">
        <v>19</v>
      </c>
      <c r="B24" s="38"/>
      <c r="C24" s="39">
        <f>'[5]cabeceras_patata'!B24</f>
        <v>0</v>
      </c>
      <c r="D24" s="39">
        <f>'[5]cabeceras_patata'!C24</f>
        <v>0</v>
      </c>
      <c r="E24" s="39">
        <f>'[5]cabeceras_patata'!D24</f>
        <v>186</v>
      </c>
      <c r="F24" s="39">
        <f>'[5]cabeceras_patata'!E24</f>
        <v>256</v>
      </c>
      <c r="G24" s="242">
        <f>'[5]cabeceras_patata'!F24</f>
        <v>442</v>
      </c>
      <c r="H24" s="41"/>
      <c r="I24" s="243">
        <f>'[5]cabeceras_patata'!G24</f>
        <v>0</v>
      </c>
      <c r="J24" s="244">
        <f>'[5]cabeceras_patata'!H24</f>
        <v>0</v>
      </c>
      <c r="K24" s="244">
        <f>'[5]cabeceras_patata'!I24</f>
        <v>6.181</v>
      </c>
      <c r="L24" s="244">
        <f>'[5]cabeceras_patata'!J24</f>
        <v>5.55</v>
      </c>
      <c r="M24" s="42">
        <f>'[5]cabeceras_patata'!K24</f>
        <v>11.731</v>
      </c>
    </row>
    <row r="25" spans="1:13" s="34" customFormat="1" ht="11.25" customHeight="1">
      <c r="A25" s="36"/>
      <c r="B25" s="30"/>
      <c r="C25" s="31"/>
      <c r="D25" s="31"/>
      <c r="E25" s="31"/>
      <c r="F25" s="31"/>
      <c r="G25" s="31"/>
      <c r="H25" s="32"/>
      <c r="I25" s="241"/>
      <c r="J25" s="241"/>
      <c r="K25" s="241"/>
      <c r="L25" s="241"/>
      <c r="M25" s="33"/>
    </row>
    <row r="26" spans="1:13" s="43" customFormat="1" ht="11.25" customHeight="1">
      <c r="A26" s="37" t="s">
        <v>20</v>
      </c>
      <c r="B26" s="38"/>
      <c r="C26" s="39">
        <f>'[5]cabeceras_patata'!B26</f>
        <v>0</v>
      </c>
      <c r="D26" s="39">
        <f>'[5]cabeceras_patata'!C26</f>
        <v>0</v>
      </c>
      <c r="E26" s="39">
        <f>'[5]cabeceras_patata'!D26</f>
        <v>850</v>
      </c>
      <c r="F26" s="39">
        <f>'[5]cabeceras_patata'!E26</f>
        <v>410</v>
      </c>
      <c r="G26" s="242">
        <f>'[5]cabeceras_patata'!F26</f>
        <v>1260</v>
      </c>
      <c r="H26" s="41"/>
      <c r="I26" s="243">
        <f>'[5]cabeceras_patata'!G26</f>
        <v>0</v>
      </c>
      <c r="J26" s="244">
        <f>'[5]cabeceras_patata'!H26</f>
        <v>0</v>
      </c>
      <c r="K26" s="244">
        <f>'[5]cabeceras_patata'!I26</f>
        <v>39</v>
      </c>
      <c r="L26" s="244">
        <f>'[5]cabeceras_patata'!J26</f>
        <v>20.5</v>
      </c>
      <c r="M26" s="42">
        <f>'[5]cabeceras_patata'!K26</f>
        <v>59.5</v>
      </c>
    </row>
    <row r="27" spans="1:13" s="34" customFormat="1" ht="11.25" customHeight="1">
      <c r="A27" s="36"/>
      <c r="B27" s="30"/>
      <c r="C27" s="31"/>
      <c r="D27" s="31"/>
      <c r="E27" s="31"/>
      <c r="F27" s="31"/>
      <c r="G27" s="31"/>
      <c r="H27" s="32"/>
      <c r="I27" s="241"/>
      <c r="J27" s="241"/>
      <c r="K27" s="241"/>
      <c r="L27" s="241"/>
      <c r="M27" s="33"/>
    </row>
    <row r="28" spans="1:13" s="34" customFormat="1" ht="11.25" customHeight="1">
      <c r="A28" s="36" t="s">
        <v>21</v>
      </c>
      <c r="B28" s="30"/>
      <c r="C28" s="31">
        <f>'[5]cabeceras_patata'!B28</f>
        <v>0</v>
      </c>
      <c r="D28" s="31">
        <f>'[5]cabeceras_patata'!C28</f>
        <v>0</v>
      </c>
      <c r="E28" s="31">
        <f>'[5]cabeceras_patata'!D28</f>
        <v>65</v>
      </c>
      <c r="F28" s="31">
        <f>'[5]cabeceras_patata'!E28</f>
        <v>0</v>
      </c>
      <c r="G28" s="31">
        <f>'[5]cabeceras_patata'!F28</f>
        <v>65</v>
      </c>
      <c r="H28" s="32"/>
      <c r="I28" s="241">
        <f>'[5]cabeceras_patata'!G28</f>
        <v>0</v>
      </c>
      <c r="J28" s="241">
        <f>'[5]cabeceras_patata'!H28</f>
        <v>0</v>
      </c>
      <c r="K28" s="241">
        <f>'[5]cabeceras_patata'!I28</f>
        <v>1.549</v>
      </c>
      <c r="L28" s="241">
        <f>'[5]cabeceras_patata'!J28</f>
        <v>0</v>
      </c>
      <c r="M28" s="33">
        <f>'[5]cabeceras_patata'!K28</f>
        <v>1.549</v>
      </c>
    </row>
    <row r="29" spans="1:13" s="34" customFormat="1" ht="11.25" customHeight="1">
      <c r="A29" s="36" t="s">
        <v>22</v>
      </c>
      <c r="B29" s="30"/>
      <c r="C29" s="31">
        <f>'[5]cabeceras_patata'!B29</f>
        <v>0</v>
      </c>
      <c r="D29" s="31">
        <f>'[5]cabeceras_patata'!C29</f>
        <v>0</v>
      </c>
      <c r="E29" s="31">
        <f>'[5]cabeceras_patata'!D29</f>
        <v>5</v>
      </c>
      <c r="F29" s="31">
        <f>'[5]cabeceras_patata'!E29</f>
        <v>234</v>
      </c>
      <c r="G29" s="31">
        <f>'[5]cabeceras_patata'!F29</f>
        <v>239</v>
      </c>
      <c r="H29" s="32"/>
      <c r="I29" s="241">
        <f>'[5]cabeceras_patata'!G29</f>
        <v>0</v>
      </c>
      <c r="J29" s="241">
        <f>'[5]cabeceras_patata'!H29</f>
        <v>0</v>
      </c>
      <c r="K29" s="241">
        <f>'[5]cabeceras_patata'!I29</f>
        <v>0.06</v>
      </c>
      <c r="L29" s="241">
        <f>'[5]cabeceras_patata'!J29</f>
        <v>4.552</v>
      </c>
      <c r="M29" s="33">
        <f>'[5]cabeceras_patata'!K29</f>
        <v>4.612</v>
      </c>
    </row>
    <row r="30" spans="1:13" s="34" customFormat="1" ht="11.25" customHeight="1">
      <c r="A30" s="36" t="s">
        <v>23</v>
      </c>
      <c r="B30" s="30"/>
      <c r="C30" s="31">
        <f>'[5]cabeceras_patata'!B30</f>
        <v>0</v>
      </c>
      <c r="D30" s="31">
        <f>'[5]cabeceras_patata'!C30</f>
        <v>0</v>
      </c>
      <c r="E30" s="31">
        <f>'[5]cabeceras_patata'!D30</f>
        <v>290</v>
      </c>
      <c r="F30" s="31">
        <f>'[5]cabeceras_patata'!E30</f>
        <v>0</v>
      </c>
      <c r="G30" s="31">
        <f>'[5]cabeceras_patata'!F30</f>
        <v>290</v>
      </c>
      <c r="H30" s="32"/>
      <c r="I30" s="241">
        <f>'[5]cabeceras_patata'!G30</f>
        <v>0</v>
      </c>
      <c r="J30" s="241">
        <f>'[5]cabeceras_patata'!H30</f>
        <v>0</v>
      </c>
      <c r="K30" s="241">
        <f>'[5]cabeceras_patata'!I30</f>
        <v>7.736</v>
      </c>
      <c r="L30" s="241">
        <f>'[5]cabeceras_patata'!J30</f>
        <v>0</v>
      </c>
      <c r="M30" s="33">
        <f>'[5]cabeceras_patata'!K30</f>
        <v>7.736</v>
      </c>
    </row>
    <row r="31" spans="1:13" s="43" customFormat="1" ht="11.25" customHeight="1">
      <c r="A31" s="44" t="s">
        <v>24</v>
      </c>
      <c r="B31" s="38"/>
      <c r="C31" s="39">
        <f>'[5]cabeceras_patata'!B31</f>
        <v>0</v>
      </c>
      <c r="D31" s="39">
        <f>'[5]cabeceras_patata'!C31</f>
        <v>0</v>
      </c>
      <c r="E31" s="39">
        <f>'[5]cabeceras_patata'!D31</f>
        <v>360</v>
      </c>
      <c r="F31" s="39">
        <f>'[5]cabeceras_patata'!E31</f>
        <v>234</v>
      </c>
      <c r="G31" s="242">
        <f>'[5]cabeceras_patata'!F31</f>
        <v>594</v>
      </c>
      <c r="H31" s="41"/>
      <c r="I31" s="243">
        <f>'[5]cabeceras_patata'!G31</f>
        <v>0</v>
      </c>
      <c r="J31" s="244">
        <f>'[5]cabeceras_patata'!H31</f>
        <v>0</v>
      </c>
      <c r="K31" s="244">
        <f>'[5]cabeceras_patata'!I31</f>
        <v>9.344999999999999</v>
      </c>
      <c r="L31" s="244">
        <f>'[5]cabeceras_patata'!J31</f>
        <v>4.552</v>
      </c>
      <c r="M31" s="42">
        <f>'[5]cabeceras_patata'!K31</f>
        <v>13.896999999999998</v>
      </c>
    </row>
    <row r="32" spans="1:13" s="34" customFormat="1" ht="11.25" customHeight="1">
      <c r="A32" s="36"/>
      <c r="B32" s="30"/>
      <c r="C32" s="31"/>
      <c r="D32" s="31"/>
      <c r="E32" s="31"/>
      <c r="F32" s="31"/>
      <c r="G32" s="31"/>
      <c r="H32" s="32"/>
      <c r="I32" s="241"/>
      <c r="J32" s="241"/>
      <c r="K32" s="241"/>
      <c r="L32" s="241"/>
      <c r="M32" s="33"/>
    </row>
    <row r="33" spans="1:13" s="34" customFormat="1" ht="11.25" customHeight="1">
      <c r="A33" s="36" t="s">
        <v>25</v>
      </c>
      <c r="B33" s="30"/>
      <c r="C33" s="31">
        <f>'[5]cabeceras_patata'!B33</f>
        <v>0</v>
      </c>
      <c r="D33" s="31">
        <f>'[5]cabeceras_patata'!C33</f>
        <v>100</v>
      </c>
      <c r="E33" s="31">
        <f>'[5]cabeceras_patata'!D33</f>
        <v>125</v>
      </c>
      <c r="F33" s="31">
        <f>'[5]cabeceras_patata'!E33</f>
        <v>90</v>
      </c>
      <c r="G33" s="31">
        <f>'[5]cabeceras_patata'!F33</f>
        <v>315</v>
      </c>
      <c r="H33" s="32"/>
      <c r="I33" s="241">
        <f>'[5]cabeceras_patata'!G33</f>
        <v>0</v>
      </c>
      <c r="J33" s="241">
        <f>'[5]cabeceras_patata'!H33</f>
        <v>2</v>
      </c>
      <c r="K33" s="241">
        <f>'[5]cabeceras_patata'!I33</f>
        <v>2.211</v>
      </c>
      <c r="L33" s="241">
        <f>'[5]cabeceras_patata'!J33</f>
        <v>1.527</v>
      </c>
      <c r="M33" s="33">
        <f>'[5]cabeceras_patata'!K33</f>
        <v>5.738</v>
      </c>
    </row>
    <row r="34" spans="1:13" s="34" customFormat="1" ht="11.25" customHeight="1">
      <c r="A34" s="36" t="s">
        <v>26</v>
      </c>
      <c r="B34" s="30"/>
      <c r="C34" s="31">
        <f>'[5]cabeceras_patata'!B34</f>
        <v>13</v>
      </c>
      <c r="D34" s="31">
        <f>'[5]cabeceras_patata'!C34</f>
        <v>28</v>
      </c>
      <c r="E34" s="31">
        <f>'[5]cabeceras_patata'!D34</f>
        <v>90</v>
      </c>
      <c r="F34" s="31">
        <f>'[5]cabeceras_patata'!E34</f>
        <v>56</v>
      </c>
      <c r="G34" s="31">
        <f>'[5]cabeceras_patata'!F34</f>
        <v>187</v>
      </c>
      <c r="H34" s="32"/>
      <c r="I34" s="241">
        <f>'[5]cabeceras_patata'!G34</f>
        <v>0.26</v>
      </c>
      <c r="J34" s="241">
        <f>'[5]cabeceras_patata'!H34</f>
        <v>0.57</v>
      </c>
      <c r="K34" s="241">
        <f>'[5]cabeceras_patata'!I34</f>
        <v>2.5</v>
      </c>
      <c r="L34" s="241">
        <f>'[5]cabeceras_patata'!J34</f>
        <v>1.18</v>
      </c>
      <c r="M34" s="33">
        <f>'[5]cabeceras_patata'!K34</f>
        <v>4.51</v>
      </c>
    </row>
    <row r="35" spans="1:13" s="34" customFormat="1" ht="11.25" customHeight="1">
      <c r="A35" s="36" t="s">
        <v>27</v>
      </c>
      <c r="B35" s="30"/>
      <c r="C35" s="31">
        <f>'[5]cabeceras_patata'!B35</f>
        <v>0</v>
      </c>
      <c r="D35" s="31">
        <f>'[5]cabeceras_patata'!C35</f>
        <v>10</v>
      </c>
      <c r="E35" s="31">
        <f>'[5]cabeceras_patata'!D35</f>
        <v>250</v>
      </c>
      <c r="F35" s="31">
        <f>'[5]cabeceras_patata'!E35</f>
        <v>65</v>
      </c>
      <c r="G35" s="31">
        <f>'[5]cabeceras_patata'!F35</f>
        <v>325</v>
      </c>
      <c r="H35" s="32"/>
      <c r="I35" s="241">
        <f>'[5]cabeceras_patata'!G35</f>
        <v>0</v>
      </c>
      <c r="J35" s="241">
        <f>'[5]cabeceras_patata'!H35</f>
        <v>0.175</v>
      </c>
      <c r="K35" s="241">
        <f>'[5]cabeceras_patata'!I35</f>
        <v>4.75</v>
      </c>
      <c r="L35" s="241">
        <f>'[5]cabeceras_patata'!J35</f>
        <v>1.235</v>
      </c>
      <c r="M35" s="33">
        <f>'[5]cabeceras_patata'!K35</f>
        <v>6.16</v>
      </c>
    </row>
    <row r="36" spans="1:13" s="34" customFormat="1" ht="11.25" customHeight="1">
      <c r="A36" s="36" t="s">
        <v>28</v>
      </c>
      <c r="B36" s="30"/>
      <c r="C36" s="31">
        <f>'[5]cabeceras_patata'!B36</f>
        <v>0</v>
      </c>
      <c r="D36" s="31">
        <f>'[5]cabeceras_patata'!C36</f>
        <v>86</v>
      </c>
      <c r="E36" s="31">
        <f>'[5]cabeceras_patata'!D36</f>
        <v>157</v>
      </c>
      <c r="F36" s="31">
        <f>'[5]cabeceras_patata'!E36</f>
        <v>0</v>
      </c>
      <c r="G36" s="31">
        <f>'[5]cabeceras_patata'!F36</f>
        <v>243</v>
      </c>
      <c r="H36" s="32"/>
      <c r="I36" s="241">
        <f>'[5]cabeceras_patata'!G36</f>
        <v>0</v>
      </c>
      <c r="J36" s="241">
        <f>'[5]cabeceras_patata'!H36</f>
        <v>1.72</v>
      </c>
      <c r="K36" s="241">
        <f>'[5]cabeceras_patata'!I36</f>
        <v>3.14</v>
      </c>
      <c r="L36" s="241">
        <f>'[5]cabeceras_patata'!J36</f>
        <v>0</v>
      </c>
      <c r="M36" s="33">
        <f>'[5]cabeceras_patata'!K36</f>
        <v>4.86</v>
      </c>
    </row>
    <row r="37" spans="1:13" s="43" customFormat="1" ht="11.25" customHeight="1">
      <c r="A37" s="37" t="s">
        <v>29</v>
      </c>
      <c r="B37" s="38"/>
      <c r="C37" s="39">
        <f>'[5]cabeceras_patata'!B37</f>
        <v>13</v>
      </c>
      <c r="D37" s="39">
        <f>'[5]cabeceras_patata'!C37</f>
        <v>224</v>
      </c>
      <c r="E37" s="39">
        <f>'[5]cabeceras_patata'!D37</f>
        <v>622</v>
      </c>
      <c r="F37" s="39">
        <f>'[5]cabeceras_patata'!E37</f>
        <v>211</v>
      </c>
      <c r="G37" s="242">
        <f>'[5]cabeceras_patata'!F37</f>
        <v>1070</v>
      </c>
      <c r="H37" s="41"/>
      <c r="I37" s="243">
        <f>'[5]cabeceras_patata'!G37</f>
        <v>0.26</v>
      </c>
      <c r="J37" s="244">
        <f>'[5]cabeceras_patata'!H37</f>
        <v>4.465</v>
      </c>
      <c r="K37" s="244">
        <f>'[5]cabeceras_patata'!I37</f>
        <v>12.601</v>
      </c>
      <c r="L37" s="244">
        <f>'[5]cabeceras_patata'!J37</f>
        <v>3.942</v>
      </c>
      <c r="M37" s="42">
        <f>'[5]cabeceras_patata'!K37</f>
        <v>21.268</v>
      </c>
    </row>
    <row r="38" spans="1:13" s="34" customFormat="1" ht="11.25" customHeight="1">
      <c r="A38" s="36"/>
      <c r="B38" s="30"/>
      <c r="C38" s="31"/>
      <c r="D38" s="31"/>
      <c r="E38" s="31"/>
      <c r="F38" s="31"/>
      <c r="G38" s="31"/>
      <c r="H38" s="32"/>
      <c r="I38" s="241"/>
      <c r="J38" s="241"/>
      <c r="K38" s="241"/>
      <c r="L38" s="241"/>
      <c r="M38" s="33"/>
    </row>
    <row r="39" spans="1:13" s="43" customFormat="1" ht="11.25" customHeight="1">
      <c r="A39" s="37" t="s">
        <v>30</v>
      </c>
      <c r="B39" s="38"/>
      <c r="C39" s="39">
        <f>'[5]cabeceras_patata'!B39</f>
        <v>243</v>
      </c>
      <c r="D39" s="39">
        <f>'[5]cabeceras_patata'!C39</f>
        <v>1100</v>
      </c>
      <c r="E39" s="39">
        <f>'[5]cabeceras_patata'!D39</f>
        <v>0</v>
      </c>
      <c r="F39" s="39">
        <f>'[5]cabeceras_patata'!E39</f>
        <v>208</v>
      </c>
      <c r="G39" s="242">
        <f>'[5]cabeceras_patata'!F39</f>
        <v>1551</v>
      </c>
      <c r="H39" s="41"/>
      <c r="I39" s="243">
        <f>'[5]cabeceras_patata'!G39</f>
        <v>7.54</v>
      </c>
      <c r="J39" s="244">
        <f>'[5]cabeceras_patata'!H39</f>
        <v>48</v>
      </c>
      <c r="K39" s="244">
        <f>'[5]cabeceras_patata'!I39</f>
        <v>0</v>
      </c>
      <c r="L39" s="244">
        <f>'[5]cabeceras_patata'!J39</f>
        <v>4.75</v>
      </c>
      <c r="M39" s="42">
        <f>'[5]cabeceras_patata'!K39</f>
        <v>60.29</v>
      </c>
    </row>
    <row r="40" spans="1:13" s="34" customFormat="1" ht="11.25" customHeight="1">
      <c r="A40" s="36"/>
      <c r="B40" s="30"/>
      <c r="C40" s="31"/>
      <c r="D40" s="31"/>
      <c r="E40" s="31"/>
      <c r="F40" s="31"/>
      <c r="G40" s="31"/>
      <c r="H40" s="32"/>
      <c r="I40" s="241"/>
      <c r="J40" s="241"/>
      <c r="K40" s="241"/>
      <c r="L40" s="241"/>
      <c r="M40" s="33"/>
    </row>
    <row r="41" spans="1:13" s="34" customFormat="1" ht="11.25" customHeight="1">
      <c r="A41" s="29" t="s">
        <v>31</v>
      </c>
      <c r="B41" s="30"/>
      <c r="C41" s="31">
        <f>'[5]cabeceras_patata'!B41</f>
        <v>0</v>
      </c>
      <c r="D41" s="31">
        <f>'[5]cabeceras_patata'!C41</f>
        <v>8</v>
      </c>
      <c r="E41" s="31">
        <f>'[5]cabeceras_patata'!D41</f>
        <v>245</v>
      </c>
      <c r="F41" s="31">
        <f>'[5]cabeceras_patata'!E41</f>
        <v>1038</v>
      </c>
      <c r="G41" s="31">
        <f>'[5]cabeceras_patata'!F41</f>
        <v>1291</v>
      </c>
      <c r="H41" s="32"/>
      <c r="I41" s="241">
        <f>'[5]cabeceras_patata'!G41</f>
        <v>0</v>
      </c>
      <c r="J41" s="241">
        <f>'[5]cabeceras_patata'!H41</f>
        <v>0.24</v>
      </c>
      <c r="K41" s="241">
        <f>'[5]cabeceras_patata'!I41</f>
        <v>10.29</v>
      </c>
      <c r="L41" s="241">
        <f>'[5]cabeceras_patata'!J41</f>
        <v>54.495</v>
      </c>
      <c r="M41" s="33">
        <f>'[5]cabeceras_patata'!K41</f>
        <v>65.025</v>
      </c>
    </row>
    <row r="42" spans="1:13" s="34" customFormat="1" ht="11.25" customHeight="1">
      <c r="A42" s="36" t="s">
        <v>32</v>
      </c>
      <c r="B42" s="30"/>
      <c r="C42" s="31">
        <f>'[5]cabeceras_patata'!B42</f>
        <v>0</v>
      </c>
      <c r="D42" s="31">
        <f>'[5]cabeceras_patata'!C42</f>
        <v>0</v>
      </c>
      <c r="E42" s="31">
        <f>'[5]cabeceras_patata'!D42</f>
        <v>700</v>
      </c>
      <c r="F42" s="31">
        <f>'[5]cabeceras_patata'!E42</f>
        <v>1578</v>
      </c>
      <c r="G42" s="31">
        <f>'[5]cabeceras_patata'!F42</f>
        <v>2278</v>
      </c>
      <c r="H42" s="32"/>
      <c r="I42" s="241">
        <f>'[5]cabeceras_patata'!G42</f>
        <v>0</v>
      </c>
      <c r="J42" s="241">
        <f>'[5]cabeceras_patata'!H42</f>
        <v>0</v>
      </c>
      <c r="K42" s="241">
        <f>'[5]cabeceras_patata'!I42</f>
        <v>28</v>
      </c>
      <c r="L42" s="241">
        <f>'[5]cabeceras_patata'!J42</f>
        <v>59.964</v>
      </c>
      <c r="M42" s="33">
        <f>'[5]cabeceras_patata'!K42</f>
        <v>87.964</v>
      </c>
    </row>
    <row r="43" spans="1:13" s="34" customFormat="1" ht="11.25" customHeight="1">
      <c r="A43" s="36" t="s">
        <v>33</v>
      </c>
      <c r="B43" s="30"/>
      <c r="C43" s="31">
        <f>'[5]cabeceras_patata'!B43</f>
        <v>0</v>
      </c>
      <c r="D43" s="31">
        <f>'[5]cabeceras_patata'!C43</f>
        <v>0</v>
      </c>
      <c r="E43" s="31">
        <f>'[5]cabeceras_patata'!D43</f>
        <v>49</v>
      </c>
      <c r="F43" s="31">
        <f>'[5]cabeceras_patata'!E43</f>
        <v>1481</v>
      </c>
      <c r="G43" s="31">
        <f>'[5]cabeceras_patata'!F43</f>
        <v>1530</v>
      </c>
      <c r="H43" s="32"/>
      <c r="I43" s="241">
        <f>'[5]cabeceras_patata'!G43</f>
        <v>0</v>
      </c>
      <c r="J43" s="241">
        <f>'[5]cabeceras_patata'!H43</f>
        <v>0</v>
      </c>
      <c r="K43" s="241">
        <f>'[5]cabeceras_patata'!I43</f>
        <v>1.568</v>
      </c>
      <c r="L43" s="241">
        <f>'[5]cabeceras_patata'!J43</f>
        <v>62.202</v>
      </c>
      <c r="M43" s="33">
        <f>'[5]cabeceras_patata'!K43</f>
        <v>63.77</v>
      </c>
    </row>
    <row r="44" spans="1:13" s="34" customFormat="1" ht="11.25" customHeight="1">
      <c r="A44" s="36" t="s">
        <v>34</v>
      </c>
      <c r="B44" s="30"/>
      <c r="C44" s="31">
        <f>'[5]cabeceras_patata'!B44</f>
        <v>0</v>
      </c>
      <c r="D44" s="31">
        <f>'[5]cabeceras_patata'!C44</f>
        <v>0</v>
      </c>
      <c r="E44" s="31">
        <f>'[5]cabeceras_patata'!D44</f>
        <v>0</v>
      </c>
      <c r="F44" s="31">
        <f>'[5]cabeceras_patata'!E44</f>
        <v>971</v>
      </c>
      <c r="G44" s="31">
        <f>'[5]cabeceras_patata'!F44</f>
        <v>971</v>
      </c>
      <c r="H44" s="32"/>
      <c r="I44" s="241">
        <f>'[5]cabeceras_patata'!G44</f>
        <v>0</v>
      </c>
      <c r="J44" s="241">
        <f>'[5]cabeceras_patata'!H44</f>
        <v>0</v>
      </c>
      <c r="K44" s="241">
        <f>'[5]cabeceras_patata'!I44</f>
        <v>0</v>
      </c>
      <c r="L44" s="241">
        <f>'[5]cabeceras_patata'!J44</f>
        <v>39.847</v>
      </c>
      <c r="M44" s="33">
        <f>'[5]cabeceras_patata'!K44</f>
        <v>39.847</v>
      </c>
    </row>
    <row r="45" spans="1:13" s="34" customFormat="1" ht="11.25" customHeight="1">
      <c r="A45" s="36" t="s">
        <v>35</v>
      </c>
      <c r="B45" s="30"/>
      <c r="C45" s="31">
        <f>'[5]cabeceras_patata'!B45</f>
        <v>0</v>
      </c>
      <c r="D45" s="31">
        <f>'[5]cabeceras_patata'!C45</f>
        <v>0</v>
      </c>
      <c r="E45" s="31">
        <f>'[5]cabeceras_patata'!D45</f>
        <v>2419</v>
      </c>
      <c r="F45" s="31">
        <f>'[5]cabeceras_patata'!E45</f>
        <v>1700</v>
      </c>
      <c r="G45" s="31">
        <f>'[5]cabeceras_patata'!F45</f>
        <v>4119</v>
      </c>
      <c r="H45" s="32"/>
      <c r="I45" s="241">
        <f>'[5]cabeceras_patata'!G45</f>
        <v>0</v>
      </c>
      <c r="J45" s="241">
        <f>'[5]cabeceras_patata'!H45</f>
        <v>0</v>
      </c>
      <c r="K45" s="241">
        <f>'[5]cabeceras_patata'!I45</f>
        <v>101.598</v>
      </c>
      <c r="L45" s="241">
        <f>'[5]cabeceras_patata'!J45</f>
        <v>81.6</v>
      </c>
      <c r="M45" s="33">
        <f>'[5]cabeceras_patata'!K45</f>
        <v>183.198</v>
      </c>
    </row>
    <row r="46" spans="1:13" s="34" customFormat="1" ht="11.25" customHeight="1">
      <c r="A46" s="36" t="s">
        <v>36</v>
      </c>
      <c r="B46" s="30"/>
      <c r="C46" s="31">
        <f>'[5]cabeceras_patata'!B46</f>
        <v>0</v>
      </c>
      <c r="D46" s="31">
        <f>'[5]cabeceras_patata'!C46</f>
        <v>0</v>
      </c>
      <c r="E46" s="31">
        <f>'[5]cabeceras_patata'!D46</f>
        <v>500</v>
      </c>
      <c r="F46" s="31">
        <f>'[5]cabeceras_patata'!E46</f>
        <v>1630</v>
      </c>
      <c r="G46" s="31">
        <f>'[5]cabeceras_patata'!F46</f>
        <v>2130</v>
      </c>
      <c r="H46" s="32"/>
      <c r="I46" s="241">
        <f>'[5]cabeceras_patata'!G46</f>
        <v>0</v>
      </c>
      <c r="J46" s="241">
        <f>'[5]cabeceras_patata'!H46</f>
        <v>0</v>
      </c>
      <c r="K46" s="241">
        <f>'[5]cabeceras_patata'!I46</f>
        <v>22.5</v>
      </c>
      <c r="L46" s="241">
        <f>'[5]cabeceras_patata'!J46</f>
        <v>65.2</v>
      </c>
      <c r="M46" s="33">
        <f>'[5]cabeceras_patata'!K46</f>
        <v>87.7</v>
      </c>
    </row>
    <row r="47" spans="1:13" s="34" customFormat="1" ht="11.25" customHeight="1">
      <c r="A47" s="36" t="s">
        <v>37</v>
      </c>
      <c r="B47" s="30"/>
      <c r="C47" s="31">
        <f>'[5]cabeceras_patata'!B47</f>
        <v>0</v>
      </c>
      <c r="D47" s="31">
        <f>'[5]cabeceras_patata'!C47</f>
        <v>0</v>
      </c>
      <c r="E47" s="31">
        <f>'[5]cabeceras_patata'!D47</f>
        <v>0</v>
      </c>
      <c r="F47" s="31">
        <f>'[5]cabeceras_patata'!E47</f>
        <v>457</v>
      </c>
      <c r="G47" s="31">
        <f>'[5]cabeceras_patata'!F47</f>
        <v>457</v>
      </c>
      <c r="H47" s="32"/>
      <c r="I47" s="241">
        <f>'[5]cabeceras_patata'!G47</f>
        <v>0</v>
      </c>
      <c r="J47" s="241">
        <f>'[5]cabeceras_patata'!H47</f>
        <v>0</v>
      </c>
      <c r="K47" s="241">
        <f>'[5]cabeceras_patata'!I47</f>
        <v>0</v>
      </c>
      <c r="L47" s="241">
        <f>'[5]cabeceras_patata'!J47</f>
        <v>17.138</v>
      </c>
      <c r="M47" s="33">
        <f>'[5]cabeceras_patata'!K47</f>
        <v>17.138</v>
      </c>
    </row>
    <row r="48" spans="1:13" s="34" customFormat="1" ht="11.25" customHeight="1">
      <c r="A48" s="36" t="s">
        <v>38</v>
      </c>
      <c r="B48" s="30"/>
      <c r="C48" s="31">
        <f>'[5]cabeceras_patata'!B48</f>
        <v>0</v>
      </c>
      <c r="D48" s="31">
        <f>'[5]cabeceras_patata'!C48</f>
        <v>0</v>
      </c>
      <c r="E48" s="31">
        <f>'[5]cabeceras_patata'!D48</f>
        <v>1500</v>
      </c>
      <c r="F48" s="31">
        <f>'[5]cabeceras_patata'!E48</f>
        <v>3593</v>
      </c>
      <c r="G48" s="31">
        <f>'[5]cabeceras_patata'!F48</f>
        <v>5093</v>
      </c>
      <c r="H48" s="32"/>
      <c r="I48" s="241">
        <f>'[5]cabeceras_patata'!G48</f>
        <v>0</v>
      </c>
      <c r="J48" s="241">
        <f>'[5]cabeceras_patata'!H48</f>
        <v>0</v>
      </c>
      <c r="K48" s="241">
        <f>'[5]cabeceras_patata'!I48</f>
        <v>67.5</v>
      </c>
      <c r="L48" s="241">
        <f>'[5]cabeceras_patata'!J48</f>
        <v>168.871</v>
      </c>
      <c r="M48" s="33">
        <f>'[5]cabeceras_patata'!K48</f>
        <v>236.371</v>
      </c>
    </row>
    <row r="49" spans="1:13" s="34" customFormat="1" ht="11.25" customHeight="1">
      <c r="A49" s="36" t="s">
        <v>39</v>
      </c>
      <c r="B49" s="30"/>
      <c r="C49" s="31">
        <f>'[5]cabeceras_patata'!B49</f>
        <v>0</v>
      </c>
      <c r="D49" s="31">
        <f>'[5]cabeceras_patata'!C49</f>
        <v>0</v>
      </c>
      <c r="E49" s="31">
        <f>'[5]cabeceras_patata'!D49</f>
        <v>458</v>
      </c>
      <c r="F49" s="31">
        <f>'[5]cabeceras_patata'!E49</f>
        <v>500</v>
      </c>
      <c r="G49" s="31">
        <f>'[5]cabeceras_patata'!F49</f>
        <v>958</v>
      </c>
      <c r="H49" s="32"/>
      <c r="I49" s="241">
        <f>'[5]cabeceras_patata'!G49</f>
        <v>0</v>
      </c>
      <c r="J49" s="241">
        <f>'[5]cabeceras_patata'!H49</f>
        <v>0</v>
      </c>
      <c r="K49" s="241">
        <f>'[5]cabeceras_patata'!I49</f>
        <v>22.9</v>
      </c>
      <c r="L49" s="241">
        <f>'[5]cabeceras_patata'!J49</f>
        <v>25</v>
      </c>
      <c r="M49" s="33">
        <f>'[5]cabeceras_patata'!K49</f>
        <v>47.9</v>
      </c>
    </row>
    <row r="50" spans="1:13" s="43" customFormat="1" ht="11.25" customHeight="1">
      <c r="A50" s="44" t="s">
        <v>40</v>
      </c>
      <c r="B50" s="38"/>
      <c r="C50" s="39">
        <f>'[5]cabeceras_patata'!B50</f>
        <v>0</v>
      </c>
      <c r="D50" s="39">
        <f>'[5]cabeceras_patata'!C50</f>
        <v>8</v>
      </c>
      <c r="E50" s="39">
        <f>'[5]cabeceras_patata'!D50</f>
        <v>5871</v>
      </c>
      <c r="F50" s="39">
        <f>'[5]cabeceras_patata'!E50</f>
        <v>12948</v>
      </c>
      <c r="G50" s="242">
        <f>'[5]cabeceras_patata'!F50</f>
        <v>18827</v>
      </c>
      <c r="H50" s="41"/>
      <c r="I50" s="243">
        <f>'[5]cabeceras_patata'!G50</f>
        <v>0</v>
      </c>
      <c r="J50" s="244">
        <f>'[5]cabeceras_patata'!H50</f>
        <v>0.24</v>
      </c>
      <c r="K50" s="244">
        <f>'[5]cabeceras_patata'!I50</f>
        <v>254.356</v>
      </c>
      <c r="L50" s="244">
        <f>'[5]cabeceras_patata'!J50</f>
        <v>574.317</v>
      </c>
      <c r="M50" s="42">
        <f>'[5]cabeceras_patata'!K50</f>
        <v>828.913</v>
      </c>
    </row>
    <row r="51" spans="1:13" s="34" customFormat="1" ht="11.25" customHeight="1">
      <c r="A51" s="36"/>
      <c r="B51" s="45"/>
      <c r="C51" s="46"/>
      <c r="D51" s="46"/>
      <c r="E51" s="46"/>
      <c r="F51" s="46"/>
      <c r="G51" s="46"/>
      <c r="H51" s="32"/>
      <c r="I51" s="241"/>
      <c r="J51" s="241"/>
      <c r="K51" s="241"/>
      <c r="L51" s="241"/>
      <c r="M51" s="33"/>
    </row>
    <row r="52" spans="1:13" s="43" customFormat="1" ht="11.25" customHeight="1">
      <c r="A52" s="37" t="s">
        <v>41</v>
      </c>
      <c r="B52" s="38"/>
      <c r="C52" s="39">
        <f>'[5]cabeceras_patata'!B52</f>
        <v>0</v>
      </c>
      <c r="D52" s="39">
        <f>'[5]cabeceras_patata'!C52</f>
        <v>0</v>
      </c>
      <c r="E52" s="39">
        <f>'[5]cabeceras_patata'!D52</f>
        <v>61</v>
      </c>
      <c r="F52" s="39">
        <f>'[5]cabeceras_patata'!E52</f>
        <v>28</v>
      </c>
      <c r="G52" s="242">
        <f>'[5]cabeceras_patata'!F52</f>
        <v>89</v>
      </c>
      <c r="H52" s="41"/>
      <c r="I52" s="243">
        <f>'[5]cabeceras_patata'!G52</f>
        <v>0</v>
      </c>
      <c r="J52" s="244">
        <f>'[5]cabeceras_patata'!H52</f>
        <v>0</v>
      </c>
      <c r="K52" s="244">
        <f>'[5]cabeceras_patata'!I52</f>
        <v>1.574</v>
      </c>
      <c r="L52" s="244">
        <f>'[5]cabeceras_patata'!J52</f>
        <v>0.656</v>
      </c>
      <c r="M52" s="42">
        <f>'[5]cabeceras_patata'!K52</f>
        <v>2.23</v>
      </c>
    </row>
    <row r="53" spans="1:13" s="34" customFormat="1" ht="11.25" customHeight="1">
      <c r="A53" s="36"/>
      <c r="B53" s="30"/>
      <c r="C53" s="31"/>
      <c r="D53" s="31"/>
      <c r="E53" s="31"/>
      <c r="F53" s="31"/>
      <c r="G53" s="31"/>
      <c r="H53" s="32"/>
      <c r="I53" s="241"/>
      <c r="J53" s="241"/>
      <c r="K53" s="241"/>
      <c r="L53" s="241"/>
      <c r="M53" s="33"/>
    </row>
    <row r="54" spans="1:13" s="34" customFormat="1" ht="11.25" customHeight="1">
      <c r="A54" s="36" t="s">
        <v>42</v>
      </c>
      <c r="B54" s="30"/>
      <c r="C54" s="31">
        <f>'[5]cabeceras_patata'!B54</f>
        <v>0</v>
      </c>
      <c r="D54" s="31">
        <f>'[5]cabeceras_patata'!C54</f>
        <v>0</v>
      </c>
      <c r="E54" s="31">
        <f>'[5]cabeceras_patata'!D54</f>
        <v>885</v>
      </c>
      <c r="F54" s="31">
        <f>'[5]cabeceras_patata'!E54</f>
        <v>200</v>
      </c>
      <c r="G54" s="31">
        <f>'[5]cabeceras_patata'!F54</f>
        <v>1085</v>
      </c>
      <c r="H54" s="32"/>
      <c r="I54" s="241">
        <f>'[5]cabeceras_patata'!G54</f>
        <v>0</v>
      </c>
      <c r="J54" s="241">
        <f>'[5]cabeceras_patata'!H54</f>
        <v>0</v>
      </c>
      <c r="K54" s="241">
        <f>'[5]cabeceras_patata'!I54</f>
        <v>26.108</v>
      </c>
      <c r="L54" s="241">
        <f>'[5]cabeceras_patata'!J54</f>
        <v>5.6</v>
      </c>
      <c r="M54" s="33">
        <f>'[5]cabeceras_patata'!K54</f>
        <v>31.708</v>
      </c>
    </row>
    <row r="55" spans="1:13" s="34" customFormat="1" ht="11.25" customHeight="1">
      <c r="A55" s="36" t="s">
        <v>43</v>
      </c>
      <c r="B55" s="30"/>
      <c r="C55" s="31">
        <f>'[5]cabeceras_patata'!B55</f>
        <v>0</v>
      </c>
      <c r="D55" s="31">
        <f>'[5]cabeceras_patata'!C55</f>
        <v>12</v>
      </c>
      <c r="E55" s="31">
        <f>'[5]cabeceras_patata'!D55</f>
        <v>160</v>
      </c>
      <c r="F55" s="31">
        <f>'[5]cabeceras_patata'!E55</f>
        <v>301</v>
      </c>
      <c r="G55" s="31">
        <f>'[5]cabeceras_patata'!F55</f>
        <v>473</v>
      </c>
      <c r="H55" s="32"/>
      <c r="I55" s="241">
        <f>'[5]cabeceras_patata'!G55</f>
        <v>0</v>
      </c>
      <c r="J55" s="241">
        <f>'[5]cabeceras_patata'!H55</f>
        <v>0.36</v>
      </c>
      <c r="K55" s="241">
        <f>'[5]cabeceras_patata'!I55</f>
        <v>4.8</v>
      </c>
      <c r="L55" s="241">
        <f>'[5]cabeceras_patata'!J55</f>
        <v>9.03</v>
      </c>
      <c r="M55" s="33">
        <f>'[5]cabeceras_patata'!K55</f>
        <v>14.19</v>
      </c>
    </row>
    <row r="56" spans="1:13" s="34" customFormat="1" ht="11.25" customHeight="1">
      <c r="A56" s="36" t="s">
        <v>44</v>
      </c>
      <c r="B56" s="30"/>
      <c r="C56" s="31">
        <f>'[5]cabeceras_patata'!B56</f>
        <v>0</v>
      </c>
      <c r="D56" s="31">
        <f>'[5]cabeceras_patata'!C56</f>
        <v>0</v>
      </c>
      <c r="E56" s="31">
        <f>'[5]cabeceras_patata'!D56</f>
        <v>75</v>
      </c>
      <c r="F56" s="31">
        <f>'[5]cabeceras_patata'!E56</f>
        <v>90</v>
      </c>
      <c r="G56" s="31">
        <f>'[5]cabeceras_patata'!F56</f>
        <v>165</v>
      </c>
      <c r="H56" s="32"/>
      <c r="I56" s="241">
        <f>'[5]cabeceras_patata'!G56</f>
        <v>0</v>
      </c>
      <c r="J56" s="241">
        <f>'[5]cabeceras_patata'!H56</f>
        <v>0</v>
      </c>
      <c r="K56" s="241">
        <f>'[5]cabeceras_patata'!I56</f>
        <v>0.938</v>
      </c>
      <c r="L56" s="241">
        <f>'[5]cabeceras_patata'!J56</f>
        <v>1.1</v>
      </c>
      <c r="M56" s="33">
        <f>'[5]cabeceras_patata'!K56</f>
        <v>2.038</v>
      </c>
    </row>
    <row r="57" spans="1:13" s="34" customFormat="1" ht="11.25" customHeight="1">
      <c r="A57" s="36" t="s">
        <v>45</v>
      </c>
      <c r="B57" s="30"/>
      <c r="C57" s="31">
        <f>'[5]cabeceras_patata'!B57</f>
        <v>0</v>
      </c>
      <c r="D57" s="31">
        <f>'[5]cabeceras_patata'!C57</f>
        <v>0</v>
      </c>
      <c r="E57" s="31">
        <f>'[5]cabeceras_patata'!D57</f>
        <v>27</v>
      </c>
      <c r="F57" s="31">
        <f>'[5]cabeceras_patata'!E57</f>
        <v>80</v>
      </c>
      <c r="G57" s="31">
        <f>'[5]cabeceras_patata'!F57</f>
        <v>107</v>
      </c>
      <c r="H57" s="32"/>
      <c r="I57" s="241">
        <f>'[5]cabeceras_patata'!G57</f>
        <v>0</v>
      </c>
      <c r="J57" s="241">
        <f>'[5]cabeceras_patata'!H57</f>
        <v>0</v>
      </c>
      <c r="K57" s="241">
        <f>'[5]cabeceras_patata'!I57</f>
        <v>0.648</v>
      </c>
      <c r="L57" s="241">
        <f>'[5]cabeceras_patata'!J57</f>
        <v>1.059</v>
      </c>
      <c r="M57" s="33">
        <f>'[5]cabeceras_patata'!K57</f>
        <v>1.707</v>
      </c>
    </row>
    <row r="58" spans="1:13" s="34" customFormat="1" ht="11.25" customHeight="1">
      <c r="A58" s="36" t="s">
        <v>46</v>
      </c>
      <c r="B58" s="30"/>
      <c r="C58" s="31">
        <f>'[5]cabeceras_patata'!B58</f>
        <v>0</v>
      </c>
      <c r="D58" s="31">
        <f>'[5]cabeceras_patata'!C58</f>
        <v>145</v>
      </c>
      <c r="E58" s="31">
        <f>'[5]cabeceras_patata'!D58</f>
        <v>44</v>
      </c>
      <c r="F58" s="31">
        <f>'[5]cabeceras_patata'!E58</f>
        <v>134</v>
      </c>
      <c r="G58" s="31">
        <f>'[5]cabeceras_patata'!F58</f>
        <v>323</v>
      </c>
      <c r="H58" s="32"/>
      <c r="I58" s="241">
        <f>'[5]cabeceras_patata'!G58</f>
        <v>0</v>
      </c>
      <c r="J58" s="241">
        <f>'[5]cabeceras_patata'!H58</f>
        <v>4.06</v>
      </c>
      <c r="K58" s="241">
        <f>'[5]cabeceras_patata'!I58</f>
        <v>1.1</v>
      </c>
      <c r="L58" s="241">
        <f>'[5]cabeceras_patata'!J58</f>
        <v>2.881</v>
      </c>
      <c r="M58" s="33">
        <f>'[5]cabeceras_patata'!K58</f>
        <v>8.041</v>
      </c>
    </row>
    <row r="59" spans="1:13" s="43" customFormat="1" ht="11.25" customHeight="1">
      <c r="A59" s="37" t="s">
        <v>47</v>
      </c>
      <c r="B59" s="38"/>
      <c r="C59" s="39">
        <f>'[5]cabeceras_patata'!B59</f>
        <v>0</v>
      </c>
      <c r="D59" s="39">
        <f>'[5]cabeceras_patata'!C59</f>
        <v>157</v>
      </c>
      <c r="E59" s="39">
        <f>'[5]cabeceras_patata'!D59</f>
        <v>1191</v>
      </c>
      <c r="F59" s="39">
        <f>'[5]cabeceras_patata'!E59</f>
        <v>805</v>
      </c>
      <c r="G59" s="242">
        <f>'[5]cabeceras_patata'!F59</f>
        <v>2153</v>
      </c>
      <c r="H59" s="41"/>
      <c r="I59" s="243">
        <f>'[5]cabeceras_patata'!G59</f>
        <v>0</v>
      </c>
      <c r="J59" s="244">
        <f>'[5]cabeceras_patata'!H59</f>
        <v>4.42</v>
      </c>
      <c r="K59" s="244">
        <f>'[5]cabeceras_patata'!I59</f>
        <v>33.594</v>
      </c>
      <c r="L59" s="244">
        <f>'[5]cabeceras_patata'!J59</f>
        <v>19.669999999999998</v>
      </c>
      <c r="M59" s="42">
        <f>'[5]cabeceras_patata'!K59</f>
        <v>57.684</v>
      </c>
    </row>
    <row r="60" spans="1:13" s="34" customFormat="1" ht="11.25" customHeight="1">
      <c r="A60" s="36"/>
      <c r="B60" s="30"/>
      <c r="C60" s="31"/>
      <c r="D60" s="31"/>
      <c r="E60" s="31"/>
      <c r="F60" s="31"/>
      <c r="G60" s="31"/>
      <c r="H60" s="32"/>
      <c r="I60" s="241"/>
      <c r="J60" s="241"/>
      <c r="K60" s="241"/>
      <c r="L60" s="241"/>
      <c r="M60" s="33"/>
    </row>
    <row r="61" spans="1:13" s="34" customFormat="1" ht="11.25" customHeight="1">
      <c r="A61" s="36" t="s">
        <v>48</v>
      </c>
      <c r="B61" s="30"/>
      <c r="C61" s="31">
        <f>'[5]cabeceras_patata'!B61</f>
        <v>0</v>
      </c>
      <c r="D61" s="31">
        <f>'[5]cabeceras_patata'!C61</f>
        <v>190</v>
      </c>
      <c r="E61" s="31">
        <f>'[5]cabeceras_patata'!D61</f>
        <v>230</v>
      </c>
      <c r="F61" s="31">
        <f>'[5]cabeceras_patata'!E61</f>
        <v>150</v>
      </c>
      <c r="G61" s="31">
        <f>'[5]cabeceras_patata'!F61</f>
        <v>570</v>
      </c>
      <c r="H61" s="32"/>
      <c r="I61" s="241">
        <f>'[5]cabeceras_patata'!G61</f>
        <v>0</v>
      </c>
      <c r="J61" s="241">
        <f>'[5]cabeceras_patata'!H61</f>
        <v>4.2</v>
      </c>
      <c r="K61" s="241">
        <f>'[5]cabeceras_patata'!I61</f>
        <v>7.36</v>
      </c>
      <c r="L61" s="241">
        <f>'[5]cabeceras_patata'!J61</f>
        <v>3.3</v>
      </c>
      <c r="M61" s="33">
        <f>'[5]cabeceras_patata'!K61</f>
        <v>14.86</v>
      </c>
    </row>
    <row r="62" spans="1:13" s="34" customFormat="1" ht="11.25" customHeight="1">
      <c r="A62" s="36" t="s">
        <v>49</v>
      </c>
      <c r="B62" s="30"/>
      <c r="C62" s="31">
        <f>'[5]cabeceras_patata'!B62</f>
        <v>0</v>
      </c>
      <c r="D62" s="31">
        <f>'[5]cabeceras_patata'!C62</f>
        <v>120</v>
      </c>
      <c r="E62" s="31">
        <f>'[5]cabeceras_patata'!D62</f>
        <v>225</v>
      </c>
      <c r="F62" s="31">
        <f>'[5]cabeceras_patata'!E62</f>
        <v>107</v>
      </c>
      <c r="G62" s="31">
        <f>'[5]cabeceras_patata'!F62</f>
        <v>452</v>
      </c>
      <c r="H62" s="32"/>
      <c r="I62" s="241">
        <f>'[5]cabeceras_patata'!G62</f>
        <v>0</v>
      </c>
      <c r="J62" s="241">
        <f>'[5]cabeceras_patata'!H62</f>
        <v>3.42</v>
      </c>
      <c r="K62" s="241">
        <f>'[5]cabeceras_patata'!I62</f>
        <v>3.45</v>
      </c>
      <c r="L62" s="241">
        <f>'[5]cabeceras_patata'!J62</f>
        <v>1.3</v>
      </c>
      <c r="M62" s="33">
        <f>'[5]cabeceras_patata'!K62</f>
        <v>8.17</v>
      </c>
    </row>
    <row r="63" spans="1:13" s="34" customFormat="1" ht="11.25" customHeight="1">
      <c r="A63" s="36" t="s">
        <v>50</v>
      </c>
      <c r="B63" s="30"/>
      <c r="C63" s="31">
        <f>'[5]cabeceras_patata'!B63</f>
        <v>21</v>
      </c>
      <c r="D63" s="31">
        <f>'[5]cabeceras_patata'!C63</f>
        <v>852</v>
      </c>
      <c r="E63" s="31">
        <f>'[5]cabeceras_patata'!D63</f>
        <v>101</v>
      </c>
      <c r="F63" s="31">
        <f>'[5]cabeceras_patata'!E63</f>
        <v>67</v>
      </c>
      <c r="G63" s="31">
        <f>'[5]cabeceras_patata'!F63</f>
        <v>1041</v>
      </c>
      <c r="H63" s="32"/>
      <c r="I63" s="241">
        <f>'[5]cabeceras_patata'!G63</f>
        <v>0.151</v>
      </c>
      <c r="J63" s="241">
        <f>'[5]cabeceras_patata'!H63</f>
        <v>27.25</v>
      </c>
      <c r="K63" s="241">
        <f>'[5]cabeceras_patata'!I63</f>
        <v>4.8</v>
      </c>
      <c r="L63" s="241">
        <f>'[5]cabeceras_patata'!J63</f>
        <v>2.5</v>
      </c>
      <c r="M63" s="33">
        <f>'[5]cabeceras_patata'!K63</f>
        <v>34.701</v>
      </c>
    </row>
    <row r="64" spans="1:13" s="43" customFormat="1" ht="11.25" customHeight="1">
      <c r="A64" s="37" t="s">
        <v>51</v>
      </c>
      <c r="B64" s="38"/>
      <c r="C64" s="39">
        <f>'[5]cabeceras_patata'!B64</f>
        <v>21</v>
      </c>
      <c r="D64" s="39">
        <f>'[5]cabeceras_patata'!C64</f>
        <v>1162</v>
      </c>
      <c r="E64" s="39">
        <f>'[5]cabeceras_patata'!D64</f>
        <v>556</v>
      </c>
      <c r="F64" s="39">
        <f>'[5]cabeceras_patata'!E64</f>
        <v>324</v>
      </c>
      <c r="G64" s="242">
        <f>'[5]cabeceras_patata'!F64</f>
        <v>2063</v>
      </c>
      <c r="H64" s="41"/>
      <c r="I64" s="243">
        <f>'[5]cabeceras_patata'!G64</f>
        <v>0.151</v>
      </c>
      <c r="J64" s="244">
        <f>'[5]cabeceras_patata'!H64</f>
        <v>34.87</v>
      </c>
      <c r="K64" s="244">
        <f>'[5]cabeceras_patata'!I64</f>
        <v>15.61</v>
      </c>
      <c r="L64" s="244">
        <f>'[5]cabeceras_patata'!J64</f>
        <v>7.1</v>
      </c>
      <c r="M64" s="42">
        <f>'[5]cabeceras_patata'!K64</f>
        <v>57.731</v>
      </c>
    </row>
    <row r="65" spans="1:13" s="34" customFormat="1" ht="11.25" customHeight="1">
      <c r="A65" s="36"/>
      <c r="B65" s="30"/>
      <c r="C65" s="31"/>
      <c r="D65" s="31"/>
      <c r="E65" s="31"/>
      <c r="F65" s="31"/>
      <c r="G65" s="31"/>
      <c r="H65" s="32"/>
      <c r="I65" s="241"/>
      <c r="J65" s="241"/>
      <c r="K65" s="241"/>
      <c r="L65" s="241"/>
      <c r="M65" s="33"/>
    </row>
    <row r="66" spans="1:13" s="43" customFormat="1" ht="11.25" customHeight="1">
      <c r="A66" s="37" t="s">
        <v>52</v>
      </c>
      <c r="B66" s="38"/>
      <c r="C66" s="39">
        <f>'[5]cabeceras_patata'!B66</f>
        <v>1114</v>
      </c>
      <c r="D66" s="39">
        <f>'[5]cabeceras_patata'!C66</f>
        <v>2596</v>
      </c>
      <c r="E66" s="39">
        <f>'[5]cabeceras_patata'!D66</f>
        <v>698</v>
      </c>
      <c r="F66" s="39">
        <f>'[5]cabeceras_patata'!E66</f>
        <v>305</v>
      </c>
      <c r="G66" s="242">
        <f>'[5]cabeceras_patata'!F66</f>
        <v>4713</v>
      </c>
      <c r="H66" s="41"/>
      <c r="I66" s="243">
        <f>'[5]cabeceras_patata'!G66</f>
        <v>35.236</v>
      </c>
      <c r="J66" s="244">
        <f>'[5]cabeceras_patata'!H66</f>
        <v>92.272</v>
      </c>
      <c r="K66" s="244">
        <f>'[5]cabeceras_patata'!I66</f>
        <v>26.7</v>
      </c>
      <c r="L66" s="244">
        <f>'[5]cabeceras_patata'!J66</f>
        <v>5.49</v>
      </c>
      <c r="M66" s="42">
        <f>'[5]cabeceras_patata'!K66</f>
        <v>159.698</v>
      </c>
    </row>
    <row r="67" spans="1:13" s="34" customFormat="1" ht="11.25" customHeight="1">
      <c r="A67" s="36"/>
      <c r="B67" s="30"/>
      <c r="C67" s="31"/>
      <c r="D67" s="31"/>
      <c r="E67" s="31"/>
      <c r="F67" s="31"/>
      <c r="G67" s="31"/>
      <c r="H67" s="32"/>
      <c r="I67" s="241"/>
      <c r="J67" s="241"/>
      <c r="K67" s="241"/>
      <c r="L67" s="241"/>
      <c r="M67" s="33"/>
    </row>
    <row r="68" spans="1:13" s="34" customFormat="1" ht="11.25" customHeight="1">
      <c r="A68" s="36" t="s">
        <v>53</v>
      </c>
      <c r="B68" s="30"/>
      <c r="C68" s="31">
        <f>'[5]cabeceras_patata'!B68</f>
        <v>0</v>
      </c>
      <c r="D68" s="31">
        <f>'[5]cabeceras_patata'!C68</f>
        <v>0</v>
      </c>
      <c r="E68" s="31">
        <f>'[5]cabeceras_patata'!D68</f>
        <v>580</v>
      </c>
      <c r="F68" s="31">
        <f>'[5]cabeceras_patata'!E68</f>
        <v>0</v>
      </c>
      <c r="G68" s="31">
        <f>'[5]cabeceras_patata'!F68</f>
        <v>580</v>
      </c>
      <c r="H68" s="32"/>
      <c r="I68" s="241">
        <f>'[5]cabeceras_patata'!G68</f>
        <v>0</v>
      </c>
      <c r="J68" s="241">
        <f>'[5]cabeceras_patata'!H68</f>
        <v>0</v>
      </c>
      <c r="K68" s="241">
        <f>'[5]cabeceras_patata'!I68</f>
        <v>25</v>
      </c>
      <c r="L68" s="241">
        <f>'[5]cabeceras_patata'!J68</f>
        <v>0</v>
      </c>
      <c r="M68" s="33">
        <f>'[5]cabeceras_patata'!K68</f>
        <v>25</v>
      </c>
    </row>
    <row r="69" spans="1:13" s="34" customFormat="1" ht="11.25" customHeight="1">
      <c r="A69" s="36" t="s">
        <v>54</v>
      </c>
      <c r="B69" s="30"/>
      <c r="C69" s="31">
        <f>'[5]cabeceras_patata'!B69</f>
        <v>0</v>
      </c>
      <c r="D69" s="31">
        <f>'[5]cabeceras_patata'!C69</f>
        <v>0</v>
      </c>
      <c r="E69" s="31">
        <f>'[5]cabeceras_patata'!D69</f>
        <v>300</v>
      </c>
      <c r="F69" s="31">
        <f>'[5]cabeceras_patata'!E69</f>
        <v>0</v>
      </c>
      <c r="G69" s="31">
        <f>'[5]cabeceras_patata'!F69</f>
        <v>300</v>
      </c>
      <c r="H69" s="32"/>
      <c r="I69" s="241">
        <f>'[5]cabeceras_patata'!G69</f>
        <v>0</v>
      </c>
      <c r="J69" s="241">
        <f>'[5]cabeceras_patata'!H69</f>
        <v>0</v>
      </c>
      <c r="K69" s="241">
        <f>'[5]cabeceras_patata'!I69</f>
        <v>12</v>
      </c>
      <c r="L69" s="241">
        <f>'[5]cabeceras_patata'!J69</f>
        <v>0</v>
      </c>
      <c r="M69" s="33">
        <f>'[5]cabeceras_patata'!K69</f>
        <v>12</v>
      </c>
    </row>
    <row r="70" spans="1:13" s="43" customFormat="1" ht="11.25" customHeight="1">
      <c r="A70" s="37" t="s">
        <v>55</v>
      </c>
      <c r="B70" s="38"/>
      <c r="C70" s="39">
        <f>'[5]cabeceras_patata'!B70</f>
        <v>0</v>
      </c>
      <c r="D70" s="39">
        <f>'[5]cabeceras_patata'!C70</f>
        <v>0</v>
      </c>
      <c r="E70" s="39">
        <f>'[5]cabeceras_patata'!D70</f>
        <v>880</v>
      </c>
      <c r="F70" s="39">
        <f>'[5]cabeceras_patata'!E70</f>
        <v>0</v>
      </c>
      <c r="G70" s="242">
        <f>'[5]cabeceras_patata'!F70</f>
        <v>880</v>
      </c>
      <c r="H70" s="41"/>
      <c r="I70" s="243">
        <f>'[5]cabeceras_patata'!G70</f>
        <v>0</v>
      </c>
      <c r="J70" s="244">
        <f>'[5]cabeceras_patata'!H70</f>
        <v>0</v>
      </c>
      <c r="K70" s="244">
        <f>'[5]cabeceras_patata'!I70</f>
        <v>37</v>
      </c>
      <c r="L70" s="244">
        <f>'[5]cabeceras_patata'!J70</f>
        <v>0</v>
      </c>
      <c r="M70" s="42">
        <f>'[5]cabeceras_patata'!K70</f>
        <v>37</v>
      </c>
    </row>
    <row r="71" spans="1:13" s="34" customFormat="1" ht="11.25" customHeight="1">
      <c r="A71" s="36"/>
      <c r="B71" s="30"/>
      <c r="C71" s="31"/>
      <c r="D71" s="31"/>
      <c r="E71" s="31"/>
      <c r="F71" s="31"/>
      <c r="G71" s="31"/>
      <c r="H71" s="32"/>
      <c r="I71" s="241"/>
      <c r="J71" s="241"/>
      <c r="K71" s="241"/>
      <c r="L71" s="241"/>
      <c r="M71" s="33"/>
    </row>
    <row r="72" spans="1:13" s="34" customFormat="1" ht="11.25" customHeight="1">
      <c r="A72" s="36" t="s">
        <v>56</v>
      </c>
      <c r="B72" s="30"/>
      <c r="C72" s="31">
        <f>'[5]cabeceras_patata'!B72</f>
        <v>45</v>
      </c>
      <c r="D72" s="31">
        <f>'[5]cabeceras_patata'!C72</f>
        <v>177</v>
      </c>
      <c r="E72" s="31">
        <f>'[5]cabeceras_patata'!D72</f>
        <v>211</v>
      </c>
      <c r="F72" s="31">
        <f>'[5]cabeceras_patata'!E72</f>
        <v>77</v>
      </c>
      <c r="G72" s="31">
        <f>'[5]cabeceras_patata'!F72</f>
        <v>510</v>
      </c>
      <c r="H72" s="32"/>
      <c r="I72" s="241">
        <f>'[5]cabeceras_patata'!G72</f>
        <v>0.945</v>
      </c>
      <c r="J72" s="241">
        <f>'[5]cabeceras_patata'!H72</f>
        <v>3.97</v>
      </c>
      <c r="K72" s="241">
        <f>'[5]cabeceras_patata'!I72</f>
        <v>5.781</v>
      </c>
      <c r="L72" s="241">
        <f>'[5]cabeceras_patata'!J72</f>
        <v>1.713</v>
      </c>
      <c r="M72" s="33">
        <f>'[5]cabeceras_patata'!K72</f>
        <v>12.409</v>
      </c>
    </row>
    <row r="73" spans="1:13" s="34" customFormat="1" ht="11.25" customHeight="1">
      <c r="A73" s="36" t="s">
        <v>57</v>
      </c>
      <c r="B73" s="30"/>
      <c r="C73" s="31">
        <f>'[5]cabeceras_patata'!B73</f>
        <v>527</v>
      </c>
      <c r="D73" s="31">
        <f>'[5]cabeceras_patata'!C73</f>
        <v>450</v>
      </c>
      <c r="E73" s="31">
        <f>'[5]cabeceras_patata'!D73</f>
        <v>529</v>
      </c>
      <c r="F73" s="31">
        <f>'[5]cabeceras_patata'!E73</f>
        <v>305</v>
      </c>
      <c r="G73" s="31">
        <f>'[5]cabeceras_patata'!F73</f>
        <v>1811</v>
      </c>
      <c r="H73" s="32"/>
      <c r="I73" s="241">
        <f>'[5]cabeceras_patata'!G73</f>
        <v>11.59</v>
      </c>
      <c r="J73" s="241">
        <f>'[5]cabeceras_patata'!H73</f>
        <v>11.25</v>
      </c>
      <c r="K73" s="241">
        <f>'[5]cabeceras_patata'!I73</f>
        <v>10.012</v>
      </c>
      <c r="L73" s="241">
        <f>'[5]cabeceras_patata'!J73</f>
        <v>7.69</v>
      </c>
      <c r="M73" s="33">
        <f>'[5]cabeceras_patata'!K73</f>
        <v>40.542</v>
      </c>
    </row>
    <row r="74" spans="1:13" s="34" customFormat="1" ht="11.25" customHeight="1">
      <c r="A74" s="36" t="s">
        <v>58</v>
      </c>
      <c r="B74" s="30"/>
      <c r="C74" s="31">
        <f>'[5]cabeceras_patata'!B74</f>
        <v>0</v>
      </c>
      <c r="D74" s="31">
        <f>'[5]cabeceras_patata'!C74</f>
        <v>140</v>
      </c>
      <c r="E74" s="31">
        <f>'[5]cabeceras_patata'!D74</f>
        <v>485</v>
      </c>
      <c r="F74" s="31">
        <f>'[5]cabeceras_patata'!E74</f>
        <v>70</v>
      </c>
      <c r="G74" s="31">
        <f>'[5]cabeceras_patata'!F74</f>
        <v>695</v>
      </c>
      <c r="H74" s="32"/>
      <c r="I74" s="241">
        <f>'[5]cabeceras_patata'!G74</f>
        <v>0</v>
      </c>
      <c r="J74" s="241">
        <f>'[5]cabeceras_patata'!H74</f>
        <v>4.9</v>
      </c>
      <c r="K74" s="241">
        <f>'[5]cabeceras_patata'!I74</f>
        <v>19.4</v>
      </c>
      <c r="L74" s="241">
        <f>'[5]cabeceras_patata'!J74</f>
        <v>2.45</v>
      </c>
      <c r="M74" s="33">
        <f>'[5]cabeceras_patata'!K74</f>
        <v>26.75</v>
      </c>
    </row>
    <row r="75" spans="1:13" s="34" customFormat="1" ht="11.25" customHeight="1">
      <c r="A75" s="36" t="s">
        <v>59</v>
      </c>
      <c r="B75" s="30"/>
      <c r="C75" s="31">
        <f>'[5]cabeceras_patata'!B75</f>
        <v>114</v>
      </c>
      <c r="D75" s="31">
        <f>'[5]cabeceras_patata'!C75</f>
        <v>70</v>
      </c>
      <c r="E75" s="31">
        <f>'[5]cabeceras_patata'!D75</f>
        <v>762</v>
      </c>
      <c r="F75" s="31">
        <f>'[5]cabeceras_patata'!E75</f>
        <v>130</v>
      </c>
      <c r="G75" s="31">
        <f>'[5]cabeceras_patata'!F75</f>
        <v>1076</v>
      </c>
      <c r="H75" s="32"/>
      <c r="I75" s="241">
        <f>'[5]cabeceras_patata'!G75</f>
        <v>4.497</v>
      </c>
      <c r="J75" s="241">
        <f>'[5]cabeceras_patata'!H75</f>
        <v>1.631</v>
      </c>
      <c r="K75" s="241">
        <f>'[5]cabeceras_patata'!I75</f>
        <v>18.562399000000003</v>
      </c>
      <c r="L75" s="241">
        <f>'[5]cabeceras_patata'!J75</f>
        <v>1.988</v>
      </c>
      <c r="M75" s="33">
        <f>'[5]cabeceras_patata'!K75</f>
        <v>26.678399000000002</v>
      </c>
    </row>
    <row r="76" spans="1:13" s="34" customFormat="1" ht="11.25" customHeight="1">
      <c r="A76" s="36" t="s">
        <v>60</v>
      </c>
      <c r="B76" s="30"/>
      <c r="C76" s="31">
        <f>'[5]cabeceras_patata'!B76</f>
        <v>30</v>
      </c>
      <c r="D76" s="31">
        <f>'[5]cabeceras_patata'!C76</f>
        <v>300</v>
      </c>
      <c r="E76" s="31">
        <f>'[5]cabeceras_patata'!D76</f>
        <v>150</v>
      </c>
      <c r="F76" s="31">
        <f>'[5]cabeceras_patata'!E76</f>
        <v>80</v>
      </c>
      <c r="G76" s="31">
        <f>'[5]cabeceras_patata'!F76</f>
        <v>560</v>
      </c>
      <c r="H76" s="32"/>
      <c r="I76" s="241">
        <f>'[5]cabeceras_patata'!G76</f>
        <v>0.915</v>
      </c>
      <c r="J76" s="241">
        <f>'[5]cabeceras_patata'!H76</f>
        <v>12.9</v>
      </c>
      <c r="K76" s="241">
        <f>'[5]cabeceras_patata'!I76</f>
        <v>4.5</v>
      </c>
      <c r="L76" s="241">
        <f>'[5]cabeceras_patata'!J76</f>
        <v>1.76</v>
      </c>
      <c r="M76" s="33">
        <f>'[5]cabeceras_patata'!K76</f>
        <v>20.075</v>
      </c>
    </row>
    <row r="77" spans="1:13" s="34" customFormat="1" ht="11.25" customHeight="1">
      <c r="A77" s="36" t="s">
        <v>61</v>
      </c>
      <c r="B77" s="30"/>
      <c r="C77" s="31">
        <f>'[5]cabeceras_patata'!B77</f>
        <v>0</v>
      </c>
      <c r="D77" s="31">
        <f>'[5]cabeceras_patata'!C77</f>
        <v>17</v>
      </c>
      <c r="E77" s="31">
        <f>'[5]cabeceras_patata'!D77</f>
        <v>115</v>
      </c>
      <c r="F77" s="31">
        <f>'[5]cabeceras_patata'!E77</f>
        <v>80</v>
      </c>
      <c r="G77" s="31">
        <f>'[5]cabeceras_patata'!F77</f>
        <v>212</v>
      </c>
      <c r="H77" s="32"/>
      <c r="I77" s="241">
        <f>'[5]cabeceras_patata'!G77</f>
        <v>0</v>
      </c>
      <c r="J77" s="241">
        <f>'[5]cabeceras_patata'!H77</f>
        <v>0.357</v>
      </c>
      <c r="K77" s="241">
        <f>'[5]cabeceras_patata'!I77</f>
        <v>2.7</v>
      </c>
      <c r="L77" s="241">
        <f>'[5]cabeceras_patata'!J77</f>
        <v>1.5</v>
      </c>
      <c r="M77" s="33">
        <f>'[5]cabeceras_patata'!K77</f>
        <v>4.557</v>
      </c>
    </row>
    <row r="78" spans="1:13" s="34" customFormat="1" ht="11.25" customHeight="1">
      <c r="A78" s="36" t="s">
        <v>62</v>
      </c>
      <c r="B78" s="30"/>
      <c r="C78" s="31">
        <f>'[5]cabeceras_patata'!B78</f>
        <v>250</v>
      </c>
      <c r="D78" s="31">
        <f>'[5]cabeceras_patata'!C78</f>
        <v>260</v>
      </c>
      <c r="E78" s="31">
        <f>'[5]cabeceras_patata'!D78</f>
        <v>436</v>
      </c>
      <c r="F78" s="31">
        <f>'[5]cabeceras_patata'!E78</f>
        <v>350</v>
      </c>
      <c r="G78" s="31">
        <f>'[5]cabeceras_patata'!F78</f>
        <v>1296</v>
      </c>
      <c r="H78" s="32"/>
      <c r="I78" s="241">
        <f>'[5]cabeceras_patata'!G78</f>
        <v>6.875</v>
      </c>
      <c r="J78" s="241">
        <f>'[5]cabeceras_patata'!H78</f>
        <v>7.41</v>
      </c>
      <c r="K78" s="241">
        <f>'[5]cabeceras_patata'!I78</f>
        <v>12.208</v>
      </c>
      <c r="L78" s="241">
        <f>'[5]cabeceras_patata'!J78</f>
        <v>9.45</v>
      </c>
      <c r="M78" s="33">
        <f>'[5]cabeceras_patata'!K78</f>
        <v>35.943</v>
      </c>
    </row>
    <row r="79" spans="1:13" s="34" customFormat="1" ht="11.25" customHeight="1">
      <c r="A79" s="36" t="s">
        <v>63</v>
      </c>
      <c r="B79" s="30"/>
      <c r="C79" s="31">
        <f>'[5]cabeceras_patata'!B79</f>
        <v>250</v>
      </c>
      <c r="D79" s="31">
        <f>'[5]cabeceras_patata'!C79</f>
        <v>3000</v>
      </c>
      <c r="E79" s="31">
        <f>'[5]cabeceras_patata'!D79</f>
        <v>600</v>
      </c>
      <c r="F79" s="31">
        <f>'[5]cabeceras_patata'!E79</f>
        <v>100</v>
      </c>
      <c r="G79" s="31">
        <f>'[5]cabeceras_patata'!F79</f>
        <v>3950</v>
      </c>
      <c r="H79" s="32"/>
      <c r="I79" s="241">
        <f>'[5]cabeceras_patata'!G79</f>
        <v>4</v>
      </c>
      <c r="J79" s="241">
        <f>'[5]cabeceras_patata'!H79</f>
        <v>105</v>
      </c>
      <c r="K79" s="241">
        <f>'[5]cabeceras_patata'!I79</f>
        <v>18</v>
      </c>
      <c r="L79" s="241">
        <f>'[5]cabeceras_patata'!J79</f>
        <v>3</v>
      </c>
      <c r="M79" s="33">
        <f>'[5]cabeceras_patata'!K79</f>
        <v>130</v>
      </c>
    </row>
    <row r="80" spans="1:13" s="43" customFormat="1" ht="11.25" customHeight="1">
      <c r="A80" s="44" t="s">
        <v>64</v>
      </c>
      <c r="B80" s="38"/>
      <c r="C80" s="39">
        <f>'[5]cabeceras_patata'!B80</f>
        <v>1216</v>
      </c>
      <c r="D80" s="39">
        <f>'[5]cabeceras_patata'!C80</f>
        <v>4414</v>
      </c>
      <c r="E80" s="39">
        <f>'[5]cabeceras_patata'!D80</f>
        <v>3288</v>
      </c>
      <c r="F80" s="39">
        <f>'[5]cabeceras_patata'!E80</f>
        <v>1192</v>
      </c>
      <c r="G80" s="242">
        <f>'[5]cabeceras_patata'!F80</f>
        <v>10110</v>
      </c>
      <c r="H80" s="41"/>
      <c r="I80" s="243">
        <f>'[5]cabeceras_patata'!G80</f>
        <v>28.822</v>
      </c>
      <c r="J80" s="244">
        <f>'[5]cabeceras_patata'!H80</f>
        <v>147.418</v>
      </c>
      <c r="K80" s="244">
        <f>'[5]cabeceras_patata'!I80</f>
        <v>91.163399</v>
      </c>
      <c r="L80" s="244">
        <f>'[5]cabeceras_patata'!J80</f>
        <v>29.551</v>
      </c>
      <c r="M80" s="42">
        <f>'[5]cabeceras_patata'!K80</f>
        <v>296.95439899999997</v>
      </c>
    </row>
    <row r="81" spans="1:13" s="34" customFormat="1" ht="11.25" customHeight="1">
      <c r="A81" s="36"/>
      <c r="B81" s="30"/>
      <c r="C81" s="31"/>
      <c r="D81" s="31"/>
      <c r="E81" s="31"/>
      <c r="F81" s="31"/>
      <c r="G81" s="31"/>
      <c r="H81" s="32"/>
      <c r="I81" s="241"/>
      <c r="J81" s="241"/>
      <c r="K81" s="241"/>
      <c r="L81" s="241"/>
      <c r="M81" s="33"/>
    </row>
    <row r="82" spans="1:13" s="34" customFormat="1" ht="11.25" customHeight="1">
      <c r="A82" s="36" t="s">
        <v>65</v>
      </c>
      <c r="B82" s="30"/>
      <c r="C82" s="31">
        <f>'[5]cabeceras_patata'!B82</f>
        <v>800</v>
      </c>
      <c r="D82" s="31">
        <f>'[5]cabeceras_patata'!C82</f>
        <v>856</v>
      </c>
      <c r="E82" s="31">
        <f>'[5]cabeceras_patata'!D82</f>
        <v>212</v>
      </c>
      <c r="F82" s="31">
        <f>'[5]cabeceras_patata'!E82</f>
        <v>314</v>
      </c>
      <c r="G82" s="31">
        <f>'[5]cabeceras_patata'!F82</f>
        <v>2182</v>
      </c>
      <c r="H82" s="32"/>
      <c r="I82" s="241">
        <f>'[5]cabeceras_patata'!G82</f>
        <v>16.743</v>
      </c>
      <c r="J82" s="241">
        <f>'[5]cabeceras_patata'!H82</f>
        <v>24.232</v>
      </c>
      <c r="K82" s="241">
        <f>'[5]cabeceras_patata'!I82</f>
        <v>3.181</v>
      </c>
      <c r="L82" s="241">
        <f>'[5]cabeceras_patata'!J82</f>
        <v>4.436</v>
      </c>
      <c r="M82" s="33">
        <f>'[5]cabeceras_patata'!K82</f>
        <v>48.592</v>
      </c>
    </row>
    <row r="83" spans="1:13" s="34" customFormat="1" ht="11.25" customHeight="1">
      <c r="A83" s="36" t="s">
        <v>66</v>
      </c>
      <c r="B83" s="30"/>
      <c r="C83" s="31">
        <f>'[5]cabeceras_patata'!B83</f>
        <v>790</v>
      </c>
      <c r="D83" s="31">
        <f>'[5]cabeceras_patata'!C83</f>
        <v>1675</v>
      </c>
      <c r="E83" s="31">
        <f>'[5]cabeceras_patata'!D83</f>
        <v>154</v>
      </c>
      <c r="F83" s="31">
        <f>'[5]cabeceras_patata'!E83</f>
        <v>533</v>
      </c>
      <c r="G83" s="31">
        <f>'[5]cabeceras_patata'!F83</f>
        <v>3152</v>
      </c>
      <c r="H83" s="32"/>
      <c r="I83" s="241">
        <f>'[5]cabeceras_patata'!G83</f>
        <v>14.05</v>
      </c>
      <c r="J83" s="241">
        <f>'[5]cabeceras_patata'!H83</f>
        <v>30.48</v>
      </c>
      <c r="K83" s="241">
        <f>'[5]cabeceras_patata'!I83</f>
        <v>3.113</v>
      </c>
      <c r="L83" s="241">
        <f>'[5]cabeceras_patata'!J83</f>
        <v>9.921</v>
      </c>
      <c r="M83" s="33">
        <f>'[5]cabeceras_patata'!K83</f>
        <v>57.564</v>
      </c>
    </row>
    <row r="84" spans="1:13" s="43" customFormat="1" ht="11.25" customHeight="1">
      <c r="A84" s="37" t="s">
        <v>67</v>
      </c>
      <c r="B84" s="38"/>
      <c r="C84" s="39">
        <f>'[5]cabeceras_patata'!B84</f>
        <v>1590</v>
      </c>
      <c r="D84" s="39">
        <f>'[5]cabeceras_patata'!C84</f>
        <v>2531</v>
      </c>
      <c r="E84" s="39">
        <f>'[5]cabeceras_patata'!D84</f>
        <v>366</v>
      </c>
      <c r="F84" s="39">
        <f>'[5]cabeceras_patata'!E84</f>
        <v>847</v>
      </c>
      <c r="G84" s="242">
        <f>'[5]cabeceras_patata'!F84</f>
        <v>5334</v>
      </c>
      <c r="H84" s="41"/>
      <c r="I84" s="243">
        <f>'[5]cabeceras_patata'!G84</f>
        <v>30.793</v>
      </c>
      <c r="J84" s="244">
        <f>'[5]cabeceras_patata'!H84</f>
        <v>54.712</v>
      </c>
      <c r="K84" s="244">
        <f>'[5]cabeceras_patata'!I84</f>
        <v>6.2940000000000005</v>
      </c>
      <c r="L84" s="244">
        <f>'[5]cabeceras_patata'!J84</f>
        <v>14.357</v>
      </c>
      <c r="M84" s="42">
        <f>'[5]cabeceras_patata'!K84</f>
        <v>106.156</v>
      </c>
    </row>
    <row r="85" spans="1:13" s="34" customFormat="1" ht="11.25" customHeight="1">
      <c r="A85" s="36"/>
      <c r="B85" s="30"/>
      <c r="C85" s="31"/>
      <c r="D85" s="31"/>
      <c r="E85" s="31"/>
      <c r="F85" s="31"/>
      <c r="G85" s="31"/>
      <c r="H85" s="32"/>
      <c r="I85" s="241"/>
      <c r="J85" s="241"/>
      <c r="K85" s="241"/>
      <c r="L85" s="241"/>
      <c r="M85" s="33"/>
    </row>
    <row r="86" spans="1:13" s="34" customFormat="1" ht="11.25" customHeight="1">
      <c r="A86" s="36" t="s">
        <v>299</v>
      </c>
      <c r="B86" s="30"/>
      <c r="C86" s="31">
        <f>'[5]cabeceras_patata'!B86</f>
        <v>4269</v>
      </c>
      <c r="D86" s="31">
        <f>'[5]cabeceras_patata'!C86</f>
        <v>13902</v>
      </c>
      <c r="E86" s="31">
        <f>'[5]cabeceras_patata'!D86</f>
        <v>33829</v>
      </c>
      <c r="F86" s="31">
        <f>'[5]cabeceras_patata'!E86</f>
        <v>20119</v>
      </c>
      <c r="G86" s="31">
        <f>'[5]cabeceras_patata'!F86</f>
        <v>72119</v>
      </c>
      <c r="H86" s="32"/>
      <c r="I86" s="241">
        <f>'[5]cabeceras_patata'!G86</f>
        <v>104.03899999999999</v>
      </c>
      <c r="J86" s="241">
        <f>'[5]cabeceras_patata'!H86</f>
        <v>419.692</v>
      </c>
      <c r="K86" s="241">
        <f>'[5]cabeceras_patata'!I86</f>
        <v>977.823399</v>
      </c>
      <c r="L86" s="241">
        <f>'[5]cabeceras_patata'!J86</f>
        <v>743.858</v>
      </c>
      <c r="M86" s="33">
        <f>'[5]cabeceras_patata'!K86</f>
        <v>2245.412399</v>
      </c>
    </row>
    <row r="87" spans="1:13" s="34" customFormat="1" ht="11.25" customHeight="1" thickBot="1">
      <c r="A87" s="36"/>
      <c r="B87" s="30"/>
      <c r="C87" s="31">
        <f>'[5]cabeceras_patata'!B87</f>
        <v>0</v>
      </c>
      <c r="D87" s="31">
        <f>'[5]cabeceras_patata'!C87</f>
        <v>0</v>
      </c>
      <c r="E87" s="31">
        <f>'[5]cabeceras_patata'!D87</f>
        <v>0</v>
      </c>
      <c r="F87" s="31">
        <f>'[5]cabeceras_patata'!E87</f>
        <v>0</v>
      </c>
      <c r="G87" s="31">
        <f>'[5]cabeceras_patata'!F87</f>
        <v>0</v>
      </c>
      <c r="H87" s="32"/>
      <c r="I87" s="241">
        <f>'[5]cabeceras_patata'!G87</f>
        <v>0</v>
      </c>
      <c r="J87" s="241">
        <f>'[5]cabeceras_patata'!H87</f>
        <v>0</v>
      </c>
      <c r="K87" s="241">
        <f>'[5]cabeceras_patata'!I87</f>
        <v>0</v>
      </c>
      <c r="L87" s="241">
        <f>'[5]cabeceras_patata'!J87</f>
        <v>0</v>
      </c>
      <c r="M87" s="33">
        <f>'[5]cabeceras_patata'!K87</f>
        <v>0</v>
      </c>
    </row>
    <row r="88" spans="1:13" s="34" customFormat="1" ht="11.25" customHeight="1">
      <c r="A88" s="48"/>
      <c r="B88" s="49"/>
      <c r="C88" s="50"/>
      <c r="D88" s="50"/>
      <c r="E88" s="50"/>
      <c r="F88" s="50"/>
      <c r="G88" s="246"/>
      <c r="H88" s="32"/>
      <c r="I88" s="247"/>
      <c r="J88" s="248"/>
      <c r="K88" s="248"/>
      <c r="L88" s="248"/>
      <c r="M88" s="51"/>
    </row>
    <row r="89" spans="1:13" s="43" customFormat="1" ht="11.25" customHeight="1">
      <c r="A89" s="52" t="str">
        <f>'[5]cabeceras_patata'!A89</f>
        <v>ESPAÑA 2015</v>
      </c>
      <c r="B89" s="53"/>
      <c r="C89" s="54">
        <f>'[5]cabeceras_patata'!B89</f>
        <v>4269</v>
      </c>
      <c r="D89" s="54">
        <f>'[5]cabeceras_patata'!C89</f>
        <v>13902</v>
      </c>
      <c r="E89" s="54">
        <f>'[5]cabeceras_patata'!D89</f>
        <v>33829</v>
      </c>
      <c r="F89" s="54">
        <f>'[5]cabeceras_patata'!E89</f>
        <v>20119</v>
      </c>
      <c r="G89" s="249">
        <f>'[5]cabeceras_patata'!F89</f>
        <v>72119</v>
      </c>
      <c r="H89" s="41"/>
      <c r="I89" s="250">
        <f>'[5]cabeceras_patata'!G89</f>
        <v>104.03899999999999</v>
      </c>
      <c r="J89" s="251">
        <f>'[5]cabeceras_patata'!H89</f>
        <v>419.692</v>
      </c>
      <c r="K89" s="251">
        <f>'[5]cabeceras_patata'!I89</f>
        <v>977.823399</v>
      </c>
      <c r="L89" s="251">
        <f>'[5]cabeceras_patata'!J89</f>
        <v>743.858</v>
      </c>
      <c r="M89" s="55">
        <f>'[5]cabeceras_patata'!K89</f>
        <v>2245.412399</v>
      </c>
    </row>
    <row r="90" spans="1:13" s="43" customFormat="1" ht="11.25" customHeight="1">
      <c r="A90" s="52" t="str">
        <f>'[5]cabeceras_patata'!A90</f>
        <v>ESPAÑA 2014</v>
      </c>
      <c r="B90" s="53"/>
      <c r="C90" s="54">
        <f>'[5]cabeceras_patata'!B90</f>
        <v>4518.750169082176</v>
      </c>
      <c r="D90" s="54">
        <f>'[5]cabeceras_patata'!C90</f>
        <v>14462.745831610187</v>
      </c>
      <c r="E90" s="54">
        <f>'[5]cabeceras_patata'!D90</f>
        <v>33561</v>
      </c>
      <c r="F90" s="54">
        <f>'[5]cabeceras_patata'!E90</f>
        <v>23220</v>
      </c>
      <c r="G90" s="249">
        <f>'[5]cabeceras_patata'!F90</f>
        <v>75762.49600069236</v>
      </c>
      <c r="H90" s="41"/>
      <c r="I90" s="250">
        <f>'[5]cabeceras_patata'!G90</f>
        <v>112.15014393779339</v>
      </c>
      <c r="J90" s="251">
        <f>'[5]cabeceras_patata'!H90</f>
        <v>435.8277861244826</v>
      </c>
      <c r="K90" s="251">
        <f>'[5]cabeceras_patata'!I90</f>
        <v>975.4504000000001</v>
      </c>
      <c r="L90" s="251">
        <f>'[5]cabeceras_patata'!J90</f>
        <v>943.3790000000002</v>
      </c>
      <c r="M90" s="55">
        <f>'[5]cabeceras_patata'!K90</f>
        <v>2466.807330062276</v>
      </c>
    </row>
    <row r="91" spans="1:13" s="43" customFormat="1" ht="11.25" customHeight="1">
      <c r="A91" s="52" t="str">
        <f>'[5]cabeceras_patata'!A91</f>
        <v>ESPAÑA 2015/2014=100</v>
      </c>
      <c r="B91" s="53"/>
      <c r="C91" s="251">
        <f>'[5]cabeceras_patata'!B91</f>
        <v>94.47302551066008</v>
      </c>
      <c r="D91" s="251">
        <f>'[5]cabeceras_patata'!C91</f>
        <v>96.12282592711679</v>
      </c>
      <c r="E91" s="251">
        <f>'[5]cabeceras_patata'!D91</f>
        <v>100.7985459312893</v>
      </c>
      <c r="F91" s="251">
        <f>'[5]cabeceras_patata'!E91</f>
        <v>86.64513350559862</v>
      </c>
      <c r="G91" s="252">
        <f>'[5]cabeceras_patata'!F91</f>
        <v>95.19089761686433</v>
      </c>
      <c r="H91" s="41"/>
      <c r="I91" s="250">
        <f>'[5]cabeceras_patata'!G91</f>
        <v>92.76760273950924</v>
      </c>
      <c r="J91" s="251">
        <f>'[5]cabeceras_patata'!H91</f>
        <v>96.29766925418704</v>
      </c>
      <c r="K91" s="251">
        <f>'[5]cabeceras_patata'!I91</f>
        <v>100.2432721335703</v>
      </c>
      <c r="L91" s="251">
        <f>'[5]cabeceras_patata'!J91</f>
        <v>78.85038780808134</v>
      </c>
      <c r="M91" s="252">
        <f>'[5]cabeceras_patata'!K91</f>
        <v>91.0250416250917</v>
      </c>
    </row>
    <row r="92" spans="1:13" ht="11.25" customHeight="1" thickBot="1">
      <c r="A92" s="56"/>
      <c r="B92" s="57"/>
      <c r="C92" s="58"/>
      <c r="D92" s="58"/>
      <c r="E92" s="58"/>
      <c r="F92" s="58"/>
      <c r="G92" s="253"/>
      <c r="H92" s="60"/>
      <c r="I92" s="254"/>
      <c r="J92" s="255"/>
      <c r="K92" s="255"/>
      <c r="L92" s="255"/>
      <c r="M92" s="59"/>
    </row>
    <row r="627" ht="11.25" customHeight="1">
      <c r="B627" s="256"/>
    </row>
    <row r="628" ht="11.25" customHeight="1">
      <c r="B628" s="256"/>
    </row>
    <row r="629" ht="11.25" customHeight="1">
      <c r="B629" s="256"/>
    </row>
    <row r="630" ht="11.25" customHeight="1">
      <c r="B630" s="256"/>
    </row>
  </sheetData>
  <sheetProtection/>
  <mergeCells count="4">
    <mergeCell ref="A1:M1"/>
    <mergeCell ref="K2:M2"/>
    <mergeCell ref="C4:G4"/>
    <mergeCell ref="I4:M4"/>
  </mergeCells>
  <printOptions horizontalCentered="1"/>
  <pageMargins left="0.2755905511811024" right="0.31496062992125984" top="0.3937007874015748" bottom="0.3937007874015748" header="0" footer="0.2755905511811024"/>
  <pageSetup firstPageNumber="9" useFirstPageNumber="1" horizontalDpi="600" verticalDpi="600" orientation="portrait" paperSize="9" scale="74" r:id="rId1"/>
  <colBreaks count="1" manualBreakCount="1">
    <brk id="13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4"/>
  <dimension ref="A1:K626"/>
  <sheetViews>
    <sheetView view="pageBreakPreview" zoomScale="80" zoomScaleNormal="80" zoomScaleSheetLayoutView="80" zoomScalePageLayoutView="0" workbookViewId="0" topLeftCell="A52">
      <selection activeCell="N66" sqref="N66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85546875" style="61" customWidth="1"/>
    <col min="8" max="9" width="12.421875" style="61" customWidth="1"/>
    <col min="10" max="10" width="15.00390625" style="61" customWidth="1"/>
    <col min="11" max="11" width="12.421875" style="61" customWidth="1"/>
    <col min="12" max="12" width="0.71875" style="7" customWidth="1"/>
    <col min="13" max="14" width="11.57421875" style="7" hidden="1" customWidth="1"/>
    <col min="15" max="15" width="11.57421875" style="7" customWidth="1"/>
    <col min="16" max="16384" width="9.8515625" style="61" customWidth="1"/>
  </cols>
  <sheetData>
    <row r="1" spans="1:11" s="1" customFormat="1" ht="12.75" customHeight="1">
      <c r="A1" s="293" t="s">
        <v>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294" t="s">
        <v>70</v>
      </c>
      <c r="K2" s="2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95" t="s">
        <v>3</v>
      </c>
      <c r="D4" s="296"/>
      <c r="E4" s="296"/>
      <c r="F4" s="297"/>
      <c r="G4" s="10"/>
      <c r="H4" s="298" t="s">
        <v>4</v>
      </c>
      <c r="I4" s="299"/>
      <c r="J4" s="299"/>
      <c r="K4" s="30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12</v>
      </c>
      <c r="F7" s="23" t="str">
        <f>CONCATENATE(D6,"=100")</f>
        <v>2015=100</v>
      </c>
      <c r="G7" s="24"/>
      <c r="H7" s="21" t="s">
        <v>7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224"/>
      <c r="I9" s="224"/>
      <c r="J9" s="224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224"/>
      <c r="I10" s="224"/>
      <c r="J10" s="224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224"/>
      <c r="I11" s="224"/>
      <c r="J11" s="224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224"/>
      <c r="I12" s="224"/>
      <c r="J12" s="224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225"/>
      <c r="I13" s="226"/>
      <c r="J13" s="2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224"/>
      <c r="I14" s="224"/>
      <c r="J14" s="2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225"/>
      <c r="I15" s="226"/>
      <c r="J15" s="2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224"/>
      <c r="I16" s="224"/>
      <c r="J16" s="224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225"/>
      <c r="I17" s="226"/>
      <c r="J17" s="2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224"/>
      <c r="I18" s="224"/>
      <c r="J18" s="224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224"/>
      <c r="I19" s="224"/>
      <c r="J19" s="2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224"/>
      <c r="I20" s="224"/>
      <c r="J20" s="2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224"/>
      <c r="I21" s="224"/>
      <c r="J21" s="224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225"/>
      <c r="I22" s="226"/>
      <c r="J22" s="2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224"/>
      <c r="I23" s="224"/>
      <c r="J23" s="224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225"/>
      <c r="I24" s="226"/>
      <c r="J24" s="2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224"/>
      <c r="I25" s="224"/>
      <c r="J25" s="224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225"/>
      <c r="I26" s="226"/>
      <c r="J26" s="2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224"/>
      <c r="I27" s="224"/>
      <c r="J27" s="224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224"/>
      <c r="I28" s="224"/>
      <c r="J28" s="224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224"/>
      <c r="I29" s="224"/>
      <c r="J29" s="224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224"/>
      <c r="I30" s="224"/>
      <c r="J30" s="224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225"/>
      <c r="I31" s="226"/>
      <c r="J31" s="2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224"/>
      <c r="I32" s="224"/>
      <c r="J32" s="224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224"/>
      <c r="I33" s="224"/>
      <c r="J33" s="224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224"/>
      <c r="I34" s="224"/>
      <c r="J34" s="224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224"/>
      <c r="I35" s="224"/>
      <c r="J35" s="224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224"/>
      <c r="I36" s="224"/>
      <c r="J36" s="224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225"/>
      <c r="I37" s="226"/>
      <c r="J37" s="2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224"/>
      <c r="I38" s="224"/>
      <c r="J38" s="224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225"/>
      <c r="I39" s="226"/>
      <c r="J39" s="2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224"/>
      <c r="I40" s="224"/>
      <c r="J40" s="224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224"/>
      <c r="I41" s="224"/>
      <c r="J41" s="224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224"/>
      <c r="I42" s="224"/>
      <c r="J42" s="224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224"/>
      <c r="I43" s="224"/>
      <c r="J43" s="224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224"/>
      <c r="I44" s="224"/>
      <c r="J44" s="224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224"/>
      <c r="I45" s="224"/>
      <c r="J45" s="224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224"/>
      <c r="I46" s="224"/>
      <c r="J46" s="224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224"/>
      <c r="I47" s="224"/>
      <c r="J47" s="224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224"/>
      <c r="I48" s="224"/>
      <c r="J48" s="224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224"/>
      <c r="I49" s="224"/>
      <c r="J49" s="224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225"/>
      <c r="I50" s="226"/>
      <c r="J50" s="2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224"/>
      <c r="I51" s="224"/>
      <c r="J51" s="224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225"/>
      <c r="I52" s="226"/>
      <c r="J52" s="2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224"/>
      <c r="I53" s="224"/>
      <c r="J53" s="224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224"/>
      <c r="I54" s="224"/>
      <c r="J54" s="224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224"/>
      <c r="I55" s="224"/>
      <c r="J55" s="224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224"/>
      <c r="I56" s="224"/>
      <c r="J56" s="224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224"/>
      <c r="I57" s="224"/>
      <c r="J57" s="224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224"/>
      <c r="I58" s="224"/>
      <c r="J58" s="224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225"/>
      <c r="I59" s="226"/>
      <c r="J59" s="2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224"/>
      <c r="I60" s="224"/>
      <c r="J60" s="224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224"/>
      <c r="I61" s="224"/>
      <c r="J61" s="224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224"/>
      <c r="I62" s="224"/>
      <c r="J62" s="224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224"/>
      <c r="I63" s="224"/>
      <c r="J63" s="224"/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225"/>
      <c r="I64" s="226"/>
      <c r="J64" s="2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224"/>
      <c r="I65" s="224"/>
      <c r="J65" s="224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225"/>
      <c r="I66" s="226"/>
      <c r="J66" s="2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224"/>
      <c r="I67" s="224"/>
      <c r="J67" s="224"/>
      <c r="K67" s="33"/>
    </row>
    <row r="68" spans="1:11" s="34" customFormat="1" ht="11.25" customHeight="1">
      <c r="A68" s="36" t="s">
        <v>53</v>
      </c>
      <c r="B68" s="30"/>
      <c r="C68" s="31">
        <v>12</v>
      </c>
      <c r="D68" s="31">
        <v>12</v>
      </c>
      <c r="E68" s="31">
        <v>12</v>
      </c>
      <c r="F68" s="32"/>
      <c r="G68" s="32"/>
      <c r="H68" s="224">
        <v>0.7</v>
      </c>
      <c r="I68" s="224">
        <v>0.696</v>
      </c>
      <c r="J68" s="224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224"/>
      <c r="I69" s="224"/>
      <c r="J69" s="224"/>
      <c r="K69" s="33"/>
    </row>
    <row r="70" spans="1:11" s="43" customFormat="1" ht="11.25" customHeight="1">
      <c r="A70" s="37" t="s">
        <v>55</v>
      </c>
      <c r="B70" s="38"/>
      <c r="C70" s="39">
        <v>12</v>
      </c>
      <c r="D70" s="39">
        <v>12</v>
      </c>
      <c r="E70" s="39">
        <v>12</v>
      </c>
      <c r="F70" s="40">
        <f>IF(D70&gt;0,100*E70/D70,0)</f>
        <v>100</v>
      </c>
      <c r="G70" s="41"/>
      <c r="H70" s="225">
        <v>0.7</v>
      </c>
      <c r="I70" s="226">
        <v>0.696</v>
      </c>
      <c r="J70" s="2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224"/>
      <c r="I71" s="224"/>
      <c r="J71" s="224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224"/>
      <c r="I72" s="224"/>
      <c r="J72" s="224"/>
      <c r="K72" s="33"/>
    </row>
    <row r="73" spans="1:11" s="34" customFormat="1" ht="11.25" customHeight="1">
      <c r="A73" s="36" t="s">
        <v>57</v>
      </c>
      <c r="B73" s="30"/>
      <c r="C73" s="31">
        <v>2795</v>
      </c>
      <c r="D73" s="31">
        <v>2871</v>
      </c>
      <c r="E73" s="31">
        <v>2880</v>
      </c>
      <c r="F73" s="32"/>
      <c r="G73" s="32"/>
      <c r="H73" s="224">
        <v>210.55</v>
      </c>
      <c r="I73" s="224">
        <v>239.8</v>
      </c>
      <c r="J73" s="224"/>
      <c r="K73" s="33"/>
    </row>
    <row r="74" spans="1:11" s="34" customFormat="1" ht="11.25" customHeight="1">
      <c r="A74" s="36" t="s">
        <v>58</v>
      </c>
      <c r="B74" s="30"/>
      <c r="C74" s="31">
        <v>30</v>
      </c>
      <c r="D74" s="31">
        <v>62</v>
      </c>
      <c r="E74" s="31">
        <v>65</v>
      </c>
      <c r="F74" s="32"/>
      <c r="G74" s="32"/>
      <c r="H74" s="224">
        <v>1.71</v>
      </c>
      <c r="I74" s="224">
        <v>3.41</v>
      </c>
      <c r="J74" s="224"/>
      <c r="K74" s="33"/>
    </row>
    <row r="75" spans="1:11" s="34" customFormat="1" ht="11.25" customHeight="1">
      <c r="A75" s="36" t="s">
        <v>59</v>
      </c>
      <c r="B75" s="30"/>
      <c r="C75" s="31">
        <v>1</v>
      </c>
      <c r="D75" s="31"/>
      <c r="E75" s="31"/>
      <c r="F75" s="32"/>
      <c r="G75" s="32"/>
      <c r="H75" s="224">
        <v>0.055</v>
      </c>
      <c r="I75" s="224"/>
      <c r="J75" s="224"/>
      <c r="K75" s="33"/>
    </row>
    <row r="76" spans="1:11" s="34" customFormat="1" ht="11.25" customHeight="1">
      <c r="A76" s="36" t="s">
        <v>60</v>
      </c>
      <c r="B76" s="30"/>
      <c r="C76" s="31">
        <v>10</v>
      </c>
      <c r="D76" s="31"/>
      <c r="E76" s="31"/>
      <c r="F76" s="32"/>
      <c r="G76" s="32"/>
      <c r="H76" s="224">
        <v>0.5</v>
      </c>
      <c r="I76" s="224"/>
      <c r="J76" s="224"/>
      <c r="K76" s="33"/>
    </row>
    <row r="77" spans="1:11" s="34" customFormat="1" ht="11.25" customHeight="1">
      <c r="A77" s="36" t="s">
        <v>61</v>
      </c>
      <c r="B77" s="30"/>
      <c r="C77" s="31">
        <v>2</v>
      </c>
      <c r="D77" s="31"/>
      <c r="E77" s="31"/>
      <c r="F77" s="32"/>
      <c r="G77" s="32"/>
      <c r="H77" s="224">
        <v>0.088</v>
      </c>
      <c r="I77" s="224"/>
      <c r="J77" s="224"/>
      <c r="K77" s="33"/>
    </row>
    <row r="78" spans="1:11" s="34" customFormat="1" ht="11.25" customHeight="1">
      <c r="A78" s="36" t="s">
        <v>62</v>
      </c>
      <c r="B78" s="30"/>
      <c r="C78" s="31">
        <v>73</v>
      </c>
      <c r="D78" s="31"/>
      <c r="E78" s="31"/>
      <c r="F78" s="32"/>
      <c r="G78" s="32"/>
      <c r="H78" s="224">
        <v>4.745</v>
      </c>
      <c r="I78" s="224"/>
      <c r="J78" s="224"/>
      <c r="K78" s="33"/>
    </row>
    <row r="79" spans="1:11" s="34" customFormat="1" ht="11.25" customHeight="1">
      <c r="A79" s="36" t="s">
        <v>63</v>
      </c>
      <c r="B79" s="30"/>
      <c r="C79" s="31">
        <v>5739</v>
      </c>
      <c r="D79" s="31">
        <v>5800</v>
      </c>
      <c r="E79" s="31">
        <v>5800</v>
      </c>
      <c r="F79" s="32"/>
      <c r="G79" s="32"/>
      <c r="H79" s="224">
        <v>531.154</v>
      </c>
      <c r="I79" s="224">
        <v>439.1</v>
      </c>
      <c r="J79" s="224"/>
      <c r="K79" s="33"/>
    </row>
    <row r="80" spans="1:11" s="43" customFormat="1" ht="11.25" customHeight="1">
      <c r="A80" s="44" t="s">
        <v>64</v>
      </c>
      <c r="B80" s="38"/>
      <c r="C80" s="39">
        <v>8650</v>
      </c>
      <c r="D80" s="39">
        <v>8733</v>
      </c>
      <c r="E80" s="39">
        <v>8745</v>
      </c>
      <c r="F80" s="40">
        <f>IF(D80&gt;0,100*E80/D80,0)</f>
        <v>100.13740982480248</v>
      </c>
      <c r="G80" s="41"/>
      <c r="H80" s="225">
        <v>748.802</v>
      </c>
      <c r="I80" s="226">
        <v>682.3100000000001</v>
      </c>
      <c r="J80" s="22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224"/>
      <c r="I81" s="224"/>
      <c r="J81" s="224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224"/>
      <c r="I82" s="224"/>
      <c r="J82" s="224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224"/>
      <c r="I83" s="224"/>
      <c r="J83" s="224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225"/>
      <c r="I84" s="226"/>
      <c r="J84" s="226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224"/>
      <c r="I85" s="224"/>
      <c r="J85" s="224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224"/>
      <c r="I86" s="224"/>
      <c r="J86" s="224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227"/>
      <c r="I87" s="228"/>
      <c r="J87" s="228"/>
      <c r="K87" s="51"/>
    </row>
    <row r="88" spans="1:11" s="43" customFormat="1" ht="11.25" customHeight="1">
      <c r="A88" s="52" t="s">
        <v>68</v>
      </c>
      <c r="B88" s="53"/>
      <c r="C88" s="54">
        <v>8662</v>
      </c>
      <c r="D88" s="54">
        <v>8745</v>
      </c>
      <c r="E88" s="54">
        <v>8757</v>
      </c>
      <c r="F88" s="55">
        <f>IF(D88&gt;0,100*E88/D88,0)</f>
        <v>100.13722126929675</v>
      </c>
      <c r="G88" s="41"/>
      <c r="H88" s="257">
        <v>749.5020000000001</v>
      </c>
      <c r="I88" s="230">
        <v>683.0060000000001</v>
      </c>
      <c r="J88" s="230"/>
      <c r="K88" s="55"/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231"/>
      <c r="I89" s="232"/>
      <c r="J89" s="232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31496062992125984" top="0.3937007874015748" bottom="0.3937007874015748" header="0" footer="0.2755905511811024"/>
  <pageSetup firstPageNumber="9" useFirstPageNumber="1"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5"/>
  <dimension ref="A1:K626"/>
  <sheetViews>
    <sheetView view="pageBreakPreview" zoomScale="80" zoomScaleNormal="80" zoomScaleSheetLayoutView="80" zoomScalePageLayoutView="0" workbookViewId="0" topLeftCell="A1">
      <selection activeCell="N66" sqref="N66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9" width="12.421875" style="61" customWidth="1"/>
    <col min="10" max="10" width="15.00390625" style="61" customWidth="1"/>
    <col min="11" max="11" width="12.421875" style="61" customWidth="1"/>
    <col min="12" max="12" width="0.71875" style="7" customWidth="1"/>
    <col min="13" max="14" width="11.57421875" style="7" hidden="1" customWidth="1"/>
    <col min="15" max="15" width="11.57421875" style="7" customWidth="1"/>
    <col min="16" max="16384" width="9.8515625" style="61" customWidth="1"/>
  </cols>
  <sheetData>
    <row r="1" spans="1:11" s="1" customFormat="1" ht="12.75" customHeight="1">
      <c r="A1" s="293" t="s">
        <v>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294" t="s">
        <v>70</v>
      </c>
      <c r="K2" s="2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95" t="s">
        <v>3</v>
      </c>
      <c r="D4" s="296"/>
      <c r="E4" s="296"/>
      <c r="F4" s="297"/>
      <c r="G4" s="10"/>
      <c r="H4" s="298" t="s">
        <v>4</v>
      </c>
      <c r="I4" s="299"/>
      <c r="J4" s="299"/>
      <c r="K4" s="30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298</v>
      </c>
      <c r="D7" s="22" t="s">
        <v>7</v>
      </c>
      <c r="E7" s="22">
        <v>12</v>
      </c>
      <c r="F7" s="23" t="str">
        <f>CONCATENATE(D6,"=100")</f>
        <v>2014=100</v>
      </c>
      <c r="G7" s="24"/>
      <c r="H7" s="21" t="s">
        <v>298</v>
      </c>
      <c r="I7" s="22" t="s">
        <v>7</v>
      </c>
      <c r="J7" s="22">
        <v>12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224"/>
      <c r="I9" s="224"/>
      <c r="J9" s="224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224"/>
      <c r="I10" s="224"/>
      <c r="J10" s="224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224"/>
      <c r="I11" s="224"/>
      <c r="J11" s="224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224"/>
      <c r="I12" s="224"/>
      <c r="J12" s="224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225"/>
      <c r="I13" s="226"/>
      <c r="J13" s="2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224"/>
      <c r="I14" s="224"/>
      <c r="J14" s="2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225"/>
      <c r="I15" s="226"/>
      <c r="J15" s="2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224"/>
      <c r="I16" s="224"/>
      <c r="J16" s="224"/>
      <c r="K16" s="33"/>
    </row>
    <row r="17" spans="1:11" s="43" customFormat="1" ht="11.25" customHeight="1">
      <c r="A17" s="37" t="s">
        <v>14</v>
      </c>
      <c r="B17" s="38"/>
      <c r="C17" s="39">
        <v>7</v>
      </c>
      <c r="D17" s="39"/>
      <c r="E17" s="39"/>
      <c r="F17" s="40"/>
      <c r="G17" s="41"/>
      <c r="H17" s="225">
        <v>0.155</v>
      </c>
      <c r="I17" s="226"/>
      <c r="J17" s="2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224"/>
      <c r="I18" s="224"/>
      <c r="J18" s="224"/>
      <c r="K18" s="33"/>
    </row>
    <row r="19" spans="1:11" s="34" customFormat="1" ht="11.25" customHeight="1">
      <c r="A19" s="29" t="s">
        <v>15</v>
      </c>
      <c r="B19" s="30"/>
      <c r="C19" s="31">
        <v>2240</v>
      </c>
      <c r="D19" s="31">
        <v>2045</v>
      </c>
      <c r="E19" s="31">
        <v>2017</v>
      </c>
      <c r="F19" s="32"/>
      <c r="G19" s="32"/>
      <c r="H19" s="224">
        <v>163.52</v>
      </c>
      <c r="I19" s="224">
        <v>184.05</v>
      </c>
      <c r="J19" s="224">
        <v>192.623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224"/>
      <c r="I20" s="224"/>
      <c r="J20" s="2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224"/>
      <c r="I21" s="224"/>
      <c r="J21" s="224"/>
      <c r="K21" s="33"/>
    </row>
    <row r="22" spans="1:11" s="43" customFormat="1" ht="11.25" customHeight="1">
      <c r="A22" s="37" t="s">
        <v>18</v>
      </c>
      <c r="B22" s="38"/>
      <c r="C22" s="39">
        <v>2240</v>
      </c>
      <c r="D22" s="39">
        <v>2045</v>
      </c>
      <c r="E22" s="39">
        <v>2017</v>
      </c>
      <c r="F22" s="40">
        <f>IF(D22&gt;0,100*E22/D22,0)</f>
        <v>98.63080684596576</v>
      </c>
      <c r="G22" s="41"/>
      <c r="H22" s="225">
        <v>163.52</v>
      </c>
      <c r="I22" s="226">
        <v>184.05</v>
      </c>
      <c r="J22" s="226">
        <v>192.623</v>
      </c>
      <c r="K22" s="42">
        <f>IF(I22&gt;0,100*J22/I22,0)</f>
        <v>104.65797337679977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224"/>
      <c r="I23" s="224"/>
      <c r="J23" s="224"/>
      <c r="K23" s="33"/>
    </row>
    <row r="24" spans="1:11" s="43" customFormat="1" ht="11.25" customHeight="1">
      <c r="A24" s="37" t="s">
        <v>19</v>
      </c>
      <c r="B24" s="38"/>
      <c r="C24" s="39">
        <v>118</v>
      </c>
      <c r="D24" s="39">
        <v>287</v>
      </c>
      <c r="E24" s="39">
        <v>331</v>
      </c>
      <c r="F24" s="40">
        <f>IF(D24&gt;0,100*E24/D24,0)</f>
        <v>115.33101045296168</v>
      </c>
      <c r="G24" s="41"/>
      <c r="H24" s="225">
        <v>12.78</v>
      </c>
      <c r="I24" s="226">
        <v>30.93</v>
      </c>
      <c r="J24" s="226">
        <v>29.727</v>
      </c>
      <c r="K24" s="42">
        <f>IF(I24&gt;0,100*J24/I24,0)</f>
        <v>96.1105722599418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224"/>
      <c r="I25" s="224"/>
      <c r="J25" s="224"/>
      <c r="K25" s="33"/>
    </row>
    <row r="26" spans="1:11" s="43" customFormat="1" ht="11.25" customHeight="1">
      <c r="A26" s="37" t="s">
        <v>20</v>
      </c>
      <c r="B26" s="38"/>
      <c r="C26" s="39">
        <v>1257</v>
      </c>
      <c r="D26" s="39">
        <v>1335</v>
      </c>
      <c r="E26" s="39">
        <v>1370</v>
      </c>
      <c r="F26" s="40">
        <f>IF(D26&gt;0,100*E26/D26,0)</f>
        <v>102.62172284644194</v>
      </c>
      <c r="G26" s="41"/>
      <c r="H26" s="225">
        <v>115.3</v>
      </c>
      <c r="I26" s="226">
        <v>146.564</v>
      </c>
      <c r="J26" s="226">
        <v>135</v>
      </c>
      <c r="K26" s="42">
        <f>IF(I26&gt;0,100*J26/I26,0)</f>
        <v>92.1099314975028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224"/>
      <c r="I27" s="224"/>
      <c r="J27" s="224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224"/>
      <c r="I28" s="224"/>
      <c r="J28" s="224"/>
      <c r="K28" s="33"/>
    </row>
    <row r="29" spans="1:11" s="34" customFormat="1" ht="11.25" customHeight="1">
      <c r="A29" s="36" t="s">
        <v>22</v>
      </c>
      <c r="B29" s="30"/>
      <c r="C29" s="31"/>
      <c r="D29" s="31">
        <v>3</v>
      </c>
      <c r="E29" s="31"/>
      <c r="F29" s="32"/>
      <c r="G29" s="32"/>
      <c r="H29" s="224"/>
      <c r="I29" s="224">
        <v>0.09</v>
      </c>
      <c r="J29" s="224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>
        <v>2</v>
      </c>
      <c r="F30" s="32"/>
      <c r="G30" s="32"/>
      <c r="H30" s="224"/>
      <c r="I30" s="224"/>
      <c r="J30" s="224">
        <v>0.12</v>
      </c>
      <c r="K30" s="33"/>
    </row>
    <row r="31" spans="1:11" s="43" customFormat="1" ht="11.25" customHeight="1">
      <c r="A31" s="44" t="s">
        <v>24</v>
      </c>
      <c r="B31" s="38"/>
      <c r="C31" s="39"/>
      <c r="D31" s="39">
        <v>3</v>
      </c>
      <c r="E31" s="39">
        <v>2</v>
      </c>
      <c r="F31" s="40">
        <f>IF(D31&gt;0,100*E31/D31,0)</f>
        <v>66.66666666666667</v>
      </c>
      <c r="G31" s="41"/>
      <c r="H31" s="225"/>
      <c r="I31" s="226">
        <v>0.09</v>
      </c>
      <c r="J31" s="226">
        <v>0.12</v>
      </c>
      <c r="K31" s="42">
        <f>IF(I31&gt;0,100*J31/I31,0)</f>
        <v>133.33333333333334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224"/>
      <c r="I32" s="224"/>
      <c r="J32" s="224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224"/>
      <c r="I33" s="224"/>
      <c r="J33" s="224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224"/>
      <c r="I34" s="224"/>
      <c r="J34" s="224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224"/>
      <c r="I35" s="224"/>
      <c r="J35" s="224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224"/>
      <c r="I36" s="224"/>
      <c r="J36" s="224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225"/>
      <c r="I37" s="226"/>
      <c r="J37" s="2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224"/>
      <c r="I38" s="224"/>
      <c r="J38" s="224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225"/>
      <c r="I39" s="226"/>
      <c r="J39" s="2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224"/>
      <c r="I40" s="224"/>
      <c r="J40" s="224"/>
      <c r="K40" s="33"/>
    </row>
    <row r="41" spans="1:11" s="34" customFormat="1" ht="11.25" customHeight="1">
      <c r="A41" s="29" t="s">
        <v>31</v>
      </c>
      <c r="B41" s="30"/>
      <c r="C41" s="31">
        <v>1852</v>
      </c>
      <c r="D41" s="31">
        <v>2030</v>
      </c>
      <c r="E41" s="31">
        <v>1893</v>
      </c>
      <c r="F41" s="32"/>
      <c r="G41" s="32"/>
      <c r="H41" s="224">
        <v>149.039</v>
      </c>
      <c r="I41" s="224">
        <v>212.198</v>
      </c>
      <c r="J41" s="224">
        <v>189.3</v>
      </c>
      <c r="K41" s="33"/>
    </row>
    <row r="42" spans="1:11" s="34" customFormat="1" ht="11.25" customHeight="1">
      <c r="A42" s="36" t="s">
        <v>32</v>
      </c>
      <c r="B42" s="30"/>
      <c r="C42" s="31">
        <v>1920</v>
      </c>
      <c r="D42" s="31">
        <v>1755</v>
      </c>
      <c r="E42" s="31">
        <v>1720</v>
      </c>
      <c r="F42" s="32"/>
      <c r="G42" s="32"/>
      <c r="H42" s="224">
        <v>147.287</v>
      </c>
      <c r="I42" s="224">
        <v>191.497</v>
      </c>
      <c r="J42" s="224">
        <v>180.6</v>
      </c>
      <c r="K42" s="33"/>
    </row>
    <row r="43" spans="1:11" s="34" customFormat="1" ht="11.25" customHeight="1">
      <c r="A43" s="36" t="s">
        <v>33</v>
      </c>
      <c r="B43" s="30"/>
      <c r="C43" s="31">
        <v>5218</v>
      </c>
      <c r="D43" s="31">
        <v>5961</v>
      </c>
      <c r="E43" s="31">
        <v>5652</v>
      </c>
      <c r="F43" s="32"/>
      <c r="G43" s="32"/>
      <c r="H43" s="224">
        <v>401.037</v>
      </c>
      <c r="I43" s="224">
        <v>498.059</v>
      </c>
      <c r="J43" s="224">
        <v>508.68</v>
      </c>
      <c r="K43" s="33"/>
    </row>
    <row r="44" spans="1:11" s="34" customFormat="1" ht="11.25" customHeight="1">
      <c r="A44" s="36" t="s">
        <v>34</v>
      </c>
      <c r="B44" s="30"/>
      <c r="C44" s="31">
        <v>1870</v>
      </c>
      <c r="D44" s="31">
        <v>2234</v>
      </c>
      <c r="E44" s="31">
        <v>2060</v>
      </c>
      <c r="F44" s="32"/>
      <c r="G44" s="32"/>
      <c r="H44" s="224">
        <v>141.664</v>
      </c>
      <c r="I44" s="224">
        <v>205.179</v>
      </c>
      <c r="J44" s="224">
        <v>206</v>
      </c>
      <c r="K44" s="33"/>
    </row>
    <row r="45" spans="1:11" s="34" customFormat="1" ht="11.25" customHeight="1">
      <c r="A45" s="36" t="s">
        <v>35</v>
      </c>
      <c r="B45" s="30"/>
      <c r="C45" s="31">
        <v>1390</v>
      </c>
      <c r="D45" s="31">
        <v>1750</v>
      </c>
      <c r="E45" s="31">
        <v>1754</v>
      </c>
      <c r="F45" s="32"/>
      <c r="G45" s="32"/>
      <c r="H45" s="224">
        <v>108.473</v>
      </c>
      <c r="I45" s="224">
        <v>171.516</v>
      </c>
      <c r="J45" s="224">
        <v>171.892</v>
      </c>
      <c r="K45" s="33"/>
    </row>
    <row r="46" spans="1:11" s="34" customFormat="1" ht="11.25" customHeight="1">
      <c r="A46" s="36" t="s">
        <v>36</v>
      </c>
      <c r="B46" s="30"/>
      <c r="C46" s="31">
        <v>1295</v>
      </c>
      <c r="D46" s="31">
        <v>1312</v>
      </c>
      <c r="E46" s="31">
        <v>1146</v>
      </c>
      <c r="F46" s="32"/>
      <c r="G46" s="32"/>
      <c r="H46" s="224">
        <v>105.514</v>
      </c>
      <c r="I46" s="224">
        <v>142.757</v>
      </c>
      <c r="J46" s="224">
        <v>103.14</v>
      </c>
      <c r="K46" s="33"/>
    </row>
    <row r="47" spans="1:11" s="34" customFormat="1" ht="11.25" customHeight="1">
      <c r="A47" s="36" t="s">
        <v>37</v>
      </c>
      <c r="B47" s="30"/>
      <c r="C47" s="31">
        <v>272</v>
      </c>
      <c r="D47" s="31">
        <v>279</v>
      </c>
      <c r="E47" s="31">
        <v>199</v>
      </c>
      <c r="F47" s="32"/>
      <c r="G47" s="32"/>
      <c r="H47" s="224">
        <v>20.221</v>
      </c>
      <c r="I47" s="224">
        <v>25.828</v>
      </c>
      <c r="J47" s="224">
        <v>19.502</v>
      </c>
      <c r="K47" s="33"/>
    </row>
    <row r="48" spans="1:11" s="34" customFormat="1" ht="11.25" customHeight="1">
      <c r="A48" s="36" t="s">
        <v>38</v>
      </c>
      <c r="B48" s="30"/>
      <c r="C48" s="31">
        <v>7042</v>
      </c>
      <c r="D48" s="31">
        <v>7880</v>
      </c>
      <c r="E48" s="31">
        <v>7834</v>
      </c>
      <c r="F48" s="32"/>
      <c r="G48" s="32"/>
      <c r="H48" s="224">
        <v>584.056</v>
      </c>
      <c r="I48" s="224">
        <v>842.727</v>
      </c>
      <c r="J48" s="224">
        <v>861.74</v>
      </c>
      <c r="K48" s="33"/>
    </row>
    <row r="49" spans="1:11" s="34" customFormat="1" ht="11.25" customHeight="1">
      <c r="A49" s="36" t="s">
        <v>39</v>
      </c>
      <c r="B49" s="30"/>
      <c r="C49" s="31">
        <v>2124</v>
      </c>
      <c r="D49" s="31">
        <v>2906</v>
      </c>
      <c r="E49" s="31">
        <v>2844</v>
      </c>
      <c r="F49" s="32"/>
      <c r="G49" s="32"/>
      <c r="H49" s="224">
        <v>186.602</v>
      </c>
      <c r="I49" s="224">
        <v>299.655</v>
      </c>
      <c r="J49" s="224">
        <v>298.62</v>
      </c>
      <c r="K49" s="33"/>
    </row>
    <row r="50" spans="1:11" s="43" customFormat="1" ht="11.25" customHeight="1">
      <c r="A50" s="44" t="s">
        <v>40</v>
      </c>
      <c r="B50" s="38"/>
      <c r="C50" s="39">
        <v>22983</v>
      </c>
      <c r="D50" s="39">
        <v>26107</v>
      </c>
      <c r="E50" s="39">
        <v>25102</v>
      </c>
      <c r="F50" s="40">
        <f>IF(D50&gt;0,100*E50/D50,0)</f>
        <v>96.15045773164286</v>
      </c>
      <c r="G50" s="41"/>
      <c r="H50" s="225">
        <v>1843.893</v>
      </c>
      <c r="I50" s="226">
        <v>2589.416</v>
      </c>
      <c r="J50" s="226">
        <v>2539.474</v>
      </c>
      <c r="K50" s="42">
        <f>IF(I50&gt;0,100*J50/I50,0)</f>
        <v>98.07130256397582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224"/>
      <c r="I51" s="224"/>
      <c r="J51" s="224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225"/>
      <c r="I52" s="226"/>
      <c r="J52" s="2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224"/>
      <c r="I53" s="224"/>
      <c r="J53" s="224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224"/>
      <c r="I54" s="224"/>
      <c r="J54" s="224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224"/>
      <c r="I55" s="224"/>
      <c r="J55" s="224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224"/>
      <c r="I56" s="224"/>
      <c r="J56" s="224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224"/>
      <c r="I57" s="224"/>
      <c r="J57" s="224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224"/>
      <c r="I58" s="224"/>
      <c r="J58" s="224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225"/>
      <c r="I59" s="226"/>
      <c r="J59" s="2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224"/>
      <c r="I60" s="224"/>
      <c r="J60" s="224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224"/>
      <c r="I61" s="224"/>
      <c r="J61" s="224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224"/>
      <c r="I62" s="224"/>
      <c r="J62" s="224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224"/>
      <c r="I63" s="224"/>
      <c r="J63" s="224"/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225"/>
      <c r="I64" s="226"/>
      <c r="J64" s="2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224"/>
      <c r="I65" s="224"/>
      <c r="J65" s="224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225"/>
      <c r="I66" s="226"/>
      <c r="J66" s="2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224"/>
      <c r="I67" s="224"/>
      <c r="J67" s="224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224"/>
      <c r="I68" s="224"/>
      <c r="J68" s="224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224"/>
      <c r="I69" s="224"/>
      <c r="J69" s="224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225"/>
      <c r="I70" s="226"/>
      <c r="J70" s="2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224"/>
      <c r="I71" s="224"/>
      <c r="J71" s="224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224"/>
      <c r="I72" s="224"/>
      <c r="J72" s="224"/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224"/>
      <c r="I73" s="224"/>
      <c r="J73" s="224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224"/>
      <c r="I74" s="224"/>
      <c r="J74" s="224"/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224"/>
      <c r="I75" s="224"/>
      <c r="J75" s="224"/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224"/>
      <c r="I76" s="224"/>
      <c r="J76" s="224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224"/>
      <c r="I77" s="224"/>
      <c r="J77" s="224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224"/>
      <c r="I78" s="224"/>
      <c r="J78" s="224"/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224"/>
      <c r="I79" s="224"/>
      <c r="J79" s="224"/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225"/>
      <c r="I80" s="226"/>
      <c r="J80" s="22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224"/>
      <c r="I81" s="224"/>
      <c r="J81" s="224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224"/>
      <c r="I82" s="224"/>
      <c r="J82" s="224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224"/>
      <c r="I83" s="224"/>
      <c r="J83" s="224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225"/>
      <c r="I84" s="226"/>
      <c r="J84" s="226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224"/>
      <c r="I85" s="224"/>
      <c r="J85" s="224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224"/>
      <c r="I86" s="224"/>
      <c r="J86" s="224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227"/>
      <c r="I87" s="228"/>
      <c r="J87" s="228"/>
      <c r="K87" s="51"/>
    </row>
    <row r="88" spans="1:11" s="43" customFormat="1" ht="11.25" customHeight="1">
      <c r="A88" s="52" t="s">
        <v>68</v>
      </c>
      <c r="B88" s="53"/>
      <c r="C88" s="54">
        <v>26605</v>
      </c>
      <c r="D88" s="54">
        <v>29777</v>
      </c>
      <c r="E88" s="54">
        <v>28822</v>
      </c>
      <c r="F88" s="55">
        <f>IF(D88&gt;0,100*E88/D88,0)</f>
        <v>96.79282667830876</v>
      </c>
      <c r="G88" s="41"/>
      <c r="H88" s="229">
        <v>2135.648</v>
      </c>
      <c r="I88" s="230">
        <v>2951.05</v>
      </c>
      <c r="J88" s="230">
        <v>2896.9440000000004</v>
      </c>
      <c r="K88" s="55">
        <f>IF(I88&gt;0,100*J88/I88,0)</f>
        <v>98.16655088866675</v>
      </c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231"/>
      <c r="I89" s="232"/>
      <c r="J89" s="232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31496062992125984" top="0.3937007874015748" bottom="0.3937007874015748" header="0" footer="0.2755905511811024"/>
  <pageSetup firstPageNumber="9" useFirstPageNumber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9"/>
  <dimension ref="A1:N87"/>
  <sheetViews>
    <sheetView view="pageBreakPreview" zoomScaleSheetLayoutView="100" zoomScalePageLayoutView="0" workbookViewId="0" topLeftCell="A40">
      <selection activeCell="N66" sqref="N66"/>
    </sheetView>
  </sheetViews>
  <sheetFormatPr defaultColWidth="11.421875" defaultRowHeight="15"/>
  <cols>
    <col min="1" max="1" width="9.7109375" style="107" customWidth="1"/>
    <col min="2" max="2" width="12.140625" style="107" customWidth="1"/>
    <col min="3" max="3" width="13.28125" style="107" customWidth="1"/>
    <col min="4" max="4" width="11.7109375" style="107" customWidth="1"/>
    <col min="5" max="5" width="1.7109375" style="107" customWidth="1"/>
    <col min="6" max="6" width="12.7109375" style="107" customWidth="1"/>
    <col min="7" max="7" width="11.421875" style="107" customWidth="1"/>
    <col min="8" max="8" width="10.57421875" style="107" customWidth="1"/>
    <col min="9" max="9" width="9.00390625" style="107" customWidth="1"/>
    <col min="10" max="10" width="1.28515625" style="107" customWidth="1"/>
    <col min="11" max="11" width="1.421875" style="107" customWidth="1"/>
    <col min="12" max="12" width="2.28125" style="107" customWidth="1"/>
    <col min="13" max="16384" width="11.57421875" style="107" customWidth="1"/>
  </cols>
  <sheetData>
    <row r="1" spans="1:9" ht="12.75">
      <c r="A1" s="113"/>
      <c r="B1" s="113"/>
      <c r="C1" s="113"/>
      <c r="D1" s="113"/>
      <c r="E1" s="113"/>
      <c r="F1" s="113"/>
      <c r="G1" s="113"/>
      <c r="H1" s="113"/>
      <c r="I1" s="113"/>
    </row>
    <row r="2" spans="1:9" ht="12.75">
      <c r="A2" s="113"/>
      <c r="B2" s="113"/>
      <c r="C2" s="113"/>
      <c r="D2" s="113"/>
      <c r="E2" s="113"/>
      <c r="F2" s="113"/>
      <c r="G2" s="113"/>
      <c r="H2" s="113"/>
      <c r="I2" s="113"/>
    </row>
    <row r="3" spans="1:9" ht="15">
      <c r="A3" s="281" t="s">
        <v>228</v>
      </c>
      <c r="B3" s="281"/>
      <c r="C3" s="281"/>
      <c r="D3" s="281"/>
      <c r="E3" s="281"/>
      <c r="F3" s="281"/>
      <c r="G3" s="281"/>
      <c r="H3" s="281"/>
      <c r="I3" s="281"/>
    </row>
    <row r="4" spans="1:9" ht="12.75">
      <c r="A4" s="113"/>
      <c r="B4" s="113"/>
      <c r="C4" s="113"/>
      <c r="D4" s="113"/>
      <c r="E4" s="113"/>
      <c r="F4" s="113"/>
      <c r="G4" s="113"/>
      <c r="H4" s="113"/>
      <c r="I4" s="113"/>
    </row>
    <row r="5" spans="1:9" ht="12.75">
      <c r="A5" s="113"/>
      <c r="B5" s="113"/>
      <c r="C5" s="113"/>
      <c r="D5" s="113"/>
      <c r="E5" s="113"/>
      <c r="F5" s="113"/>
      <c r="G5" s="113"/>
      <c r="H5" s="113"/>
      <c r="I5" s="113"/>
    </row>
    <row r="6" spans="1:9" ht="12.75">
      <c r="A6" s="113"/>
      <c r="B6" s="113"/>
      <c r="C6" s="113"/>
      <c r="D6" s="113"/>
      <c r="E6" s="113"/>
      <c r="F6" s="113"/>
      <c r="G6" s="113"/>
      <c r="H6" s="113"/>
      <c r="I6" s="113"/>
    </row>
    <row r="7" spans="1:9" ht="12.75">
      <c r="A7" s="128" t="s">
        <v>281</v>
      </c>
      <c r="B7" s="127"/>
      <c r="C7" s="127"/>
      <c r="D7" s="126"/>
      <c r="E7" s="126"/>
      <c r="F7" s="126"/>
      <c r="G7" s="126"/>
      <c r="H7" s="126"/>
      <c r="I7" s="126"/>
    </row>
    <row r="8" spans="1:9" ht="12.75">
      <c r="A8" s="113"/>
      <c r="B8" s="113"/>
      <c r="C8" s="113"/>
      <c r="D8" s="113"/>
      <c r="E8" s="113"/>
      <c r="F8" s="113"/>
      <c r="G8" s="113"/>
      <c r="H8" s="113"/>
      <c r="I8" s="113"/>
    </row>
    <row r="9" spans="1:9" ht="12.75">
      <c r="A9" s="125" t="s">
        <v>229</v>
      </c>
      <c r="B9" s="113"/>
      <c r="C9" s="113"/>
      <c r="D9" s="113"/>
      <c r="E9" s="113"/>
      <c r="F9" s="113"/>
      <c r="G9" s="113"/>
      <c r="H9" s="113"/>
      <c r="I9" s="113"/>
    </row>
    <row r="10" spans="1:9" ht="12.75">
      <c r="A10" s="113"/>
      <c r="B10" s="113"/>
      <c r="C10" s="113"/>
      <c r="D10" s="113"/>
      <c r="E10" s="113"/>
      <c r="F10" s="113"/>
      <c r="G10" s="113"/>
      <c r="H10" s="113"/>
      <c r="I10" s="113"/>
    </row>
    <row r="11" spans="1:9" ht="12.75">
      <c r="A11" s="123"/>
      <c r="B11" s="122"/>
      <c r="C11" s="122"/>
      <c r="D11" s="121" t="s">
        <v>230</v>
      </c>
      <c r="E11" s="124"/>
      <c r="F11" s="123"/>
      <c r="G11" s="122"/>
      <c r="H11" s="122"/>
      <c r="I11" s="121" t="s">
        <v>230</v>
      </c>
    </row>
    <row r="12" spans="1:9" ht="12.75">
      <c r="A12" s="116"/>
      <c r="B12" s="115"/>
      <c r="C12" s="115"/>
      <c r="D12" s="114"/>
      <c r="E12" s="120"/>
      <c r="F12" s="116"/>
      <c r="G12" s="115"/>
      <c r="H12" s="115"/>
      <c r="I12" s="114"/>
    </row>
    <row r="13" spans="1:9" ht="5.25" customHeight="1">
      <c r="A13" s="119"/>
      <c r="B13" s="118"/>
      <c r="C13" s="118"/>
      <c r="D13" s="117"/>
      <c r="E13" s="120"/>
      <c r="F13" s="119"/>
      <c r="G13" s="118"/>
      <c r="H13" s="118"/>
      <c r="I13" s="117"/>
    </row>
    <row r="14" spans="1:9" ht="12.75">
      <c r="A14" s="116" t="s">
        <v>231</v>
      </c>
      <c r="B14" s="115"/>
      <c r="C14" s="115"/>
      <c r="D14" s="114">
        <v>9</v>
      </c>
      <c r="E14" s="120"/>
      <c r="F14" s="116" t="s">
        <v>261</v>
      </c>
      <c r="G14" s="115"/>
      <c r="H14" s="115"/>
      <c r="I14" s="114">
        <v>41</v>
      </c>
    </row>
    <row r="15" spans="1:9" ht="5.25" customHeight="1">
      <c r="A15" s="119"/>
      <c r="B15" s="118"/>
      <c r="C15" s="118"/>
      <c r="D15" s="117"/>
      <c r="E15" s="120"/>
      <c r="F15" s="119"/>
      <c r="G15" s="118"/>
      <c r="H15" s="118"/>
      <c r="I15" s="117"/>
    </row>
    <row r="16" spans="1:9" ht="12.75">
      <c r="A16" s="116" t="s">
        <v>232</v>
      </c>
      <c r="B16" s="115"/>
      <c r="C16" s="115"/>
      <c r="D16" s="114">
        <v>10</v>
      </c>
      <c r="E16" s="120"/>
      <c r="F16" s="116" t="s">
        <v>262</v>
      </c>
      <c r="G16" s="115"/>
      <c r="H16" s="115"/>
      <c r="I16" s="114">
        <v>42</v>
      </c>
    </row>
    <row r="17" spans="1:9" ht="5.25" customHeight="1">
      <c r="A17" s="119"/>
      <c r="B17" s="118"/>
      <c r="C17" s="118"/>
      <c r="D17" s="117"/>
      <c r="E17" s="120"/>
      <c r="F17" s="119"/>
      <c r="G17" s="118"/>
      <c r="H17" s="118"/>
      <c r="I17" s="117"/>
    </row>
    <row r="18" spans="1:9" ht="12.75">
      <c r="A18" s="116" t="s">
        <v>233</v>
      </c>
      <c r="B18" s="115"/>
      <c r="C18" s="115"/>
      <c r="D18" s="114">
        <v>11</v>
      </c>
      <c r="E18" s="120"/>
      <c r="F18" s="116" t="s">
        <v>263</v>
      </c>
      <c r="G18" s="115"/>
      <c r="H18" s="115"/>
      <c r="I18" s="114">
        <v>43</v>
      </c>
    </row>
    <row r="19" spans="1:9" ht="5.25" customHeight="1">
      <c r="A19" s="119"/>
      <c r="B19" s="118"/>
      <c r="C19" s="118"/>
      <c r="D19" s="117"/>
      <c r="E19" s="120"/>
      <c r="F19" s="119"/>
      <c r="G19" s="118"/>
      <c r="H19" s="118"/>
      <c r="I19" s="117"/>
    </row>
    <row r="20" spans="1:9" ht="12.75">
      <c r="A20" s="116" t="s">
        <v>234</v>
      </c>
      <c r="B20" s="115"/>
      <c r="C20" s="115"/>
      <c r="D20" s="114">
        <v>12</v>
      </c>
      <c r="E20" s="120"/>
      <c r="F20" s="116" t="s">
        <v>264</v>
      </c>
      <c r="G20" s="115"/>
      <c r="H20" s="115"/>
      <c r="I20" s="114">
        <v>44</v>
      </c>
    </row>
    <row r="21" spans="1:9" ht="5.25" customHeight="1">
      <c r="A21" s="119"/>
      <c r="B21" s="118"/>
      <c r="C21" s="118"/>
      <c r="D21" s="117"/>
      <c r="E21" s="120"/>
      <c r="F21" s="119"/>
      <c r="G21" s="118"/>
      <c r="H21" s="118"/>
      <c r="I21" s="117"/>
    </row>
    <row r="22" spans="1:9" ht="12.75">
      <c r="A22" s="116" t="s">
        <v>235</v>
      </c>
      <c r="B22" s="115"/>
      <c r="C22" s="115"/>
      <c r="D22" s="114">
        <v>13</v>
      </c>
      <c r="E22" s="120"/>
      <c r="F22" s="116" t="s">
        <v>265</v>
      </c>
      <c r="G22" s="115"/>
      <c r="H22" s="115"/>
      <c r="I22" s="114">
        <v>45</v>
      </c>
    </row>
    <row r="23" spans="1:9" ht="5.25" customHeight="1">
      <c r="A23" s="119"/>
      <c r="B23" s="118"/>
      <c r="C23" s="118"/>
      <c r="D23" s="117"/>
      <c r="E23" s="120"/>
      <c r="F23" s="119"/>
      <c r="G23" s="118"/>
      <c r="H23" s="118"/>
      <c r="I23" s="117"/>
    </row>
    <row r="24" spans="1:9" ht="12.75">
      <c r="A24" s="116" t="s">
        <v>236</v>
      </c>
      <c r="B24" s="115"/>
      <c r="C24" s="115"/>
      <c r="D24" s="114">
        <v>14</v>
      </c>
      <c r="E24" s="120"/>
      <c r="F24" s="116" t="s">
        <v>266</v>
      </c>
      <c r="G24" s="115"/>
      <c r="H24" s="115"/>
      <c r="I24" s="114">
        <v>46</v>
      </c>
    </row>
    <row r="25" spans="1:9" ht="5.25" customHeight="1">
      <c r="A25" s="119"/>
      <c r="B25" s="118"/>
      <c r="C25" s="118"/>
      <c r="D25" s="117"/>
      <c r="E25" s="120"/>
      <c r="F25" s="119"/>
      <c r="G25" s="118"/>
      <c r="H25" s="118"/>
      <c r="I25" s="117"/>
    </row>
    <row r="26" spans="1:9" ht="12.75">
      <c r="A26" s="116" t="s">
        <v>237</v>
      </c>
      <c r="B26" s="115"/>
      <c r="C26" s="115"/>
      <c r="D26" s="114">
        <v>15</v>
      </c>
      <c r="E26" s="120"/>
      <c r="F26" s="116" t="s">
        <v>267</v>
      </c>
      <c r="G26" s="115"/>
      <c r="H26" s="115"/>
      <c r="I26" s="114">
        <v>47</v>
      </c>
    </row>
    <row r="27" spans="1:9" ht="5.25" customHeight="1">
      <c r="A27" s="119"/>
      <c r="B27" s="118"/>
      <c r="C27" s="118"/>
      <c r="D27" s="117"/>
      <c r="E27" s="120"/>
      <c r="F27" s="119"/>
      <c r="G27" s="118"/>
      <c r="H27" s="118"/>
      <c r="I27" s="117"/>
    </row>
    <row r="28" spans="1:9" ht="12.75">
      <c r="A28" s="116" t="s">
        <v>238</v>
      </c>
      <c r="B28" s="115"/>
      <c r="C28" s="115"/>
      <c r="D28" s="114">
        <v>16</v>
      </c>
      <c r="E28" s="120"/>
      <c r="F28" s="116" t="s">
        <v>268</v>
      </c>
      <c r="G28" s="115"/>
      <c r="H28" s="115"/>
      <c r="I28" s="114">
        <v>48</v>
      </c>
    </row>
    <row r="29" spans="1:9" ht="5.25" customHeight="1">
      <c r="A29" s="119"/>
      <c r="B29" s="118"/>
      <c r="C29" s="118"/>
      <c r="D29" s="117"/>
      <c r="E29" s="120"/>
      <c r="F29" s="119"/>
      <c r="G29" s="118"/>
      <c r="H29" s="118"/>
      <c r="I29" s="117"/>
    </row>
    <row r="30" spans="1:9" ht="12.75">
      <c r="A30" s="116" t="s">
        <v>239</v>
      </c>
      <c r="B30" s="115"/>
      <c r="C30" s="115"/>
      <c r="D30" s="114">
        <v>17</v>
      </c>
      <c r="E30" s="120"/>
      <c r="F30" s="116" t="s">
        <v>269</v>
      </c>
      <c r="G30" s="115"/>
      <c r="H30" s="115"/>
      <c r="I30" s="114">
        <v>49</v>
      </c>
    </row>
    <row r="31" spans="1:9" ht="5.25" customHeight="1">
      <c r="A31" s="119"/>
      <c r="B31" s="118"/>
      <c r="C31" s="118"/>
      <c r="D31" s="117"/>
      <c r="E31" s="120"/>
      <c r="F31" s="119"/>
      <c r="G31" s="118"/>
      <c r="H31" s="118"/>
      <c r="I31" s="117"/>
    </row>
    <row r="32" spans="1:9" ht="12.75">
      <c r="A32" s="116" t="s">
        <v>240</v>
      </c>
      <c r="B32" s="115"/>
      <c r="C32" s="115"/>
      <c r="D32" s="114">
        <v>18</v>
      </c>
      <c r="E32" s="120"/>
      <c r="F32" s="116" t="s">
        <v>270</v>
      </c>
      <c r="G32" s="115"/>
      <c r="H32" s="115"/>
      <c r="I32" s="114">
        <v>50</v>
      </c>
    </row>
    <row r="33" spans="1:9" ht="5.25" customHeight="1">
      <c r="A33" s="119"/>
      <c r="B33" s="118"/>
      <c r="C33" s="118"/>
      <c r="D33" s="117"/>
      <c r="E33" s="120"/>
      <c r="F33" s="119"/>
      <c r="G33" s="118"/>
      <c r="H33" s="118"/>
      <c r="I33" s="117"/>
    </row>
    <row r="34" spans="1:9" ht="12.75">
      <c r="A34" s="116" t="s">
        <v>241</v>
      </c>
      <c r="B34" s="115"/>
      <c r="C34" s="115"/>
      <c r="D34" s="114">
        <v>19</v>
      </c>
      <c r="E34" s="120"/>
      <c r="F34" s="116" t="s">
        <v>271</v>
      </c>
      <c r="G34" s="115"/>
      <c r="H34" s="115"/>
      <c r="I34" s="114">
        <v>51</v>
      </c>
    </row>
    <row r="35" spans="1:9" ht="5.25" customHeight="1">
      <c r="A35" s="119"/>
      <c r="B35" s="118"/>
      <c r="C35" s="118"/>
      <c r="D35" s="117"/>
      <c r="E35" s="120"/>
      <c r="F35" s="119"/>
      <c r="G35" s="118"/>
      <c r="H35" s="118"/>
      <c r="I35" s="117"/>
    </row>
    <row r="36" spans="1:9" ht="12.75">
      <c r="A36" s="116" t="s">
        <v>242</v>
      </c>
      <c r="B36" s="115"/>
      <c r="C36" s="115"/>
      <c r="D36" s="114">
        <v>20</v>
      </c>
      <c r="E36" s="120"/>
      <c r="F36" s="116" t="s">
        <v>272</v>
      </c>
      <c r="G36" s="115"/>
      <c r="H36" s="115"/>
      <c r="I36" s="114">
        <v>52</v>
      </c>
    </row>
    <row r="37" spans="1:9" ht="5.25" customHeight="1">
      <c r="A37" s="119"/>
      <c r="B37" s="118"/>
      <c r="C37" s="118"/>
      <c r="D37" s="117"/>
      <c r="E37" s="120"/>
      <c r="F37" s="119"/>
      <c r="G37" s="118"/>
      <c r="H37" s="118"/>
      <c r="I37" s="117"/>
    </row>
    <row r="38" spans="1:9" ht="12.75">
      <c r="A38" s="116" t="s">
        <v>243</v>
      </c>
      <c r="B38" s="115"/>
      <c r="C38" s="115"/>
      <c r="D38" s="114">
        <v>21</v>
      </c>
      <c r="E38" s="120"/>
      <c r="F38" s="116" t="s">
        <v>273</v>
      </c>
      <c r="G38" s="115"/>
      <c r="H38" s="115"/>
      <c r="I38" s="114"/>
    </row>
    <row r="39" spans="1:9" ht="5.25" customHeight="1">
      <c r="A39" s="119"/>
      <c r="B39" s="118"/>
      <c r="C39" s="118"/>
      <c r="D39" s="117"/>
      <c r="E39" s="120"/>
      <c r="F39" s="119"/>
      <c r="G39" s="118"/>
      <c r="H39" s="118"/>
      <c r="I39" s="117"/>
    </row>
    <row r="40" spans="1:9" ht="12.75">
      <c r="A40" s="116" t="s">
        <v>280</v>
      </c>
      <c r="B40" s="115"/>
      <c r="C40" s="115"/>
      <c r="D40" s="114">
        <v>22</v>
      </c>
      <c r="E40" s="120"/>
      <c r="F40" s="116"/>
      <c r="G40" s="115"/>
      <c r="H40" s="115"/>
      <c r="I40" s="114"/>
    </row>
    <row r="41" spans="1:9" ht="5.25" customHeight="1">
      <c r="A41" s="119"/>
      <c r="B41" s="118"/>
      <c r="C41" s="118"/>
      <c r="D41" s="117"/>
      <c r="E41" s="120"/>
      <c r="F41" s="119"/>
      <c r="G41" s="118"/>
      <c r="H41" s="118"/>
      <c r="I41" s="117"/>
    </row>
    <row r="42" spans="1:9" ht="12.75">
      <c r="A42" s="116" t="s">
        <v>244</v>
      </c>
      <c r="B42" s="115"/>
      <c r="C42" s="115"/>
      <c r="D42" s="114">
        <v>23</v>
      </c>
      <c r="E42" s="120"/>
      <c r="F42" s="116"/>
      <c r="G42" s="115"/>
      <c r="H42" s="115"/>
      <c r="I42" s="114"/>
    </row>
    <row r="43" spans="1:9" ht="5.25" customHeight="1">
      <c r="A43" s="119"/>
      <c r="B43" s="118"/>
      <c r="C43" s="118"/>
      <c r="D43" s="117"/>
      <c r="E43" s="120"/>
      <c r="F43" s="119"/>
      <c r="G43" s="118"/>
      <c r="H43" s="118"/>
      <c r="I43" s="117"/>
    </row>
    <row r="44" spans="1:9" ht="12.75">
      <c r="A44" s="116" t="s">
        <v>245</v>
      </c>
      <c r="B44" s="115"/>
      <c r="C44" s="115"/>
      <c r="D44" s="114">
        <v>24</v>
      </c>
      <c r="E44" s="120"/>
      <c r="F44" s="116"/>
      <c r="G44" s="115"/>
      <c r="H44" s="115"/>
      <c r="I44" s="114"/>
    </row>
    <row r="45" spans="1:9" ht="5.25" customHeight="1">
      <c r="A45" s="119"/>
      <c r="B45" s="118"/>
      <c r="C45" s="118"/>
      <c r="D45" s="117"/>
      <c r="E45" s="120"/>
      <c r="F45" s="119"/>
      <c r="G45" s="118"/>
      <c r="H45" s="118"/>
      <c r="I45" s="117"/>
    </row>
    <row r="46" spans="1:9" ht="12.75">
      <c r="A46" s="116" t="s">
        <v>246</v>
      </c>
      <c r="B46" s="115"/>
      <c r="C46" s="115"/>
      <c r="D46" s="114">
        <v>25</v>
      </c>
      <c r="E46" s="120"/>
      <c r="F46" s="116"/>
      <c r="G46" s="115"/>
      <c r="H46" s="115"/>
      <c r="I46" s="114"/>
    </row>
    <row r="47" spans="1:9" ht="5.25" customHeight="1">
      <c r="A47" s="119"/>
      <c r="B47" s="118"/>
      <c r="C47" s="118"/>
      <c r="D47" s="117"/>
      <c r="E47" s="120"/>
      <c r="F47" s="119"/>
      <c r="G47" s="118"/>
      <c r="H47" s="118"/>
      <c r="I47" s="117"/>
    </row>
    <row r="48" spans="1:9" ht="12.75">
      <c r="A48" s="116" t="s">
        <v>247</v>
      </c>
      <c r="B48" s="115"/>
      <c r="C48" s="115"/>
      <c r="D48" s="114">
        <v>26</v>
      </c>
      <c r="E48" s="120"/>
      <c r="F48" s="116"/>
      <c r="G48" s="115"/>
      <c r="H48" s="115"/>
      <c r="I48" s="114"/>
    </row>
    <row r="49" spans="1:9" ht="5.25" customHeight="1">
      <c r="A49" s="119"/>
      <c r="B49" s="118"/>
      <c r="C49" s="118"/>
      <c r="D49" s="117"/>
      <c r="E49" s="120"/>
      <c r="F49" s="119"/>
      <c r="G49" s="118"/>
      <c r="H49" s="118"/>
      <c r="I49" s="117"/>
    </row>
    <row r="50" spans="1:9" ht="12.75">
      <c r="A50" s="116" t="s">
        <v>248</v>
      </c>
      <c r="B50" s="115"/>
      <c r="C50" s="115"/>
      <c r="D50" s="114">
        <v>27</v>
      </c>
      <c r="E50" s="120"/>
      <c r="F50" s="116"/>
      <c r="G50" s="115"/>
      <c r="H50" s="115"/>
      <c r="I50" s="114"/>
    </row>
    <row r="51" spans="1:9" ht="5.25" customHeight="1">
      <c r="A51" s="119"/>
      <c r="B51" s="118"/>
      <c r="C51" s="118"/>
      <c r="D51" s="117"/>
      <c r="E51" s="120"/>
      <c r="F51" s="119"/>
      <c r="G51" s="118"/>
      <c r="H51" s="118"/>
      <c r="I51" s="117"/>
    </row>
    <row r="52" spans="1:9" ht="12.75">
      <c r="A52" s="116" t="s">
        <v>249</v>
      </c>
      <c r="B52" s="115"/>
      <c r="C52" s="115"/>
      <c r="D52" s="114">
        <v>28</v>
      </c>
      <c r="E52" s="120"/>
      <c r="F52" s="116"/>
      <c r="G52" s="115"/>
      <c r="H52" s="115"/>
      <c r="I52" s="114"/>
    </row>
    <row r="53" spans="1:9" ht="5.25" customHeight="1">
      <c r="A53" s="119"/>
      <c r="B53" s="118"/>
      <c r="C53" s="118"/>
      <c r="D53" s="117"/>
      <c r="E53" s="120"/>
      <c r="F53" s="119"/>
      <c r="G53" s="118"/>
      <c r="H53" s="118"/>
      <c r="I53" s="117"/>
    </row>
    <row r="54" spans="1:9" ht="12.75">
      <c r="A54" s="116" t="s">
        <v>279</v>
      </c>
      <c r="B54" s="115"/>
      <c r="C54" s="115"/>
      <c r="D54" s="114">
        <v>29</v>
      </c>
      <c r="E54" s="120"/>
      <c r="F54" s="116"/>
      <c r="G54" s="115"/>
      <c r="H54" s="115"/>
      <c r="I54" s="114"/>
    </row>
    <row r="55" spans="1:9" ht="5.25" customHeight="1">
      <c r="A55" s="119"/>
      <c r="B55" s="118"/>
      <c r="C55" s="118"/>
      <c r="D55" s="117"/>
      <c r="E55" s="120"/>
      <c r="F55" s="119"/>
      <c r="G55" s="118"/>
      <c r="H55" s="118"/>
      <c r="I55" s="117"/>
    </row>
    <row r="56" spans="1:9" ht="12.75">
      <c r="A56" s="116" t="s">
        <v>250</v>
      </c>
      <c r="B56" s="115"/>
      <c r="C56" s="115"/>
      <c r="D56" s="114">
        <v>30</v>
      </c>
      <c r="E56" s="120"/>
      <c r="F56" s="116"/>
      <c r="G56" s="115"/>
      <c r="H56" s="115"/>
      <c r="I56" s="114"/>
    </row>
    <row r="57" spans="1:9" ht="5.25" customHeight="1">
      <c r="A57" s="119"/>
      <c r="B57" s="118"/>
      <c r="C57" s="118"/>
      <c r="D57" s="117"/>
      <c r="E57" s="120"/>
      <c r="F57" s="119"/>
      <c r="G57" s="118"/>
      <c r="H57" s="118"/>
      <c r="I57" s="117"/>
    </row>
    <row r="58" spans="1:9" ht="12.75">
      <c r="A58" s="116" t="s">
        <v>251</v>
      </c>
      <c r="B58" s="115"/>
      <c r="C58" s="115"/>
      <c r="D58" s="114">
        <v>31</v>
      </c>
      <c r="E58" s="120"/>
      <c r="F58" s="116"/>
      <c r="G58" s="115"/>
      <c r="H58" s="115"/>
      <c r="I58" s="114"/>
    </row>
    <row r="59" spans="1:9" ht="5.25" customHeight="1">
      <c r="A59" s="119"/>
      <c r="B59" s="118"/>
      <c r="C59" s="118"/>
      <c r="D59" s="117"/>
      <c r="E59" s="120"/>
      <c r="F59" s="119"/>
      <c r="G59" s="118"/>
      <c r="H59" s="118"/>
      <c r="I59" s="117"/>
    </row>
    <row r="60" spans="1:9" ht="12.75">
      <c r="A60" s="116" t="s">
        <v>252</v>
      </c>
      <c r="B60" s="115"/>
      <c r="C60" s="115"/>
      <c r="D60" s="114">
        <v>32</v>
      </c>
      <c r="E60" s="120"/>
      <c r="F60" s="116"/>
      <c r="G60" s="115"/>
      <c r="H60" s="115"/>
      <c r="I60" s="114"/>
    </row>
    <row r="61" spans="1:9" ht="5.25" customHeight="1">
      <c r="A61" s="119"/>
      <c r="B61" s="118"/>
      <c r="C61" s="118"/>
      <c r="D61" s="117"/>
      <c r="E61" s="120"/>
      <c r="F61" s="119"/>
      <c r="G61" s="118"/>
      <c r="H61" s="118"/>
      <c r="I61" s="117"/>
    </row>
    <row r="62" spans="1:9" ht="12.75">
      <c r="A62" s="116" t="s">
        <v>253</v>
      </c>
      <c r="B62" s="115"/>
      <c r="C62" s="115"/>
      <c r="D62" s="114">
        <v>33</v>
      </c>
      <c r="E62" s="120"/>
      <c r="F62" s="116"/>
      <c r="G62" s="115"/>
      <c r="H62" s="115"/>
      <c r="I62" s="114"/>
    </row>
    <row r="63" spans="1:9" ht="5.25" customHeight="1">
      <c r="A63" s="119"/>
      <c r="B63" s="118"/>
      <c r="C63" s="118"/>
      <c r="D63" s="117"/>
      <c r="E63" s="120"/>
      <c r="F63" s="119"/>
      <c r="G63" s="118"/>
      <c r="H63" s="118"/>
      <c r="I63" s="117"/>
    </row>
    <row r="64" spans="1:9" ht="12.75">
      <c r="A64" s="116" t="s">
        <v>254</v>
      </c>
      <c r="B64" s="115"/>
      <c r="C64" s="115"/>
      <c r="D64" s="114">
        <v>34</v>
      </c>
      <c r="E64" s="120"/>
      <c r="F64" s="116"/>
      <c r="G64" s="115"/>
      <c r="H64" s="115"/>
      <c r="I64" s="114"/>
    </row>
    <row r="65" spans="1:9" ht="5.25" customHeight="1">
      <c r="A65" s="119"/>
      <c r="B65" s="118"/>
      <c r="C65" s="118"/>
      <c r="D65" s="117"/>
      <c r="E65" s="120"/>
      <c r="F65" s="119"/>
      <c r="G65" s="118"/>
      <c r="H65" s="118"/>
      <c r="I65" s="117"/>
    </row>
    <row r="66" spans="1:9" ht="12.75">
      <c r="A66" s="116" t="s">
        <v>255</v>
      </c>
      <c r="B66" s="115"/>
      <c r="C66" s="115"/>
      <c r="D66" s="114">
        <v>35</v>
      </c>
      <c r="E66" s="120"/>
      <c r="F66" s="116"/>
      <c r="G66" s="115"/>
      <c r="H66" s="115"/>
      <c r="I66" s="114"/>
    </row>
    <row r="67" spans="1:9" ht="5.25" customHeight="1">
      <c r="A67" s="119"/>
      <c r="B67" s="118"/>
      <c r="C67" s="118"/>
      <c r="D67" s="117"/>
      <c r="E67" s="120"/>
      <c r="F67" s="119"/>
      <c r="G67" s="118"/>
      <c r="H67" s="118"/>
      <c r="I67" s="117"/>
    </row>
    <row r="68" spans="1:9" ht="12.75">
      <c r="A68" s="116" t="s">
        <v>256</v>
      </c>
      <c r="B68" s="115"/>
      <c r="C68" s="115"/>
      <c r="D68" s="114">
        <v>36</v>
      </c>
      <c r="E68" s="120"/>
      <c r="F68" s="116"/>
      <c r="G68" s="115"/>
      <c r="H68" s="115"/>
      <c r="I68" s="114"/>
    </row>
    <row r="69" spans="1:9" ht="5.25" customHeight="1">
      <c r="A69" s="119"/>
      <c r="B69" s="118"/>
      <c r="C69" s="118"/>
      <c r="D69" s="117"/>
      <c r="E69" s="120"/>
      <c r="F69" s="119"/>
      <c r="G69" s="118"/>
      <c r="H69" s="118"/>
      <c r="I69" s="117"/>
    </row>
    <row r="70" spans="1:9" ht="12.75">
      <c r="A70" s="116" t="s">
        <v>257</v>
      </c>
      <c r="B70" s="115"/>
      <c r="C70" s="115"/>
      <c r="D70" s="114">
        <v>37</v>
      </c>
      <c r="E70" s="120"/>
      <c r="F70" s="116"/>
      <c r="G70" s="115"/>
      <c r="H70" s="115"/>
      <c r="I70" s="114"/>
    </row>
    <row r="71" spans="1:9" ht="5.25" customHeight="1">
      <c r="A71" s="119"/>
      <c r="B71" s="118"/>
      <c r="C71" s="118"/>
      <c r="D71" s="117"/>
      <c r="E71" s="120"/>
      <c r="F71" s="119"/>
      <c r="G71" s="118"/>
      <c r="H71" s="118"/>
      <c r="I71" s="117"/>
    </row>
    <row r="72" spans="1:9" ht="12.75">
      <c r="A72" s="116" t="s">
        <v>258</v>
      </c>
      <c r="B72" s="115"/>
      <c r="C72" s="115"/>
      <c r="D72" s="114">
        <v>38</v>
      </c>
      <c r="E72" s="120"/>
      <c r="F72" s="116"/>
      <c r="G72" s="115"/>
      <c r="H72" s="115"/>
      <c r="I72" s="114"/>
    </row>
    <row r="73" spans="1:9" ht="5.25" customHeight="1">
      <c r="A73" s="119"/>
      <c r="B73" s="118"/>
      <c r="C73" s="118"/>
      <c r="D73" s="117"/>
      <c r="E73" s="113"/>
      <c r="F73" s="119"/>
      <c r="G73" s="118"/>
      <c r="H73" s="118"/>
      <c r="I73" s="117"/>
    </row>
    <row r="74" spans="1:9" ht="12.75">
      <c r="A74" s="116" t="s">
        <v>259</v>
      </c>
      <c r="B74" s="115"/>
      <c r="C74" s="115"/>
      <c r="D74" s="114">
        <v>39</v>
      </c>
      <c r="E74" s="113"/>
      <c r="F74" s="116"/>
      <c r="G74" s="115"/>
      <c r="H74" s="115"/>
      <c r="I74" s="114"/>
    </row>
    <row r="75" spans="1:9" ht="5.25" customHeight="1">
      <c r="A75" s="119"/>
      <c r="B75" s="118"/>
      <c r="C75" s="118"/>
      <c r="D75" s="117"/>
      <c r="E75" s="113"/>
      <c r="F75" s="119"/>
      <c r="G75" s="118"/>
      <c r="H75" s="118"/>
      <c r="I75" s="117"/>
    </row>
    <row r="76" spans="1:9" ht="12.75">
      <c r="A76" s="116" t="s">
        <v>260</v>
      </c>
      <c r="B76" s="115"/>
      <c r="C76" s="115"/>
      <c r="D76" s="114">
        <v>40</v>
      </c>
      <c r="E76" s="113"/>
      <c r="F76" s="116"/>
      <c r="G76" s="115"/>
      <c r="H76" s="115"/>
      <c r="I76" s="114"/>
    </row>
    <row r="77" spans="1:9" ht="5.25" customHeight="1">
      <c r="A77" s="112"/>
      <c r="B77" s="111"/>
      <c r="C77" s="111"/>
      <c r="D77" s="110"/>
      <c r="E77" s="113"/>
      <c r="F77" s="112"/>
      <c r="G77" s="111"/>
      <c r="H77" s="111"/>
      <c r="I77" s="110"/>
    </row>
    <row r="78" spans="1:4" ht="12.75">
      <c r="A78" s="108"/>
      <c r="B78" s="108"/>
      <c r="C78" s="108"/>
      <c r="D78" s="108"/>
    </row>
    <row r="79" spans="1:14" ht="12" customHeight="1">
      <c r="A79" s="286" t="s">
        <v>282</v>
      </c>
      <c r="B79" s="287"/>
      <c r="C79" s="287"/>
      <c r="D79" s="287"/>
      <c r="E79" s="287"/>
      <c r="F79" s="287"/>
      <c r="G79" s="287"/>
      <c r="H79" s="287"/>
      <c r="I79" s="287"/>
      <c r="J79" s="109"/>
      <c r="K79" s="109"/>
      <c r="L79" s="109"/>
      <c r="M79" s="109"/>
      <c r="N79" s="109"/>
    </row>
    <row r="80" spans="1:4" ht="12.75">
      <c r="A80" s="108"/>
      <c r="B80" s="108"/>
      <c r="C80" s="108"/>
      <c r="D80" s="108"/>
    </row>
    <row r="81" spans="1:4" ht="12.75">
      <c r="A81" s="108"/>
      <c r="B81" s="108"/>
      <c r="C81" s="108"/>
      <c r="D81" s="108"/>
    </row>
    <row r="82" spans="1:13" ht="12.75">
      <c r="A82" s="282"/>
      <c r="B82" s="283"/>
      <c r="C82" s="283"/>
      <c r="D82" s="283"/>
      <c r="E82" s="283"/>
      <c r="F82" s="283"/>
      <c r="G82" s="283"/>
      <c r="H82" s="283"/>
      <c r="I82" s="283"/>
      <c r="J82" s="284"/>
      <c r="K82" s="284"/>
      <c r="L82" s="285"/>
      <c r="M82" s="285"/>
    </row>
    <row r="83" spans="1:4" ht="12.75">
      <c r="A83" s="108"/>
      <c r="B83" s="108"/>
      <c r="C83" s="108"/>
      <c r="D83" s="108"/>
    </row>
    <row r="84" spans="1:4" ht="12.75">
      <c r="A84" s="108"/>
      <c r="B84" s="108"/>
      <c r="C84" s="108"/>
      <c r="D84" s="108"/>
    </row>
    <row r="85" spans="1:4" ht="12.75">
      <c r="A85" s="108"/>
      <c r="B85" s="108"/>
      <c r="C85" s="108"/>
      <c r="D85" s="108"/>
    </row>
    <row r="86" spans="1:4" ht="12.75">
      <c r="A86" s="108"/>
      <c r="B86" s="108"/>
      <c r="C86" s="108"/>
      <c r="D86" s="108"/>
    </row>
    <row r="87" spans="1:4" ht="12.75">
      <c r="A87" s="108"/>
      <c r="B87" s="108"/>
      <c r="C87" s="108"/>
      <c r="D87" s="108"/>
    </row>
  </sheetData>
  <sheetProtection/>
  <mergeCells count="3">
    <mergeCell ref="A3:I3"/>
    <mergeCell ref="A82:M82"/>
    <mergeCell ref="A79:I79"/>
  </mergeCells>
  <printOptions horizontalCentered="1"/>
  <pageMargins left="0.5118110236220472" right="0.2362204724409449" top="0.4330708661417323" bottom="0.4330708661417323" header="0.2362204724409449" footer="0.2362204724409449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6"/>
  <dimension ref="A1:K626"/>
  <sheetViews>
    <sheetView view="pageBreakPreview" zoomScale="80" zoomScaleNormal="80" zoomScaleSheetLayoutView="80" zoomScalePageLayoutView="0" workbookViewId="0" topLeftCell="A1">
      <selection activeCell="N66" sqref="N66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9" width="12.421875" style="61" customWidth="1"/>
    <col min="10" max="10" width="15.00390625" style="61" customWidth="1"/>
    <col min="11" max="11" width="12.421875" style="61" customWidth="1"/>
    <col min="12" max="12" width="0.71875" style="7" customWidth="1"/>
    <col min="13" max="14" width="11.57421875" style="7" hidden="1" customWidth="1"/>
    <col min="15" max="15" width="11.57421875" style="7" customWidth="1"/>
    <col min="16" max="16384" width="9.8515625" style="61" customWidth="1"/>
  </cols>
  <sheetData>
    <row r="1" spans="1:11" s="1" customFormat="1" ht="12.75" customHeight="1">
      <c r="A1" s="293" t="s">
        <v>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294" t="s">
        <v>70</v>
      </c>
      <c r="K2" s="2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95" t="s">
        <v>3</v>
      </c>
      <c r="D4" s="296"/>
      <c r="E4" s="296"/>
      <c r="F4" s="297"/>
      <c r="G4" s="10"/>
      <c r="H4" s="298" t="s">
        <v>4</v>
      </c>
      <c r="I4" s="299"/>
      <c r="J4" s="299"/>
      <c r="K4" s="30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298</v>
      </c>
      <c r="D7" s="22" t="s">
        <v>7</v>
      </c>
      <c r="E7" s="22">
        <v>7</v>
      </c>
      <c r="F7" s="23" t="str">
        <f>CONCATENATE(D6,"=100")</f>
        <v>2014=100</v>
      </c>
      <c r="G7" s="24"/>
      <c r="H7" s="21" t="s">
        <v>298</v>
      </c>
      <c r="I7" s="22" t="s">
        <v>7</v>
      </c>
      <c r="J7" s="22">
        <v>12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224"/>
      <c r="I9" s="224"/>
      <c r="J9" s="224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224"/>
      <c r="I10" s="224"/>
      <c r="J10" s="224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224"/>
      <c r="I11" s="224"/>
      <c r="J11" s="224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224"/>
      <c r="I12" s="224"/>
      <c r="J12" s="224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225"/>
      <c r="I13" s="226"/>
      <c r="J13" s="2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224"/>
      <c r="I14" s="224"/>
      <c r="J14" s="2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225"/>
      <c r="I15" s="226"/>
      <c r="J15" s="2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224"/>
      <c r="I16" s="224"/>
      <c r="J16" s="224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225"/>
      <c r="I17" s="226"/>
      <c r="J17" s="2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224"/>
      <c r="I18" s="224"/>
      <c r="J18" s="224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224"/>
      <c r="I19" s="224"/>
      <c r="J19" s="2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224"/>
      <c r="I20" s="224"/>
      <c r="J20" s="2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224"/>
      <c r="I21" s="224"/>
      <c r="J21" s="224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225"/>
      <c r="I22" s="226"/>
      <c r="J22" s="2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224"/>
      <c r="I23" s="224"/>
      <c r="J23" s="224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225"/>
      <c r="I24" s="226"/>
      <c r="J24" s="2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224"/>
      <c r="I25" s="224"/>
      <c r="J25" s="224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225"/>
      <c r="I26" s="226"/>
      <c r="J26" s="2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224"/>
      <c r="I27" s="224"/>
      <c r="J27" s="224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224"/>
      <c r="I28" s="224"/>
      <c r="J28" s="224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224"/>
      <c r="I29" s="224"/>
      <c r="J29" s="224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224"/>
      <c r="I30" s="224"/>
      <c r="J30" s="224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225"/>
      <c r="I31" s="226"/>
      <c r="J31" s="2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224"/>
      <c r="I32" s="224"/>
      <c r="J32" s="224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224"/>
      <c r="I33" s="224"/>
      <c r="J33" s="224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224"/>
      <c r="I34" s="224"/>
      <c r="J34" s="224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224"/>
      <c r="I35" s="224"/>
      <c r="J35" s="224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224"/>
      <c r="I36" s="224"/>
      <c r="J36" s="224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225"/>
      <c r="I37" s="226"/>
      <c r="J37" s="2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224"/>
      <c r="I38" s="224"/>
      <c r="J38" s="224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225"/>
      <c r="I39" s="226"/>
      <c r="J39" s="2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224"/>
      <c r="I40" s="224"/>
      <c r="J40" s="224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224"/>
      <c r="I41" s="224"/>
      <c r="J41" s="224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224"/>
      <c r="I42" s="224"/>
      <c r="J42" s="224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224"/>
      <c r="I43" s="224"/>
      <c r="J43" s="224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224"/>
      <c r="I44" s="224"/>
      <c r="J44" s="224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224"/>
      <c r="I45" s="224"/>
      <c r="J45" s="224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224"/>
      <c r="I46" s="224"/>
      <c r="J46" s="224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224"/>
      <c r="I47" s="224"/>
      <c r="J47" s="224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224"/>
      <c r="I48" s="224"/>
      <c r="J48" s="224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224"/>
      <c r="I49" s="224"/>
      <c r="J49" s="224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225"/>
      <c r="I50" s="226"/>
      <c r="J50" s="2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224"/>
      <c r="I51" s="224"/>
      <c r="J51" s="224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225"/>
      <c r="I52" s="226"/>
      <c r="J52" s="2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224"/>
      <c r="I53" s="224"/>
      <c r="J53" s="224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224"/>
      <c r="I54" s="224"/>
      <c r="J54" s="224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224"/>
      <c r="I55" s="224"/>
      <c r="J55" s="224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224"/>
      <c r="I56" s="224"/>
      <c r="J56" s="224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224"/>
      <c r="I57" s="224"/>
      <c r="J57" s="224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224"/>
      <c r="I58" s="224"/>
      <c r="J58" s="224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225"/>
      <c r="I59" s="226"/>
      <c r="J59" s="2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224"/>
      <c r="I60" s="224"/>
      <c r="J60" s="224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224"/>
      <c r="I61" s="224"/>
      <c r="J61" s="224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224"/>
      <c r="I62" s="224"/>
      <c r="J62" s="224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224"/>
      <c r="I63" s="224"/>
      <c r="J63" s="224"/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225"/>
      <c r="I64" s="226"/>
      <c r="J64" s="2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224"/>
      <c r="I65" s="224"/>
      <c r="J65" s="224"/>
      <c r="K65" s="33"/>
    </row>
    <row r="66" spans="1:11" s="43" customFormat="1" ht="11.25" customHeight="1">
      <c r="A66" s="37" t="s">
        <v>52</v>
      </c>
      <c r="B66" s="38"/>
      <c r="C66" s="39">
        <v>70</v>
      </c>
      <c r="D66" s="39">
        <v>68</v>
      </c>
      <c r="E66" s="39">
        <v>57</v>
      </c>
      <c r="F66" s="40">
        <f>IF(D66&gt;0,100*E66/D66,0)</f>
        <v>83.82352941176471</v>
      </c>
      <c r="G66" s="41"/>
      <c r="H66" s="225">
        <v>0.182</v>
      </c>
      <c r="I66" s="226">
        <v>0.156</v>
      </c>
      <c r="J66" s="226">
        <v>0.107</v>
      </c>
      <c r="K66" s="42">
        <f>IF(I66&gt;0,100*J66/I66,0)</f>
        <v>68.58974358974359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224"/>
      <c r="I67" s="224"/>
      <c r="J67" s="224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224"/>
      <c r="I68" s="224"/>
      <c r="J68" s="224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224"/>
      <c r="I69" s="224"/>
      <c r="J69" s="224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225"/>
      <c r="I70" s="226"/>
      <c r="J70" s="2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224"/>
      <c r="I71" s="224"/>
      <c r="J71" s="224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224"/>
      <c r="I72" s="224"/>
      <c r="J72" s="224"/>
      <c r="K72" s="33"/>
    </row>
    <row r="73" spans="1:11" s="34" customFormat="1" ht="11.25" customHeight="1">
      <c r="A73" s="36" t="s">
        <v>57</v>
      </c>
      <c r="B73" s="30"/>
      <c r="C73" s="31">
        <v>13650</v>
      </c>
      <c r="D73" s="31">
        <v>15036</v>
      </c>
      <c r="E73" s="31">
        <v>13278</v>
      </c>
      <c r="F73" s="32"/>
      <c r="G73" s="32"/>
      <c r="H73" s="224">
        <v>32.725</v>
      </c>
      <c r="I73" s="224">
        <v>40.14525</v>
      </c>
      <c r="J73" s="224">
        <v>39.2</v>
      </c>
      <c r="K73" s="33"/>
    </row>
    <row r="74" spans="1:11" s="34" customFormat="1" ht="11.25" customHeight="1">
      <c r="A74" s="36" t="s">
        <v>58</v>
      </c>
      <c r="B74" s="30"/>
      <c r="C74" s="31">
        <v>5565</v>
      </c>
      <c r="D74" s="31">
        <v>6500</v>
      </c>
      <c r="E74" s="31">
        <v>5406</v>
      </c>
      <c r="F74" s="32"/>
      <c r="G74" s="32"/>
      <c r="H74" s="224">
        <v>8.701</v>
      </c>
      <c r="I74" s="224">
        <v>17.55</v>
      </c>
      <c r="J74" s="224">
        <v>12.606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224"/>
      <c r="I75" s="224"/>
      <c r="J75" s="224"/>
      <c r="K75" s="33"/>
    </row>
    <row r="76" spans="1:11" s="34" customFormat="1" ht="11.25" customHeight="1">
      <c r="A76" s="36" t="s">
        <v>60</v>
      </c>
      <c r="B76" s="30"/>
      <c r="C76" s="31">
        <v>660</v>
      </c>
      <c r="D76" s="31">
        <v>435</v>
      </c>
      <c r="E76" s="31">
        <v>400</v>
      </c>
      <c r="F76" s="32"/>
      <c r="G76" s="32"/>
      <c r="H76" s="224">
        <v>0.937</v>
      </c>
      <c r="I76" s="224">
        <v>1.128</v>
      </c>
      <c r="J76" s="224">
        <v>0.6</v>
      </c>
      <c r="K76" s="33"/>
    </row>
    <row r="77" spans="1:11" s="34" customFormat="1" ht="11.25" customHeight="1">
      <c r="A77" s="36" t="s">
        <v>61</v>
      </c>
      <c r="B77" s="30"/>
      <c r="C77" s="31">
        <v>4760</v>
      </c>
      <c r="D77" s="31">
        <v>5273</v>
      </c>
      <c r="E77" s="31">
        <v>4823</v>
      </c>
      <c r="F77" s="32"/>
      <c r="G77" s="32"/>
      <c r="H77" s="224">
        <v>4</v>
      </c>
      <c r="I77" s="224">
        <v>16.3</v>
      </c>
      <c r="J77" s="224">
        <v>9.849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224"/>
      <c r="I78" s="224"/>
      <c r="J78" s="224"/>
      <c r="K78" s="33"/>
    </row>
    <row r="79" spans="1:11" s="34" customFormat="1" ht="11.25" customHeight="1">
      <c r="A79" s="36" t="s">
        <v>63</v>
      </c>
      <c r="B79" s="30"/>
      <c r="C79" s="31">
        <v>39165</v>
      </c>
      <c r="D79" s="31">
        <v>47165</v>
      </c>
      <c r="E79" s="31">
        <v>39420</v>
      </c>
      <c r="F79" s="32"/>
      <c r="G79" s="32"/>
      <c r="H79" s="224">
        <v>99.059</v>
      </c>
      <c r="I79" s="224">
        <v>150.877</v>
      </c>
      <c r="J79" s="224">
        <v>110</v>
      </c>
      <c r="K79" s="33"/>
    </row>
    <row r="80" spans="1:11" s="43" customFormat="1" ht="11.25" customHeight="1">
      <c r="A80" s="44" t="s">
        <v>64</v>
      </c>
      <c r="B80" s="38"/>
      <c r="C80" s="39">
        <v>63800</v>
      </c>
      <c r="D80" s="39">
        <v>74409</v>
      </c>
      <c r="E80" s="39">
        <v>63327</v>
      </c>
      <c r="F80" s="40">
        <f>IF(D80&gt;0,100*E80/D80,0)</f>
        <v>85.10664032576705</v>
      </c>
      <c r="G80" s="41"/>
      <c r="H80" s="225">
        <v>145.422</v>
      </c>
      <c r="I80" s="226">
        <v>226.00025</v>
      </c>
      <c r="J80" s="226">
        <v>172.255</v>
      </c>
      <c r="K80" s="42">
        <f>IF(I80&gt;0,100*J80/I80,0)</f>
        <v>76.21894223568337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224"/>
      <c r="I81" s="224"/>
      <c r="J81" s="224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224"/>
      <c r="I82" s="224"/>
      <c r="J82" s="224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224"/>
      <c r="I83" s="224"/>
      <c r="J83" s="224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225"/>
      <c r="I84" s="226"/>
      <c r="J84" s="226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224"/>
      <c r="I85" s="224"/>
      <c r="J85" s="224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224"/>
      <c r="I86" s="224"/>
      <c r="J86" s="224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227"/>
      <c r="I87" s="228"/>
      <c r="J87" s="228"/>
      <c r="K87" s="51"/>
    </row>
    <row r="88" spans="1:11" s="43" customFormat="1" ht="11.25" customHeight="1">
      <c r="A88" s="52" t="s">
        <v>68</v>
      </c>
      <c r="B88" s="53"/>
      <c r="C88" s="54">
        <v>63870</v>
      </c>
      <c r="D88" s="54">
        <v>74477</v>
      </c>
      <c r="E88" s="54">
        <v>63384</v>
      </c>
      <c r="F88" s="55">
        <f>IF(D88&gt;0,100*E88/D88,0)</f>
        <v>85.10546880244908</v>
      </c>
      <c r="G88" s="41"/>
      <c r="H88" s="229">
        <v>145.60399999999998</v>
      </c>
      <c r="I88" s="230">
        <v>226.15625</v>
      </c>
      <c r="J88" s="230">
        <v>172.362</v>
      </c>
      <c r="K88" s="55">
        <f>IF(I88&gt;0,100*J88/I88,0)</f>
        <v>76.21367970153379</v>
      </c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231"/>
      <c r="I89" s="232"/>
      <c r="J89" s="232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31496062992125984" top="0.3937007874015748" bottom="0.3937007874015748" header="0" footer="0.2755905511811024"/>
  <pageSetup firstPageNumber="9" useFirstPageNumber="1" horizontalDpi="600" verticalDpi="600" orientation="portrait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7"/>
  <dimension ref="A1:K626"/>
  <sheetViews>
    <sheetView view="pageBreakPreview" zoomScale="80" zoomScaleNormal="80" zoomScaleSheetLayoutView="80" zoomScalePageLayoutView="0" workbookViewId="0" topLeftCell="A41">
      <selection activeCell="N66" sqref="N66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9" width="12.421875" style="61" customWidth="1"/>
    <col min="10" max="10" width="15.00390625" style="61" customWidth="1"/>
    <col min="11" max="11" width="12.421875" style="61" customWidth="1"/>
    <col min="12" max="12" width="0.71875" style="7" customWidth="1"/>
    <col min="13" max="14" width="11.57421875" style="7" hidden="1" customWidth="1"/>
    <col min="15" max="15" width="11.57421875" style="7" customWidth="1"/>
    <col min="16" max="16384" width="9.8515625" style="61" customWidth="1"/>
  </cols>
  <sheetData>
    <row r="1" spans="1:11" s="1" customFormat="1" ht="12.75" customHeight="1">
      <c r="A1" s="293" t="s">
        <v>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294" t="s">
        <v>70</v>
      </c>
      <c r="K2" s="2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95" t="s">
        <v>3</v>
      </c>
      <c r="D4" s="296"/>
      <c r="E4" s="296"/>
      <c r="F4" s="297"/>
      <c r="G4" s="10"/>
      <c r="H4" s="298" t="s">
        <v>4</v>
      </c>
      <c r="I4" s="299"/>
      <c r="J4" s="299"/>
      <c r="K4" s="30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12</v>
      </c>
      <c r="F7" s="23" t="str">
        <f>CONCATENATE(D6,"=100")</f>
        <v>2015=100</v>
      </c>
      <c r="G7" s="24"/>
      <c r="H7" s="21" t="s">
        <v>7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7</v>
      </c>
      <c r="D9" s="31">
        <v>7</v>
      </c>
      <c r="E9" s="31">
        <v>7</v>
      </c>
      <c r="F9" s="32"/>
      <c r="G9" s="32"/>
      <c r="H9" s="224">
        <v>0.533</v>
      </c>
      <c r="I9" s="224">
        <v>0.517</v>
      </c>
      <c r="J9" s="224"/>
      <c r="K9" s="33"/>
    </row>
    <row r="10" spans="1:11" s="34" customFormat="1" ht="11.25" customHeight="1">
      <c r="A10" s="36" t="s">
        <v>9</v>
      </c>
      <c r="B10" s="30"/>
      <c r="C10" s="31">
        <v>4</v>
      </c>
      <c r="D10" s="31">
        <v>4</v>
      </c>
      <c r="E10" s="31">
        <v>4</v>
      </c>
      <c r="F10" s="32"/>
      <c r="G10" s="32"/>
      <c r="H10" s="224">
        <v>0.209</v>
      </c>
      <c r="I10" s="224">
        <v>0.344</v>
      </c>
      <c r="J10" s="224"/>
      <c r="K10" s="33"/>
    </row>
    <row r="11" spans="1:11" s="34" customFormat="1" ht="11.25" customHeight="1">
      <c r="A11" s="29" t="s">
        <v>10</v>
      </c>
      <c r="B11" s="30"/>
      <c r="C11" s="31">
        <v>5</v>
      </c>
      <c r="D11" s="31">
        <v>4</v>
      </c>
      <c r="E11" s="31">
        <v>4</v>
      </c>
      <c r="F11" s="32"/>
      <c r="G11" s="32"/>
      <c r="H11" s="224">
        <v>0.402</v>
      </c>
      <c r="I11" s="224">
        <v>0.273</v>
      </c>
      <c r="J11" s="224"/>
      <c r="K11" s="33"/>
    </row>
    <row r="12" spans="1:11" s="34" customFormat="1" ht="11.25" customHeight="1">
      <c r="A12" s="36" t="s">
        <v>11</v>
      </c>
      <c r="B12" s="30"/>
      <c r="C12" s="31">
        <v>10.507493404746981</v>
      </c>
      <c r="D12" s="31">
        <v>10</v>
      </c>
      <c r="E12" s="31">
        <v>10</v>
      </c>
      <c r="F12" s="32"/>
      <c r="G12" s="32"/>
      <c r="H12" s="224">
        <v>0.8760158587652208</v>
      </c>
      <c r="I12" s="224">
        <v>0.83</v>
      </c>
      <c r="J12" s="224"/>
      <c r="K12" s="33"/>
    </row>
    <row r="13" spans="1:11" s="43" customFormat="1" ht="11.25" customHeight="1">
      <c r="A13" s="37" t="s">
        <v>12</v>
      </c>
      <c r="B13" s="38"/>
      <c r="C13" s="39">
        <v>26.50749340474698</v>
      </c>
      <c r="D13" s="39">
        <v>25</v>
      </c>
      <c r="E13" s="39">
        <v>25</v>
      </c>
      <c r="F13" s="40">
        <f>IF(D13&gt;0,100*E13/D13,0)</f>
        <v>100</v>
      </c>
      <c r="G13" s="41"/>
      <c r="H13" s="225">
        <v>2.020015858765221</v>
      </c>
      <c r="I13" s="226">
        <v>1.964</v>
      </c>
      <c r="J13" s="2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224"/>
      <c r="I14" s="224"/>
      <c r="J14" s="2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225"/>
      <c r="I15" s="226"/>
      <c r="J15" s="2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224"/>
      <c r="I16" s="224"/>
      <c r="J16" s="224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225"/>
      <c r="I17" s="226"/>
      <c r="J17" s="2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224"/>
      <c r="I18" s="224"/>
      <c r="J18" s="224"/>
      <c r="K18" s="33"/>
    </row>
    <row r="19" spans="1:11" s="34" customFormat="1" ht="11.25" customHeight="1">
      <c r="A19" s="29" t="s">
        <v>15</v>
      </c>
      <c r="B19" s="30"/>
      <c r="C19" s="31">
        <v>1</v>
      </c>
      <c r="D19" s="31"/>
      <c r="E19" s="31"/>
      <c r="F19" s="32"/>
      <c r="G19" s="32"/>
      <c r="H19" s="224">
        <v>0.05</v>
      </c>
      <c r="I19" s="224"/>
      <c r="J19" s="224"/>
      <c r="K19" s="33"/>
    </row>
    <row r="20" spans="1:11" s="34" customFormat="1" ht="11.25" customHeight="1">
      <c r="A20" s="36" t="s">
        <v>16</v>
      </c>
      <c r="B20" s="30"/>
      <c r="C20" s="31">
        <v>5</v>
      </c>
      <c r="D20" s="31">
        <v>5</v>
      </c>
      <c r="E20" s="31">
        <v>5</v>
      </c>
      <c r="F20" s="32"/>
      <c r="G20" s="32"/>
      <c r="H20" s="224">
        <v>0.272</v>
      </c>
      <c r="I20" s="224">
        <v>0.272</v>
      </c>
      <c r="J20" s="2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224"/>
      <c r="I21" s="224"/>
      <c r="J21" s="224"/>
      <c r="K21" s="33"/>
    </row>
    <row r="22" spans="1:11" s="43" customFormat="1" ht="11.25" customHeight="1">
      <c r="A22" s="37" t="s">
        <v>18</v>
      </c>
      <c r="B22" s="38"/>
      <c r="C22" s="39">
        <v>6</v>
      </c>
      <c r="D22" s="39">
        <v>5</v>
      </c>
      <c r="E22" s="39">
        <v>5</v>
      </c>
      <c r="F22" s="40">
        <f>IF(D22&gt;0,100*E22/D22,0)</f>
        <v>100</v>
      </c>
      <c r="G22" s="41"/>
      <c r="H22" s="225">
        <v>0.322</v>
      </c>
      <c r="I22" s="226">
        <v>0.272</v>
      </c>
      <c r="J22" s="2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224"/>
      <c r="I23" s="224"/>
      <c r="J23" s="224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225"/>
      <c r="I24" s="226"/>
      <c r="J24" s="2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224"/>
      <c r="I25" s="224"/>
      <c r="J25" s="224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225"/>
      <c r="I26" s="226"/>
      <c r="J26" s="2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224"/>
      <c r="I27" s="224"/>
      <c r="J27" s="224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224"/>
      <c r="I28" s="224"/>
      <c r="J28" s="224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224"/>
      <c r="I29" s="224"/>
      <c r="J29" s="224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224"/>
      <c r="I30" s="224"/>
      <c r="J30" s="224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225"/>
      <c r="I31" s="226"/>
      <c r="J31" s="2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224"/>
      <c r="I32" s="224"/>
      <c r="J32" s="224"/>
      <c r="K32" s="33"/>
    </row>
    <row r="33" spans="1:11" s="34" customFormat="1" ht="11.25" customHeight="1">
      <c r="A33" s="36" t="s">
        <v>25</v>
      </c>
      <c r="B33" s="30"/>
      <c r="C33" s="31">
        <v>23</v>
      </c>
      <c r="D33" s="31">
        <v>30</v>
      </c>
      <c r="E33" s="31">
        <v>30</v>
      </c>
      <c r="F33" s="32"/>
      <c r="G33" s="32"/>
      <c r="H33" s="224">
        <v>1.642</v>
      </c>
      <c r="I33" s="224">
        <v>1.6</v>
      </c>
      <c r="J33" s="224"/>
      <c r="K33" s="33"/>
    </row>
    <row r="34" spans="1:11" s="34" customFormat="1" ht="11.25" customHeight="1">
      <c r="A34" s="36" t="s">
        <v>26</v>
      </c>
      <c r="B34" s="30"/>
      <c r="C34" s="31">
        <v>30</v>
      </c>
      <c r="D34" s="31">
        <v>27</v>
      </c>
      <c r="E34" s="31">
        <v>27</v>
      </c>
      <c r="F34" s="32"/>
      <c r="G34" s="32"/>
      <c r="H34" s="224">
        <v>1.109</v>
      </c>
      <c r="I34" s="224">
        <v>0.952</v>
      </c>
      <c r="J34" s="224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224"/>
      <c r="I35" s="224"/>
      <c r="J35" s="224"/>
      <c r="K35" s="33"/>
    </row>
    <row r="36" spans="1:11" s="34" customFormat="1" ht="11.25" customHeight="1">
      <c r="A36" s="36" t="s">
        <v>28</v>
      </c>
      <c r="B36" s="30"/>
      <c r="C36" s="31">
        <v>7</v>
      </c>
      <c r="D36" s="31">
        <v>7</v>
      </c>
      <c r="E36" s="31">
        <v>7</v>
      </c>
      <c r="F36" s="32"/>
      <c r="G36" s="32"/>
      <c r="H36" s="224">
        <v>0.252</v>
      </c>
      <c r="I36" s="224">
        <v>0.279</v>
      </c>
      <c r="J36" s="224"/>
      <c r="K36" s="33"/>
    </row>
    <row r="37" spans="1:11" s="43" customFormat="1" ht="11.25" customHeight="1">
      <c r="A37" s="37" t="s">
        <v>29</v>
      </c>
      <c r="B37" s="38"/>
      <c r="C37" s="39">
        <v>60</v>
      </c>
      <c r="D37" s="39">
        <v>64</v>
      </c>
      <c r="E37" s="39">
        <v>64</v>
      </c>
      <c r="F37" s="40">
        <f>IF(D37&gt;0,100*E37/D37,0)</f>
        <v>100</v>
      </c>
      <c r="G37" s="41"/>
      <c r="H37" s="225">
        <v>3.003</v>
      </c>
      <c r="I37" s="226">
        <v>2.831</v>
      </c>
      <c r="J37" s="2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224"/>
      <c r="I38" s="224"/>
      <c r="J38" s="224"/>
      <c r="K38" s="33"/>
    </row>
    <row r="39" spans="1:11" s="43" customFormat="1" ht="11.25" customHeight="1">
      <c r="A39" s="37" t="s">
        <v>30</v>
      </c>
      <c r="B39" s="38"/>
      <c r="C39" s="39">
        <v>36</v>
      </c>
      <c r="D39" s="39">
        <v>87</v>
      </c>
      <c r="E39" s="39">
        <v>85</v>
      </c>
      <c r="F39" s="40">
        <f>IF(D39&gt;0,100*E39/D39,0)</f>
        <v>97.70114942528735</v>
      </c>
      <c r="G39" s="41"/>
      <c r="H39" s="225">
        <v>1.47</v>
      </c>
      <c r="I39" s="226">
        <v>1.253</v>
      </c>
      <c r="J39" s="2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224"/>
      <c r="I40" s="224"/>
      <c r="J40" s="224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224"/>
      <c r="I41" s="224"/>
      <c r="J41" s="224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224"/>
      <c r="I42" s="224"/>
      <c r="J42" s="224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224"/>
      <c r="I43" s="224"/>
      <c r="J43" s="224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224"/>
      <c r="I44" s="224"/>
      <c r="J44" s="224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224"/>
      <c r="I45" s="224"/>
      <c r="J45" s="224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224"/>
      <c r="I46" s="224"/>
      <c r="J46" s="224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224"/>
      <c r="I47" s="224"/>
      <c r="J47" s="224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224"/>
      <c r="I48" s="224"/>
      <c r="J48" s="224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224"/>
      <c r="I49" s="224"/>
      <c r="J49" s="224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225"/>
      <c r="I50" s="226"/>
      <c r="J50" s="2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224"/>
      <c r="I51" s="224"/>
      <c r="J51" s="224"/>
      <c r="K51" s="33"/>
    </row>
    <row r="52" spans="1:11" s="43" customFormat="1" ht="11.25" customHeight="1">
      <c r="A52" s="37" t="s">
        <v>41</v>
      </c>
      <c r="B52" s="38"/>
      <c r="C52" s="39">
        <v>1</v>
      </c>
      <c r="D52" s="39">
        <v>1</v>
      </c>
      <c r="E52" s="39">
        <v>1</v>
      </c>
      <c r="F52" s="40">
        <f>IF(D52&gt;0,100*E52/D52,0)</f>
        <v>100</v>
      </c>
      <c r="G52" s="41"/>
      <c r="H52" s="225">
        <v>0.099</v>
      </c>
      <c r="I52" s="226">
        <v>0.099</v>
      </c>
      <c r="J52" s="2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224"/>
      <c r="I53" s="224"/>
      <c r="J53" s="224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224"/>
      <c r="I54" s="224"/>
      <c r="J54" s="224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224"/>
      <c r="I55" s="224"/>
      <c r="J55" s="224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224"/>
      <c r="I56" s="224"/>
      <c r="J56" s="224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224"/>
      <c r="I57" s="224"/>
      <c r="J57" s="224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224"/>
      <c r="I58" s="224"/>
      <c r="J58" s="224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225"/>
      <c r="I59" s="226"/>
      <c r="J59" s="2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224"/>
      <c r="I60" s="224"/>
      <c r="J60" s="224"/>
      <c r="K60" s="33"/>
    </row>
    <row r="61" spans="1:11" s="34" customFormat="1" ht="11.25" customHeight="1">
      <c r="A61" s="36" t="s">
        <v>48</v>
      </c>
      <c r="B61" s="30"/>
      <c r="C61" s="31">
        <v>160</v>
      </c>
      <c r="D61" s="31">
        <v>140</v>
      </c>
      <c r="E61" s="31">
        <v>140</v>
      </c>
      <c r="F61" s="32"/>
      <c r="G61" s="32"/>
      <c r="H61" s="224">
        <v>15</v>
      </c>
      <c r="I61" s="224">
        <v>13</v>
      </c>
      <c r="J61" s="224"/>
      <c r="K61" s="33"/>
    </row>
    <row r="62" spans="1:11" s="34" customFormat="1" ht="11.25" customHeight="1">
      <c r="A62" s="36" t="s">
        <v>49</v>
      </c>
      <c r="B62" s="30"/>
      <c r="C62" s="31">
        <v>55</v>
      </c>
      <c r="D62" s="31">
        <v>55</v>
      </c>
      <c r="E62" s="31">
        <v>60</v>
      </c>
      <c r="F62" s="32"/>
      <c r="G62" s="32"/>
      <c r="H62" s="224">
        <v>1.023</v>
      </c>
      <c r="I62" s="224">
        <v>1.025</v>
      </c>
      <c r="J62" s="224"/>
      <c r="K62" s="33"/>
    </row>
    <row r="63" spans="1:11" s="34" customFormat="1" ht="11.25" customHeight="1">
      <c r="A63" s="36" t="s">
        <v>50</v>
      </c>
      <c r="B63" s="30"/>
      <c r="C63" s="31">
        <v>19</v>
      </c>
      <c r="D63" s="31">
        <v>19</v>
      </c>
      <c r="E63" s="31">
        <v>19</v>
      </c>
      <c r="F63" s="32"/>
      <c r="G63" s="32"/>
      <c r="H63" s="224">
        <v>0.53</v>
      </c>
      <c r="I63" s="224">
        <v>0.79</v>
      </c>
      <c r="J63" s="224"/>
      <c r="K63" s="33"/>
    </row>
    <row r="64" spans="1:11" s="43" customFormat="1" ht="11.25" customHeight="1">
      <c r="A64" s="37" t="s">
        <v>51</v>
      </c>
      <c r="B64" s="38"/>
      <c r="C64" s="39">
        <v>234</v>
      </c>
      <c r="D64" s="39">
        <v>214</v>
      </c>
      <c r="E64" s="39">
        <v>219</v>
      </c>
      <c r="F64" s="40">
        <f>IF(D64&gt;0,100*E64/D64,0)</f>
        <v>102.33644859813084</v>
      </c>
      <c r="G64" s="41"/>
      <c r="H64" s="225">
        <v>16.553</v>
      </c>
      <c r="I64" s="226">
        <v>14.815000000000001</v>
      </c>
      <c r="J64" s="2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224"/>
      <c r="I65" s="224"/>
      <c r="J65" s="224"/>
      <c r="K65" s="33"/>
    </row>
    <row r="66" spans="1:11" s="43" customFormat="1" ht="11.25" customHeight="1">
      <c r="A66" s="37" t="s">
        <v>52</v>
      </c>
      <c r="B66" s="38"/>
      <c r="C66" s="39">
        <v>613</v>
      </c>
      <c r="D66" s="39">
        <v>970</v>
      </c>
      <c r="E66" s="39">
        <v>613</v>
      </c>
      <c r="F66" s="40">
        <f>IF(D66&gt;0,100*E66/D66,0)</f>
        <v>63.1958762886598</v>
      </c>
      <c r="G66" s="41"/>
      <c r="H66" s="225">
        <v>76.577</v>
      </c>
      <c r="I66" s="226">
        <v>121.174</v>
      </c>
      <c r="J66" s="2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224"/>
      <c r="I67" s="224"/>
      <c r="J67" s="224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224"/>
      <c r="I68" s="224"/>
      <c r="J68" s="224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224"/>
      <c r="I69" s="224"/>
      <c r="J69" s="224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225"/>
      <c r="I70" s="226"/>
      <c r="J70" s="2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224"/>
      <c r="I71" s="224"/>
      <c r="J71" s="224"/>
      <c r="K71" s="33"/>
    </row>
    <row r="72" spans="1:11" s="34" customFormat="1" ht="11.25" customHeight="1">
      <c r="A72" s="36" t="s">
        <v>56</v>
      </c>
      <c r="B72" s="30"/>
      <c r="C72" s="31">
        <v>7400</v>
      </c>
      <c r="D72" s="31">
        <v>7000</v>
      </c>
      <c r="E72" s="31">
        <v>7000</v>
      </c>
      <c r="F72" s="32"/>
      <c r="G72" s="32"/>
      <c r="H72" s="224">
        <v>733.364</v>
      </c>
      <c r="I72" s="224">
        <v>659.787</v>
      </c>
      <c r="J72" s="224"/>
      <c r="K72" s="33"/>
    </row>
    <row r="73" spans="1:11" s="34" customFormat="1" ht="11.25" customHeight="1">
      <c r="A73" s="36" t="s">
        <v>57</v>
      </c>
      <c r="B73" s="30"/>
      <c r="C73" s="31">
        <v>410</v>
      </c>
      <c r="D73" s="31">
        <v>410</v>
      </c>
      <c r="E73" s="31">
        <v>325</v>
      </c>
      <c r="F73" s="32"/>
      <c r="G73" s="32"/>
      <c r="H73" s="224">
        <v>12.675</v>
      </c>
      <c r="I73" s="224">
        <v>12.95</v>
      </c>
      <c r="J73" s="224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224"/>
      <c r="I74" s="224"/>
      <c r="J74" s="224"/>
      <c r="K74" s="33"/>
    </row>
    <row r="75" spans="1:11" s="34" customFormat="1" ht="11.25" customHeight="1">
      <c r="A75" s="36" t="s">
        <v>59</v>
      </c>
      <c r="B75" s="30"/>
      <c r="C75" s="31">
        <v>1397</v>
      </c>
      <c r="D75" s="31">
        <v>1466</v>
      </c>
      <c r="E75" s="31">
        <v>1466</v>
      </c>
      <c r="F75" s="32"/>
      <c r="G75" s="32"/>
      <c r="H75" s="224">
        <v>138.075</v>
      </c>
      <c r="I75" s="224">
        <v>142.187</v>
      </c>
      <c r="J75" s="224"/>
      <c r="K75" s="33"/>
    </row>
    <row r="76" spans="1:11" s="34" customFormat="1" ht="11.25" customHeight="1">
      <c r="A76" s="36" t="s">
        <v>60</v>
      </c>
      <c r="B76" s="30"/>
      <c r="C76" s="31">
        <v>5</v>
      </c>
      <c r="D76" s="31">
        <v>15</v>
      </c>
      <c r="E76" s="31">
        <v>15</v>
      </c>
      <c r="F76" s="32"/>
      <c r="G76" s="32"/>
      <c r="H76" s="224">
        <v>0.2</v>
      </c>
      <c r="I76" s="224">
        <v>0.525</v>
      </c>
      <c r="J76" s="224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224"/>
      <c r="I77" s="224"/>
      <c r="J77" s="224"/>
      <c r="K77" s="33"/>
    </row>
    <row r="78" spans="1:11" s="34" customFormat="1" ht="11.25" customHeight="1">
      <c r="A78" s="36" t="s">
        <v>62</v>
      </c>
      <c r="B78" s="30"/>
      <c r="C78" s="31">
        <v>475</v>
      </c>
      <c r="D78" s="31">
        <v>406</v>
      </c>
      <c r="E78" s="31">
        <v>406</v>
      </c>
      <c r="F78" s="32"/>
      <c r="G78" s="32"/>
      <c r="H78" s="224">
        <v>30.875</v>
      </c>
      <c r="I78" s="224">
        <v>28.42</v>
      </c>
      <c r="J78" s="224"/>
      <c r="K78" s="33"/>
    </row>
    <row r="79" spans="1:11" s="34" customFormat="1" ht="11.25" customHeight="1">
      <c r="A79" s="36" t="s">
        <v>63</v>
      </c>
      <c r="B79" s="30"/>
      <c r="C79" s="31">
        <v>45</v>
      </c>
      <c r="D79" s="31">
        <v>45</v>
      </c>
      <c r="E79" s="31">
        <v>50</v>
      </c>
      <c r="F79" s="32"/>
      <c r="G79" s="32"/>
      <c r="H79" s="224">
        <v>3.825</v>
      </c>
      <c r="I79" s="224">
        <v>3.825</v>
      </c>
      <c r="J79" s="224"/>
      <c r="K79" s="33"/>
    </row>
    <row r="80" spans="1:11" s="43" customFormat="1" ht="11.25" customHeight="1">
      <c r="A80" s="44" t="s">
        <v>64</v>
      </c>
      <c r="B80" s="38"/>
      <c r="C80" s="39">
        <v>9732</v>
      </c>
      <c r="D80" s="39">
        <v>9342</v>
      </c>
      <c r="E80" s="39">
        <v>9262</v>
      </c>
      <c r="F80" s="40">
        <f>IF(D80&gt;0,100*E80/D80,0)</f>
        <v>99.14365232284307</v>
      </c>
      <c r="G80" s="41"/>
      <c r="H80" s="225">
        <v>919.0140000000001</v>
      </c>
      <c r="I80" s="226">
        <v>847.6940000000001</v>
      </c>
      <c r="J80" s="22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224"/>
      <c r="I81" s="224"/>
      <c r="J81" s="224"/>
      <c r="K81" s="33"/>
    </row>
    <row r="82" spans="1:11" s="34" customFormat="1" ht="11.25" customHeight="1">
      <c r="A82" s="36" t="s">
        <v>65</v>
      </c>
      <c r="B82" s="30"/>
      <c r="C82" s="31">
        <v>398</v>
      </c>
      <c r="D82" s="31">
        <v>398</v>
      </c>
      <c r="E82" s="31">
        <v>329</v>
      </c>
      <c r="F82" s="32"/>
      <c r="G82" s="32"/>
      <c r="H82" s="224">
        <v>46.092</v>
      </c>
      <c r="I82" s="224">
        <v>46.092</v>
      </c>
      <c r="J82" s="224"/>
      <c r="K82" s="33"/>
    </row>
    <row r="83" spans="1:11" s="34" customFormat="1" ht="11.25" customHeight="1">
      <c r="A83" s="36" t="s">
        <v>66</v>
      </c>
      <c r="B83" s="30"/>
      <c r="C83" s="31">
        <v>150</v>
      </c>
      <c r="D83" s="31">
        <v>113</v>
      </c>
      <c r="E83" s="31">
        <v>96</v>
      </c>
      <c r="F83" s="32"/>
      <c r="G83" s="32"/>
      <c r="H83" s="224">
        <v>11.229</v>
      </c>
      <c r="I83" s="224">
        <v>8.199</v>
      </c>
      <c r="J83" s="224"/>
      <c r="K83" s="33"/>
    </row>
    <row r="84" spans="1:11" s="43" customFormat="1" ht="11.25" customHeight="1">
      <c r="A84" s="37" t="s">
        <v>67</v>
      </c>
      <c r="B84" s="38"/>
      <c r="C84" s="39">
        <v>548</v>
      </c>
      <c r="D84" s="39">
        <v>511</v>
      </c>
      <c r="E84" s="39">
        <v>425</v>
      </c>
      <c r="F84" s="40">
        <f>IF(D84&gt;0,100*E84/D84,0)</f>
        <v>83.17025440313111</v>
      </c>
      <c r="G84" s="41"/>
      <c r="H84" s="225">
        <v>57.321</v>
      </c>
      <c r="I84" s="226">
        <v>54.291</v>
      </c>
      <c r="J84" s="226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224"/>
      <c r="I85" s="224"/>
      <c r="J85" s="224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224"/>
      <c r="I86" s="224"/>
      <c r="J86" s="224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227"/>
      <c r="I87" s="228"/>
      <c r="J87" s="228"/>
      <c r="K87" s="51"/>
    </row>
    <row r="88" spans="1:11" s="43" customFormat="1" ht="11.25" customHeight="1">
      <c r="A88" s="52" t="s">
        <v>68</v>
      </c>
      <c r="B88" s="53"/>
      <c r="C88" s="54">
        <v>11256.507493404748</v>
      </c>
      <c r="D88" s="54">
        <v>11219</v>
      </c>
      <c r="E88" s="54">
        <v>10699</v>
      </c>
      <c r="F88" s="55">
        <f>IF(D88&gt;0,100*E88/D88,0)</f>
        <v>95.36500579374275</v>
      </c>
      <c r="G88" s="41"/>
      <c r="H88" s="229">
        <v>1076.3790158587653</v>
      </c>
      <c r="I88" s="230">
        <v>1044.393</v>
      </c>
      <c r="J88" s="230"/>
      <c r="K88" s="55"/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231"/>
      <c r="I89" s="232"/>
      <c r="J89" s="232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31496062992125984" top="0.3937007874015748" bottom="0.3937007874015748" header="0" footer="0.2755905511811024"/>
  <pageSetup firstPageNumber="9" useFirstPageNumber="1" horizontalDpi="600" verticalDpi="600" orientation="portrait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8"/>
  <dimension ref="A1:K626"/>
  <sheetViews>
    <sheetView view="pageBreakPreview" zoomScale="80" zoomScaleNormal="80" zoomScaleSheetLayoutView="80" zoomScalePageLayoutView="0" workbookViewId="0" topLeftCell="A40">
      <selection activeCell="N66" sqref="N66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9" width="12.421875" style="61" customWidth="1"/>
    <col min="10" max="10" width="14.00390625" style="61" customWidth="1"/>
    <col min="11" max="11" width="12.421875" style="61" customWidth="1"/>
    <col min="12" max="12" width="0.71875" style="7" customWidth="1"/>
    <col min="13" max="14" width="11.57421875" style="7" hidden="1" customWidth="1"/>
    <col min="15" max="15" width="11.57421875" style="7" customWidth="1"/>
    <col min="16" max="16384" width="9.8515625" style="61" customWidth="1"/>
  </cols>
  <sheetData>
    <row r="1" spans="1:11" s="1" customFormat="1" ht="12.75" customHeight="1">
      <c r="A1" s="293" t="s">
        <v>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294" t="s">
        <v>70</v>
      </c>
      <c r="K2" s="2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95" t="s">
        <v>3</v>
      </c>
      <c r="D4" s="296"/>
      <c r="E4" s="296"/>
      <c r="F4" s="297"/>
      <c r="G4" s="10"/>
      <c r="H4" s="298" t="s">
        <v>4</v>
      </c>
      <c r="I4" s="299"/>
      <c r="J4" s="299"/>
      <c r="K4" s="30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298</v>
      </c>
      <c r="D7" s="22" t="s">
        <v>7</v>
      </c>
      <c r="E7" s="22">
        <v>12</v>
      </c>
      <c r="F7" s="23" t="str">
        <f>CONCATENATE(D6,"=100")</f>
        <v>2014=100</v>
      </c>
      <c r="G7" s="24"/>
      <c r="H7" s="21" t="s">
        <v>298</v>
      </c>
      <c r="I7" s="22" t="s">
        <v>7</v>
      </c>
      <c r="J7" s="22">
        <v>12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7</v>
      </c>
      <c r="D9" s="31">
        <v>5</v>
      </c>
      <c r="E9" s="31">
        <v>5</v>
      </c>
      <c r="F9" s="32"/>
      <c r="G9" s="32"/>
      <c r="H9" s="224">
        <v>0.567</v>
      </c>
      <c r="I9" s="224">
        <v>0.259</v>
      </c>
      <c r="J9" s="224">
        <v>0.27</v>
      </c>
      <c r="K9" s="33"/>
    </row>
    <row r="10" spans="1:11" s="34" customFormat="1" ht="11.25" customHeight="1">
      <c r="A10" s="36" t="s">
        <v>9</v>
      </c>
      <c r="B10" s="30"/>
      <c r="C10" s="31">
        <v>3</v>
      </c>
      <c r="D10" s="31">
        <v>3</v>
      </c>
      <c r="E10" s="31">
        <v>15</v>
      </c>
      <c r="F10" s="32"/>
      <c r="G10" s="32"/>
      <c r="H10" s="224">
        <v>0.251</v>
      </c>
      <c r="I10" s="224">
        <v>0.069</v>
      </c>
      <c r="J10" s="224">
        <v>0.979</v>
      </c>
      <c r="K10" s="33"/>
    </row>
    <row r="11" spans="1:11" s="34" customFormat="1" ht="11.25" customHeight="1">
      <c r="A11" s="29" t="s">
        <v>10</v>
      </c>
      <c r="B11" s="30"/>
      <c r="C11" s="31">
        <v>3</v>
      </c>
      <c r="D11" s="31">
        <v>3</v>
      </c>
      <c r="E11" s="31">
        <v>15</v>
      </c>
      <c r="F11" s="32"/>
      <c r="G11" s="32"/>
      <c r="H11" s="224">
        <v>0.302</v>
      </c>
      <c r="I11" s="224">
        <v>0.14</v>
      </c>
      <c r="J11" s="224">
        <v>1.394</v>
      </c>
      <c r="K11" s="33"/>
    </row>
    <row r="12" spans="1:11" s="34" customFormat="1" ht="11.25" customHeight="1">
      <c r="A12" s="36" t="s">
        <v>11</v>
      </c>
      <c r="B12" s="30"/>
      <c r="C12" s="31">
        <v>8</v>
      </c>
      <c r="D12" s="31">
        <v>16</v>
      </c>
      <c r="E12" s="31">
        <v>15</v>
      </c>
      <c r="F12" s="32"/>
      <c r="G12" s="32"/>
      <c r="H12" s="224">
        <v>0.697</v>
      </c>
      <c r="I12" s="224">
        <v>0.93</v>
      </c>
      <c r="J12" s="224">
        <v>0.925</v>
      </c>
      <c r="K12" s="33"/>
    </row>
    <row r="13" spans="1:11" s="43" customFormat="1" ht="11.25" customHeight="1">
      <c r="A13" s="37" t="s">
        <v>12</v>
      </c>
      <c r="B13" s="38"/>
      <c r="C13" s="39">
        <v>21</v>
      </c>
      <c r="D13" s="39">
        <v>27</v>
      </c>
      <c r="E13" s="39">
        <v>50</v>
      </c>
      <c r="F13" s="40">
        <f>IF(D13&gt;0,100*E13/D13,0)</f>
        <v>185.1851851851852</v>
      </c>
      <c r="G13" s="41"/>
      <c r="H13" s="225">
        <v>1.8169999999999997</v>
      </c>
      <c r="I13" s="226">
        <v>1.3980000000000001</v>
      </c>
      <c r="J13" s="226">
        <v>3.5679999999999996</v>
      </c>
      <c r="K13" s="42">
        <f>IF(I13&gt;0,100*J13/I13,0)</f>
        <v>255.22174535050067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224"/>
      <c r="I14" s="224"/>
      <c r="J14" s="2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225"/>
      <c r="I15" s="226"/>
      <c r="J15" s="2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224"/>
      <c r="I16" s="224"/>
      <c r="J16" s="224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225"/>
      <c r="I17" s="226"/>
      <c r="J17" s="2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224"/>
      <c r="I18" s="224"/>
      <c r="J18" s="224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224"/>
      <c r="I19" s="224"/>
      <c r="J19" s="224"/>
      <c r="K19" s="33"/>
    </row>
    <row r="20" spans="1:11" s="34" customFormat="1" ht="11.25" customHeight="1">
      <c r="A20" s="36" t="s">
        <v>16</v>
      </c>
      <c r="B20" s="30"/>
      <c r="C20" s="31">
        <v>4</v>
      </c>
      <c r="D20" s="31">
        <v>3</v>
      </c>
      <c r="E20" s="31">
        <v>3</v>
      </c>
      <c r="F20" s="32"/>
      <c r="G20" s="32"/>
      <c r="H20" s="224">
        <v>0.204</v>
      </c>
      <c r="I20" s="224">
        <v>0.163</v>
      </c>
      <c r="J20" s="224">
        <v>0.163</v>
      </c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224"/>
      <c r="I21" s="224"/>
      <c r="J21" s="224"/>
      <c r="K21" s="33"/>
    </row>
    <row r="22" spans="1:11" s="43" customFormat="1" ht="11.25" customHeight="1">
      <c r="A22" s="37" t="s">
        <v>18</v>
      </c>
      <c r="B22" s="38"/>
      <c r="C22" s="39">
        <v>4</v>
      </c>
      <c r="D22" s="39">
        <v>3</v>
      </c>
      <c r="E22" s="39">
        <v>3</v>
      </c>
      <c r="F22" s="40">
        <f>IF(D22&gt;0,100*E22/D22,0)</f>
        <v>100</v>
      </c>
      <c r="G22" s="41"/>
      <c r="H22" s="225">
        <v>0.204</v>
      </c>
      <c r="I22" s="226">
        <v>0.163</v>
      </c>
      <c r="J22" s="226">
        <v>0.163</v>
      </c>
      <c r="K22" s="42">
        <f>IF(I22&gt;0,100*J22/I22,0)</f>
        <v>100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224"/>
      <c r="I23" s="224"/>
      <c r="J23" s="224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225"/>
      <c r="I24" s="226"/>
      <c r="J24" s="2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224"/>
      <c r="I25" s="224"/>
      <c r="J25" s="224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225"/>
      <c r="I26" s="226"/>
      <c r="J26" s="2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224"/>
      <c r="I27" s="224"/>
      <c r="J27" s="224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224"/>
      <c r="I28" s="224"/>
      <c r="J28" s="224"/>
      <c r="K28" s="33"/>
    </row>
    <row r="29" spans="1:11" s="34" customFormat="1" ht="11.25" customHeight="1">
      <c r="A29" s="36" t="s">
        <v>22</v>
      </c>
      <c r="B29" s="30"/>
      <c r="C29" s="31">
        <v>3</v>
      </c>
      <c r="D29" s="31">
        <v>3</v>
      </c>
      <c r="E29" s="31">
        <v>3</v>
      </c>
      <c r="F29" s="32"/>
      <c r="G29" s="32"/>
      <c r="H29" s="224">
        <v>0.33</v>
      </c>
      <c r="I29" s="224">
        <v>0.33</v>
      </c>
      <c r="J29" s="224">
        <v>0.33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>
        <v>39</v>
      </c>
      <c r="F30" s="32"/>
      <c r="G30" s="32"/>
      <c r="H30" s="224"/>
      <c r="I30" s="224"/>
      <c r="J30" s="224">
        <v>3.172</v>
      </c>
      <c r="K30" s="33"/>
    </row>
    <row r="31" spans="1:11" s="43" customFormat="1" ht="11.25" customHeight="1">
      <c r="A31" s="44" t="s">
        <v>24</v>
      </c>
      <c r="B31" s="38"/>
      <c r="C31" s="39">
        <v>3</v>
      </c>
      <c r="D31" s="39">
        <v>3</v>
      </c>
      <c r="E31" s="39">
        <v>42</v>
      </c>
      <c r="F31" s="40">
        <f>IF(D31&gt;0,100*E31/D31,0)</f>
        <v>1400</v>
      </c>
      <c r="G31" s="41"/>
      <c r="H31" s="225">
        <v>0.33</v>
      </c>
      <c r="I31" s="226">
        <v>0.33</v>
      </c>
      <c r="J31" s="226">
        <v>3.5020000000000002</v>
      </c>
      <c r="K31" s="42">
        <f>IF(I31&gt;0,100*J31/I31,0)</f>
        <v>1061.2121212121212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224"/>
      <c r="I32" s="224"/>
      <c r="J32" s="224"/>
      <c r="K32" s="33"/>
    </row>
    <row r="33" spans="1:11" s="34" customFormat="1" ht="11.25" customHeight="1">
      <c r="A33" s="36" t="s">
        <v>25</v>
      </c>
      <c r="B33" s="30"/>
      <c r="C33" s="31">
        <v>38</v>
      </c>
      <c r="D33" s="31">
        <v>30</v>
      </c>
      <c r="E33" s="31">
        <v>40</v>
      </c>
      <c r="F33" s="32"/>
      <c r="G33" s="32"/>
      <c r="H33" s="224">
        <v>2.261</v>
      </c>
      <c r="I33" s="224">
        <v>1.785</v>
      </c>
      <c r="J33" s="224">
        <v>1.99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224"/>
      <c r="I34" s="224"/>
      <c r="J34" s="224"/>
      <c r="K34" s="33"/>
    </row>
    <row r="35" spans="1:11" s="34" customFormat="1" ht="11.25" customHeight="1">
      <c r="A35" s="36" t="s">
        <v>27</v>
      </c>
      <c r="B35" s="30"/>
      <c r="C35" s="31">
        <v>29</v>
      </c>
      <c r="D35" s="31">
        <v>30</v>
      </c>
      <c r="E35" s="31">
        <v>30</v>
      </c>
      <c r="F35" s="32"/>
      <c r="G35" s="32"/>
      <c r="H35" s="224">
        <v>1.147</v>
      </c>
      <c r="I35" s="224">
        <v>0.98</v>
      </c>
      <c r="J35" s="224">
        <v>1.05</v>
      </c>
      <c r="K35" s="33"/>
    </row>
    <row r="36" spans="1:11" s="34" customFormat="1" ht="11.25" customHeight="1">
      <c r="A36" s="36" t="s">
        <v>28</v>
      </c>
      <c r="B36" s="30"/>
      <c r="C36" s="31">
        <v>35</v>
      </c>
      <c r="D36" s="31">
        <v>35</v>
      </c>
      <c r="E36" s="31">
        <v>36</v>
      </c>
      <c r="F36" s="32"/>
      <c r="G36" s="32"/>
      <c r="H36" s="224">
        <v>1.258</v>
      </c>
      <c r="I36" s="224">
        <v>1.258</v>
      </c>
      <c r="J36" s="224">
        <v>1.393</v>
      </c>
      <c r="K36" s="33"/>
    </row>
    <row r="37" spans="1:11" s="43" customFormat="1" ht="11.25" customHeight="1">
      <c r="A37" s="37" t="s">
        <v>29</v>
      </c>
      <c r="B37" s="38"/>
      <c r="C37" s="39">
        <v>102</v>
      </c>
      <c r="D37" s="39">
        <v>95</v>
      </c>
      <c r="E37" s="39">
        <v>106</v>
      </c>
      <c r="F37" s="40">
        <f>IF(D37&gt;0,100*E37/D37,0)</f>
        <v>111.57894736842105</v>
      </c>
      <c r="G37" s="41"/>
      <c r="H37" s="225">
        <v>4.666</v>
      </c>
      <c r="I37" s="226">
        <v>4.023</v>
      </c>
      <c r="J37" s="226">
        <v>4.433</v>
      </c>
      <c r="K37" s="42">
        <f>IF(I37&gt;0,100*J37/I37,0)</f>
        <v>110.19139945314441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224"/>
      <c r="I38" s="224"/>
      <c r="J38" s="224"/>
      <c r="K38" s="33"/>
    </row>
    <row r="39" spans="1:11" s="43" customFormat="1" ht="11.25" customHeight="1">
      <c r="A39" s="37" t="s">
        <v>30</v>
      </c>
      <c r="B39" s="38"/>
      <c r="C39" s="39">
        <v>43</v>
      </c>
      <c r="D39" s="39">
        <v>43</v>
      </c>
      <c r="E39" s="39">
        <v>100</v>
      </c>
      <c r="F39" s="40">
        <f>IF(D39&gt;0,100*E39/D39,0)</f>
        <v>232.5581395348837</v>
      </c>
      <c r="G39" s="41"/>
      <c r="H39" s="225">
        <v>1.765</v>
      </c>
      <c r="I39" s="226">
        <v>1.765</v>
      </c>
      <c r="J39" s="226">
        <v>1.5</v>
      </c>
      <c r="K39" s="42">
        <f>IF(I39&gt;0,100*J39/I39,0)</f>
        <v>84.98583569405099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224"/>
      <c r="I40" s="224"/>
      <c r="J40" s="224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224"/>
      <c r="I41" s="224"/>
      <c r="J41" s="224"/>
      <c r="K41" s="33"/>
    </row>
    <row r="42" spans="1:11" s="34" customFormat="1" ht="11.25" customHeight="1">
      <c r="A42" s="36" t="s">
        <v>32</v>
      </c>
      <c r="B42" s="30"/>
      <c r="C42" s="31">
        <v>5</v>
      </c>
      <c r="D42" s="31"/>
      <c r="E42" s="31"/>
      <c r="F42" s="32"/>
      <c r="G42" s="32"/>
      <c r="H42" s="224">
        <v>0.25</v>
      </c>
      <c r="I42" s="224"/>
      <c r="J42" s="224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224"/>
      <c r="I43" s="224"/>
      <c r="J43" s="224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224"/>
      <c r="I44" s="224"/>
      <c r="J44" s="224"/>
      <c r="K44" s="33"/>
    </row>
    <row r="45" spans="1:11" s="34" customFormat="1" ht="11.25" customHeight="1">
      <c r="A45" s="36" t="s">
        <v>35</v>
      </c>
      <c r="B45" s="30"/>
      <c r="C45" s="31">
        <v>3</v>
      </c>
      <c r="D45" s="31">
        <v>3</v>
      </c>
      <c r="E45" s="31">
        <v>3</v>
      </c>
      <c r="F45" s="32"/>
      <c r="G45" s="32"/>
      <c r="H45" s="224">
        <v>0.09</v>
      </c>
      <c r="I45" s="224">
        <v>0.096</v>
      </c>
      <c r="J45" s="224">
        <v>0.114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224"/>
      <c r="I46" s="224"/>
      <c r="J46" s="224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224"/>
      <c r="I47" s="224"/>
      <c r="J47" s="224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224"/>
      <c r="I48" s="224"/>
      <c r="J48" s="224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224"/>
      <c r="I49" s="224"/>
      <c r="J49" s="224"/>
      <c r="K49" s="33"/>
    </row>
    <row r="50" spans="1:11" s="43" customFormat="1" ht="11.25" customHeight="1">
      <c r="A50" s="44" t="s">
        <v>40</v>
      </c>
      <c r="B50" s="38"/>
      <c r="C50" s="39">
        <v>8</v>
      </c>
      <c r="D50" s="39">
        <v>3</v>
      </c>
      <c r="E50" s="39">
        <v>3</v>
      </c>
      <c r="F50" s="40">
        <f>IF(D50&gt;0,100*E50/D50,0)</f>
        <v>100</v>
      </c>
      <c r="G50" s="41"/>
      <c r="H50" s="225">
        <v>0.33999999999999997</v>
      </c>
      <c r="I50" s="226">
        <v>0.096</v>
      </c>
      <c r="J50" s="226">
        <v>0.114</v>
      </c>
      <c r="K50" s="42">
        <f>IF(I50&gt;0,100*J50/I50,0)</f>
        <v>118.75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224"/>
      <c r="I51" s="224"/>
      <c r="J51" s="224"/>
      <c r="K51" s="33"/>
    </row>
    <row r="52" spans="1:11" s="43" customFormat="1" ht="11.25" customHeight="1">
      <c r="A52" s="37" t="s">
        <v>41</v>
      </c>
      <c r="B52" s="38"/>
      <c r="C52" s="39">
        <v>5</v>
      </c>
      <c r="D52" s="39">
        <v>5</v>
      </c>
      <c r="E52" s="39">
        <v>5</v>
      </c>
      <c r="F52" s="40">
        <f>IF(D52&gt;0,100*E52/D52,0)</f>
        <v>100</v>
      </c>
      <c r="G52" s="41"/>
      <c r="H52" s="225">
        <v>0.495</v>
      </c>
      <c r="I52" s="226">
        <v>0.495</v>
      </c>
      <c r="J52" s="226">
        <v>0.495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224"/>
      <c r="I53" s="224"/>
      <c r="J53" s="224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224"/>
      <c r="I54" s="224"/>
      <c r="J54" s="224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224"/>
      <c r="I55" s="224"/>
      <c r="J55" s="224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>
        <v>1</v>
      </c>
      <c r="F56" s="32"/>
      <c r="G56" s="32"/>
      <c r="H56" s="224"/>
      <c r="I56" s="224"/>
      <c r="J56" s="224">
        <v>0.065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224"/>
      <c r="I57" s="224"/>
      <c r="J57" s="224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224"/>
      <c r="I58" s="224"/>
      <c r="J58" s="224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>
        <v>1</v>
      </c>
      <c r="F59" s="40"/>
      <c r="G59" s="41"/>
      <c r="H59" s="225"/>
      <c r="I59" s="226"/>
      <c r="J59" s="226">
        <v>0.065</v>
      </c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224"/>
      <c r="I60" s="224"/>
      <c r="J60" s="224"/>
      <c r="K60" s="33"/>
    </row>
    <row r="61" spans="1:11" s="34" customFormat="1" ht="11.25" customHeight="1">
      <c r="A61" s="36" t="s">
        <v>48</v>
      </c>
      <c r="B61" s="30"/>
      <c r="C61" s="31">
        <v>327</v>
      </c>
      <c r="D61" s="31">
        <v>300</v>
      </c>
      <c r="E61" s="31">
        <v>300</v>
      </c>
      <c r="F61" s="32"/>
      <c r="G61" s="32"/>
      <c r="H61" s="224">
        <v>42.51</v>
      </c>
      <c r="I61" s="224">
        <v>36</v>
      </c>
      <c r="J61" s="224">
        <v>36</v>
      </c>
      <c r="K61" s="33"/>
    </row>
    <row r="62" spans="1:11" s="34" customFormat="1" ht="11.25" customHeight="1">
      <c r="A62" s="36" t="s">
        <v>49</v>
      </c>
      <c r="B62" s="30"/>
      <c r="C62" s="31">
        <v>76</v>
      </c>
      <c r="D62" s="31">
        <v>75</v>
      </c>
      <c r="E62" s="31">
        <v>70</v>
      </c>
      <c r="F62" s="32"/>
      <c r="G62" s="32"/>
      <c r="H62" s="224">
        <v>1.522</v>
      </c>
      <c r="I62" s="224">
        <v>1.502</v>
      </c>
      <c r="J62" s="224">
        <v>1.4</v>
      </c>
      <c r="K62" s="33"/>
    </row>
    <row r="63" spans="1:11" s="34" customFormat="1" ht="11.25" customHeight="1">
      <c r="A63" s="36" t="s">
        <v>50</v>
      </c>
      <c r="B63" s="30"/>
      <c r="C63" s="31">
        <v>8</v>
      </c>
      <c r="D63" s="31">
        <v>10</v>
      </c>
      <c r="E63" s="31">
        <v>10</v>
      </c>
      <c r="F63" s="32"/>
      <c r="G63" s="32"/>
      <c r="H63" s="224">
        <v>0.16</v>
      </c>
      <c r="I63" s="224">
        <v>0.2</v>
      </c>
      <c r="J63" s="224">
        <v>0.18</v>
      </c>
      <c r="K63" s="33"/>
    </row>
    <row r="64" spans="1:11" s="43" customFormat="1" ht="11.25" customHeight="1">
      <c r="A64" s="37" t="s">
        <v>51</v>
      </c>
      <c r="B64" s="38"/>
      <c r="C64" s="39">
        <v>411</v>
      </c>
      <c r="D64" s="39">
        <v>385</v>
      </c>
      <c r="E64" s="39">
        <v>380</v>
      </c>
      <c r="F64" s="40">
        <f>IF(D64&gt;0,100*E64/D64,0)</f>
        <v>98.7012987012987</v>
      </c>
      <c r="G64" s="41"/>
      <c r="H64" s="225">
        <v>44.19199999999999</v>
      </c>
      <c r="I64" s="226">
        <v>37.702000000000005</v>
      </c>
      <c r="J64" s="226">
        <v>37.58</v>
      </c>
      <c r="K64" s="42">
        <f>IF(I64&gt;0,100*J64/I64,0)</f>
        <v>99.67640973953635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224"/>
      <c r="I65" s="224"/>
      <c r="J65" s="224"/>
      <c r="K65" s="33"/>
    </row>
    <row r="66" spans="1:11" s="43" customFormat="1" ht="11.25" customHeight="1">
      <c r="A66" s="37" t="s">
        <v>52</v>
      </c>
      <c r="B66" s="38"/>
      <c r="C66" s="39">
        <v>1030</v>
      </c>
      <c r="D66" s="39">
        <v>1306</v>
      </c>
      <c r="E66" s="39">
        <v>1168</v>
      </c>
      <c r="F66" s="40">
        <f>IF(D66&gt;0,100*E66/D66,0)</f>
        <v>89.43338437978561</v>
      </c>
      <c r="G66" s="41"/>
      <c r="H66" s="225">
        <v>114.379</v>
      </c>
      <c r="I66" s="226">
        <v>158.473</v>
      </c>
      <c r="J66" s="226">
        <v>141.728</v>
      </c>
      <c r="K66" s="42">
        <f>IF(I66&gt;0,100*J66/I66,0)</f>
        <v>89.4335312640008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224"/>
      <c r="I67" s="224"/>
      <c r="J67" s="224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224"/>
      <c r="I68" s="224"/>
      <c r="J68" s="224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224"/>
      <c r="I69" s="224"/>
      <c r="J69" s="224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225"/>
      <c r="I70" s="226"/>
      <c r="J70" s="2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224"/>
      <c r="I71" s="224"/>
      <c r="J71" s="224"/>
      <c r="K71" s="33"/>
    </row>
    <row r="72" spans="1:11" s="34" customFormat="1" ht="11.25" customHeight="1">
      <c r="A72" s="36" t="s">
        <v>56</v>
      </c>
      <c r="B72" s="30"/>
      <c r="C72" s="31">
        <v>2072</v>
      </c>
      <c r="D72" s="31">
        <v>2406</v>
      </c>
      <c r="E72" s="31">
        <v>2145</v>
      </c>
      <c r="F72" s="32"/>
      <c r="G72" s="32"/>
      <c r="H72" s="224">
        <v>227.382</v>
      </c>
      <c r="I72" s="224">
        <v>239.017</v>
      </c>
      <c r="J72" s="224">
        <v>246.189</v>
      </c>
      <c r="K72" s="33"/>
    </row>
    <row r="73" spans="1:11" s="34" customFormat="1" ht="11.25" customHeight="1">
      <c r="A73" s="36" t="s">
        <v>57</v>
      </c>
      <c r="B73" s="30"/>
      <c r="C73" s="31">
        <v>180</v>
      </c>
      <c r="D73" s="31">
        <v>185</v>
      </c>
      <c r="E73" s="31">
        <v>185</v>
      </c>
      <c r="F73" s="32"/>
      <c r="G73" s="32"/>
      <c r="H73" s="224">
        <v>6.65</v>
      </c>
      <c r="I73" s="224">
        <v>6.585</v>
      </c>
      <c r="J73" s="224">
        <v>6.71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224"/>
      <c r="I74" s="224"/>
      <c r="J74" s="224"/>
      <c r="K74" s="33"/>
    </row>
    <row r="75" spans="1:11" s="34" customFormat="1" ht="11.25" customHeight="1">
      <c r="A75" s="36" t="s">
        <v>59</v>
      </c>
      <c r="B75" s="30"/>
      <c r="C75" s="31">
        <v>190</v>
      </c>
      <c r="D75" s="31">
        <v>190</v>
      </c>
      <c r="E75" s="31">
        <v>199</v>
      </c>
      <c r="F75" s="32"/>
      <c r="G75" s="32"/>
      <c r="H75" s="224">
        <v>19</v>
      </c>
      <c r="I75" s="224">
        <v>19</v>
      </c>
      <c r="J75" s="224">
        <v>19.838</v>
      </c>
      <c r="K75" s="33"/>
    </row>
    <row r="76" spans="1:11" s="34" customFormat="1" ht="11.25" customHeight="1">
      <c r="A76" s="36" t="s">
        <v>60</v>
      </c>
      <c r="B76" s="30"/>
      <c r="C76" s="31">
        <v>38</v>
      </c>
      <c r="D76" s="31">
        <v>12</v>
      </c>
      <c r="E76" s="31">
        <v>15</v>
      </c>
      <c r="F76" s="32"/>
      <c r="G76" s="32"/>
      <c r="H76" s="224">
        <v>1.14</v>
      </c>
      <c r="I76" s="224">
        <v>0.3</v>
      </c>
      <c r="J76" s="224">
        <v>0.375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224"/>
      <c r="I77" s="224"/>
      <c r="J77" s="224"/>
      <c r="K77" s="33"/>
    </row>
    <row r="78" spans="1:11" s="34" customFormat="1" ht="11.25" customHeight="1">
      <c r="A78" s="36" t="s">
        <v>62</v>
      </c>
      <c r="B78" s="30"/>
      <c r="C78" s="31">
        <v>244</v>
      </c>
      <c r="D78" s="31">
        <v>245</v>
      </c>
      <c r="E78" s="31">
        <v>212</v>
      </c>
      <c r="F78" s="32"/>
      <c r="G78" s="32"/>
      <c r="H78" s="224">
        <v>14.811</v>
      </c>
      <c r="I78" s="224">
        <v>13.72</v>
      </c>
      <c r="J78" s="224">
        <v>12.296</v>
      </c>
      <c r="K78" s="33"/>
    </row>
    <row r="79" spans="1:11" s="34" customFormat="1" ht="11.25" customHeight="1">
      <c r="A79" s="36" t="s">
        <v>63</v>
      </c>
      <c r="B79" s="30"/>
      <c r="C79" s="31">
        <v>20</v>
      </c>
      <c r="D79" s="31">
        <v>25</v>
      </c>
      <c r="E79" s="31">
        <v>30</v>
      </c>
      <c r="F79" s="32"/>
      <c r="G79" s="32"/>
      <c r="H79" s="224">
        <v>1.8</v>
      </c>
      <c r="I79" s="224">
        <v>2.125</v>
      </c>
      <c r="J79" s="224">
        <v>2.55</v>
      </c>
      <c r="K79" s="33"/>
    </row>
    <row r="80" spans="1:11" s="43" customFormat="1" ht="11.25" customHeight="1">
      <c r="A80" s="44" t="s">
        <v>64</v>
      </c>
      <c r="B80" s="38"/>
      <c r="C80" s="39">
        <v>2744</v>
      </c>
      <c r="D80" s="39">
        <v>3063</v>
      </c>
      <c r="E80" s="39">
        <v>2786</v>
      </c>
      <c r="F80" s="40">
        <f>IF(D80&gt;0,100*E80/D80,0)</f>
        <v>90.95657851779302</v>
      </c>
      <c r="G80" s="41"/>
      <c r="H80" s="225">
        <v>270.783</v>
      </c>
      <c r="I80" s="226">
        <v>280.747</v>
      </c>
      <c r="J80" s="226">
        <v>287.958</v>
      </c>
      <c r="K80" s="42">
        <f>IF(I80&gt;0,100*J80/I80,0)</f>
        <v>102.56850473914237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224"/>
      <c r="I81" s="224"/>
      <c r="J81" s="224"/>
      <c r="K81" s="33"/>
    </row>
    <row r="82" spans="1:11" s="34" customFormat="1" ht="11.25" customHeight="1">
      <c r="A82" s="36" t="s">
        <v>65</v>
      </c>
      <c r="B82" s="30"/>
      <c r="C82" s="31">
        <v>205</v>
      </c>
      <c r="D82" s="31">
        <v>205</v>
      </c>
      <c r="E82" s="31">
        <v>179</v>
      </c>
      <c r="F82" s="32"/>
      <c r="G82" s="32"/>
      <c r="H82" s="224">
        <v>23.756</v>
      </c>
      <c r="I82" s="224">
        <v>23.756</v>
      </c>
      <c r="J82" s="224">
        <v>19.808</v>
      </c>
      <c r="K82" s="33"/>
    </row>
    <row r="83" spans="1:11" s="34" customFormat="1" ht="11.25" customHeight="1">
      <c r="A83" s="36" t="s">
        <v>66</v>
      </c>
      <c r="B83" s="30"/>
      <c r="C83" s="31">
        <v>35</v>
      </c>
      <c r="D83" s="31">
        <v>35</v>
      </c>
      <c r="E83" s="31">
        <v>28</v>
      </c>
      <c r="F83" s="32"/>
      <c r="G83" s="32"/>
      <c r="H83" s="224">
        <v>4.103</v>
      </c>
      <c r="I83" s="224">
        <v>3.4</v>
      </c>
      <c r="J83" s="224">
        <v>2.399</v>
      </c>
      <c r="K83" s="33"/>
    </row>
    <row r="84" spans="1:11" s="43" customFormat="1" ht="11.25" customHeight="1">
      <c r="A84" s="37" t="s">
        <v>67</v>
      </c>
      <c r="B84" s="38"/>
      <c r="C84" s="39">
        <v>240</v>
      </c>
      <c r="D84" s="39">
        <v>240</v>
      </c>
      <c r="E84" s="39">
        <v>207</v>
      </c>
      <c r="F84" s="40">
        <f>IF(D84&gt;0,100*E84/D84,0)</f>
        <v>86.25</v>
      </c>
      <c r="G84" s="41"/>
      <c r="H84" s="225">
        <v>27.859</v>
      </c>
      <c r="I84" s="226">
        <v>27.156</v>
      </c>
      <c r="J84" s="226">
        <v>22.207</v>
      </c>
      <c r="K84" s="42">
        <f>IF(I84&gt;0,100*J84/I84,0)</f>
        <v>81.77566651936958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224"/>
      <c r="I85" s="224"/>
      <c r="J85" s="224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224"/>
      <c r="I86" s="224"/>
      <c r="J86" s="224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227"/>
      <c r="I87" s="228"/>
      <c r="J87" s="228"/>
      <c r="K87" s="51"/>
    </row>
    <row r="88" spans="1:11" s="43" customFormat="1" ht="11.25" customHeight="1">
      <c r="A88" s="52" t="s">
        <v>68</v>
      </c>
      <c r="B88" s="53"/>
      <c r="C88" s="54">
        <v>4611</v>
      </c>
      <c r="D88" s="54">
        <v>5173</v>
      </c>
      <c r="E88" s="54">
        <v>4851</v>
      </c>
      <c r="F88" s="55">
        <f>IF(D88&gt;0,100*E88/D88,0)</f>
        <v>93.77537212449256</v>
      </c>
      <c r="G88" s="41"/>
      <c r="H88" s="229">
        <v>466.83</v>
      </c>
      <c r="I88" s="230">
        <v>512.348</v>
      </c>
      <c r="J88" s="230">
        <v>503.31300000000005</v>
      </c>
      <c r="K88" s="55">
        <f>IF(I88&gt;0,100*J88/I88,0)</f>
        <v>98.23655015731497</v>
      </c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231"/>
      <c r="I89" s="232"/>
      <c r="J89" s="232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31496062992125984" top="0.3937007874015748" bottom="0.3937007874015748" header="0" footer="0.2755905511811024"/>
  <pageSetup firstPageNumber="9" useFirstPageNumber="1" horizontalDpi="600" verticalDpi="600" orientation="portrait" paperSize="9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9"/>
  <dimension ref="A1:K626"/>
  <sheetViews>
    <sheetView view="pageBreakPreview" zoomScale="80" zoomScaleNormal="80" zoomScaleSheetLayoutView="80" zoomScalePageLayoutView="0" workbookViewId="0" topLeftCell="A40">
      <selection activeCell="N66" sqref="N66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9" width="12.421875" style="61" customWidth="1"/>
    <col min="10" max="10" width="15.00390625" style="61" customWidth="1"/>
    <col min="11" max="11" width="12.421875" style="61" customWidth="1"/>
    <col min="12" max="12" width="0.71875" style="7" customWidth="1"/>
    <col min="13" max="14" width="11.57421875" style="7" hidden="1" customWidth="1"/>
    <col min="15" max="15" width="11.57421875" style="7" customWidth="1"/>
    <col min="16" max="16384" width="9.8515625" style="61" customWidth="1"/>
  </cols>
  <sheetData>
    <row r="1" spans="1:11" s="1" customFormat="1" ht="12.75" customHeight="1">
      <c r="A1" s="293" t="s">
        <v>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294" t="s">
        <v>70</v>
      </c>
      <c r="K2" s="2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95" t="s">
        <v>3</v>
      </c>
      <c r="D4" s="296"/>
      <c r="E4" s="296"/>
      <c r="F4" s="297"/>
      <c r="G4" s="10"/>
      <c r="H4" s="298" t="s">
        <v>4</v>
      </c>
      <c r="I4" s="299"/>
      <c r="J4" s="299"/>
      <c r="K4" s="30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298</v>
      </c>
      <c r="D7" s="22" t="s">
        <v>7</v>
      </c>
      <c r="E7" s="22">
        <v>12</v>
      </c>
      <c r="F7" s="23" t="str">
        <f>CONCATENATE(D6,"=100")</f>
        <v>2014=100</v>
      </c>
      <c r="G7" s="24"/>
      <c r="H7" s="21" t="s">
        <v>298</v>
      </c>
      <c r="I7" s="22" t="s">
        <v>7</v>
      </c>
      <c r="J7" s="22">
        <v>12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277.8</v>
      </c>
      <c r="D9" s="31">
        <v>284</v>
      </c>
      <c r="E9" s="31">
        <v>273</v>
      </c>
      <c r="F9" s="32"/>
      <c r="G9" s="32"/>
      <c r="H9" s="224">
        <v>22.511000000000003</v>
      </c>
      <c r="I9" s="224">
        <v>23.422</v>
      </c>
      <c r="J9" s="224">
        <v>23.207</v>
      </c>
      <c r="K9" s="33"/>
    </row>
    <row r="10" spans="1:11" s="34" customFormat="1" ht="11.25" customHeight="1">
      <c r="A10" s="36" t="s">
        <v>9</v>
      </c>
      <c r="B10" s="30"/>
      <c r="C10" s="31">
        <v>172.5</v>
      </c>
      <c r="D10" s="31">
        <v>169</v>
      </c>
      <c r="E10" s="31">
        <v>183</v>
      </c>
      <c r="F10" s="32"/>
      <c r="G10" s="32"/>
      <c r="H10" s="224">
        <v>14.503</v>
      </c>
      <c r="I10" s="224">
        <v>14.194</v>
      </c>
      <c r="J10" s="224">
        <v>16.268</v>
      </c>
      <c r="K10" s="33"/>
    </row>
    <row r="11" spans="1:11" s="34" customFormat="1" ht="11.25" customHeight="1">
      <c r="A11" s="29" t="s">
        <v>10</v>
      </c>
      <c r="B11" s="30"/>
      <c r="C11" s="31">
        <v>222.5</v>
      </c>
      <c r="D11" s="31">
        <v>226</v>
      </c>
      <c r="E11" s="31">
        <v>239</v>
      </c>
      <c r="F11" s="32"/>
      <c r="G11" s="32"/>
      <c r="H11" s="224">
        <v>22.415</v>
      </c>
      <c r="I11" s="224">
        <v>23.17</v>
      </c>
      <c r="J11" s="224">
        <v>25.867</v>
      </c>
      <c r="K11" s="33"/>
    </row>
    <row r="12" spans="1:11" s="34" customFormat="1" ht="11.25" customHeight="1">
      <c r="A12" s="36" t="s">
        <v>11</v>
      </c>
      <c r="B12" s="30"/>
      <c r="C12" s="31">
        <v>396.2</v>
      </c>
      <c r="D12" s="31">
        <v>371.507493404747</v>
      </c>
      <c r="E12" s="31">
        <v>394</v>
      </c>
      <c r="F12" s="32"/>
      <c r="G12" s="32"/>
      <c r="H12" s="224">
        <v>34.425000000000004</v>
      </c>
      <c r="I12" s="224">
        <v>34.0520158587652</v>
      </c>
      <c r="J12" s="224">
        <v>32.795</v>
      </c>
      <c r="K12" s="33"/>
    </row>
    <row r="13" spans="1:11" s="43" customFormat="1" ht="11.25" customHeight="1">
      <c r="A13" s="37" t="s">
        <v>12</v>
      </c>
      <c r="B13" s="38"/>
      <c r="C13" s="39">
        <v>1069</v>
      </c>
      <c r="D13" s="39">
        <v>1050.507493404747</v>
      </c>
      <c r="E13" s="39">
        <v>1089</v>
      </c>
      <c r="F13" s="40">
        <f>IF(D13&gt;0,100*E13/D13,0)</f>
        <v>103.66418201078193</v>
      </c>
      <c r="G13" s="41"/>
      <c r="H13" s="225">
        <v>93.85400000000001</v>
      </c>
      <c r="I13" s="226">
        <v>94.8380158587652</v>
      </c>
      <c r="J13" s="226">
        <v>98.137</v>
      </c>
      <c r="K13" s="42">
        <f>IF(I13&gt;0,100*J13/I13,0)</f>
        <v>103.47854614139938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224"/>
      <c r="I14" s="224"/>
      <c r="J14" s="224"/>
      <c r="K14" s="33"/>
    </row>
    <row r="15" spans="1:11" s="43" customFormat="1" ht="11.25" customHeight="1">
      <c r="A15" s="37" t="s">
        <v>13</v>
      </c>
      <c r="B15" s="38"/>
      <c r="C15" s="39">
        <v>80</v>
      </c>
      <c r="D15" s="39">
        <v>96</v>
      </c>
      <c r="E15" s="39">
        <v>96</v>
      </c>
      <c r="F15" s="40">
        <f>IF(D15&gt;0,100*E15/D15,0)</f>
        <v>100</v>
      </c>
      <c r="G15" s="41"/>
      <c r="H15" s="225">
        <v>2.2</v>
      </c>
      <c r="I15" s="226">
        <v>2.4</v>
      </c>
      <c r="J15" s="226">
        <v>2.36</v>
      </c>
      <c r="K15" s="42">
        <f>IF(I15&gt;0,100*J15/I15,0)</f>
        <v>98.33333333333334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224"/>
      <c r="I16" s="224"/>
      <c r="J16" s="224"/>
      <c r="K16" s="33"/>
    </row>
    <row r="17" spans="1:11" s="43" customFormat="1" ht="11.25" customHeight="1">
      <c r="A17" s="37" t="s">
        <v>14</v>
      </c>
      <c r="B17" s="38"/>
      <c r="C17" s="39">
        <v>16</v>
      </c>
      <c r="D17" s="39">
        <v>16</v>
      </c>
      <c r="E17" s="39">
        <v>16</v>
      </c>
      <c r="F17" s="40">
        <f>IF(D17&gt;0,100*E17/D17,0)</f>
        <v>100</v>
      </c>
      <c r="G17" s="41"/>
      <c r="H17" s="225">
        <v>0.324</v>
      </c>
      <c r="I17" s="226">
        <v>0.324</v>
      </c>
      <c r="J17" s="226">
        <v>0.324</v>
      </c>
      <c r="K17" s="42">
        <f>IF(I17&gt;0,100*J17/I17,0)</f>
        <v>99.99999999999999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224"/>
      <c r="I18" s="224"/>
      <c r="J18" s="224"/>
      <c r="K18" s="33"/>
    </row>
    <row r="19" spans="1:11" s="34" customFormat="1" ht="11.25" customHeight="1">
      <c r="A19" s="29" t="s">
        <v>15</v>
      </c>
      <c r="B19" s="30"/>
      <c r="C19" s="31">
        <v>55</v>
      </c>
      <c r="D19" s="31">
        <v>55</v>
      </c>
      <c r="E19" s="31">
        <v>55</v>
      </c>
      <c r="F19" s="32"/>
      <c r="G19" s="32"/>
      <c r="H19" s="224">
        <v>1.163</v>
      </c>
      <c r="I19" s="224">
        <v>1.555</v>
      </c>
      <c r="J19" s="224">
        <v>1.63</v>
      </c>
      <c r="K19" s="33"/>
    </row>
    <row r="20" spans="1:11" s="34" customFormat="1" ht="11.25" customHeight="1">
      <c r="A20" s="36" t="s">
        <v>16</v>
      </c>
      <c r="B20" s="30"/>
      <c r="C20" s="31">
        <v>75</v>
      </c>
      <c r="D20" s="31">
        <v>70</v>
      </c>
      <c r="E20" s="31">
        <v>78</v>
      </c>
      <c r="F20" s="32"/>
      <c r="G20" s="32"/>
      <c r="H20" s="224">
        <v>1.575</v>
      </c>
      <c r="I20" s="224">
        <v>1.694</v>
      </c>
      <c r="J20" s="224">
        <v>2.315</v>
      </c>
      <c r="K20" s="33"/>
    </row>
    <row r="21" spans="1:11" s="34" customFormat="1" ht="11.25" customHeight="1">
      <c r="A21" s="36" t="s">
        <v>17</v>
      </c>
      <c r="B21" s="30"/>
      <c r="C21" s="31">
        <v>160</v>
      </c>
      <c r="D21" s="31">
        <v>160</v>
      </c>
      <c r="E21" s="31">
        <v>160</v>
      </c>
      <c r="F21" s="32"/>
      <c r="G21" s="32"/>
      <c r="H21" s="224">
        <v>3.36</v>
      </c>
      <c r="I21" s="224">
        <v>3.68</v>
      </c>
      <c r="J21" s="224">
        <v>3.943</v>
      </c>
      <c r="K21" s="33"/>
    </row>
    <row r="22" spans="1:11" s="43" customFormat="1" ht="11.25" customHeight="1">
      <c r="A22" s="37" t="s">
        <v>18</v>
      </c>
      <c r="B22" s="38"/>
      <c r="C22" s="39">
        <v>290</v>
      </c>
      <c r="D22" s="39">
        <v>285</v>
      </c>
      <c r="E22" s="39">
        <v>293</v>
      </c>
      <c r="F22" s="40">
        <f>IF(D22&gt;0,100*E22/D22,0)</f>
        <v>102.80701754385964</v>
      </c>
      <c r="G22" s="41"/>
      <c r="H22" s="225">
        <v>6.098</v>
      </c>
      <c r="I22" s="226">
        <v>6.929</v>
      </c>
      <c r="J22" s="226">
        <v>7.888</v>
      </c>
      <c r="K22" s="42">
        <f>IF(I22&gt;0,100*J22/I22,0)</f>
        <v>113.84038100736036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224"/>
      <c r="I23" s="224"/>
      <c r="J23" s="224"/>
      <c r="K23" s="33"/>
    </row>
    <row r="24" spans="1:11" s="43" customFormat="1" ht="11.25" customHeight="1">
      <c r="A24" s="37" t="s">
        <v>19</v>
      </c>
      <c r="B24" s="38"/>
      <c r="C24" s="39">
        <v>1595</v>
      </c>
      <c r="D24" s="39">
        <v>1815</v>
      </c>
      <c r="E24" s="39">
        <v>2056</v>
      </c>
      <c r="F24" s="40">
        <f>IF(D24&gt;0,100*E24/D24,0)</f>
        <v>113.27823691460055</v>
      </c>
      <c r="G24" s="41"/>
      <c r="H24" s="225">
        <v>122.234</v>
      </c>
      <c r="I24" s="226">
        <v>136.949</v>
      </c>
      <c r="J24" s="226">
        <v>163.305</v>
      </c>
      <c r="K24" s="42">
        <f>IF(I24&gt;0,100*J24/I24,0)</f>
        <v>119.24512044629752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224"/>
      <c r="I25" s="224"/>
      <c r="J25" s="224"/>
      <c r="K25" s="33"/>
    </row>
    <row r="26" spans="1:11" s="43" customFormat="1" ht="11.25" customHeight="1">
      <c r="A26" s="37" t="s">
        <v>20</v>
      </c>
      <c r="B26" s="38"/>
      <c r="C26" s="39">
        <v>163</v>
      </c>
      <c r="D26" s="39">
        <v>160</v>
      </c>
      <c r="E26" s="39">
        <v>220</v>
      </c>
      <c r="F26" s="40">
        <f>IF(D26&gt;0,100*E26/D26,0)</f>
        <v>137.5</v>
      </c>
      <c r="G26" s="41"/>
      <c r="H26" s="225">
        <v>10.507</v>
      </c>
      <c r="I26" s="226">
        <v>10</v>
      </c>
      <c r="J26" s="226">
        <v>14.05</v>
      </c>
      <c r="K26" s="42">
        <f>IF(I26&gt;0,100*J26/I26,0)</f>
        <v>140.5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224"/>
      <c r="I27" s="224"/>
      <c r="J27" s="224"/>
      <c r="K27" s="33"/>
    </row>
    <row r="28" spans="1:11" s="34" customFormat="1" ht="11.25" customHeight="1">
      <c r="A28" s="36" t="s">
        <v>21</v>
      </c>
      <c r="B28" s="30"/>
      <c r="C28" s="31">
        <v>30</v>
      </c>
      <c r="D28" s="31">
        <v>35</v>
      </c>
      <c r="E28" s="31">
        <v>42</v>
      </c>
      <c r="F28" s="32"/>
      <c r="G28" s="32"/>
      <c r="H28" s="224">
        <v>1.905</v>
      </c>
      <c r="I28" s="224">
        <v>0.84</v>
      </c>
      <c r="J28" s="224">
        <v>1.212</v>
      </c>
      <c r="K28" s="33"/>
    </row>
    <row r="29" spans="1:11" s="34" customFormat="1" ht="11.25" customHeight="1">
      <c r="A29" s="36" t="s">
        <v>22</v>
      </c>
      <c r="B29" s="30"/>
      <c r="C29" s="31">
        <v>6</v>
      </c>
      <c r="D29" s="31">
        <v>6</v>
      </c>
      <c r="E29" s="31">
        <v>7</v>
      </c>
      <c r="F29" s="32"/>
      <c r="G29" s="32"/>
      <c r="H29" s="224">
        <v>0.61539</v>
      </c>
      <c r="I29" s="224">
        <v>0.72</v>
      </c>
      <c r="J29" s="224">
        <v>0.695</v>
      </c>
      <c r="K29" s="33"/>
    </row>
    <row r="30" spans="1:11" s="34" customFormat="1" ht="11.25" customHeight="1">
      <c r="A30" s="36" t="s">
        <v>23</v>
      </c>
      <c r="B30" s="30"/>
      <c r="C30" s="31">
        <v>778</v>
      </c>
      <c r="D30" s="31">
        <v>732</v>
      </c>
      <c r="E30" s="31">
        <v>641</v>
      </c>
      <c r="F30" s="32"/>
      <c r="G30" s="32"/>
      <c r="H30" s="224">
        <v>58.45</v>
      </c>
      <c r="I30" s="224">
        <v>55</v>
      </c>
      <c r="J30" s="224">
        <v>68.97</v>
      </c>
      <c r="K30" s="33"/>
    </row>
    <row r="31" spans="1:11" s="43" customFormat="1" ht="11.25" customHeight="1">
      <c r="A31" s="44" t="s">
        <v>24</v>
      </c>
      <c r="B31" s="38"/>
      <c r="C31" s="39">
        <v>814</v>
      </c>
      <c r="D31" s="39">
        <v>773</v>
      </c>
      <c r="E31" s="39">
        <v>690</v>
      </c>
      <c r="F31" s="40">
        <f>IF(D31&gt;0,100*E31/D31,0)</f>
        <v>89.26261319534282</v>
      </c>
      <c r="G31" s="41"/>
      <c r="H31" s="225">
        <v>60.97039</v>
      </c>
      <c r="I31" s="226">
        <v>56.56</v>
      </c>
      <c r="J31" s="226">
        <v>70.877</v>
      </c>
      <c r="K31" s="42">
        <f>IF(I31&gt;0,100*J31/I31,0)</f>
        <v>125.31294200848656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224"/>
      <c r="I32" s="224"/>
      <c r="J32" s="224"/>
      <c r="K32" s="33"/>
    </row>
    <row r="33" spans="1:11" s="34" customFormat="1" ht="11.25" customHeight="1">
      <c r="A33" s="36" t="s">
        <v>25</v>
      </c>
      <c r="B33" s="30"/>
      <c r="C33" s="31">
        <v>422</v>
      </c>
      <c r="D33" s="31">
        <v>253</v>
      </c>
      <c r="E33" s="31">
        <v>345</v>
      </c>
      <c r="F33" s="32"/>
      <c r="G33" s="32"/>
      <c r="H33" s="224">
        <v>22.610999999999997</v>
      </c>
      <c r="I33" s="224">
        <v>13.462</v>
      </c>
      <c r="J33" s="224">
        <v>21.59</v>
      </c>
      <c r="K33" s="33"/>
    </row>
    <row r="34" spans="1:11" s="34" customFormat="1" ht="11.25" customHeight="1">
      <c r="A34" s="36" t="s">
        <v>26</v>
      </c>
      <c r="B34" s="30"/>
      <c r="C34" s="31">
        <v>299</v>
      </c>
      <c r="D34" s="31">
        <v>256</v>
      </c>
      <c r="E34" s="31">
        <v>255</v>
      </c>
      <c r="F34" s="32"/>
      <c r="G34" s="32"/>
      <c r="H34" s="224">
        <v>11.086</v>
      </c>
      <c r="I34" s="224">
        <v>9.219</v>
      </c>
      <c r="J34" s="224">
        <v>9.452</v>
      </c>
      <c r="K34" s="33"/>
    </row>
    <row r="35" spans="1:11" s="34" customFormat="1" ht="11.25" customHeight="1">
      <c r="A35" s="36" t="s">
        <v>27</v>
      </c>
      <c r="B35" s="30"/>
      <c r="C35" s="31">
        <v>154</v>
      </c>
      <c r="D35" s="31">
        <v>150</v>
      </c>
      <c r="E35" s="31">
        <v>170</v>
      </c>
      <c r="F35" s="32"/>
      <c r="G35" s="32"/>
      <c r="H35" s="224">
        <v>5.734</v>
      </c>
      <c r="I35" s="224">
        <v>4.88</v>
      </c>
      <c r="J35" s="224">
        <v>5.95</v>
      </c>
      <c r="K35" s="33"/>
    </row>
    <row r="36" spans="1:11" s="34" customFormat="1" ht="11.25" customHeight="1">
      <c r="A36" s="36" t="s">
        <v>28</v>
      </c>
      <c r="B36" s="30"/>
      <c r="C36" s="31">
        <v>353</v>
      </c>
      <c r="D36" s="31">
        <v>353</v>
      </c>
      <c r="E36" s="31">
        <v>362</v>
      </c>
      <c r="F36" s="32"/>
      <c r="G36" s="32"/>
      <c r="H36" s="224">
        <v>12.585</v>
      </c>
      <c r="I36" s="224">
        <v>12.585</v>
      </c>
      <c r="J36" s="224">
        <v>13.93</v>
      </c>
      <c r="K36" s="33"/>
    </row>
    <row r="37" spans="1:11" s="43" customFormat="1" ht="11.25" customHeight="1">
      <c r="A37" s="37" t="s">
        <v>29</v>
      </c>
      <c r="B37" s="38"/>
      <c r="C37" s="39">
        <v>1228</v>
      </c>
      <c r="D37" s="39">
        <v>1012</v>
      </c>
      <c r="E37" s="39">
        <v>1132</v>
      </c>
      <c r="F37" s="40">
        <f>IF(D37&gt;0,100*E37/D37,0)</f>
        <v>111.85770750988142</v>
      </c>
      <c r="G37" s="41"/>
      <c r="H37" s="225">
        <v>52.016</v>
      </c>
      <c r="I37" s="226">
        <v>40.146</v>
      </c>
      <c r="J37" s="226">
        <v>50.922000000000004</v>
      </c>
      <c r="K37" s="42">
        <f>IF(I37&gt;0,100*J37/I37,0)</f>
        <v>126.84202660289944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224"/>
      <c r="I38" s="224"/>
      <c r="J38" s="224"/>
      <c r="K38" s="33"/>
    </row>
    <row r="39" spans="1:11" s="43" customFormat="1" ht="11.25" customHeight="1">
      <c r="A39" s="37" t="s">
        <v>30</v>
      </c>
      <c r="B39" s="38"/>
      <c r="C39" s="39">
        <v>239</v>
      </c>
      <c r="D39" s="39">
        <v>239</v>
      </c>
      <c r="E39" s="39">
        <v>567</v>
      </c>
      <c r="F39" s="40">
        <f>IF(D39&gt;0,100*E39/D39,0)</f>
        <v>237.23849372384936</v>
      </c>
      <c r="G39" s="41"/>
      <c r="H39" s="225">
        <v>9.804</v>
      </c>
      <c r="I39" s="226">
        <v>9.805</v>
      </c>
      <c r="J39" s="226">
        <v>8.353</v>
      </c>
      <c r="K39" s="42">
        <f>IF(I39&gt;0,100*J39/I39,0)</f>
        <v>85.19122896481387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224"/>
      <c r="I40" s="224"/>
      <c r="J40" s="224"/>
      <c r="K40" s="33"/>
    </row>
    <row r="41" spans="1:11" s="34" customFormat="1" ht="11.25" customHeight="1">
      <c r="A41" s="29" t="s">
        <v>31</v>
      </c>
      <c r="B41" s="30"/>
      <c r="C41" s="31">
        <v>18</v>
      </c>
      <c r="D41" s="31">
        <v>18</v>
      </c>
      <c r="E41" s="31">
        <v>16</v>
      </c>
      <c r="F41" s="32"/>
      <c r="G41" s="32"/>
      <c r="H41" s="224">
        <v>1.278</v>
      </c>
      <c r="I41" s="224">
        <v>1.19</v>
      </c>
      <c r="J41" s="224">
        <v>1.04</v>
      </c>
      <c r="K41" s="33"/>
    </row>
    <row r="42" spans="1:11" s="34" customFormat="1" ht="11.25" customHeight="1">
      <c r="A42" s="36" t="s">
        <v>32</v>
      </c>
      <c r="B42" s="30"/>
      <c r="C42" s="31">
        <v>5</v>
      </c>
      <c r="D42" s="31">
        <v>3</v>
      </c>
      <c r="E42" s="31">
        <v>3</v>
      </c>
      <c r="F42" s="32"/>
      <c r="G42" s="32"/>
      <c r="H42" s="224">
        <v>0.25</v>
      </c>
      <c r="I42" s="224">
        <v>0.15</v>
      </c>
      <c r="J42" s="224">
        <v>0.15</v>
      </c>
      <c r="K42" s="33"/>
    </row>
    <row r="43" spans="1:11" s="34" customFormat="1" ht="11.25" customHeight="1">
      <c r="A43" s="36" t="s">
        <v>33</v>
      </c>
      <c r="B43" s="30"/>
      <c r="C43" s="31">
        <v>25</v>
      </c>
      <c r="D43" s="31">
        <v>25</v>
      </c>
      <c r="E43" s="31">
        <v>25</v>
      </c>
      <c r="F43" s="32"/>
      <c r="G43" s="32"/>
      <c r="H43" s="224">
        <v>1.25</v>
      </c>
      <c r="I43" s="224">
        <v>1.25</v>
      </c>
      <c r="J43" s="224">
        <v>1.25</v>
      </c>
      <c r="K43" s="33"/>
    </row>
    <row r="44" spans="1:11" s="34" customFormat="1" ht="11.25" customHeight="1">
      <c r="A44" s="36" t="s">
        <v>34</v>
      </c>
      <c r="B44" s="30"/>
      <c r="C44" s="31">
        <v>10</v>
      </c>
      <c r="D44" s="31">
        <v>10</v>
      </c>
      <c r="E44" s="31">
        <v>10</v>
      </c>
      <c r="F44" s="32"/>
      <c r="G44" s="32"/>
      <c r="H44" s="224">
        <v>0.45</v>
      </c>
      <c r="I44" s="224">
        <v>0.45</v>
      </c>
      <c r="J44" s="224">
        <v>0.45</v>
      </c>
      <c r="K44" s="33"/>
    </row>
    <row r="45" spans="1:11" s="34" customFormat="1" ht="11.25" customHeight="1">
      <c r="A45" s="36" t="s">
        <v>35</v>
      </c>
      <c r="B45" s="30"/>
      <c r="C45" s="31">
        <v>35</v>
      </c>
      <c r="D45" s="31">
        <v>35</v>
      </c>
      <c r="E45" s="31">
        <v>35</v>
      </c>
      <c r="F45" s="32"/>
      <c r="G45" s="32"/>
      <c r="H45" s="224">
        <v>0.826</v>
      </c>
      <c r="I45" s="224">
        <v>1.12</v>
      </c>
      <c r="J45" s="224">
        <v>1.122</v>
      </c>
      <c r="K45" s="33"/>
    </row>
    <row r="46" spans="1:11" s="34" customFormat="1" ht="11.25" customHeight="1">
      <c r="A46" s="36" t="s">
        <v>36</v>
      </c>
      <c r="B46" s="30"/>
      <c r="C46" s="31">
        <v>40</v>
      </c>
      <c r="D46" s="31">
        <v>40</v>
      </c>
      <c r="E46" s="31">
        <v>40</v>
      </c>
      <c r="F46" s="32"/>
      <c r="G46" s="32"/>
      <c r="H46" s="224">
        <v>1.6</v>
      </c>
      <c r="I46" s="224">
        <v>1.6</v>
      </c>
      <c r="J46" s="224">
        <v>1.6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224"/>
      <c r="I47" s="224"/>
      <c r="J47" s="224"/>
      <c r="K47" s="33"/>
    </row>
    <row r="48" spans="1:11" s="34" customFormat="1" ht="11.25" customHeight="1">
      <c r="A48" s="36" t="s">
        <v>38</v>
      </c>
      <c r="B48" s="30"/>
      <c r="C48" s="31">
        <v>25</v>
      </c>
      <c r="D48" s="31">
        <v>9</v>
      </c>
      <c r="E48" s="31">
        <v>11</v>
      </c>
      <c r="F48" s="32"/>
      <c r="G48" s="32"/>
      <c r="H48" s="224">
        <v>0.95</v>
      </c>
      <c r="I48" s="224">
        <v>0.36</v>
      </c>
      <c r="J48" s="224">
        <v>0.561</v>
      </c>
      <c r="K48" s="33"/>
    </row>
    <row r="49" spans="1:11" s="34" customFormat="1" ht="11.25" customHeight="1">
      <c r="A49" s="36" t="s">
        <v>39</v>
      </c>
      <c r="B49" s="30"/>
      <c r="C49" s="31">
        <v>35</v>
      </c>
      <c r="D49" s="31">
        <v>35</v>
      </c>
      <c r="E49" s="31">
        <v>9</v>
      </c>
      <c r="F49" s="32"/>
      <c r="G49" s="32"/>
      <c r="H49" s="224">
        <v>2.1</v>
      </c>
      <c r="I49" s="224">
        <v>2.03</v>
      </c>
      <c r="J49" s="224">
        <v>0.522</v>
      </c>
      <c r="K49" s="33"/>
    </row>
    <row r="50" spans="1:11" s="43" customFormat="1" ht="11.25" customHeight="1">
      <c r="A50" s="44" t="s">
        <v>40</v>
      </c>
      <c r="B50" s="38"/>
      <c r="C50" s="39">
        <v>193</v>
      </c>
      <c r="D50" s="39">
        <v>175</v>
      </c>
      <c r="E50" s="39">
        <v>149</v>
      </c>
      <c r="F50" s="40">
        <f>IF(D50&gt;0,100*E50/D50,0)</f>
        <v>85.14285714285714</v>
      </c>
      <c r="G50" s="41"/>
      <c r="H50" s="225">
        <v>8.704</v>
      </c>
      <c r="I50" s="226">
        <v>8.15</v>
      </c>
      <c r="J50" s="226">
        <v>6.695</v>
      </c>
      <c r="K50" s="42">
        <f>IF(I50&gt;0,100*J50/I50,0)</f>
        <v>82.14723926380368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224"/>
      <c r="I51" s="224"/>
      <c r="J51" s="224"/>
      <c r="K51" s="33"/>
    </row>
    <row r="52" spans="1:11" s="43" customFormat="1" ht="11.25" customHeight="1">
      <c r="A52" s="37" t="s">
        <v>41</v>
      </c>
      <c r="B52" s="38"/>
      <c r="C52" s="39">
        <v>49</v>
      </c>
      <c r="D52" s="39">
        <v>49</v>
      </c>
      <c r="E52" s="39">
        <v>49</v>
      </c>
      <c r="F52" s="40">
        <f>IF(D52&gt;0,100*E52/D52,0)</f>
        <v>100</v>
      </c>
      <c r="G52" s="41"/>
      <c r="H52" s="225">
        <v>4.8500000000000005</v>
      </c>
      <c r="I52" s="226">
        <v>4.85</v>
      </c>
      <c r="J52" s="226">
        <v>4.85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224"/>
      <c r="I53" s="224"/>
      <c r="J53" s="224"/>
      <c r="K53" s="33"/>
    </row>
    <row r="54" spans="1:11" s="34" customFormat="1" ht="11.25" customHeight="1">
      <c r="A54" s="36" t="s">
        <v>42</v>
      </c>
      <c r="B54" s="30"/>
      <c r="C54" s="31">
        <v>115</v>
      </c>
      <c r="D54" s="31">
        <v>110</v>
      </c>
      <c r="E54" s="31">
        <v>263</v>
      </c>
      <c r="F54" s="32"/>
      <c r="G54" s="32"/>
      <c r="H54" s="224">
        <v>12.45</v>
      </c>
      <c r="I54" s="224">
        <v>11.6</v>
      </c>
      <c r="J54" s="224">
        <v>24.986</v>
      </c>
      <c r="K54" s="33"/>
    </row>
    <row r="55" spans="1:11" s="34" customFormat="1" ht="11.25" customHeight="1">
      <c r="A55" s="36" t="s">
        <v>43</v>
      </c>
      <c r="B55" s="30"/>
      <c r="C55" s="31">
        <v>430</v>
      </c>
      <c r="D55" s="31">
        <v>310</v>
      </c>
      <c r="E55" s="31">
        <v>285</v>
      </c>
      <c r="F55" s="32"/>
      <c r="G55" s="32"/>
      <c r="H55" s="224">
        <v>30.1</v>
      </c>
      <c r="I55" s="224">
        <v>21.8</v>
      </c>
      <c r="J55" s="224">
        <v>22.35</v>
      </c>
      <c r="K55" s="33"/>
    </row>
    <row r="56" spans="1:11" s="34" customFormat="1" ht="11.25" customHeight="1">
      <c r="A56" s="36" t="s">
        <v>44</v>
      </c>
      <c r="B56" s="30"/>
      <c r="C56" s="31">
        <v>75</v>
      </c>
      <c r="D56" s="31">
        <v>7</v>
      </c>
      <c r="E56" s="31">
        <v>9</v>
      </c>
      <c r="F56" s="32"/>
      <c r="G56" s="32"/>
      <c r="H56" s="224">
        <v>3.75</v>
      </c>
      <c r="I56" s="224">
        <v>0.35</v>
      </c>
      <c r="J56" s="224">
        <v>0.605</v>
      </c>
      <c r="K56" s="33"/>
    </row>
    <row r="57" spans="1:11" s="34" customFormat="1" ht="11.25" customHeight="1">
      <c r="A57" s="36" t="s">
        <v>45</v>
      </c>
      <c r="B57" s="30"/>
      <c r="C57" s="31">
        <v>5</v>
      </c>
      <c r="D57" s="31">
        <v>3</v>
      </c>
      <c r="E57" s="31">
        <v>6</v>
      </c>
      <c r="F57" s="32"/>
      <c r="G57" s="32"/>
      <c r="H57" s="224">
        <v>0.105</v>
      </c>
      <c r="I57" s="224">
        <v>0.063</v>
      </c>
      <c r="J57" s="224">
        <v>0.126</v>
      </c>
      <c r="K57" s="33"/>
    </row>
    <row r="58" spans="1:11" s="34" customFormat="1" ht="11.25" customHeight="1">
      <c r="A58" s="36" t="s">
        <v>46</v>
      </c>
      <c r="B58" s="30"/>
      <c r="C58" s="31">
        <v>512</v>
      </c>
      <c r="D58" s="31">
        <v>607</v>
      </c>
      <c r="E58" s="31">
        <v>566</v>
      </c>
      <c r="F58" s="32"/>
      <c r="G58" s="32"/>
      <c r="H58" s="224">
        <v>41.351</v>
      </c>
      <c r="I58" s="224">
        <v>56.39</v>
      </c>
      <c r="J58" s="224">
        <v>44.19</v>
      </c>
      <c r="K58" s="33"/>
    </row>
    <row r="59" spans="1:11" s="43" customFormat="1" ht="11.25" customHeight="1">
      <c r="A59" s="37" t="s">
        <v>47</v>
      </c>
      <c r="B59" s="38"/>
      <c r="C59" s="39">
        <v>1137</v>
      </c>
      <c r="D59" s="39">
        <v>1037</v>
      </c>
      <c r="E59" s="39">
        <v>1129</v>
      </c>
      <c r="F59" s="40">
        <f>IF(D59&gt;0,100*E59/D59,0)</f>
        <v>108.87174541947927</v>
      </c>
      <c r="G59" s="41"/>
      <c r="H59" s="225">
        <v>87.756</v>
      </c>
      <c r="I59" s="226">
        <v>90.203</v>
      </c>
      <c r="J59" s="226">
        <v>92.25699999999999</v>
      </c>
      <c r="K59" s="42">
        <f>IF(I59&gt;0,100*J59/I59,0)</f>
        <v>102.27708612795581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224"/>
      <c r="I60" s="224"/>
      <c r="J60" s="224"/>
      <c r="K60" s="33"/>
    </row>
    <row r="61" spans="1:11" s="34" customFormat="1" ht="11.25" customHeight="1">
      <c r="A61" s="36" t="s">
        <v>48</v>
      </c>
      <c r="B61" s="30"/>
      <c r="C61" s="31">
        <v>534</v>
      </c>
      <c r="D61" s="31">
        <v>510</v>
      </c>
      <c r="E61" s="31">
        <v>490</v>
      </c>
      <c r="F61" s="32"/>
      <c r="G61" s="32"/>
      <c r="H61" s="224">
        <v>56.391</v>
      </c>
      <c r="I61" s="224">
        <v>52.5</v>
      </c>
      <c r="J61" s="224">
        <v>51.25</v>
      </c>
      <c r="K61" s="33"/>
    </row>
    <row r="62" spans="1:11" s="34" customFormat="1" ht="11.25" customHeight="1">
      <c r="A62" s="36" t="s">
        <v>49</v>
      </c>
      <c r="B62" s="30"/>
      <c r="C62" s="31">
        <v>544</v>
      </c>
      <c r="D62" s="31">
        <v>555</v>
      </c>
      <c r="E62" s="31">
        <v>550</v>
      </c>
      <c r="F62" s="32"/>
      <c r="G62" s="32"/>
      <c r="H62" s="224">
        <v>10.750000000000002</v>
      </c>
      <c r="I62" s="224">
        <v>10.137</v>
      </c>
      <c r="J62" s="224">
        <v>10.025</v>
      </c>
      <c r="K62" s="33"/>
    </row>
    <row r="63" spans="1:11" s="34" customFormat="1" ht="11.25" customHeight="1">
      <c r="A63" s="36" t="s">
        <v>50</v>
      </c>
      <c r="B63" s="30"/>
      <c r="C63" s="31">
        <v>122</v>
      </c>
      <c r="D63" s="31">
        <v>152</v>
      </c>
      <c r="E63" s="31">
        <v>146</v>
      </c>
      <c r="F63" s="32"/>
      <c r="G63" s="32"/>
      <c r="H63" s="224">
        <v>5.1080000000000005</v>
      </c>
      <c r="I63" s="224">
        <v>6.2</v>
      </c>
      <c r="J63" s="224">
        <v>6.97</v>
      </c>
      <c r="K63" s="33"/>
    </row>
    <row r="64" spans="1:11" s="43" customFormat="1" ht="11.25" customHeight="1">
      <c r="A64" s="37" t="s">
        <v>51</v>
      </c>
      <c r="B64" s="38"/>
      <c r="C64" s="39">
        <v>1200</v>
      </c>
      <c r="D64" s="39">
        <v>1217</v>
      </c>
      <c r="E64" s="39">
        <v>1186</v>
      </c>
      <c r="F64" s="40">
        <f>IF(D64&gt;0,100*E64/D64,0)</f>
        <v>97.45275267050123</v>
      </c>
      <c r="G64" s="41"/>
      <c r="H64" s="225">
        <v>72.24900000000001</v>
      </c>
      <c r="I64" s="226">
        <v>68.837</v>
      </c>
      <c r="J64" s="226">
        <v>68.245</v>
      </c>
      <c r="K64" s="42">
        <f>IF(I64&gt;0,100*J64/I64,0)</f>
        <v>99.13999738512717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224"/>
      <c r="I65" s="224"/>
      <c r="J65" s="224"/>
      <c r="K65" s="33"/>
    </row>
    <row r="66" spans="1:11" s="43" customFormat="1" ht="11.25" customHeight="1">
      <c r="A66" s="37" t="s">
        <v>52</v>
      </c>
      <c r="B66" s="38"/>
      <c r="C66" s="39">
        <v>2692</v>
      </c>
      <c r="D66" s="39">
        <v>2729</v>
      </c>
      <c r="E66" s="39">
        <v>2931</v>
      </c>
      <c r="F66" s="40">
        <f>IF(D66&gt;0,100*E66/D66,0)</f>
        <v>107.4019787467937</v>
      </c>
      <c r="G66" s="41"/>
      <c r="H66" s="225">
        <v>298.939</v>
      </c>
      <c r="I66" s="226">
        <v>339.425</v>
      </c>
      <c r="J66" s="226">
        <v>346.659</v>
      </c>
      <c r="K66" s="42">
        <f>IF(I66&gt;0,100*J66/I66,0)</f>
        <v>102.131251381012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224"/>
      <c r="I67" s="224"/>
      <c r="J67" s="224"/>
      <c r="K67" s="33"/>
    </row>
    <row r="68" spans="1:11" s="34" customFormat="1" ht="11.25" customHeight="1">
      <c r="A68" s="36" t="s">
        <v>53</v>
      </c>
      <c r="B68" s="30"/>
      <c r="C68" s="31">
        <v>12914</v>
      </c>
      <c r="D68" s="31">
        <v>17830</v>
      </c>
      <c r="E68" s="31">
        <v>19850</v>
      </c>
      <c r="F68" s="32"/>
      <c r="G68" s="32"/>
      <c r="H68" s="224">
        <v>978.726</v>
      </c>
      <c r="I68" s="224">
        <v>1642</v>
      </c>
      <c r="J68" s="224">
        <v>1726</v>
      </c>
      <c r="K68" s="33"/>
    </row>
    <row r="69" spans="1:11" s="34" customFormat="1" ht="11.25" customHeight="1">
      <c r="A69" s="36" t="s">
        <v>54</v>
      </c>
      <c r="B69" s="30"/>
      <c r="C69" s="31">
        <v>1637</v>
      </c>
      <c r="D69" s="31">
        <v>2310</v>
      </c>
      <c r="E69" s="31">
        <v>2650</v>
      </c>
      <c r="F69" s="32"/>
      <c r="G69" s="32"/>
      <c r="H69" s="224">
        <v>121.626</v>
      </c>
      <c r="I69" s="224">
        <v>207</v>
      </c>
      <c r="J69" s="224">
        <v>227</v>
      </c>
      <c r="K69" s="33"/>
    </row>
    <row r="70" spans="1:11" s="43" customFormat="1" ht="11.25" customHeight="1">
      <c r="A70" s="37" t="s">
        <v>55</v>
      </c>
      <c r="B70" s="38"/>
      <c r="C70" s="39">
        <v>14551</v>
      </c>
      <c r="D70" s="39">
        <v>20140</v>
      </c>
      <c r="E70" s="39">
        <v>22500</v>
      </c>
      <c r="F70" s="40">
        <f>IF(D70&gt;0,100*E70/D70,0)</f>
        <v>111.71797418073486</v>
      </c>
      <c r="G70" s="41"/>
      <c r="H70" s="225">
        <v>1100.352</v>
      </c>
      <c r="I70" s="226">
        <v>1849</v>
      </c>
      <c r="J70" s="226">
        <v>1953</v>
      </c>
      <c r="K70" s="42">
        <f>IF(I70&gt;0,100*J70/I70,0)</f>
        <v>105.62466197944835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224"/>
      <c r="I71" s="224"/>
      <c r="J71" s="224"/>
      <c r="K71" s="33"/>
    </row>
    <row r="72" spans="1:11" s="34" customFormat="1" ht="11.25" customHeight="1">
      <c r="A72" s="36" t="s">
        <v>56</v>
      </c>
      <c r="B72" s="30"/>
      <c r="C72" s="31">
        <v>9818</v>
      </c>
      <c r="D72" s="31">
        <v>11206</v>
      </c>
      <c r="E72" s="31">
        <v>10345</v>
      </c>
      <c r="F72" s="32"/>
      <c r="G72" s="32"/>
      <c r="H72" s="224">
        <v>962.6659999999999</v>
      </c>
      <c r="I72" s="224">
        <v>1094.9</v>
      </c>
      <c r="J72" s="224">
        <v>984.757</v>
      </c>
      <c r="K72" s="33"/>
    </row>
    <row r="73" spans="1:11" s="34" customFormat="1" ht="11.25" customHeight="1">
      <c r="A73" s="36" t="s">
        <v>57</v>
      </c>
      <c r="B73" s="30"/>
      <c r="C73" s="31">
        <v>1150</v>
      </c>
      <c r="D73" s="31">
        <v>1165</v>
      </c>
      <c r="E73" s="31">
        <v>1165</v>
      </c>
      <c r="F73" s="32"/>
      <c r="G73" s="32"/>
      <c r="H73" s="224">
        <v>37.95</v>
      </c>
      <c r="I73" s="224">
        <v>38.71</v>
      </c>
      <c r="J73" s="224">
        <v>53.47</v>
      </c>
      <c r="K73" s="33"/>
    </row>
    <row r="74" spans="1:11" s="34" customFormat="1" ht="11.25" customHeight="1">
      <c r="A74" s="36" t="s">
        <v>58</v>
      </c>
      <c r="B74" s="30"/>
      <c r="C74" s="31">
        <v>213</v>
      </c>
      <c r="D74" s="31">
        <v>220</v>
      </c>
      <c r="E74" s="31">
        <v>220</v>
      </c>
      <c r="F74" s="32"/>
      <c r="G74" s="32"/>
      <c r="H74" s="224">
        <v>7.469</v>
      </c>
      <c r="I74" s="224">
        <v>7.7</v>
      </c>
      <c r="J74" s="224">
        <v>7.7</v>
      </c>
      <c r="K74" s="33"/>
    </row>
    <row r="75" spans="1:11" s="34" customFormat="1" ht="11.25" customHeight="1">
      <c r="A75" s="36" t="s">
        <v>59</v>
      </c>
      <c r="B75" s="30"/>
      <c r="C75" s="31">
        <v>4147</v>
      </c>
      <c r="D75" s="31">
        <v>4147</v>
      </c>
      <c r="E75" s="31">
        <v>4339</v>
      </c>
      <c r="F75" s="32"/>
      <c r="G75" s="32"/>
      <c r="H75" s="224">
        <v>359.721</v>
      </c>
      <c r="I75" s="224">
        <v>359.623</v>
      </c>
      <c r="J75" s="224">
        <v>387.679</v>
      </c>
      <c r="K75" s="33"/>
    </row>
    <row r="76" spans="1:11" s="34" customFormat="1" ht="11.25" customHeight="1">
      <c r="A76" s="36" t="s">
        <v>60</v>
      </c>
      <c r="B76" s="30"/>
      <c r="C76" s="31">
        <v>110</v>
      </c>
      <c r="D76" s="31">
        <v>163</v>
      </c>
      <c r="E76" s="31">
        <v>182</v>
      </c>
      <c r="F76" s="32"/>
      <c r="G76" s="32"/>
      <c r="H76" s="224">
        <v>4.778</v>
      </c>
      <c r="I76" s="224">
        <v>7.049</v>
      </c>
      <c r="J76" s="224">
        <v>7.316</v>
      </c>
      <c r="K76" s="33"/>
    </row>
    <row r="77" spans="1:11" s="34" customFormat="1" ht="11.25" customHeight="1">
      <c r="A77" s="36" t="s">
        <v>61</v>
      </c>
      <c r="B77" s="30"/>
      <c r="C77" s="31">
        <v>254</v>
      </c>
      <c r="D77" s="31">
        <v>254</v>
      </c>
      <c r="E77" s="31">
        <v>187</v>
      </c>
      <c r="F77" s="32"/>
      <c r="G77" s="32"/>
      <c r="H77" s="224">
        <v>6.748</v>
      </c>
      <c r="I77" s="224">
        <v>11.43</v>
      </c>
      <c r="J77" s="224">
        <v>7.79</v>
      </c>
      <c r="K77" s="33"/>
    </row>
    <row r="78" spans="1:11" s="34" customFormat="1" ht="11.25" customHeight="1">
      <c r="A78" s="36" t="s">
        <v>62</v>
      </c>
      <c r="B78" s="30"/>
      <c r="C78" s="31">
        <v>1149</v>
      </c>
      <c r="D78" s="31">
        <v>1150</v>
      </c>
      <c r="E78" s="31">
        <v>994</v>
      </c>
      <c r="F78" s="32"/>
      <c r="G78" s="32"/>
      <c r="H78" s="224">
        <v>75.77600000000001</v>
      </c>
      <c r="I78" s="224">
        <v>72.545</v>
      </c>
      <c r="J78" s="224">
        <v>65.156</v>
      </c>
      <c r="K78" s="33"/>
    </row>
    <row r="79" spans="1:11" s="34" customFormat="1" ht="11.25" customHeight="1">
      <c r="A79" s="36" t="s">
        <v>63</v>
      </c>
      <c r="B79" s="30"/>
      <c r="C79" s="31">
        <v>2786</v>
      </c>
      <c r="D79" s="31">
        <v>4167</v>
      </c>
      <c r="E79" s="31">
        <v>6525</v>
      </c>
      <c r="F79" s="32"/>
      <c r="G79" s="32"/>
      <c r="H79" s="224">
        <v>260.898</v>
      </c>
      <c r="I79" s="224">
        <v>454.969</v>
      </c>
      <c r="J79" s="224">
        <v>506.375</v>
      </c>
      <c r="K79" s="33"/>
    </row>
    <row r="80" spans="1:11" s="43" customFormat="1" ht="11.25" customHeight="1">
      <c r="A80" s="44" t="s">
        <v>64</v>
      </c>
      <c r="B80" s="38"/>
      <c r="C80" s="39">
        <v>19627</v>
      </c>
      <c r="D80" s="39">
        <v>22472</v>
      </c>
      <c r="E80" s="39">
        <v>23957</v>
      </c>
      <c r="F80" s="40">
        <f>IF(D80&gt;0,100*E80/D80,0)</f>
        <v>106.60822356710572</v>
      </c>
      <c r="G80" s="41"/>
      <c r="H80" s="225">
        <v>1716.0060000000003</v>
      </c>
      <c r="I80" s="226">
        <v>2046.9260000000004</v>
      </c>
      <c r="J80" s="226">
        <v>2020.2429999999997</v>
      </c>
      <c r="K80" s="42">
        <f>IF(I80&gt;0,100*J80/I80,0)</f>
        <v>98.69643553308714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224"/>
      <c r="I81" s="224"/>
      <c r="J81" s="224"/>
      <c r="K81" s="33"/>
    </row>
    <row r="82" spans="1:11" s="34" customFormat="1" ht="11.25" customHeight="1">
      <c r="A82" s="36" t="s">
        <v>65</v>
      </c>
      <c r="B82" s="30"/>
      <c r="C82" s="31">
        <v>734</v>
      </c>
      <c r="D82" s="31">
        <v>734</v>
      </c>
      <c r="E82" s="31">
        <v>710</v>
      </c>
      <c r="F82" s="32"/>
      <c r="G82" s="32"/>
      <c r="H82" s="224">
        <v>83.365</v>
      </c>
      <c r="I82" s="224">
        <v>83.365</v>
      </c>
      <c r="J82" s="224">
        <v>76.936</v>
      </c>
      <c r="K82" s="33"/>
    </row>
    <row r="83" spans="1:11" s="34" customFormat="1" ht="11.25" customHeight="1">
      <c r="A83" s="36" t="s">
        <v>66</v>
      </c>
      <c r="B83" s="30"/>
      <c r="C83" s="31">
        <v>385</v>
      </c>
      <c r="D83" s="31">
        <v>385</v>
      </c>
      <c r="E83" s="31">
        <v>344</v>
      </c>
      <c r="F83" s="32"/>
      <c r="G83" s="32"/>
      <c r="H83" s="224">
        <v>42.376</v>
      </c>
      <c r="I83" s="224">
        <v>35.329</v>
      </c>
      <c r="J83" s="224">
        <v>27.655</v>
      </c>
      <c r="K83" s="33"/>
    </row>
    <row r="84" spans="1:11" s="43" customFormat="1" ht="11.25" customHeight="1">
      <c r="A84" s="37" t="s">
        <v>67</v>
      </c>
      <c r="B84" s="38"/>
      <c r="C84" s="39">
        <v>1119</v>
      </c>
      <c r="D84" s="39">
        <v>1119</v>
      </c>
      <c r="E84" s="39">
        <v>1054</v>
      </c>
      <c r="F84" s="40">
        <f>IF(D84&gt;0,100*E84/D84,0)</f>
        <v>94.19124218051832</v>
      </c>
      <c r="G84" s="41"/>
      <c r="H84" s="225">
        <v>125.74099999999999</v>
      </c>
      <c r="I84" s="226">
        <v>118.69399999999999</v>
      </c>
      <c r="J84" s="226">
        <v>104.59100000000001</v>
      </c>
      <c r="K84" s="42">
        <f>IF(I84&gt;0,100*J84/I84,0)</f>
        <v>88.11818626046811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224"/>
      <c r="I85" s="224"/>
      <c r="J85" s="224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224"/>
      <c r="I86" s="224"/>
      <c r="J86" s="224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227"/>
      <c r="I87" s="228"/>
      <c r="J87" s="228"/>
      <c r="K87" s="51"/>
    </row>
    <row r="88" spans="1:11" s="43" customFormat="1" ht="11.25" customHeight="1">
      <c r="A88" s="52" t="s">
        <v>68</v>
      </c>
      <c r="B88" s="53"/>
      <c r="C88" s="54">
        <v>46062</v>
      </c>
      <c r="D88" s="54">
        <v>54384.507493404744</v>
      </c>
      <c r="E88" s="54">
        <v>59114</v>
      </c>
      <c r="F88" s="55">
        <f>IF(D88&gt;0,100*E88/D88,0)</f>
        <v>108.69639668460509</v>
      </c>
      <c r="G88" s="41"/>
      <c r="H88" s="229">
        <v>3772.6043900000004</v>
      </c>
      <c r="I88" s="230">
        <v>4884.0360158587655</v>
      </c>
      <c r="J88" s="230">
        <v>5012.756</v>
      </c>
      <c r="K88" s="55">
        <f>IF(I88&gt;0,100*J88/I88,0)</f>
        <v>102.63552487580503</v>
      </c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231"/>
      <c r="I89" s="232"/>
      <c r="J89" s="232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31496062992125984" top="0.3937007874015748" bottom="0.3937007874015748" header="0" footer="0.2755905511811024"/>
  <pageSetup firstPageNumber="9" useFirstPageNumber="1" horizontalDpi="600" verticalDpi="600" orientation="portrait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11"/>
  <dimension ref="A1:K628"/>
  <sheetViews>
    <sheetView showZeros="0" view="pageBreakPreview" zoomScale="80" zoomScaleNormal="80" zoomScaleSheetLayoutView="80" zoomScalePageLayoutView="0" workbookViewId="0" topLeftCell="A40">
      <selection activeCell="N66" sqref="N66"/>
    </sheetView>
  </sheetViews>
  <sheetFormatPr defaultColWidth="9.8515625" defaultRowHeight="11.25" customHeight="1"/>
  <cols>
    <col min="1" max="1" width="19.421875" style="220" customWidth="1"/>
    <col min="2" max="2" width="0.85546875" style="220" customWidth="1"/>
    <col min="3" max="6" width="12.421875" style="220" customWidth="1"/>
    <col min="7" max="7" width="0.71875" style="220" customWidth="1"/>
    <col min="8" max="9" width="12.421875" style="220" customWidth="1"/>
    <col min="10" max="10" width="15.00390625" style="220" customWidth="1"/>
    <col min="11" max="11" width="12.421875" style="220" customWidth="1"/>
    <col min="12" max="12" width="0.71875" style="220" customWidth="1"/>
    <col min="13" max="14" width="0" style="220" hidden="1" customWidth="1"/>
    <col min="15" max="16384" width="9.8515625" style="220" customWidth="1"/>
  </cols>
  <sheetData>
    <row r="1" spans="1:11" s="153" customFormat="1" ht="12.75" customHeight="1">
      <c r="A1" s="301" t="s">
        <v>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1" s="153" customFormat="1" ht="11.25" customHeight="1">
      <c r="A2" s="155" t="s">
        <v>292</v>
      </c>
      <c r="B2" s="156"/>
      <c r="C2" s="156"/>
      <c r="D2" s="156"/>
      <c r="E2" s="157"/>
      <c r="F2" s="156"/>
      <c r="G2" s="156"/>
      <c r="H2" s="156"/>
      <c r="I2" s="158"/>
      <c r="J2" s="302" t="s">
        <v>70</v>
      </c>
      <c r="K2" s="302"/>
    </row>
    <row r="3" spans="1:11" s="153" customFormat="1" ht="11.25" customHeight="1" thickBot="1">
      <c r="A3" s="159" t="s">
        <v>286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1" s="163" customFormat="1" ht="11.25" customHeight="1">
      <c r="A4" s="160" t="s">
        <v>2</v>
      </c>
      <c r="B4" s="161"/>
      <c r="C4" s="303" t="s">
        <v>3</v>
      </c>
      <c r="D4" s="304"/>
      <c r="E4" s="304"/>
      <c r="F4" s="305"/>
      <c r="G4" s="162"/>
      <c r="H4" s="306" t="s">
        <v>4</v>
      </c>
      <c r="I4" s="307"/>
      <c r="J4" s="307"/>
      <c r="K4" s="308"/>
    </row>
    <row r="5" spans="1:11" s="163" customFormat="1" ht="11.25" customHeight="1" thickBot="1">
      <c r="A5" s="164" t="s">
        <v>5</v>
      </c>
      <c r="B5" s="161"/>
      <c r="C5" s="165"/>
      <c r="D5" s="166"/>
      <c r="E5" s="166"/>
      <c r="F5" s="167"/>
      <c r="G5" s="162"/>
      <c r="H5" s="165"/>
      <c r="I5" s="166"/>
      <c r="J5" s="166"/>
      <c r="K5" s="167"/>
    </row>
    <row r="6" spans="1:11" s="163" customFormat="1" ht="11.25" customHeight="1">
      <c r="A6" s="164" t="s">
        <v>6</v>
      </c>
      <c r="B6" s="161"/>
      <c r="C6" s="168" t="s">
        <v>293</v>
      </c>
      <c r="D6" s="169" t="s">
        <v>293</v>
      </c>
      <c r="E6" s="169" t="s">
        <v>293</v>
      </c>
      <c r="F6" s="170" t="s">
        <v>293</v>
      </c>
      <c r="G6" s="171"/>
      <c r="H6" s="168" t="s">
        <v>293</v>
      </c>
      <c r="I6" s="169" t="s">
        <v>293</v>
      </c>
      <c r="J6" s="169" t="s">
        <v>293</v>
      </c>
      <c r="K6" s="170" t="s">
        <v>293</v>
      </c>
    </row>
    <row r="7" spans="1:11" s="163" customFormat="1" ht="11.25" customHeight="1" thickBot="1">
      <c r="A7" s="172"/>
      <c r="B7" s="161"/>
      <c r="C7" s="173" t="s">
        <v>294</v>
      </c>
      <c r="D7" s="174" t="s">
        <v>295</v>
      </c>
      <c r="E7" s="174" t="s">
        <v>296</v>
      </c>
      <c r="F7" s="175" t="s">
        <v>291</v>
      </c>
      <c r="G7" s="176"/>
      <c r="H7" s="173" t="s">
        <v>294</v>
      </c>
      <c r="I7" s="174" t="s">
        <v>295</v>
      </c>
      <c r="J7" s="174" t="s">
        <v>296</v>
      </c>
      <c r="K7" s="175" t="s">
        <v>291</v>
      </c>
    </row>
    <row r="8" spans="1:11" s="153" customFormat="1" ht="11.25" customHeight="1">
      <c r="A8" s="177"/>
      <c r="B8" s="178"/>
      <c r="C8" s="178"/>
      <c r="D8" s="178"/>
      <c r="E8" s="178"/>
      <c r="F8" s="222"/>
      <c r="G8" s="154"/>
      <c r="H8" s="179"/>
      <c r="I8" s="179"/>
      <c r="J8" s="179"/>
      <c r="K8" s="180"/>
    </row>
    <row r="9" spans="1:11" s="186" customFormat="1" ht="11.25" customHeight="1">
      <c r="A9" s="181" t="s">
        <v>8</v>
      </c>
      <c r="B9" s="182"/>
      <c r="C9" s="183">
        <f>'[5]cabeceras_tomate'!B9</f>
        <v>7</v>
      </c>
      <c r="D9" s="183">
        <f>'[5]cabeceras_tomate'!C9</f>
        <v>261</v>
      </c>
      <c r="E9" s="183">
        <f>'[5]cabeceras_tomate'!D9</f>
        <v>5</v>
      </c>
      <c r="F9" s="183">
        <f>'[5]cabeceras_tomate'!E9</f>
        <v>273</v>
      </c>
      <c r="G9" s="184"/>
      <c r="H9" s="233">
        <f>'[5]cabeceras_tomate'!F9</f>
        <v>0.517</v>
      </c>
      <c r="I9" s="233">
        <f>'[5]cabeceras_tomate'!G9</f>
        <v>22.42</v>
      </c>
      <c r="J9" s="233">
        <f>'[5]cabeceras_tomate'!H9</f>
        <v>0.27</v>
      </c>
      <c r="K9" s="185">
        <f>'[5]cabeceras_tomate'!I9</f>
        <v>23.207</v>
      </c>
    </row>
    <row r="10" spans="1:11" s="186" customFormat="1" ht="11.25" customHeight="1">
      <c r="A10" s="187" t="s">
        <v>9</v>
      </c>
      <c r="B10" s="182"/>
      <c r="C10" s="183">
        <f>'[5]cabeceras_tomate'!B10</f>
        <v>4</v>
      </c>
      <c r="D10" s="183">
        <f>'[5]cabeceras_tomate'!C10</f>
        <v>164</v>
      </c>
      <c r="E10" s="183">
        <f>'[5]cabeceras_tomate'!D10</f>
        <v>15</v>
      </c>
      <c r="F10" s="183">
        <f>'[5]cabeceras_tomate'!E10</f>
        <v>183</v>
      </c>
      <c r="G10" s="184"/>
      <c r="H10" s="233">
        <f>'[5]cabeceras_tomate'!F10</f>
        <v>0.344</v>
      </c>
      <c r="I10" s="233">
        <f>'[5]cabeceras_tomate'!G10</f>
        <v>14.945</v>
      </c>
      <c r="J10" s="233">
        <f>'[5]cabeceras_tomate'!H10</f>
        <v>0.979</v>
      </c>
      <c r="K10" s="185">
        <f>'[5]cabeceras_tomate'!I10</f>
        <v>16.268</v>
      </c>
    </row>
    <row r="11" spans="1:11" s="186" customFormat="1" ht="11.25" customHeight="1">
      <c r="A11" s="181" t="s">
        <v>10</v>
      </c>
      <c r="B11" s="182"/>
      <c r="C11" s="183">
        <f>'[5]cabeceras_tomate'!B11</f>
        <v>4</v>
      </c>
      <c r="D11" s="183">
        <f>'[5]cabeceras_tomate'!C11</f>
        <v>220</v>
      </c>
      <c r="E11" s="183">
        <f>'[5]cabeceras_tomate'!D11</f>
        <v>15</v>
      </c>
      <c r="F11" s="183">
        <f>'[5]cabeceras_tomate'!E11</f>
        <v>239</v>
      </c>
      <c r="G11" s="184"/>
      <c r="H11" s="233">
        <f>'[5]cabeceras_tomate'!F11</f>
        <v>0.273</v>
      </c>
      <c r="I11" s="233">
        <f>'[5]cabeceras_tomate'!G11</f>
        <v>24.2</v>
      </c>
      <c r="J11" s="233">
        <f>'[5]cabeceras_tomate'!H11</f>
        <v>1.394</v>
      </c>
      <c r="K11" s="185">
        <f>'[5]cabeceras_tomate'!I11</f>
        <v>25.867</v>
      </c>
    </row>
    <row r="12" spans="1:11" s="186" customFormat="1" ht="11.25" customHeight="1">
      <c r="A12" s="187" t="s">
        <v>11</v>
      </c>
      <c r="B12" s="182"/>
      <c r="C12" s="183">
        <f>'[5]cabeceras_tomate'!B12</f>
        <v>10</v>
      </c>
      <c r="D12" s="183">
        <f>'[5]cabeceras_tomate'!C12</f>
        <v>369</v>
      </c>
      <c r="E12" s="183">
        <f>'[5]cabeceras_tomate'!D12</f>
        <v>15</v>
      </c>
      <c r="F12" s="183">
        <f>'[5]cabeceras_tomate'!E12</f>
        <v>394</v>
      </c>
      <c r="G12" s="184"/>
      <c r="H12" s="233">
        <f>'[5]cabeceras_tomate'!F12</f>
        <v>0.83</v>
      </c>
      <c r="I12" s="233">
        <f>'[5]cabeceras_tomate'!G12</f>
        <v>31.04</v>
      </c>
      <c r="J12" s="233">
        <f>'[5]cabeceras_tomate'!H12</f>
        <v>0.925</v>
      </c>
      <c r="K12" s="185">
        <f>'[5]cabeceras_tomate'!I12</f>
        <v>32.795</v>
      </c>
    </row>
    <row r="13" spans="1:11" s="194" customFormat="1" ht="11.25" customHeight="1">
      <c r="A13" s="188" t="s">
        <v>12</v>
      </c>
      <c r="B13" s="189"/>
      <c r="C13" s="190">
        <f>'[5]cabeceras_tomate'!B13</f>
        <v>25</v>
      </c>
      <c r="D13" s="190">
        <f>'[5]cabeceras_tomate'!C13</f>
        <v>1014</v>
      </c>
      <c r="E13" s="190">
        <f>'[5]cabeceras_tomate'!D13</f>
        <v>50</v>
      </c>
      <c r="F13" s="191">
        <f>'[5]cabeceras_tomate'!E13</f>
        <v>1089</v>
      </c>
      <c r="G13" s="192"/>
      <c r="H13" s="234">
        <f>'[5]cabeceras_tomate'!F13</f>
        <v>1.964</v>
      </c>
      <c r="I13" s="235">
        <f>'[5]cabeceras_tomate'!G13</f>
        <v>92.60499999999999</v>
      </c>
      <c r="J13" s="235">
        <f>'[5]cabeceras_tomate'!H13</f>
        <v>3.5679999999999996</v>
      </c>
      <c r="K13" s="193">
        <f>'[5]cabeceras_tomate'!I13</f>
        <v>98.137</v>
      </c>
    </row>
    <row r="14" spans="1:11" s="186" customFormat="1" ht="11.25" customHeight="1">
      <c r="A14" s="187"/>
      <c r="B14" s="182"/>
      <c r="C14" s="183"/>
      <c r="D14" s="183"/>
      <c r="E14" s="183"/>
      <c r="F14" s="183"/>
      <c r="G14" s="184"/>
      <c r="H14" s="233"/>
      <c r="I14" s="233"/>
      <c r="J14" s="233"/>
      <c r="K14" s="185"/>
    </row>
    <row r="15" spans="1:11" s="194" customFormat="1" ht="11.25" customHeight="1">
      <c r="A15" s="188" t="s">
        <v>13</v>
      </c>
      <c r="B15" s="189"/>
      <c r="C15" s="190">
        <f>'[5]cabeceras_tomate'!B15</f>
        <v>0</v>
      </c>
      <c r="D15" s="190">
        <f>'[5]cabeceras_tomate'!C15</f>
        <v>96</v>
      </c>
      <c r="E15" s="190">
        <f>'[5]cabeceras_tomate'!D15</f>
        <v>0</v>
      </c>
      <c r="F15" s="191">
        <f>'[5]cabeceras_tomate'!E15</f>
        <v>96</v>
      </c>
      <c r="G15" s="192"/>
      <c r="H15" s="234">
        <f>'[5]cabeceras_tomate'!F15</f>
        <v>0</v>
      </c>
      <c r="I15" s="235">
        <f>'[5]cabeceras_tomate'!G15</f>
        <v>2.36</v>
      </c>
      <c r="J15" s="235">
        <f>'[5]cabeceras_tomate'!H15</f>
        <v>0</v>
      </c>
      <c r="K15" s="193">
        <f>'[5]cabeceras_tomate'!I15</f>
        <v>2.36</v>
      </c>
    </row>
    <row r="16" spans="1:11" s="186" customFormat="1" ht="11.25" customHeight="1">
      <c r="A16" s="195"/>
      <c r="B16" s="182"/>
      <c r="C16" s="183"/>
      <c r="D16" s="183"/>
      <c r="E16" s="183"/>
      <c r="F16" s="183"/>
      <c r="G16" s="184"/>
      <c r="H16" s="233"/>
      <c r="I16" s="233"/>
      <c r="J16" s="233"/>
      <c r="K16" s="185"/>
    </row>
    <row r="17" spans="1:11" s="194" customFormat="1" ht="11.25" customHeight="1">
      <c r="A17" s="188" t="s">
        <v>14</v>
      </c>
      <c r="B17" s="189"/>
      <c r="C17" s="190">
        <f>'[5]cabeceras_tomate'!B17</f>
        <v>0</v>
      </c>
      <c r="D17" s="190">
        <f>'[5]cabeceras_tomate'!C17</f>
        <v>16</v>
      </c>
      <c r="E17" s="190">
        <f>'[5]cabeceras_tomate'!D17</f>
        <v>0</v>
      </c>
      <c r="F17" s="191">
        <f>'[5]cabeceras_tomate'!E17</f>
        <v>16</v>
      </c>
      <c r="G17" s="192"/>
      <c r="H17" s="234">
        <f>'[5]cabeceras_tomate'!F17</f>
        <v>0</v>
      </c>
      <c r="I17" s="235">
        <f>'[5]cabeceras_tomate'!G17</f>
        <v>0.324</v>
      </c>
      <c r="J17" s="235">
        <f>'[5]cabeceras_tomate'!H17</f>
        <v>0</v>
      </c>
      <c r="K17" s="193">
        <f>'[5]cabeceras_tomate'!I17</f>
        <v>0.324</v>
      </c>
    </row>
    <row r="18" spans="1:11" s="186" customFormat="1" ht="11.25" customHeight="1">
      <c r="A18" s="187"/>
      <c r="B18" s="182"/>
      <c r="C18" s="183"/>
      <c r="D18" s="183"/>
      <c r="E18" s="183"/>
      <c r="F18" s="183"/>
      <c r="G18" s="184"/>
      <c r="H18" s="233"/>
      <c r="I18" s="233"/>
      <c r="J18" s="233"/>
      <c r="K18" s="185"/>
    </row>
    <row r="19" spans="1:11" s="186" customFormat="1" ht="11.25" customHeight="1">
      <c r="A19" s="181" t="s">
        <v>15</v>
      </c>
      <c r="B19" s="182"/>
      <c r="C19" s="183">
        <f>'[5]cabeceras_tomate'!B19</f>
        <v>0</v>
      </c>
      <c r="D19" s="183">
        <f>'[5]cabeceras_tomate'!C19</f>
        <v>55</v>
      </c>
      <c r="E19" s="183">
        <f>'[5]cabeceras_tomate'!D19</f>
        <v>0</v>
      </c>
      <c r="F19" s="183">
        <f>'[5]cabeceras_tomate'!E19</f>
        <v>55</v>
      </c>
      <c r="G19" s="184">
        <f>'[5]cabeceras_tomate'!F19</f>
        <v>0</v>
      </c>
      <c r="H19" s="233">
        <f>'[5]cabeceras_tomate'!F19</f>
        <v>0</v>
      </c>
      <c r="I19" s="233">
        <f>'[5]cabeceras_tomate'!G19</f>
        <v>1.63</v>
      </c>
      <c r="J19" s="233">
        <f>'[5]cabeceras_tomate'!H19</f>
        <v>0</v>
      </c>
      <c r="K19" s="185">
        <f>'[5]cabeceras_tomate'!I19</f>
        <v>1.63</v>
      </c>
    </row>
    <row r="20" spans="1:11" s="186" customFormat="1" ht="11.25" customHeight="1">
      <c r="A20" s="187" t="s">
        <v>16</v>
      </c>
      <c r="B20" s="182"/>
      <c r="C20" s="183">
        <f>'[5]cabeceras_tomate'!B20</f>
        <v>5</v>
      </c>
      <c r="D20" s="183">
        <f>'[5]cabeceras_tomate'!C20</f>
        <v>70</v>
      </c>
      <c r="E20" s="183">
        <f>'[5]cabeceras_tomate'!D20</f>
        <v>3</v>
      </c>
      <c r="F20" s="183">
        <f>'[5]cabeceras_tomate'!E20</f>
        <v>78</v>
      </c>
      <c r="G20" s="184">
        <f>'[5]cabeceras_tomate'!F20</f>
        <v>0.272</v>
      </c>
      <c r="H20" s="233">
        <f>'[5]cabeceras_tomate'!F20</f>
        <v>0.272</v>
      </c>
      <c r="I20" s="233">
        <f>'[5]cabeceras_tomate'!G20</f>
        <v>1.88</v>
      </c>
      <c r="J20" s="233">
        <f>'[5]cabeceras_tomate'!H20</f>
        <v>0.163</v>
      </c>
      <c r="K20" s="185">
        <f>'[5]cabeceras_tomate'!I20</f>
        <v>2.315</v>
      </c>
    </row>
    <row r="21" spans="1:11" s="186" customFormat="1" ht="11.25" customHeight="1">
      <c r="A21" s="187" t="s">
        <v>17</v>
      </c>
      <c r="B21" s="182"/>
      <c r="C21" s="183">
        <f>'[5]cabeceras_tomate'!B21</f>
        <v>0</v>
      </c>
      <c r="D21" s="183">
        <f>'[5]cabeceras_tomate'!C21</f>
        <v>160</v>
      </c>
      <c r="E21" s="183">
        <f>'[5]cabeceras_tomate'!D21</f>
        <v>0</v>
      </c>
      <c r="F21" s="183">
        <f>'[5]cabeceras_tomate'!E21</f>
        <v>160</v>
      </c>
      <c r="G21" s="184">
        <f>'[5]cabeceras_tomate'!F21</f>
        <v>0</v>
      </c>
      <c r="H21" s="233">
        <f>'[5]cabeceras_tomate'!F21</f>
        <v>0</v>
      </c>
      <c r="I21" s="233">
        <f>'[5]cabeceras_tomate'!G21</f>
        <v>3.943</v>
      </c>
      <c r="J21" s="233">
        <f>'[5]cabeceras_tomate'!H21</f>
        <v>0</v>
      </c>
      <c r="K21" s="185">
        <f>'[5]cabeceras_tomate'!I21</f>
        <v>3.943</v>
      </c>
    </row>
    <row r="22" spans="1:11" s="194" customFormat="1" ht="11.25" customHeight="1">
      <c r="A22" s="188" t="s">
        <v>18</v>
      </c>
      <c r="B22" s="189"/>
      <c r="C22" s="190">
        <f>'[5]cabeceras_tomate'!B22</f>
        <v>5</v>
      </c>
      <c r="D22" s="190">
        <f>'[5]cabeceras_tomate'!C22</f>
        <v>285</v>
      </c>
      <c r="E22" s="190">
        <f>'[5]cabeceras_tomate'!D22</f>
        <v>3</v>
      </c>
      <c r="F22" s="191">
        <f>'[5]cabeceras_tomate'!E22</f>
        <v>293</v>
      </c>
      <c r="G22" s="192"/>
      <c r="H22" s="234">
        <f>'[5]cabeceras_tomate'!F22</f>
        <v>0.272</v>
      </c>
      <c r="I22" s="235">
        <f>'[5]cabeceras_tomate'!G22</f>
        <v>7.452999999999999</v>
      </c>
      <c r="J22" s="235">
        <f>'[5]cabeceras_tomate'!H22</f>
        <v>0.163</v>
      </c>
      <c r="K22" s="193">
        <f>'[5]cabeceras_tomate'!I22</f>
        <v>7.888</v>
      </c>
    </row>
    <row r="23" spans="1:11" s="186" customFormat="1" ht="11.25" customHeight="1">
      <c r="A23" s="187"/>
      <c r="B23" s="182"/>
      <c r="C23" s="183"/>
      <c r="D23" s="183"/>
      <c r="E23" s="183"/>
      <c r="F23" s="183"/>
      <c r="G23" s="184"/>
      <c r="H23" s="233"/>
      <c r="I23" s="233"/>
      <c r="J23" s="233"/>
      <c r="K23" s="185"/>
    </row>
    <row r="24" spans="1:11" s="194" customFormat="1" ht="11.25" customHeight="1">
      <c r="A24" s="188" t="s">
        <v>19</v>
      </c>
      <c r="B24" s="189"/>
      <c r="C24" s="190">
        <f>'[5]cabeceras_tomate'!B24</f>
        <v>0</v>
      </c>
      <c r="D24" s="190">
        <f>'[5]cabeceras_tomate'!C24</f>
        <v>2056</v>
      </c>
      <c r="E24" s="190">
        <f>'[5]cabeceras_tomate'!D24</f>
        <v>0</v>
      </c>
      <c r="F24" s="191">
        <f>'[5]cabeceras_tomate'!E24</f>
        <v>2056</v>
      </c>
      <c r="G24" s="192"/>
      <c r="H24" s="234">
        <f>'[5]cabeceras_tomate'!F24</f>
        <v>0</v>
      </c>
      <c r="I24" s="235">
        <f>'[5]cabeceras_tomate'!G24</f>
        <v>163.305</v>
      </c>
      <c r="J24" s="235">
        <f>'[5]cabeceras_tomate'!H24</f>
        <v>0</v>
      </c>
      <c r="K24" s="193">
        <f>'[5]cabeceras_tomate'!I24</f>
        <v>163.305</v>
      </c>
    </row>
    <row r="25" spans="1:11" s="186" customFormat="1" ht="11.25" customHeight="1">
      <c r="A25" s="223"/>
      <c r="B25" s="182"/>
      <c r="C25" s="183"/>
      <c r="D25" s="183"/>
      <c r="E25" s="183"/>
      <c r="F25" s="183"/>
      <c r="G25" s="184"/>
      <c r="H25" s="233"/>
      <c r="I25" s="233"/>
      <c r="J25" s="233"/>
      <c r="K25" s="185"/>
    </row>
    <row r="26" spans="1:11" s="194" customFormat="1" ht="11.25" customHeight="1">
      <c r="A26" s="188" t="s">
        <v>20</v>
      </c>
      <c r="B26" s="189"/>
      <c r="C26" s="190">
        <f>'[5]cabeceras_tomate'!B26</f>
        <v>0</v>
      </c>
      <c r="D26" s="190">
        <f>'[5]cabeceras_tomate'!C26</f>
        <v>220</v>
      </c>
      <c r="E26" s="190">
        <f>'[5]cabeceras_tomate'!D26</f>
        <v>0</v>
      </c>
      <c r="F26" s="191">
        <f>'[5]cabeceras_tomate'!E26</f>
        <v>220</v>
      </c>
      <c r="G26" s="192"/>
      <c r="H26" s="234">
        <f>'[5]cabeceras_tomate'!F26</f>
        <v>0</v>
      </c>
      <c r="I26" s="235">
        <f>'[5]cabeceras_tomate'!G26</f>
        <v>14.05</v>
      </c>
      <c r="J26" s="235">
        <f>'[5]cabeceras_tomate'!H26</f>
        <v>0</v>
      </c>
      <c r="K26" s="193">
        <f>'[5]cabeceras_tomate'!I26</f>
        <v>14.05</v>
      </c>
    </row>
    <row r="27" spans="1:11" s="186" customFormat="1" ht="11.25" customHeight="1">
      <c r="A27" s="187"/>
      <c r="B27" s="182"/>
      <c r="C27" s="183"/>
      <c r="D27" s="183"/>
      <c r="E27" s="183"/>
      <c r="F27" s="183"/>
      <c r="G27" s="184"/>
      <c r="H27" s="233"/>
      <c r="I27" s="233"/>
      <c r="J27" s="233"/>
      <c r="K27" s="185"/>
    </row>
    <row r="28" spans="1:11" s="186" customFormat="1" ht="11.25" customHeight="1">
      <c r="A28" s="187" t="s">
        <v>21</v>
      </c>
      <c r="B28" s="182"/>
      <c r="C28" s="183">
        <f>'[5]cabeceras_tomate'!B28</f>
        <v>0</v>
      </c>
      <c r="D28" s="183">
        <f>'[5]cabeceras_tomate'!C28</f>
        <v>42</v>
      </c>
      <c r="E28" s="183">
        <f>'[5]cabeceras_tomate'!D28</f>
        <v>0</v>
      </c>
      <c r="F28" s="183">
        <f>'[5]cabeceras_tomate'!E28</f>
        <v>42</v>
      </c>
      <c r="G28" s="184"/>
      <c r="H28" s="233">
        <f>'[5]cabeceras_tomate'!F28</f>
        <v>0</v>
      </c>
      <c r="I28" s="233">
        <f>'[5]cabeceras_tomate'!G28</f>
        <v>1.212</v>
      </c>
      <c r="J28" s="233">
        <f>'[5]cabeceras_tomate'!H28</f>
        <v>0</v>
      </c>
      <c r="K28" s="185">
        <f>'[5]cabeceras_tomate'!I28</f>
        <v>1.212</v>
      </c>
    </row>
    <row r="29" spans="1:11" s="186" customFormat="1" ht="11.25" customHeight="1">
      <c r="A29" s="187" t="s">
        <v>22</v>
      </c>
      <c r="B29" s="182"/>
      <c r="C29" s="183">
        <f>'[5]cabeceras_tomate'!B29</f>
        <v>0</v>
      </c>
      <c r="D29" s="183">
        <f>'[5]cabeceras_tomate'!C29</f>
        <v>4</v>
      </c>
      <c r="E29" s="183">
        <f>'[5]cabeceras_tomate'!D29</f>
        <v>3</v>
      </c>
      <c r="F29" s="183">
        <f>'[5]cabeceras_tomate'!E29</f>
        <v>7</v>
      </c>
      <c r="G29" s="184"/>
      <c r="H29" s="233">
        <f>'[5]cabeceras_tomate'!F29</f>
        <v>0</v>
      </c>
      <c r="I29" s="233">
        <f>'[5]cabeceras_tomate'!G29</f>
        <v>0.365</v>
      </c>
      <c r="J29" s="233">
        <f>'[5]cabeceras_tomate'!H29</f>
        <v>0.33</v>
      </c>
      <c r="K29" s="185">
        <f>'[5]cabeceras_tomate'!I29</f>
        <v>0.695</v>
      </c>
    </row>
    <row r="30" spans="1:11" s="186" customFormat="1" ht="11.25" customHeight="1">
      <c r="A30" s="187" t="s">
        <v>23</v>
      </c>
      <c r="B30" s="182"/>
      <c r="C30" s="183">
        <f>'[5]cabeceras_tomate'!B30</f>
        <v>0</v>
      </c>
      <c r="D30" s="183">
        <f>'[5]cabeceras_tomate'!C30</f>
        <v>602</v>
      </c>
      <c r="E30" s="183">
        <f>'[5]cabeceras_tomate'!D30</f>
        <v>39</v>
      </c>
      <c r="F30" s="183">
        <f>'[5]cabeceras_tomate'!E30</f>
        <v>641</v>
      </c>
      <c r="G30" s="184"/>
      <c r="H30" s="233">
        <f>'[5]cabeceras_tomate'!F30</f>
        <v>0</v>
      </c>
      <c r="I30" s="233">
        <f>'[5]cabeceras_tomate'!G30</f>
        <v>65.798</v>
      </c>
      <c r="J30" s="233">
        <f>'[5]cabeceras_tomate'!H30</f>
        <v>3.172</v>
      </c>
      <c r="K30" s="185">
        <f>'[5]cabeceras_tomate'!I30</f>
        <v>68.97</v>
      </c>
    </row>
    <row r="31" spans="1:11" s="194" customFormat="1" ht="11.25" customHeight="1">
      <c r="A31" s="196" t="s">
        <v>24</v>
      </c>
      <c r="B31" s="189"/>
      <c r="C31" s="190">
        <f>'[5]cabeceras_tomate'!B31</f>
        <v>0</v>
      </c>
      <c r="D31" s="190">
        <f>'[5]cabeceras_tomate'!C31</f>
        <v>648</v>
      </c>
      <c r="E31" s="190">
        <f>'[5]cabeceras_tomate'!D31</f>
        <v>42</v>
      </c>
      <c r="F31" s="191">
        <f>'[5]cabeceras_tomate'!E31</f>
        <v>690</v>
      </c>
      <c r="G31" s="192"/>
      <c r="H31" s="234">
        <f>'[5]cabeceras_tomate'!F31</f>
        <v>0</v>
      </c>
      <c r="I31" s="235">
        <f>'[5]cabeceras_tomate'!G31</f>
        <v>67.375</v>
      </c>
      <c r="J31" s="235">
        <f>'[5]cabeceras_tomate'!H31</f>
        <v>3.5020000000000002</v>
      </c>
      <c r="K31" s="193">
        <f>'[5]cabeceras_tomate'!I31</f>
        <v>70.877</v>
      </c>
    </row>
    <row r="32" spans="1:11" s="186" customFormat="1" ht="11.25" customHeight="1">
      <c r="A32" s="187"/>
      <c r="B32" s="182"/>
      <c r="C32" s="183"/>
      <c r="D32" s="183"/>
      <c r="E32" s="183"/>
      <c r="F32" s="183"/>
      <c r="G32" s="184"/>
      <c r="H32" s="233"/>
      <c r="I32" s="233"/>
      <c r="J32" s="233"/>
      <c r="K32" s="185"/>
    </row>
    <row r="33" spans="1:11" s="186" customFormat="1" ht="11.25" customHeight="1">
      <c r="A33" s="187" t="s">
        <v>25</v>
      </c>
      <c r="B33" s="182"/>
      <c r="C33" s="183">
        <f>'[5]cabeceras_tomate'!B33</f>
        <v>30</v>
      </c>
      <c r="D33" s="183">
        <f>'[5]cabeceras_tomate'!C33</f>
        <v>275</v>
      </c>
      <c r="E33" s="183">
        <f>'[5]cabeceras_tomate'!D33</f>
        <v>40</v>
      </c>
      <c r="F33" s="183">
        <f>'[5]cabeceras_tomate'!E33</f>
        <v>345</v>
      </c>
      <c r="G33" s="184"/>
      <c r="H33" s="233">
        <f>'[5]cabeceras_tomate'!F33</f>
        <v>1.6</v>
      </c>
      <c r="I33" s="233">
        <f>'[5]cabeceras_tomate'!G33</f>
        <v>18</v>
      </c>
      <c r="J33" s="233">
        <f>'[5]cabeceras_tomate'!H33</f>
        <v>1.99</v>
      </c>
      <c r="K33" s="185">
        <f>'[5]cabeceras_tomate'!I33</f>
        <v>21.59</v>
      </c>
    </row>
    <row r="34" spans="1:11" s="186" customFormat="1" ht="11.25" customHeight="1">
      <c r="A34" s="187" t="s">
        <v>26</v>
      </c>
      <c r="B34" s="182"/>
      <c r="C34" s="183">
        <f>'[5]cabeceras_tomate'!B34</f>
        <v>27</v>
      </c>
      <c r="D34" s="183">
        <f>'[5]cabeceras_tomate'!C34</f>
        <v>228</v>
      </c>
      <c r="E34" s="183">
        <f>'[5]cabeceras_tomate'!D34</f>
        <v>0</v>
      </c>
      <c r="F34" s="183">
        <f>'[5]cabeceras_tomate'!E34</f>
        <v>255</v>
      </c>
      <c r="G34" s="184"/>
      <c r="H34" s="233">
        <f>'[5]cabeceras_tomate'!F34</f>
        <v>0.952</v>
      </c>
      <c r="I34" s="233">
        <f>'[5]cabeceras_tomate'!G34</f>
        <v>8.5</v>
      </c>
      <c r="J34" s="233">
        <f>'[5]cabeceras_tomate'!H34</f>
        <v>0</v>
      </c>
      <c r="K34" s="185">
        <f>'[5]cabeceras_tomate'!I34</f>
        <v>9.452</v>
      </c>
    </row>
    <row r="35" spans="1:11" s="186" customFormat="1" ht="11.25" customHeight="1">
      <c r="A35" s="187" t="s">
        <v>27</v>
      </c>
      <c r="B35" s="182"/>
      <c r="C35" s="183">
        <f>'[5]cabeceras_tomate'!B35</f>
        <v>0</v>
      </c>
      <c r="D35" s="183">
        <f>'[5]cabeceras_tomate'!C35</f>
        <v>140</v>
      </c>
      <c r="E35" s="183">
        <f>'[5]cabeceras_tomate'!D35</f>
        <v>30</v>
      </c>
      <c r="F35" s="183">
        <f>'[5]cabeceras_tomate'!E35</f>
        <v>170</v>
      </c>
      <c r="G35" s="184"/>
      <c r="H35" s="233">
        <f>'[5]cabeceras_tomate'!F35</f>
        <v>0</v>
      </c>
      <c r="I35" s="233">
        <f>'[5]cabeceras_tomate'!G35</f>
        <v>4.9</v>
      </c>
      <c r="J35" s="233">
        <f>'[5]cabeceras_tomate'!H35</f>
        <v>1.05</v>
      </c>
      <c r="K35" s="185">
        <f>'[5]cabeceras_tomate'!I35</f>
        <v>5.95</v>
      </c>
    </row>
    <row r="36" spans="1:11" s="186" customFormat="1" ht="11.25" customHeight="1">
      <c r="A36" s="187" t="s">
        <v>28</v>
      </c>
      <c r="B36" s="182"/>
      <c r="C36" s="183">
        <f>'[5]cabeceras_tomate'!B36</f>
        <v>7</v>
      </c>
      <c r="D36" s="183">
        <f>'[5]cabeceras_tomate'!C36</f>
        <v>319</v>
      </c>
      <c r="E36" s="183">
        <f>'[5]cabeceras_tomate'!D36</f>
        <v>36</v>
      </c>
      <c r="F36" s="183">
        <f>'[5]cabeceras_tomate'!E36</f>
        <v>362</v>
      </c>
      <c r="G36" s="184"/>
      <c r="H36" s="233">
        <f>'[5]cabeceras_tomate'!F36</f>
        <v>0.279</v>
      </c>
      <c r="I36" s="233">
        <f>'[5]cabeceras_tomate'!G36</f>
        <v>12.258</v>
      </c>
      <c r="J36" s="233">
        <f>'[5]cabeceras_tomate'!H36</f>
        <v>1.393</v>
      </c>
      <c r="K36" s="185">
        <f>'[5]cabeceras_tomate'!I36</f>
        <v>13.93</v>
      </c>
    </row>
    <row r="37" spans="1:11" s="194" customFormat="1" ht="11.25" customHeight="1">
      <c r="A37" s="188" t="s">
        <v>29</v>
      </c>
      <c r="B37" s="189"/>
      <c r="C37" s="190">
        <f>'[5]cabeceras_tomate'!B37</f>
        <v>64</v>
      </c>
      <c r="D37" s="190">
        <f>'[5]cabeceras_tomate'!C37</f>
        <v>962</v>
      </c>
      <c r="E37" s="190">
        <f>'[5]cabeceras_tomate'!D37</f>
        <v>106</v>
      </c>
      <c r="F37" s="191">
        <f>'[5]cabeceras_tomate'!E37</f>
        <v>1132</v>
      </c>
      <c r="G37" s="192"/>
      <c r="H37" s="234">
        <f>'[5]cabeceras_tomate'!F37</f>
        <v>2.831</v>
      </c>
      <c r="I37" s="235">
        <f>'[5]cabeceras_tomate'!G37</f>
        <v>43.658</v>
      </c>
      <c r="J37" s="235">
        <f>'[5]cabeceras_tomate'!H37</f>
        <v>4.433</v>
      </c>
      <c r="K37" s="193">
        <f>'[5]cabeceras_tomate'!I37</f>
        <v>50.922000000000004</v>
      </c>
    </row>
    <row r="38" spans="1:11" s="186" customFormat="1" ht="11.25" customHeight="1">
      <c r="A38" s="187"/>
      <c r="B38" s="182"/>
      <c r="C38" s="183"/>
      <c r="D38" s="183"/>
      <c r="E38" s="183"/>
      <c r="F38" s="183"/>
      <c r="G38" s="184"/>
      <c r="H38" s="233"/>
      <c r="I38" s="233"/>
      <c r="J38" s="233"/>
      <c r="K38" s="185"/>
    </row>
    <row r="39" spans="1:11" s="194" customFormat="1" ht="11.25" customHeight="1">
      <c r="A39" s="188" t="s">
        <v>30</v>
      </c>
      <c r="B39" s="189"/>
      <c r="C39" s="190">
        <f>'[5]cabeceras_tomate'!B39</f>
        <v>87</v>
      </c>
      <c r="D39" s="190">
        <f>'[5]cabeceras_tomate'!C39</f>
        <v>380</v>
      </c>
      <c r="E39" s="190">
        <f>'[5]cabeceras_tomate'!D39</f>
        <v>100</v>
      </c>
      <c r="F39" s="191">
        <f>'[5]cabeceras_tomate'!E39</f>
        <v>567</v>
      </c>
      <c r="G39" s="192"/>
      <c r="H39" s="234">
        <f>'[5]cabeceras_tomate'!F39</f>
        <v>1.253</v>
      </c>
      <c r="I39" s="235">
        <f>'[5]cabeceras_tomate'!G39</f>
        <v>5.6</v>
      </c>
      <c r="J39" s="235">
        <f>'[5]cabeceras_tomate'!H39</f>
        <v>1.5</v>
      </c>
      <c r="K39" s="193">
        <f>'[5]cabeceras_tomate'!I39</f>
        <v>8.353</v>
      </c>
    </row>
    <row r="40" spans="1:11" s="186" customFormat="1" ht="11.25" customHeight="1">
      <c r="A40" s="187"/>
      <c r="B40" s="182"/>
      <c r="C40" s="183"/>
      <c r="D40" s="183"/>
      <c r="E40" s="183"/>
      <c r="F40" s="183"/>
      <c r="G40" s="184"/>
      <c r="H40" s="233">
        <f>'[5]cabeceras_tomate'!F40</f>
        <v>0</v>
      </c>
      <c r="I40" s="233">
        <f>'[5]cabeceras_tomate'!G40</f>
        <v>0</v>
      </c>
      <c r="J40" s="233">
        <f>'[5]cabeceras_tomate'!H40</f>
        <v>0</v>
      </c>
      <c r="K40" s="185">
        <f>'[5]cabeceras_tomate'!I40</f>
        <v>0</v>
      </c>
    </row>
    <row r="41" spans="1:11" s="186" customFormat="1" ht="11.25" customHeight="1">
      <c r="A41" s="181" t="s">
        <v>31</v>
      </c>
      <c r="B41" s="182"/>
      <c r="C41" s="183">
        <f>'[5]cabeceras_tomate'!B41</f>
        <v>0</v>
      </c>
      <c r="D41" s="183">
        <f>'[5]cabeceras_tomate'!C41</f>
        <v>16</v>
      </c>
      <c r="E41" s="183">
        <f>'[5]cabeceras_tomate'!D41</f>
        <v>0</v>
      </c>
      <c r="F41" s="183">
        <f>'[5]cabeceras_tomate'!E41</f>
        <v>16</v>
      </c>
      <c r="G41" s="184"/>
      <c r="H41" s="233">
        <f>'[5]cabeceras_tomate'!F41</f>
        <v>0</v>
      </c>
      <c r="I41" s="233">
        <f>'[5]cabeceras_tomate'!G41</f>
        <v>1.04</v>
      </c>
      <c r="J41" s="233">
        <f>'[5]cabeceras_tomate'!H41</f>
        <v>0</v>
      </c>
      <c r="K41" s="185">
        <f>'[5]cabeceras_tomate'!I41</f>
        <v>1.04</v>
      </c>
    </row>
    <row r="42" spans="1:11" s="186" customFormat="1" ht="11.25" customHeight="1">
      <c r="A42" s="187" t="s">
        <v>32</v>
      </c>
      <c r="B42" s="182"/>
      <c r="C42" s="183">
        <f>'[5]cabeceras_tomate'!B42</f>
        <v>0</v>
      </c>
      <c r="D42" s="183">
        <f>'[5]cabeceras_tomate'!C42</f>
        <v>3</v>
      </c>
      <c r="E42" s="183">
        <f>'[5]cabeceras_tomate'!D42</f>
        <v>0</v>
      </c>
      <c r="F42" s="183">
        <f>'[5]cabeceras_tomate'!E42</f>
        <v>3</v>
      </c>
      <c r="G42" s="184"/>
      <c r="H42" s="233">
        <f>'[5]cabeceras_tomate'!F42</f>
        <v>0</v>
      </c>
      <c r="I42" s="233">
        <f>'[5]cabeceras_tomate'!G42</f>
        <v>0.15</v>
      </c>
      <c r="J42" s="233">
        <f>'[5]cabeceras_tomate'!H42</f>
        <v>0</v>
      </c>
      <c r="K42" s="185">
        <f>'[5]cabeceras_tomate'!I42</f>
        <v>0.15</v>
      </c>
    </row>
    <row r="43" spans="1:11" s="186" customFormat="1" ht="11.25" customHeight="1">
      <c r="A43" s="187" t="s">
        <v>33</v>
      </c>
      <c r="B43" s="182"/>
      <c r="C43" s="183">
        <f>'[5]cabeceras_tomate'!B43</f>
        <v>0</v>
      </c>
      <c r="D43" s="183">
        <f>'[5]cabeceras_tomate'!C43</f>
        <v>25</v>
      </c>
      <c r="E43" s="183">
        <f>'[5]cabeceras_tomate'!D43</f>
        <v>0</v>
      </c>
      <c r="F43" s="183">
        <f>'[5]cabeceras_tomate'!E43</f>
        <v>25</v>
      </c>
      <c r="G43" s="184"/>
      <c r="H43" s="233">
        <f>'[5]cabeceras_tomate'!F43</f>
        <v>0</v>
      </c>
      <c r="I43" s="233">
        <f>'[5]cabeceras_tomate'!G43</f>
        <v>1.25</v>
      </c>
      <c r="J43" s="233">
        <f>'[5]cabeceras_tomate'!H43</f>
        <v>0</v>
      </c>
      <c r="K43" s="185">
        <f>'[5]cabeceras_tomate'!I43</f>
        <v>1.25</v>
      </c>
    </row>
    <row r="44" spans="1:11" s="186" customFormat="1" ht="11.25" customHeight="1">
      <c r="A44" s="187" t="s">
        <v>34</v>
      </c>
      <c r="B44" s="182"/>
      <c r="C44" s="183">
        <f>'[5]cabeceras_tomate'!B44</f>
        <v>0</v>
      </c>
      <c r="D44" s="183">
        <f>'[5]cabeceras_tomate'!C44</f>
        <v>10</v>
      </c>
      <c r="E44" s="183">
        <f>'[5]cabeceras_tomate'!D44</f>
        <v>0</v>
      </c>
      <c r="F44" s="183">
        <f>'[5]cabeceras_tomate'!E44</f>
        <v>10</v>
      </c>
      <c r="G44" s="184"/>
      <c r="H44" s="233">
        <f>'[5]cabeceras_tomate'!F44</f>
        <v>0</v>
      </c>
      <c r="I44" s="233">
        <f>'[5]cabeceras_tomate'!G44</f>
        <v>0.45</v>
      </c>
      <c r="J44" s="233">
        <f>'[5]cabeceras_tomate'!H44</f>
        <v>0</v>
      </c>
      <c r="K44" s="185">
        <f>'[5]cabeceras_tomate'!I44</f>
        <v>0.45</v>
      </c>
    </row>
    <row r="45" spans="1:11" s="186" customFormat="1" ht="11.25" customHeight="1">
      <c r="A45" s="187" t="s">
        <v>35</v>
      </c>
      <c r="B45" s="182"/>
      <c r="C45" s="183">
        <f>'[5]cabeceras_tomate'!B45</f>
        <v>0</v>
      </c>
      <c r="D45" s="183">
        <f>'[5]cabeceras_tomate'!C45</f>
        <v>32</v>
      </c>
      <c r="E45" s="183">
        <f>'[5]cabeceras_tomate'!D45</f>
        <v>3</v>
      </c>
      <c r="F45" s="183">
        <f>'[5]cabeceras_tomate'!E45</f>
        <v>35</v>
      </c>
      <c r="G45" s="184"/>
      <c r="H45" s="233">
        <f>'[5]cabeceras_tomate'!F45</f>
        <v>0</v>
      </c>
      <c r="I45" s="233">
        <f>'[5]cabeceras_tomate'!G45</f>
        <v>1.008</v>
      </c>
      <c r="J45" s="233">
        <f>'[5]cabeceras_tomate'!H45</f>
        <v>0.114</v>
      </c>
      <c r="K45" s="185">
        <f>'[5]cabeceras_tomate'!I45</f>
        <v>1.122</v>
      </c>
    </row>
    <row r="46" spans="1:11" s="186" customFormat="1" ht="11.25" customHeight="1">
      <c r="A46" s="187" t="s">
        <v>36</v>
      </c>
      <c r="B46" s="182"/>
      <c r="C46" s="183">
        <f>'[5]cabeceras_tomate'!B46</f>
        <v>0</v>
      </c>
      <c r="D46" s="183">
        <f>'[5]cabeceras_tomate'!C46</f>
        <v>40</v>
      </c>
      <c r="E46" s="183">
        <f>'[5]cabeceras_tomate'!D46</f>
        <v>0</v>
      </c>
      <c r="F46" s="183">
        <f>'[5]cabeceras_tomate'!E46</f>
        <v>40</v>
      </c>
      <c r="G46" s="184"/>
      <c r="H46" s="233">
        <f>'[5]cabeceras_tomate'!F46</f>
        <v>0</v>
      </c>
      <c r="I46" s="233">
        <f>'[5]cabeceras_tomate'!G46</f>
        <v>1.6</v>
      </c>
      <c r="J46" s="233">
        <f>'[5]cabeceras_tomate'!H46</f>
        <v>0</v>
      </c>
      <c r="K46" s="185">
        <f>'[5]cabeceras_tomate'!I46</f>
        <v>1.6</v>
      </c>
    </row>
    <row r="47" spans="1:11" s="186" customFormat="1" ht="11.25" customHeight="1">
      <c r="A47" s="187" t="s">
        <v>37</v>
      </c>
      <c r="B47" s="182"/>
      <c r="C47" s="183">
        <f>'[5]cabeceras_tomate'!B47</f>
        <v>0</v>
      </c>
      <c r="D47" s="183">
        <f>'[5]cabeceras_tomate'!C47</f>
        <v>0</v>
      </c>
      <c r="E47" s="183">
        <f>'[5]cabeceras_tomate'!D47</f>
        <v>0</v>
      </c>
      <c r="F47" s="183">
        <f>'[5]cabeceras_tomate'!E47</f>
        <v>0</v>
      </c>
      <c r="G47" s="184"/>
      <c r="H47" s="233">
        <f>'[5]cabeceras_tomate'!F47</f>
        <v>0</v>
      </c>
      <c r="I47" s="233">
        <f>'[5]cabeceras_tomate'!G47</f>
        <v>0</v>
      </c>
      <c r="J47" s="233">
        <f>'[5]cabeceras_tomate'!H47</f>
        <v>0</v>
      </c>
      <c r="K47" s="185">
        <f>'[5]cabeceras_tomate'!I47</f>
        <v>0</v>
      </c>
    </row>
    <row r="48" spans="1:11" s="186" customFormat="1" ht="11.25" customHeight="1">
      <c r="A48" s="187" t="s">
        <v>38</v>
      </c>
      <c r="B48" s="182"/>
      <c r="C48" s="183">
        <f>'[5]cabeceras_tomate'!B48</f>
        <v>0</v>
      </c>
      <c r="D48" s="183">
        <f>'[5]cabeceras_tomate'!C48</f>
        <v>11</v>
      </c>
      <c r="E48" s="183">
        <f>'[5]cabeceras_tomate'!D48</f>
        <v>0</v>
      </c>
      <c r="F48" s="183">
        <f>'[5]cabeceras_tomate'!E48</f>
        <v>11</v>
      </c>
      <c r="G48" s="184"/>
      <c r="H48" s="233">
        <f>'[5]cabeceras_tomate'!F48</f>
        <v>0</v>
      </c>
      <c r="I48" s="233">
        <f>'[5]cabeceras_tomate'!G48</f>
        <v>0.561</v>
      </c>
      <c r="J48" s="233">
        <f>'[5]cabeceras_tomate'!H48</f>
        <v>0</v>
      </c>
      <c r="K48" s="185">
        <f>'[5]cabeceras_tomate'!I48</f>
        <v>0.561</v>
      </c>
    </row>
    <row r="49" spans="1:11" s="186" customFormat="1" ht="11.25" customHeight="1">
      <c r="A49" s="187" t="s">
        <v>39</v>
      </c>
      <c r="B49" s="182"/>
      <c r="C49" s="183">
        <f>'[5]cabeceras_tomate'!B49</f>
        <v>0</v>
      </c>
      <c r="D49" s="183">
        <f>'[5]cabeceras_tomate'!C49</f>
        <v>9</v>
      </c>
      <c r="E49" s="183">
        <f>'[5]cabeceras_tomate'!D49</f>
        <v>0</v>
      </c>
      <c r="F49" s="183">
        <f>'[5]cabeceras_tomate'!E49</f>
        <v>9</v>
      </c>
      <c r="G49" s="184"/>
      <c r="H49" s="233">
        <f>'[5]cabeceras_tomate'!F49</f>
        <v>0</v>
      </c>
      <c r="I49" s="233">
        <f>'[5]cabeceras_tomate'!G49</f>
        <v>0.522</v>
      </c>
      <c r="J49" s="233">
        <f>'[5]cabeceras_tomate'!H49</f>
        <v>0</v>
      </c>
      <c r="K49" s="185">
        <f>'[5]cabeceras_tomate'!I49</f>
        <v>0.522</v>
      </c>
    </row>
    <row r="50" spans="1:11" s="194" customFormat="1" ht="11.25" customHeight="1">
      <c r="A50" s="196" t="s">
        <v>40</v>
      </c>
      <c r="B50" s="189"/>
      <c r="C50" s="190">
        <f>'[5]cabeceras_tomate'!B50</f>
        <v>0</v>
      </c>
      <c r="D50" s="190">
        <f>'[5]cabeceras_tomate'!C50</f>
        <v>146</v>
      </c>
      <c r="E50" s="190">
        <f>'[5]cabeceras_tomate'!D50</f>
        <v>3</v>
      </c>
      <c r="F50" s="191">
        <f>'[5]cabeceras_tomate'!E50</f>
        <v>149</v>
      </c>
      <c r="G50" s="192"/>
      <c r="H50" s="234">
        <f>'[5]cabeceras_tomate'!F50</f>
        <v>0</v>
      </c>
      <c r="I50" s="235">
        <f>'[5]cabeceras_tomate'!G50</f>
        <v>6.581</v>
      </c>
      <c r="J50" s="235">
        <f>'[5]cabeceras_tomate'!H50</f>
        <v>0.114</v>
      </c>
      <c r="K50" s="193">
        <f>'[5]cabeceras_tomate'!I50</f>
        <v>6.695</v>
      </c>
    </row>
    <row r="51" spans="1:11" s="186" customFormat="1" ht="11.25" customHeight="1">
      <c r="A51" s="187"/>
      <c r="B51" s="197"/>
      <c r="C51" s="198"/>
      <c r="D51" s="198"/>
      <c r="E51" s="198"/>
      <c r="F51" s="198"/>
      <c r="G51" s="184"/>
      <c r="H51" s="233"/>
      <c r="I51" s="233"/>
      <c r="J51" s="233"/>
      <c r="K51" s="185"/>
    </row>
    <row r="52" spans="1:11" s="194" customFormat="1" ht="11.25" customHeight="1">
      <c r="A52" s="188" t="s">
        <v>41</v>
      </c>
      <c r="B52" s="189"/>
      <c r="C52" s="190">
        <f>'[5]cabeceras_tomate'!B52</f>
        <v>1</v>
      </c>
      <c r="D52" s="190">
        <f>'[5]cabeceras_tomate'!C52</f>
        <v>43</v>
      </c>
      <c r="E52" s="190">
        <f>'[5]cabeceras_tomate'!D52</f>
        <v>5</v>
      </c>
      <c r="F52" s="191">
        <f>'[5]cabeceras_tomate'!E52</f>
        <v>49</v>
      </c>
      <c r="G52" s="192"/>
      <c r="H52" s="234">
        <f>'[5]cabeceras_tomate'!F52</f>
        <v>0.099</v>
      </c>
      <c r="I52" s="235">
        <f>'[5]cabeceras_tomate'!G52</f>
        <v>4.256</v>
      </c>
      <c r="J52" s="235">
        <f>'[5]cabeceras_tomate'!H52</f>
        <v>0.495</v>
      </c>
      <c r="K52" s="193">
        <f>'[5]cabeceras_tomate'!I52</f>
        <v>4.85</v>
      </c>
    </row>
    <row r="53" spans="1:11" s="186" customFormat="1" ht="11.25" customHeight="1">
      <c r="A53" s="187"/>
      <c r="B53" s="182"/>
      <c r="C53" s="183"/>
      <c r="D53" s="183"/>
      <c r="E53" s="183"/>
      <c r="F53" s="183"/>
      <c r="G53" s="184"/>
      <c r="H53" s="233"/>
      <c r="I53" s="233"/>
      <c r="J53" s="233"/>
      <c r="K53" s="185"/>
    </row>
    <row r="54" spans="1:11" s="186" customFormat="1" ht="11.25" customHeight="1">
      <c r="A54" s="187" t="s">
        <v>42</v>
      </c>
      <c r="B54" s="182"/>
      <c r="C54" s="183">
        <f>'[5]cabeceras_tomate'!B54</f>
        <v>0</v>
      </c>
      <c r="D54" s="183">
        <f>'[5]cabeceras_tomate'!C54</f>
        <v>263</v>
      </c>
      <c r="E54" s="183">
        <f>'[5]cabeceras_tomate'!D54</f>
        <v>0</v>
      </c>
      <c r="F54" s="183">
        <f>'[5]cabeceras_tomate'!E54</f>
        <v>263</v>
      </c>
      <c r="G54" s="184"/>
      <c r="H54" s="233">
        <f>'[5]cabeceras_tomate'!F54</f>
        <v>0</v>
      </c>
      <c r="I54" s="233">
        <f>'[5]cabeceras_tomate'!G54</f>
        <v>24.986</v>
      </c>
      <c r="J54" s="233">
        <f>'[5]cabeceras_tomate'!H54</f>
        <v>0</v>
      </c>
      <c r="K54" s="185">
        <f>'[5]cabeceras_tomate'!I54</f>
        <v>24.986</v>
      </c>
    </row>
    <row r="55" spans="1:11" s="186" customFormat="1" ht="11.25" customHeight="1">
      <c r="A55" s="187" t="s">
        <v>43</v>
      </c>
      <c r="B55" s="182"/>
      <c r="C55" s="183">
        <f>'[5]cabeceras_tomate'!B55</f>
        <v>0</v>
      </c>
      <c r="D55" s="183">
        <f>'[5]cabeceras_tomate'!C55</f>
        <v>285</v>
      </c>
      <c r="E55" s="183">
        <f>'[5]cabeceras_tomate'!D55</f>
        <v>0</v>
      </c>
      <c r="F55" s="183">
        <f>'[5]cabeceras_tomate'!E55</f>
        <v>285</v>
      </c>
      <c r="G55" s="184"/>
      <c r="H55" s="233">
        <f>'[5]cabeceras_tomate'!F55</f>
        <v>0</v>
      </c>
      <c r="I55" s="233">
        <f>'[5]cabeceras_tomate'!G55</f>
        <v>22.35</v>
      </c>
      <c r="J55" s="233">
        <f>'[5]cabeceras_tomate'!H55</f>
        <v>0</v>
      </c>
      <c r="K55" s="185">
        <f>'[5]cabeceras_tomate'!I55</f>
        <v>22.35</v>
      </c>
    </row>
    <row r="56" spans="1:11" s="186" customFormat="1" ht="11.25" customHeight="1">
      <c r="A56" s="187" t="s">
        <v>44</v>
      </c>
      <c r="B56" s="182"/>
      <c r="C56" s="183">
        <f>'[5]cabeceras_tomate'!B56</f>
        <v>0</v>
      </c>
      <c r="D56" s="183">
        <f>'[5]cabeceras_tomate'!C56</f>
        <v>8</v>
      </c>
      <c r="E56" s="183">
        <f>'[5]cabeceras_tomate'!D56</f>
        <v>1</v>
      </c>
      <c r="F56" s="183">
        <f>'[5]cabeceras_tomate'!E56</f>
        <v>9</v>
      </c>
      <c r="G56" s="184"/>
      <c r="H56" s="233">
        <f>'[5]cabeceras_tomate'!F56</f>
        <v>0</v>
      </c>
      <c r="I56" s="233">
        <f>'[5]cabeceras_tomate'!G56</f>
        <v>0.54</v>
      </c>
      <c r="J56" s="233">
        <f>'[5]cabeceras_tomate'!H56</f>
        <v>0.065</v>
      </c>
      <c r="K56" s="185">
        <f>'[5]cabeceras_tomate'!I56</f>
        <v>0.605</v>
      </c>
    </row>
    <row r="57" spans="1:11" s="186" customFormat="1" ht="11.25" customHeight="1">
      <c r="A57" s="187" t="s">
        <v>45</v>
      </c>
      <c r="B57" s="182"/>
      <c r="C57" s="183">
        <f>'[5]cabeceras_tomate'!B57</f>
        <v>0</v>
      </c>
      <c r="D57" s="183">
        <f>'[5]cabeceras_tomate'!C57</f>
        <v>6</v>
      </c>
      <c r="E57" s="183">
        <f>'[5]cabeceras_tomate'!D57</f>
        <v>0</v>
      </c>
      <c r="F57" s="183">
        <f>'[5]cabeceras_tomate'!E57</f>
        <v>6</v>
      </c>
      <c r="G57" s="184"/>
      <c r="H57" s="233">
        <f>'[5]cabeceras_tomate'!F57</f>
        <v>0</v>
      </c>
      <c r="I57" s="233">
        <f>'[5]cabeceras_tomate'!G57</f>
        <v>0.126</v>
      </c>
      <c r="J57" s="233">
        <f>'[5]cabeceras_tomate'!H57</f>
        <v>0</v>
      </c>
      <c r="K57" s="185">
        <f>'[5]cabeceras_tomate'!I57</f>
        <v>0.126</v>
      </c>
    </row>
    <row r="58" spans="1:11" s="186" customFormat="1" ht="11.25" customHeight="1">
      <c r="A58" s="187" t="s">
        <v>46</v>
      </c>
      <c r="B58" s="182"/>
      <c r="C58" s="183">
        <f>'[5]cabeceras_tomate'!B58</f>
        <v>0</v>
      </c>
      <c r="D58" s="183">
        <f>'[5]cabeceras_tomate'!C58</f>
        <v>566</v>
      </c>
      <c r="E58" s="183">
        <f>'[5]cabeceras_tomate'!D58</f>
        <v>0</v>
      </c>
      <c r="F58" s="183">
        <f>'[5]cabeceras_tomate'!E58</f>
        <v>566</v>
      </c>
      <c r="G58" s="184"/>
      <c r="H58" s="233">
        <f>'[5]cabeceras_tomate'!F58</f>
        <v>0</v>
      </c>
      <c r="I58" s="233">
        <f>'[5]cabeceras_tomate'!G58</f>
        <v>44.19</v>
      </c>
      <c r="J58" s="233">
        <f>'[5]cabeceras_tomate'!H58</f>
        <v>0</v>
      </c>
      <c r="K58" s="185">
        <f>'[5]cabeceras_tomate'!I58</f>
        <v>44.19</v>
      </c>
    </row>
    <row r="59" spans="1:11" s="194" customFormat="1" ht="11.25" customHeight="1">
      <c r="A59" s="188" t="s">
        <v>47</v>
      </c>
      <c r="B59" s="189"/>
      <c r="C59" s="190">
        <f>'[5]cabeceras_tomate'!B59</f>
        <v>0</v>
      </c>
      <c r="D59" s="190">
        <f>'[5]cabeceras_tomate'!C59</f>
        <v>1128</v>
      </c>
      <c r="E59" s="190">
        <f>'[5]cabeceras_tomate'!D59</f>
        <v>1</v>
      </c>
      <c r="F59" s="191">
        <f>'[5]cabeceras_tomate'!E59</f>
        <v>1129</v>
      </c>
      <c r="G59" s="192"/>
      <c r="H59" s="234">
        <f>'[5]cabeceras_tomate'!F59</f>
        <v>0</v>
      </c>
      <c r="I59" s="235">
        <f>'[5]cabeceras_tomate'!G59</f>
        <v>92.192</v>
      </c>
      <c r="J59" s="235">
        <f>'[5]cabeceras_tomate'!H59</f>
        <v>0.065</v>
      </c>
      <c r="K59" s="193">
        <f>'[5]cabeceras_tomate'!I59</f>
        <v>92.25699999999999</v>
      </c>
    </row>
    <row r="60" spans="1:11" s="186" customFormat="1" ht="11.25" customHeight="1">
      <c r="A60" s="187"/>
      <c r="B60" s="182"/>
      <c r="C60" s="183"/>
      <c r="D60" s="183"/>
      <c r="E60" s="183"/>
      <c r="F60" s="183"/>
      <c r="G60" s="184"/>
      <c r="H60" s="233"/>
      <c r="I60" s="233"/>
      <c r="J60" s="233"/>
      <c r="K60" s="185"/>
    </row>
    <row r="61" spans="1:11" s="186" customFormat="1" ht="11.25" customHeight="1">
      <c r="A61" s="187" t="s">
        <v>48</v>
      </c>
      <c r="B61" s="182"/>
      <c r="C61" s="183">
        <f>'[5]cabeceras_tomate'!B61</f>
        <v>140</v>
      </c>
      <c r="D61" s="183">
        <f>'[5]cabeceras_tomate'!C61</f>
        <v>50</v>
      </c>
      <c r="E61" s="183">
        <f>'[5]cabeceras_tomate'!D61</f>
        <v>300</v>
      </c>
      <c r="F61" s="183">
        <f>'[5]cabeceras_tomate'!E61</f>
        <v>490</v>
      </c>
      <c r="G61" s="184"/>
      <c r="H61" s="233">
        <f>'[5]cabeceras_tomate'!F61</f>
        <v>13</v>
      </c>
      <c r="I61" s="233">
        <f>'[5]cabeceras_tomate'!G61</f>
        <v>2.25</v>
      </c>
      <c r="J61" s="233">
        <f>'[5]cabeceras_tomate'!H61</f>
        <v>36</v>
      </c>
      <c r="K61" s="185">
        <f>'[5]cabeceras_tomate'!I61</f>
        <v>51.25</v>
      </c>
    </row>
    <row r="62" spans="1:11" s="186" customFormat="1" ht="11.25" customHeight="1">
      <c r="A62" s="187" t="s">
        <v>49</v>
      </c>
      <c r="B62" s="182"/>
      <c r="C62" s="183">
        <f>'[5]cabeceras_tomate'!B62</f>
        <v>55</v>
      </c>
      <c r="D62" s="183">
        <f>'[5]cabeceras_tomate'!C62</f>
        <v>425</v>
      </c>
      <c r="E62" s="183">
        <f>'[5]cabeceras_tomate'!D62</f>
        <v>70</v>
      </c>
      <c r="F62" s="183">
        <f>'[5]cabeceras_tomate'!E62</f>
        <v>550</v>
      </c>
      <c r="G62" s="184"/>
      <c r="H62" s="233">
        <f>'[5]cabeceras_tomate'!F62</f>
        <v>1.025</v>
      </c>
      <c r="I62" s="233">
        <f>'[5]cabeceras_tomate'!G62</f>
        <v>7.6</v>
      </c>
      <c r="J62" s="233">
        <f>'[5]cabeceras_tomate'!H62</f>
        <v>1.4</v>
      </c>
      <c r="K62" s="185">
        <f>'[5]cabeceras_tomate'!I62</f>
        <v>10.025</v>
      </c>
    </row>
    <row r="63" spans="1:11" s="186" customFormat="1" ht="11.25" customHeight="1">
      <c r="A63" s="187" t="s">
        <v>50</v>
      </c>
      <c r="B63" s="182"/>
      <c r="C63" s="183">
        <f>'[5]cabeceras_tomate'!B63</f>
        <v>19</v>
      </c>
      <c r="D63" s="183">
        <f>'[5]cabeceras_tomate'!C63</f>
        <v>117</v>
      </c>
      <c r="E63" s="183">
        <f>'[5]cabeceras_tomate'!D63</f>
        <v>10</v>
      </c>
      <c r="F63" s="183">
        <f>'[5]cabeceras_tomate'!E63</f>
        <v>146</v>
      </c>
      <c r="G63" s="184"/>
      <c r="H63" s="233">
        <f>'[5]cabeceras_tomate'!F63</f>
        <v>0.79</v>
      </c>
      <c r="I63" s="233">
        <f>'[5]cabeceras_tomate'!G63</f>
        <v>6</v>
      </c>
      <c r="J63" s="233">
        <f>'[5]cabeceras_tomate'!H63</f>
        <v>0.18</v>
      </c>
      <c r="K63" s="185">
        <f>'[5]cabeceras_tomate'!I63</f>
        <v>6.97</v>
      </c>
    </row>
    <row r="64" spans="1:11" s="194" customFormat="1" ht="11.25" customHeight="1">
      <c r="A64" s="188" t="s">
        <v>51</v>
      </c>
      <c r="B64" s="189"/>
      <c r="C64" s="190">
        <f>'[5]cabeceras_tomate'!B64</f>
        <v>214</v>
      </c>
      <c r="D64" s="190">
        <f>'[5]cabeceras_tomate'!C64</f>
        <v>592</v>
      </c>
      <c r="E64" s="190">
        <f>'[5]cabeceras_tomate'!D64</f>
        <v>380</v>
      </c>
      <c r="F64" s="191">
        <f>'[5]cabeceras_tomate'!E64</f>
        <v>1186</v>
      </c>
      <c r="G64" s="192"/>
      <c r="H64" s="234">
        <f>'[5]cabeceras_tomate'!F64</f>
        <v>14.815000000000001</v>
      </c>
      <c r="I64" s="235">
        <f>'[5]cabeceras_tomate'!G64</f>
        <v>15.85</v>
      </c>
      <c r="J64" s="235">
        <f>'[5]cabeceras_tomate'!H64</f>
        <v>37.58</v>
      </c>
      <c r="K64" s="193">
        <f>'[5]cabeceras_tomate'!I64</f>
        <v>68.245</v>
      </c>
    </row>
    <row r="65" spans="1:11" s="186" customFormat="1" ht="11.25" customHeight="1">
      <c r="A65" s="187"/>
      <c r="B65" s="182"/>
      <c r="C65" s="183"/>
      <c r="D65" s="183"/>
      <c r="E65" s="183"/>
      <c r="F65" s="183"/>
      <c r="G65" s="184"/>
      <c r="H65" s="233"/>
      <c r="I65" s="233"/>
      <c r="J65" s="233"/>
      <c r="K65" s="185"/>
    </row>
    <row r="66" spans="1:11" s="194" customFormat="1" ht="11.25" customHeight="1">
      <c r="A66" s="188" t="s">
        <v>52</v>
      </c>
      <c r="B66" s="189"/>
      <c r="C66" s="190">
        <f>'[5]cabeceras_tomate'!B66</f>
        <v>970</v>
      </c>
      <c r="D66" s="190">
        <f>'[5]cabeceras_tomate'!C66</f>
        <v>793</v>
      </c>
      <c r="E66" s="190">
        <f>'[5]cabeceras_tomate'!D66</f>
        <v>1168</v>
      </c>
      <c r="F66" s="191">
        <f>'[5]cabeceras_tomate'!E66</f>
        <v>2931</v>
      </c>
      <c r="G66" s="192"/>
      <c r="H66" s="234">
        <v>121.174</v>
      </c>
      <c r="I66" s="235">
        <f>'[5]cabeceras_tomate'!G66</f>
        <v>83.757</v>
      </c>
      <c r="J66" s="235">
        <f>'[5]cabeceras_tomate'!H66</f>
        <v>141.728</v>
      </c>
      <c r="K66" s="193">
        <f>'[5]cabeceras_tomate'!I66</f>
        <v>346.659</v>
      </c>
    </row>
    <row r="67" spans="1:11" s="186" customFormat="1" ht="11.25" customHeight="1">
      <c r="A67" s="187"/>
      <c r="B67" s="182"/>
      <c r="C67" s="183"/>
      <c r="D67" s="183"/>
      <c r="E67" s="183"/>
      <c r="F67" s="183"/>
      <c r="G67" s="184"/>
      <c r="H67" s="233"/>
      <c r="I67" s="233"/>
      <c r="J67" s="233"/>
      <c r="K67" s="185"/>
    </row>
    <row r="68" spans="1:11" s="186" customFormat="1" ht="11.25" customHeight="1">
      <c r="A68" s="187" t="s">
        <v>53</v>
      </c>
      <c r="B68" s="182"/>
      <c r="C68" s="183">
        <f>'[5]cabeceras_tomate'!B68</f>
        <v>0</v>
      </c>
      <c r="D68" s="183">
        <f>'[5]cabeceras_tomate'!C68</f>
        <v>19850</v>
      </c>
      <c r="E68" s="183">
        <f>'[5]cabeceras_tomate'!D68</f>
        <v>0</v>
      </c>
      <c r="F68" s="183">
        <f>'[5]cabeceras_tomate'!E68</f>
        <v>19850</v>
      </c>
      <c r="G68" s="184"/>
      <c r="H68" s="233"/>
      <c r="I68" s="233">
        <f>'[5]cabeceras_tomate'!G68</f>
        <v>1726</v>
      </c>
      <c r="J68" s="233">
        <f>'[5]cabeceras_tomate'!H68</f>
        <v>0</v>
      </c>
      <c r="K68" s="185">
        <f>'[5]cabeceras_tomate'!I68</f>
        <v>1726</v>
      </c>
    </row>
    <row r="69" spans="1:11" s="186" customFormat="1" ht="11.25" customHeight="1">
      <c r="A69" s="187" t="s">
        <v>54</v>
      </c>
      <c r="B69" s="182"/>
      <c r="C69" s="183">
        <f>'[5]cabeceras_tomate'!B69</f>
        <v>0</v>
      </c>
      <c r="D69" s="183">
        <f>'[5]cabeceras_tomate'!C69</f>
        <v>2650</v>
      </c>
      <c r="E69" s="183">
        <f>'[5]cabeceras_tomate'!D69</f>
        <v>0</v>
      </c>
      <c r="F69" s="183">
        <f>'[5]cabeceras_tomate'!E69</f>
        <v>2650</v>
      </c>
      <c r="G69" s="184"/>
      <c r="H69" s="233"/>
      <c r="I69" s="233">
        <f>'[5]cabeceras_tomate'!G69</f>
        <v>227</v>
      </c>
      <c r="J69" s="233">
        <f>'[5]cabeceras_tomate'!H69</f>
        <v>0</v>
      </c>
      <c r="K69" s="185">
        <f>'[5]cabeceras_tomate'!I69</f>
        <v>227</v>
      </c>
    </row>
    <row r="70" spans="1:11" s="194" customFormat="1" ht="11.25" customHeight="1">
      <c r="A70" s="188" t="s">
        <v>55</v>
      </c>
      <c r="B70" s="189"/>
      <c r="C70" s="190">
        <f>'[5]cabeceras_tomate'!B70</f>
        <v>0</v>
      </c>
      <c r="D70" s="190">
        <f>'[5]cabeceras_tomate'!C70</f>
        <v>22500</v>
      </c>
      <c r="E70" s="190">
        <f>'[5]cabeceras_tomate'!D70</f>
        <v>0</v>
      </c>
      <c r="F70" s="191">
        <f>'[5]cabeceras_tomate'!E70</f>
        <v>22500</v>
      </c>
      <c r="G70" s="192"/>
      <c r="H70" s="234"/>
      <c r="I70" s="235">
        <f>'[5]cabeceras_tomate'!G70</f>
        <v>1953</v>
      </c>
      <c r="J70" s="235">
        <f>'[5]cabeceras_tomate'!H70</f>
        <v>0</v>
      </c>
      <c r="K70" s="193">
        <f>'[5]cabeceras_tomate'!I70</f>
        <v>1953</v>
      </c>
    </row>
    <row r="71" spans="1:11" s="186" customFormat="1" ht="11.25" customHeight="1">
      <c r="A71" s="187"/>
      <c r="B71" s="182"/>
      <c r="C71" s="183"/>
      <c r="D71" s="183"/>
      <c r="E71" s="183"/>
      <c r="F71" s="183"/>
      <c r="G71" s="184"/>
      <c r="H71" s="233"/>
      <c r="I71" s="233"/>
      <c r="J71" s="233"/>
      <c r="K71" s="185"/>
    </row>
    <row r="72" spans="1:11" s="186" customFormat="1" ht="11.25" customHeight="1">
      <c r="A72" s="187" t="s">
        <v>56</v>
      </c>
      <c r="B72" s="182"/>
      <c r="C72" s="183">
        <f>'[5]cabeceras_tomate'!B72</f>
        <v>7000</v>
      </c>
      <c r="D72" s="183">
        <f>'[5]cabeceras_tomate'!C72</f>
        <v>1200</v>
      </c>
      <c r="E72" s="183">
        <f>'[5]cabeceras_tomate'!D72</f>
        <v>2145</v>
      </c>
      <c r="F72" s="183">
        <f>'[5]cabeceras_tomate'!E72</f>
        <v>10345</v>
      </c>
      <c r="G72" s="184"/>
      <c r="H72" s="233">
        <v>659.787</v>
      </c>
      <c r="I72" s="233">
        <f>'[5]cabeceras_tomate'!G72</f>
        <v>78.781</v>
      </c>
      <c r="J72" s="233">
        <f>'[5]cabeceras_tomate'!H72</f>
        <v>246.189</v>
      </c>
      <c r="K72" s="185">
        <f>'[5]cabeceras_tomate'!I72</f>
        <v>984.757</v>
      </c>
    </row>
    <row r="73" spans="1:11" s="186" customFormat="1" ht="11.25" customHeight="1">
      <c r="A73" s="187" t="s">
        <v>57</v>
      </c>
      <c r="B73" s="182"/>
      <c r="C73" s="183">
        <f>'[5]cabeceras_tomate'!B73</f>
        <v>410</v>
      </c>
      <c r="D73" s="183">
        <f>'[5]cabeceras_tomate'!C73</f>
        <v>570</v>
      </c>
      <c r="E73" s="183">
        <f>'[5]cabeceras_tomate'!D73</f>
        <v>185</v>
      </c>
      <c r="F73" s="183">
        <f>'[5]cabeceras_tomate'!E73</f>
        <v>1165</v>
      </c>
      <c r="G73" s="184"/>
      <c r="H73" s="233">
        <v>12.95</v>
      </c>
      <c r="I73" s="233">
        <f>'[5]cabeceras_tomate'!G73</f>
        <v>33.81</v>
      </c>
      <c r="J73" s="233">
        <f>'[5]cabeceras_tomate'!H73</f>
        <v>6.71</v>
      </c>
      <c r="K73" s="185">
        <f>'[5]cabeceras_tomate'!I73</f>
        <v>53.47</v>
      </c>
    </row>
    <row r="74" spans="1:11" s="186" customFormat="1" ht="11.25" customHeight="1">
      <c r="A74" s="187" t="s">
        <v>58</v>
      </c>
      <c r="B74" s="182"/>
      <c r="C74" s="183">
        <f>'[5]cabeceras_tomate'!B74</f>
        <v>0</v>
      </c>
      <c r="D74" s="183">
        <f>'[5]cabeceras_tomate'!C74</f>
        <v>220</v>
      </c>
      <c r="E74" s="183">
        <f>'[5]cabeceras_tomate'!D74</f>
        <v>0</v>
      </c>
      <c r="F74" s="183">
        <f>'[5]cabeceras_tomate'!E74</f>
        <v>220</v>
      </c>
      <c r="G74" s="184"/>
      <c r="H74" s="233"/>
      <c r="I74" s="233">
        <f>'[5]cabeceras_tomate'!G74</f>
        <v>7.7</v>
      </c>
      <c r="J74" s="233">
        <f>'[5]cabeceras_tomate'!H74</f>
        <v>0</v>
      </c>
      <c r="K74" s="185">
        <f>'[5]cabeceras_tomate'!I74</f>
        <v>7.7</v>
      </c>
    </row>
    <row r="75" spans="1:11" s="186" customFormat="1" ht="11.25" customHeight="1">
      <c r="A75" s="187" t="s">
        <v>59</v>
      </c>
      <c r="B75" s="182"/>
      <c r="C75" s="183">
        <f>'[5]cabeceras_tomate'!B75</f>
        <v>1466</v>
      </c>
      <c r="D75" s="183">
        <f>'[5]cabeceras_tomate'!C75</f>
        <v>2674</v>
      </c>
      <c r="E75" s="183">
        <f>'[5]cabeceras_tomate'!D75</f>
        <v>199</v>
      </c>
      <c r="F75" s="183">
        <f>'[5]cabeceras_tomate'!E75</f>
        <v>4339</v>
      </c>
      <c r="G75" s="184"/>
      <c r="H75" s="233">
        <v>142.187</v>
      </c>
      <c r="I75" s="233">
        <f>'[5]cabeceras_tomate'!G75</f>
        <v>225.654</v>
      </c>
      <c r="J75" s="233">
        <f>'[5]cabeceras_tomate'!H75</f>
        <v>19.838</v>
      </c>
      <c r="K75" s="185">
        <f>'[5]cabeceras_tomate'!I75</f>
        <v>387.679</v>
      </c>
    </row>
    <row r="76" spans="1:11" s="186" customFormat="1" ht="11.25" customHeight="1">
      <c r="A76" s="187" t="s">
        <v>60</v>
      </c>
      <c r="B76" s="182"/>
      <c r="C76" s="183">
        <f>'[5]cabeceras_tomate'!B76</f>
        <v>15</v>
      </c>
      <c r="D76" s="183">
        <f>'[5]cabeceras_tomate'!C76</f>
        <v>152</v>
      </c>
      <c r="E76" s="183">
        <f>'[5]cabeceras_tomate'!D76</f>
        <v>15</v>
      </c>
      <c r="F76" s="183">
        <f>'[5]cabeceras_tomate'!E76</f>
        <v>182</v>
      </c>
      <c r="G76" s="184"/>
      <c r="H76" s="233">
        <v>0.525</v>
      </c>
      <c r="I76" s="233">
        <f>'[5]cabeceras_tomate'!G76</f>
        <v>6.416</v>
      </c>
      <c r="J76" s="233">
        <f>'[5]cabeceras_tomate'!H76</f>
        <v>0.375</v>
      </c>
      <c r="K76" s="185">
        <f>'[5]cabeceras_tomate'!I76</f>
        <v>7.316</v>
      </c>
    </row>
    <row r="77" spans="1:11" s="186" customFormat="1" ht="11.25" customHeight="1">
      <c r="A77" s="187" t="s">
        <v>61</v>
      </c>
      <c r="B77" s="182"/>
      <c r="C77" s="183">
        <f>'[5]cabeceras_tomate'!B77</f>
        <v>0</v>
      </c>
      <c r="D77" s="183">
        <f>'[5]cabeceras_tomate'!C77</f>
        <v>187</v>
      </c>
      <c r="E77" s="183">
        <f>'[5]cabeceras_tomate'!D77</f>
        <v>0</v>
      </c>
      <c r="F77" s="183">
        <f>'[5]cabeceras_tomate'!E77</f>
        <v>187</v>
      </c>
      <c r="G77" s="184"/>
      <c r="H77" s="233"/>
      <c r="I77" s="233">
        <f>'[5]cabeceras_tomate'!G77</f>
        <v>7.79</v>
      </c>
      <c r="J77" s="233">
        <f>'[5]cabeceras_tomate'!H77</f>
        <v>0</v>
      </c>
      <c r="K77" s="185">
        <f>'[5]cabeceras_tomate'!I77</f>
        <v>7.79</v>
      </c>
    </row>
    <row r="78" spans="1:11" s="186" customFormat="1" ht="11.25" customHeight="1">
      <c r="A78" s="187" t="s">
        <v>62</v>
      </c>
      <c r="B78" s="182"/>
      <c r="C78" s="183">
        <f>'[5]cabeceras_tomate'!B78</f>
        <v>406</v>
      </c>
      <c r="D78" s="183">
        <f>'[5]cabeceras_tomate'!C78</f>
        <v>376</v>
      </c>
      <c r="E78" s="183">
        <f>'[5]cabeceras_tomate'!D78</f>
        <v>212</v>
      </c>
      <c r="F78" s="183">
        <f>'[5]cabeceras_tomate'!E78</f>
        <v>994</v>
      </c>
      <c r="G78" s="184"/>
      <c r="H78" s="233">
        <v>28.42</v>
      </c>
      <c r="I78" s="233">
        <f>'[5]cabeceras_tomate'!G78</f>
        <v>24.44</v>
      </c>
      <c r="J78" s="233">
        <f>'[5]cabeceras_tomate'!H78</f>
        <v>12.296</v>
      </c>
      <c r="K78" s="185">
        <f>'[5]cabeceras_tomate'!I78</f>
        <v>65.156</v>
      </c>
    </row>
    <row r="79" spans="1:11" s="186" customFormat="1" ht="11.25" customHeight="1">
      <c r="A79" s="187" t="s">
        <v>63</v>
      </c>
      <c r="B79" s="182"/>
      <c r="C79" s="183">
        <f>'[5]cabeceras_tomate'!B79</f>
        <v>45</v>
      </c>
      <c r="D79" s="183">
        <f>'[5]cabeceras_tomate'!C79</f>
        <v>6450</v>
      </c>
      <c r="E79" s="183">
        <f>'[5]cabeceras_tomate'!D79</f>
        <v>30</v>
      </c>
      <c r="F79" s="183">
        <f>'[5]cabeceras_tomate'!E79</f>
        <v>6525</v>
      </c>
      <c r="G79" s="184"/>
      <c r="H79" s="233">
        <v>3.825</v>
      </c>
      <c r="I79" s="233">
        <f>'[5]cabeceras_tomate'!G79</f>
        <v>500</v>
      </c>
      <c r="J79" s="233">
        <f>'[5]cabeceras_tomate'!H79</f>
        <v>2.55</v>
      </c>
      <c r="K79" s="185">
        <f>'[5]cabeceras_tomate'!I79</f>
        <v>506.375</v>
      </c>
    </row>
    <row r="80" spans="1:11" s="194" customFormat="1" ht="11.25" customHeight="1">
      <c r="A80" s="196" t="s">
        <v>64</v>
      </c>
      <c r="B80" s="189"/>
      <c r="C80" s="190">
        <f>'[5]cabeceras_tomate'!B80</f>
        <v>9342</v>
      </c>
      <c r="D80" s="190">
        <f>'[5]cabeceras_tomate'!C80</f>
        <v>11829</v>
      </c>
      <c r="E80" s="190">
        <f>'[5]cabeceras_tomate'!D80</f>
        <v>2786</v>
      </c>
      <c r="F80" s="191">
        <f>'[5]cabeceras_tomate'!E80</f>
        <v>23957</v>
      </c>
      <c r="G80" s="192"/>
      <c r="H80" s="234">
        <v>847.6940000000001</v>
      </c>
      <c r="I80" s="235">
        <f>'[5]cabeceras_tomate'!G80</f>
        <v>884.591</v>
      </c>
      <c r="J80" s="235">
        <f>'[5]cabeceras_tomate'!H80</f>
        <v>287.958</v>
      </c>
      <c r="K80" s="193">
        <f>'[5]cabeceras_tomate'!I80</f>
        <v>2020.2429999999997</v>
      </c>
    </row>
    <row r="81" spans="1:11" s="186" customFormat="1" ht="11.25" customHeight="1">
      <c r="A81" s="187"/>
      <c r="B81" s="182"/>
      <c r="C81" s="183"/>
      <c r="D81" s="183"/>
      <c r="E81" s="183"/>
      <c r="F81" s="183"/>
      <c r="G81" s="184"/>
      <c r="H81" s="233"/>
      <c r="I81" s="233"/>
      <c r="J81" s="233"/>
      <c r="K81" s="185"/>
    </row>
    <row r="82" spans="1:11" s="186" customFormat="1" ht="11.25" customHeight="1">
      <c r="A82" s="187" t="s">
        <v>65</v>
      </c>
      <c r="B82" s="182"/>
      <c r="C82" s="183">
        <f>'[5]cabeceras_tomate'!B82</f>
        <v>398</v>
      </c>
      <c r="D82" s="183">
        <f>'[5]cabeceras_tomate'!C82</f>
        <v>133</v>
      </c>
      <c r="E82" s="183">
        <f>'[5]cabeceras_tomate'!D82</f>
        <v>179</v>
      </c>
      <c r="F82" s="183">
        <f>'[5]cabeceras_tomate'!E82</f>
        <v>710</v>
      </c>
      <c r="G82" s="184"/>
      <c r="H82" s="233">
        <v>46.092</v>
      </c>
      <c r="I82" s="233">
        <f>'[5]cabeceras_tomate'!G82</f>
        <v>11.036</v>
      </c>
      <c r="J82" s="233">
        <f>'[5]cabeceras_tomate'!H82</f>
        <v>19.808</v>
      </c>
      <c r="K82" s="185">
        <f>'[5]cabeceras_tomate'!I82</f>
        <v>76.936</v>
      </c>
    </row>
    <row r="83" spans="1:11" s="186" customFormat="1" ht="11.25" customHeight="1">
      <c r="A83" s="187" t="s">
        <v>66</v>
      </c>
      <c r="B83" s="182"/>
      <c r="C83" s="183">
        <f>'[5]cabeceras_tomate'!B83</f>
        <v>113</v>
      </c>
      <c r="D83" s="183">
        <f>'[5]cabeceras_tomate'!C83</f>
        <v>203</v>
      </c>
      <c r="E83" s="183">
        <f>'[5]cabeceras_tomate'!D83</f>
        <v>28</v>
      </c>
      <c r="F83" s="183">
        <f>'[5]cabeceras_tomate'!E83</f>
        <v>344</v>
      </c>
      <c r="G83" s="184"/>
      <c r="H83" s="233">
        <v>8.199</v>
      </c>
      <c r="I83" s="233">
        <f>'[5]cabeceras_tomate'!G83</f>
        <v>17.057</v>
      </c>
      <c r="J83" s="233">
        <f>'[5]cabeceras_tomate'!H83</f>
        <v>2.399</v>
      </c>
      <c r="K83" s="185">
        <f>'[5]cabeceras_tomate'!I83</f>
        <v>27.655</v>
      </c>
    </row>
    <row r="84" spans="1:11" s="194" customFormat="1" ht="11.25" customHeight="1">
      <c r="A84" s="188" t="s">
        <v>67</v>
      </c>
      <c r="B84" s="189"/>
      <c r="C84" s="190">
        <f>'[5]cabeceras_tomate'!B84</f>
        <v>511</v>
      </c>
      <c r="D84" s="190">
        <f>'[5]cabeceras_tomate'!C84</f>
        <v>336</v>
      </c>
      <c r="E84" s="190">
        <f>'[5]cabeceras_tomate'!D84</f>
        <v>207</v>
      </c>
      <c r="F84" s="191">
        <f>'[5]cabeceras_tomate'!E84</f>
        <v>1054</v>
      </c>
      <c r="G84" s="192"/>
      <c r="H84" s="234">
        <v>54.291</v>
      </c>
      <c r="I84" s="235">
        <f>'[5]cabeceras_tomate'!G84</f>
        <v>28.092999999999996</v>
      </c>
      <c r="J84" s="235">
        <f>'[5]cabeceras_tomate'!H84</f>
        <v>22.207</v>
      </c>
      <c r="K84" s="193">
        <f>'[5]cabeceras_tomate'!I84</f>
        <v>104.59100000000001</v>
      </c>
    </row>
    <row r="85" spans="1:11" s="186" customFormat="1" ht="11.25" customHeight="1">
      <c r="A85" s="187"/>
      <c r="B85" s="182"/>
      <c r="C85" s="183"/>
      <c r="D85" s="183"/>
      <c r="E85" s="183"/>
      <c r="F85" s="183"/>
      <c r="G85" s="184"/>
      <c r="H85" s="233"/>
      <c r="I85" s="233"/>
      <c r="J85" s="233"/>
      <c r="K85" s="185"/>
    </row>
    <row r="86" spans="1:11" s="186" customFormat="1" ht="11.25" customHeight="1" thickBot="1">
      <c r="A86" s="187"/>
      <c r="B86" s="182"/>
      <c r="C86" s="183"/>
      <c r="D86" s="183"/>
      <c r="E86" s="183"/>
      <c r="F86" s="183"/>
      <c r="G86" s="184"/>
      <c r="H86" s="233"/>
      <c r="I86" s="233"/>
      <c r="J86" s="233"/>
      <c r="K86" s="185"/>
    </row>
    <row r="87" spans="1:11" s="186" customFormat="1" ht="11.25" customHeight="1">
      <c r="A87" s="199"/>
      <c r="B87" s="200"/>
      <c r="C87" s="201"/>
      <c r="D87" s="201"/>
      <c r="E87" s="201"/>
      <c r="F87" s="202"/>
      <c r="G87" s="184"/>
      <c r="H87" s="236"/>
      <c r="I87" s="237"/>
      <c r="J87" s="237"/>
      <c r="K87" s="203"/>
    </row>
    <row r="88" spans="1:11" s="194" customFormat="1" ht="11.25" customHeight="1">
      <c r="A88" s="204" t="str">
        <f>'[5]cabeceras_tomate'!A89</f>
        <v>ESPAÑA 2015</v>
      </c>
      <c r="B88" s="205"/>
      <c r="C88" s="206">
        <f>'[5]cabeceras_tomate'!B89</f>
        <v>11219</v>
      </c>
      <c r="D88" s="206">
        <f>'[5]cabeceras_tomate'!C89</f>
        <v>43044</v>
      </c>
      <c r="E88" s="206">
        <f>'[5]cabeceras_tomate'!D89</f>
        <v>4851</v>
      </c>
      <c r="F88" s="207">
        <f>'[5]cabeceras_tomate'!E89</f>
        <v>59114</v>
      </c>
      <c r="G88" s="192"/>
      <c r="H88" s="238">
        <v>1044.393</v>
      </c>
      <c r="I88" s="239">
        <f>'[5]cabeceras_tomate'!G89</f>
        <v>3465.0499999999997</v>
      </c>
      <c r="J88" s="239">
        <f>'[5]cabeceras_tomate'!H89</f>
        <v>503.31300000000005</v>
      </c>
      <c r="K88" s="210">
        <f>'[5]cabeceras_tomate'!I89</f>
        <v>5012.756</v>
      </c>
    </row>
    <row r="89" spans="1:11" s="194" customFormat="1" ht="11.25" customHeight="1">
      <c r="A89" s="204" t="str">
        <f>'[5]cabeceras_tomate'!A90</f>
        <v>ESPAÑA 2014</v>
      </c>
      <c r="B89" s="205"/>
      <c r="C89" s="206">
        <f>'[5]cabeceras_tomate'!B90</f>
        <v>11256.507493404748</v>
      </c>
      <c r="D89" s="206">
        <f>'[5]cabeceras_tomate'!C90</f>
        <v>37955</v>
      </c>
      <c r="E89" s="206">
        <f>'[5]cabeceras_tomate'!D90</f>
        <v>5173</v>
      </c>
      <c r="F89" s="207">
        <f>'[5]cabeceras_tomate'!E90</f>
        <v>54384.507493404744</v>
      </c>
      <c r="G89" s="192"/>
      <c r="H89" s="238">
        <f>'[5]cabeceras_tomate'!F90</f>
        <v>1076.3790158587653</v>
      </c>
      <c r="I89" s="239">
        <f>'[5]cabeceras_tomate'!G90</f>
        <v>3295.309</v>
      </c>
      <c r="J89" s="239">
        <f>'[5]cabeceras_tomate'!H90</f>
        <v>512.348</v>
      </c>
      <c r="K89" s="210">
        <f>'[5]cabeceras_tomate'!I90</f>
        <v>4884.0360158587655</v>
      </c>
    </row>
    <row r="90" spans="1:11" s="194" customFormat="1" ht="11.25" customHeight="1">
      <c r="A90" s="204" t="str">
        <f>'[5]cabeceras_tomate'!A91</f>
        <v>ESPAÑA 2015/2014=100</v>
      </c>
      <c r="B90" s="205"/>
      <c r="C90" s="209">
        <f>'[5]cabeceras_tomate'!B91</f>
        <v>99.66679280028265</v>
      </c>
      <c r="D90" s="209">
        <f>'[5]cabeceras_tomate'!C91</f>
        <v>113.4079831379265</v>
      </c>
      <c r="E90" s="209">
        <f>'[5]cabeceras_tomate'!D91</f>
        <v>93.77537212449256</v>
      </c>
      <c r="F90" s="211">
        <f>'[5]cabeceras_tomate'!E91</f>
        <v>108.69639668460509</v>
      </c>
      <c r="G90" s="192"/>
      <c r="H90" s="208">
        <f>'[5]cabeceras_tomate'!F91</f>
        <v>97.0283686891419</v>
      </c>
      <c r="I90" s="209">
        <f>'[5]cabeceras_tomate'!G91</f>
        <v>105.15098887539833</v>
      </c>
      <c r="J90" s="209">
        <f>'[5]cabeceras_tomate'!H91</f>
        <v>98.23655015731497</v>
      </c>
      <c r="K90" s="211">
        <f>'[5]cabeceras_tomate'!I91</f>
        <v>102.63552487580503</v>
      </c>
    </row>
    <row r="91" spans="1:11" ht="11.25" customHeight="1" thickBot="1">
      <c r="A91" s="212"/>
      <c r="B91" s="213"/>
      <c r="C91" s="214"/>
      <c r="D91" s="214"/>
      <c r="E91" s="214"/>
      <c r="F91" s="215"/>
      <c r="G91" s="216"/>
      <c r="H91" s="217"/>
      <c r="I91" s="218"/>
      <c r="J91" s="218"/>
      <c r="K91" s="219"/>
    </row>
    <row r="625" ht="11.25" customHeight="1">
      <c r="B625" s="221"/>
    </row>
    <row r="626" ht="11.25" customHeight="1">
      <c r="B626" s="221"/>
    </row>
    <row r="627" ht="11.25" customHeight="1">
      <c r="B627" s="221"/>
    </row>
    <row r="628" ht="11.25" customHeight="1">
      <c r="B628" s="221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31496062992125984" top="0.3937007874015748" bottom="0.3937007874015748" header="0" footer="0.2755905511811024"/>
  <pageSetup firstPageNumber="9" useFirstPageNumber="1" horizontalDpi="600" verticalDpi="600" orientation="portrait" paperSize="9" scale="74" r:id="rId1"/>
  <colBreaks count="1" manualBreakCount="1">
    <brk id="11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0"/>
  <dimension ref="A1:K626"/>
  <sheetViews>
    <sheetView view="pageBreakPreview" zoomScale="80" zoomScaleNormal="80" zoomScaleSheetLayoutView="80" zoomScalePageLayoutView="0" workbookViewId="0" topLeftCell="A1">
      <selection activeCell="N66" sqref="N66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9" width="12.421875" style="61" customWidth="1"/>
    <col min="10" max="10" width="15.00390625" style="61" customWidth="1"/>
    <col min="11" max="11" width="12.421875" style="61" customWidth="1"/>
    <col min="12" max="12" width="0.71875" style="7" customWidth="1"/>
    <col min="13" max="14" width="11.57421875" style="7" hidden="1" customWidth="1"/>
    <col min="15" max="15" width="11.57421875" style="7" customWidth="1"/>
    <col min="16" max="16384" width="9.8515625" style="61" customWidth="1"/>
  </cols>
  <sheetData>
    <row r="1" spans="1:11" s="1" customFormat="1" ht="12.75" customHeight="1">
      <c r="A1" s="293" t="s">
        <v>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294" t="s">
        <v>70</v>
      </c>
      <c r="K2" s="2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95" t="s">
        <v>3</v>
      </c>
      <c r="D4" s="296"/>
      <c r="E4" s="296"/>
      <c r="F4" s="297"/>
      <c r="G4" s="10"/>
      <c r="H4" s="298" t="s">
        <v>4</v>
      </c>
      <c r="I4" s="299"/>
      <c r="J4" s="299"/>
      <c r="K4" s="30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298</v>
      </c>
      <c r="D7" s="22" t="s">
        <v>7</v>
      </c>
      <c r="E7" s="22">
        <v>8</v>
      </c>
      <c r="F7" s="23" t="str">
        <f>CONCATENATE(D6,"=100")</f>
        <v>2014=100</v>
      </c>
      <c r="G7" s="24"/>
      <c r="H7" s="21" t="s">
        <v>298</v>
      </c>
      <c r="I7" s="22" t="s">
        <v>7</v>
      </c>
      <c r="J7" s="22">
        <v>12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224"/>
      <c r="I9" s="224"/>
      <c r="J9" s="224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224"/>
      <c r="I10" s="224"/>
      <c r="J10" s="224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224"/>
      <c r="I11" s="224"/>
      <c r="J11" s="224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224"/>
      <c r="I12" s="224"/>
      <c r="J12" s="224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225"/>
      <c r="I13" s="226"/>
      <c r="J13" s="2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224"/>
      <c r="I14" s="224"/>
      <c r="J14" s="224"/>
      <c r="K14" s="33"/>
    </row>
    <row r="15" spans="1:11" s="43" customFormat="1" ht="11.25" customHeight="1">
      <c r="A15" s="37" t="s">
        <v>13</v>
      </c>
      <c r="B15" s="38"/>
      <c r="C15" s="39"/>
      <c r="D15" s="39">
        <v>1</v>
      </c>
      <c r="E15" s="39">
        <v>1</v>
      </c>
      <c r="F15" s="40">
        <f>IF(D15&gt;0,100*E15/D15,0)</f>
        <v>100</v>
      </c>
      <c r="G15" s="41"/>
      <c r="H15" s="225"/>
      <c r="I15" s="226">
        <v>0.01</v>
      </c>
      <c r="J15" s="226">
        <v>0.01</v>
      </c>
      <c r="K15" s="42">
        <f>IF(I15&gt;0,100*J15/I15,0)</f>
        <v>100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224"/>
      <c r="I16" s="224"/>
      <c r="J16" s="224"/>
      <c r="K16" s="33"/>
    </row>
    <row r="17" spans="1:11" s="43" customFormat="1" ht="11.25" customHeight="1">
      <c r="A17" s="37" t="s">
        <v>14</v>
      </c>
      <c r="B17" s="38"/>
      <c r="C17" s="39">
        <v>2</v>
      </c>
      <c r="D17" s="39">
        <v>2</v>
      </c>
      <c r="E17" s="39">
        <v>2</v>
      </c>
      <c r="F17" s="40">
        <f>IF(D17&gt;0,100*E17/D17,0)</f>
        <v>100</v>
      </c>
      <c r="G17" s="41"/>
      <c r="H17" s="225">
        <v>0.026</v>
      </c>
      <c r="I17" s="226">
        <v>0.026</v>
      </c>
      <c r="J17" s="226">
        <v>0.026</v>
      </c>
      <c r="K17" s="42">
        <f>IF(I17&gt;0,100*J17/I17,0)</f>
        <v>100.00000000000001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224"/>
      <c r="I18" s="224"/>
      <c r="J18" s="224"/>
      <c r="K18" s="33"/>
    </row>
    <row r="19" spans="1:11" s="34" customFormat="1" ht="11.25" customHeight="1">
      <c r="A19" s="29" t="s">
        <v>15</v>
      </c>
      <c r="B19" s="30"/>
      <c r="C19" s="31">
        <v>1</v>
      </c>
      <c r="D19" s="31">
        <v>1</v>
      </c>
      <c r="E19" s="31">
        <v>1</v>
      </c>
      <c r="F19" s="32"/>
      <c r="G19" s="32"/>
      <c r="H19" s="224">
        <v>0.011</v>
      </c>
      <c r="I19" s="224">
        <v>0.011</v>
      </c>
      <c r="J19" s="224">
        <v>0.01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224"/>
      <c r="I20" s="224"/>
      <c r="J20" s="2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224"/>
      <c r="I21" s="224"/>
      <c r="J21" s="224"/>
      <c r="K21" s="33"/>
    </row>
    <row r="22" spans="1:11" s="43" customFormat="1" ht="11.25" customHeight="1">
      <c r="A22" s="37" t="s">
        <v>18</v>
      </c>
      <c r="B22" s="38"/>
      <c r="C22" s="39">
        <v>1</v>
      </c>
      <c r="D22" s="39">
        <v>1</v>
      </c>
      <c r="E22" s="39">
        <v>1</v>
      </c>
      <c r="F22" s="40">
        <f>IF(D22&gt;0,100*E22/D22,0)</f>
        <v>100</v>
      </c>
      <c r="G22" s="41"/>
      <c r="H22" s="225">
        <v>0.011</v>
      </c>
      <c r="I22" s="226">
        <v>0.011</v>
      </c>
      <c r="J22" s="226">
        <v>0.01</v>
      </c>
      <c r="K22" s="42">
        <f>IF(I22&gt;0,100*J22/I22,0)</f>
        <v>90.90909090909092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224"/>
      <c r="I23" s="224"/>
      <c r="J23" s="224"/>
      <c r="K23" s="33"/>
    </row>
    <row r="24" spans="1:11" s="43" customFormat="1" ht="11.25" customHeight="1">
      <c r="A24" s="37" t="s">
        <v>19</v>
      </c>
      <c r="B24" s="38"/>
      <c r="C24" s="39">
        <v>957</v>
      </c>
      <c r="D24" s="39">
        <v>982</v>
      </c>
      <c r="E24" s="39">
        <v>1100</v>
      </c>
      <c r="F24" s="40">
        <f>IF(D24&gt;0,100*E24/D24,0)</f>
        <v>112.0162932790224</v>
      </c>
      <c r="G24" s="41"/>
      <c r="H24" s="225">
        <v>14.159</v>
      </c>
      <c r="I24" s="226">
        <v>14.587</v>
      </c>
      <c r="J24" s="226">
        <v>15</v>
      </c>
      <c r="K24" s="42">
        <f>IF(I24&gt;0,100*J24/I24,0)</f>
        <v>102.83128813326935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224"/>
      <c r="I25" s="224"/>
      <c r="J25" s="224"/>
      <c r="K25" s="33"/>
    </row>
    <row r="26" spans="1:11" s="43" customFormat="1" ht="11.25" customHeight="1">
      <c r="A26" s="37" t="s">
        <v>20</v>
      </c>
      <c r="B26" s="38"/>
      <c r="C26" s="39">
        <v>190</v>
      </c>
      <c r="D26" s="39">
        <v>180</v>
      </c>
      <c r="E26" s="39">
        <v>180</v>
      </c>
      <c r="F26" s="40">
        <f>IF(D26&gt;0,100*E26/D26,0)</f>
        <v>100</v>
      </c>
      <c r="G26" s="41"/>
      <c r="H26" s="225">
        <v>2.5</v>
      </c>
      <c r="I26" s="226">
        <v>2.3</v>
      </c>
      <c r="J26" s="226">
        <v>2.3</v>
      </c>
      <c r="K26" s="42">
        <f>IF(I26&gt;0,100*J26/I26,0)</f>
        <v>100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224"/>
      <c r="I27" s="224"/>
      <c r="J27" s="224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224"/>
      <c r="I28" s="224"/>
      <c r="J28" s="224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224"/>
      <c r="I29" s="224"/>
      <c r="J29" s="224"/>
      <c r="K29" s="33"/>
    </row>
    <row r="30" spans="1:11" s="34" customFormat="1" ht="11.25" customHeight="1">
      <c r="A30" s="36" t="s">
        <v>23</v>
      </c>
      <c r="B30" s="30"/>
      <c r="C30" s="31">
        <v>25</v>
      </c>
      <c r="D30" s="31">
        <v>29</v>
      </c>
      <c r="E30" s="31">
        <v>29</v>
      </c>
      <c r="F30" s="32"/>
      <c r="G30" s="32"/>
      <c r="H30" s="224">
        <v>0.5</v>
      </c>
      <c r="I30" s="224">
        <v>0.72</v>
      </c>
      <c r="J30" s="224">
        <v>0.54</v>
      </c>
      <c r="K30" s="33"/>
    </row>
    <row r="31" spans="1:11" s="43" customFormat="1" ht="11.25" customHeight="1">
      <c r="A31" s="44" t="s">
        <v>24</v>
      </c>
      <c r="B31" s="38"/>
      <c r="C31" s="39">
        <v>25</v>
      </c>
      <c r="D31" s="39">
        <v>29</v>
      </c>
      <c r="E31" s="39">
        <v>29</v>
      </c>
      <c r="F31" s="40">
        <f>IF(D31&gt;0,100*E31/D31,0)</f>
        <v>100</v>
      </c>
      <c r="G31" s="41"/>
      <c r="H31" s="225">
        <v>0.5</v>
      </c>
      <c r="I31" s="226">
        <v>0.72</v>
      </c>
      <c r="J31" s="226">
        <v>0.54</v>
      </c>
      <c r="K31" s="42">
        <f>IF(I31&gt;0,100*J31/I31,0)</f>
        <v>75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224"/>
      <c r="I32" s="224"/>
      <c r="J32" s="224"/>
      <c r="K32" s="33"/>
    </row>
    <row r="33" spans="1:11" s="34" customFormat="1" ht="11.25" customHeight="1">
      <c r="A33" s="36" t="s">
        <v>25</v>
      </c>
      <c r="B33" s="30"/>
      <c r="C33" s="31">
        <v>220</v>
      </c>
      <c r="D33" s="31">
        <v>220</v>
      </c>
      <c r="E33" s="31">
        <v>220</v>
      </c>
      <c r="F33" s="32"/>
      <c r="G33" s="32"/>
      <c r="H33" s="224">
        <v>2.64</v>
      </c>
      <c r="I33" s="224">
        <v>2.5</v>
      </c>
      <c r="J33" s="224">
        <v>2.5</v>
      </c>
      <c r="K33" s="33"/>
    </row>
    <row r="34" spans="1:11" s="34" customFormat="1" ht="11.25" customHeight="1">
      <c r="A34" s="36" t="s">
        <v>26</v>
      </c>
      <c r="B34" s="30"/>
      <c r="C34" s="31">
        <v>31</v>
      </c>
      <c r="D34" s="31">
        <v>28</v>
      </c>
      <c r="E34" s="31">
        <v>23</v>
      </c>
      <c r="F34" s="32"/>
      <c r="G34" s="32"/>
      <c r="H34" s="224">
        <v>0.312</v>
      </c>
      <c r="I34" s="224">
        <v>0.28</v>
      </c>
      <c r="J34" s="224">
        <v>0.28</v>
      </c>
      <c r="K34" s="33"/>
    </row>
    <row r="35" spans="1:11" s="34" customFormat="1" ht="11.25" customHeight="1">
      <c r="A35" s="36" t="s">
        <v>27</v>
      </c>
      <c r="B35" s="30"/>
      <c r="C35" s="31">
        <v>12</v>
      </c>
      <c r="D35" s="31">
        <v>11</v>
      </c>
      <c r="E35" s="31">
        <v>11</v>
      </c>
      <c r="F35" s="32"/>
      <c r="G35" s="32"/>
      <c r="H35" s="224">
        <v>0.15</v>
      </c>
      <c r="I35" s="224">
        <v>0.135</v>
      </c>
      <c r="J35" s="224">
        <v>0.135</v>
      </c>
      <c r="K35" s="33"/>
    </row>
    <row r="36" spans="1:11" s="34" customFormat="1" ht="11.25" customHeight="1">
      <c r="A36" s="36" t="s">
        <v>28</v>
      </c>
      <c r="B36" s="30"/>
      <c r="C36" s="31">
        <v>516</v>
      </c>
      <c r="D36" s="31">
        <v>500</v>
      </c>
      <c r="E36" s="31">
        <v>500</v>
      </c>
      <c r="F36" s="32"/>
      <c r="G36" s="32"/>
      <c r="H36" s="224">
        <v>5.157</v>
      </c>
      <c r="I36" s="224">
        <v>7.5</v>
      </c>
      <c r="J36" s="224">
        <v>7.5</v>
      </c>
      <c r="K36" s="33"/>
    </row>
    <row r="37" spans="1:11" s="43" customFormat="1" ht="11.25" customHeight="1">
      <c r="A37" s="37" t="s">
        <v>29</v>
      </c>
      <c r="B37" s="38"/>
      <c r="C37" s="39">
        <v>779</v>
      </c>
      <c r="D37" s="39">
        <v>759</v>
      </c>
      <c r="E37" s="39">
        <v>754</v>
      </c>
      <c r="F37" s="40">
        <f>IF(D37&gt;0,100*E37/D37,0)</f>
        <v>99.34123847167325</v>
      </c>
      <c r="G37" s="41"/>
      <c r="H37" s="225">
        <v>8.259</v>
      </c>
      <c r="I37" s="226">
        <v>10.415</v>
      </c>
      <c r="J37" s="226">
        <v>10.415</v>
      </c>
      <c r="K37" s="42">
        <f>IF(I37&gt;0,100*J37/I37,0)</f>
        <v>100.00000000000001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224"/>
      <c r="I38" s="224"/>
      <c r="J38" s="224"/>
      <c r="K38" s="33"/>
    </row>
    <row r="39" spans="1:11" s="43" customFormat="1" ht="11.25" customHeight="1">
      <c r="A39" s="37" t="s">
        <v>30</v>
      </c>
      <c r="B39" s="38"/>
      <c r="C39" s="39">
        <v>114</v>
      </c>
      <c r="D39" s="39">
        <v>205</v>
      </c>
      <c r="E39" s="39">
        <v>200</v>
      </c>
      <c r="F39" s="40">
        <f>IF(D39&gt;0,100*E39/D39,0)</f>
        <v>97.5609756097561</v>
      </c>
      <c r="G39" s="41"/>
      <c r="H39" s="225">
        <v>1.647</v>
      </c>
      <c r="I39" s="226">
        <v>2.949</v>
      </c>
      <c r="J39" s="226">
        <v>1.12</v>
      </c>
      <c r="K39" s="42">
        <f>IF(I39&gt;0,100*J39/I39,0)</f>
        <v>37.978975924042054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224"/>
      <c r="I40" s="224"/>
      <c r="J40" s="224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224"/>
      <c r="I41" s="224"/>
      <c r="J41" s="224"/>
      <c r="K41" s="33"/>
    </row>
    <row r="42" spans="1:11" s="34" customFormat="1" ht="11.25" customHeight="1">
      <c r="A42" s="36" t="s">
        <v>32</v>
      </c>
      <c r="B42" s="30"/>
      <c r="C42" s="31"/>
      <c r="D42" s="31">
        <v>1</v>
      </c>
      <c r="E42" s="31">
        <v>1</v>
      </c>
      <c r="F42" s="32"/>
      <c r="G42" s="32"/>
      <c r="H42" s="224"/>
      <c r="I42" s="224">
        <v>0.015</v>
      </c>
      <c r="J42" s="224">
        <v>0.015</v>
      </c>
      <c r="K42" s="33"/>
    </row>
    <row r="43" spans="1:11" s="34" customFormat="1" ht="11.25" customHeight="1">
      <c r="A43" s="36" t="s">
        <v>33</v>
      </c>
      <c r="B43" s="30"/>
      <c r="C43" s="31">
        <v>3</v>
      </c>
      <c r="D43" s="31"/>
      <c r="E43" s="31"/>
      <c r="F43" s="32"/>
      <c r="G43" s="32"/>
      <c r="H43" s="224">
        <v>0.032</v>
      </c>
      <c r="I43" s="224"/>
      <c r="J43" s="224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224"/>
      <c r="I44" s="224"/>
      <c r="J44" s="224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224"/>
      <c r="I45" s="224"/>
      <c r="J45" s="224"/>
      <c r="K45" s="33"/>
    </row>
    <row r="46" spans="1:11" s="34" customFormat="1" ht="11.25" customHeight="1">
      <c r="A46" s="36" t="s">
        <v>36</v>
      </c>
      <c r="B46" s="30"/>
      <c r="C46" s="31">
        <v>5</v>
      </c>
      <c r="D46" s="31">
        <v>5</v>
      </c>
      <c r="E46" s="31">
        <v>5</v>
      </c>
      <c r="F46" s="32"/>
      <c r="G46" s="32"/>
      <c r="H46" s="224">
        <v>0.075</v>
      </c>
      <c r="I46" s="224">
        <v>0.05</v>
      </c>
      <c r="J46" s="224">
        <v>0.05</v>
      </c>
      <c r="K46" s="33"/>
    </row>
    <row r="47" spans="1:11" s="34" customFormat="1" ht="11.25" customHeight="1">
      <c r="A47" s="36" t="s">
        <v>37</v>
      </c>
      <c r="B47" s="30"/>
      <c r="C47" s="31">
        <v>2</v>
      </c>
      <c r="D47" s="31">
        <v>2</v>
      </c>
      <c r="E47" s="31"/>
      <c r="F47" s="32"/>
      <c r="G47" s="32"/>
      <c r="H47" s="224">
        <v>0.01</v>
      </c>
      <c r="I47" s="224">
        <v>0.01</v>
      </c>
      <c r="J47" s="224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224"/>
      <c r="I48" s="224"/>
      <c r="J48" s="224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224"/>
      <c r="I49" s="224"/>
      <c r="J49" s="224"/>
      <c r="K49" s="33"/>
    </row>
    <row r="50" spans="1:11" s="43" customFormat="1" ht="11.25" customHeight="1">
      <c r="A50" s="44" t="s">
        <v>40</v>
      </c>
      <c r="B50" s="38"/>
      <c r="C50" s="39">
        <v>10</v>
      </c>
      <c r="D50" s="39">
        <v>8</v>
      </c>
      <c r="E50" s="39">
        <v>6</v>
      </c>
      <c r="F50" s="40">
        <f>IF(D50&gt;0,100*E50/D50,0)</f>
        <v>75</v>
      </c>
      <c r="G50" s="41"/>
      <c r="H50" s="225">
        <v>0.11699999999999999</v>
      </c>
      <c r="I50" s="226">
        <v>0.075</v>
      </c>
      <c r="J50" s="226">
        <v>0.065</v>
      </c>
      <c r="K50" s="42">
        <f>IF(I50&gt;0,100*J50/I50,0)</f>
        <v>86.66666666666667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224"/>
      <c r="I51" s="224"/>
      <c r="J51" s="224"/>
      <c r="K51" s="33"/>
    </row>
    <row r="52" spans="1:11" s="43" customFormat="1" ht="11.25" customHeight="1">
      <c r="A52" s="37" t="s">
        <v>41</v>
      </c>
      <c r="B52" s="38"/>
      <c r="C52" s="39">
        <v>10</v>
      </c>
      <c r="D52" s="39">
        <v>16</v>
      </c>
      <c r="E52" s="39">
        <v>18</v>
      </c>
      <c r="F52" s="40">
        <f>IF(D52&gt;0,100*E52/D52,0)</f>
        <v>112.5</v>
      </c>
      <c r="G52" s="41"/>
      <c r="H52" s="225">
        <v>0.15</v>
      </c>
      <c r="I52" s="226">
        <v>0.27</v>
      </c>
      <c r="J52" s="226">
        <v>0.27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224"/>
      <c r="I53" s="224"/>
      <c r="J53" s="224"/>
      <c r="K53" s="33"/>
    </row>
    <row r="54" spans="1:11" s="34" customFormat="1" ht="11.25" customHeight="1">
      <c r="A54" s="36" t="s">
        <v>42</v>
      </c>
      <c r="B54" s="30"/>
      <c r="C54" s="31">
        <v>115</v>
      </c>
      <c r="D54" s="31">
        <v>120</v>
      </c>
      <c r="E54" s="31">
        <v>216</v>
      </c>
      <c r="F54" s="32"/>
      <c r="G54" s="32"/>
      <c r="H54" s="224">
        <v>1.495</v>
      </c>
      <c r="I54" s="224">
        <v>1.56</v>
      </c>
      <c r="J54" s="224">
        <v>2.7</v>
      </c>
      <c r="K54" s="33"/>
    </row>
    <row r="55" spans="1:11" s="34" customFormat="1" ht="11.25" customHeight="1">
      <c r="A55" s="36" t="s">
        <v>43</v>
      </c>
      <c r="B55" s="30"/>
      <c r="C55" s="31">
        <v>12</v>
      </c>
      <c r="D55" s="31">
        <v>12</v>
      </c>
      <c r="E55" s="31">
        <v>14</v>
      </c>
      <c r="F55" s="32"/>
      <c r="G55" s="32"/>
      <c r="H55" s="224">
        <v>0.12</v>
      </c>
      <c r="I55" s="224">
        <v>0.12</v>
      </c>
      <c r="J55" s="224">
        <v>0.14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224"/>
      <c r="I56" s="224"/>
      <c r="J56" s="224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224"/>
      <c r="I57" s="224"/>
      <c r="J57" s="224"/>
      <c r="K57" s="33"/>
    </row>
    <row r="58" spans="1:11" s="34" customFormat="1" ht="11.25" customHeight="1">
      <c r="A58" s="36" t="s">
        <v>46</v>
      </c>
      <c r="B58" s="30"/>
      <c r="C58" s="31">
        <v>32</v>
      </c>
      <c r="D58" s="31">
        <v>24</v>
      </c>
      <c r="E58" s="31">
        <v>3</v>
      </c>
      <c r="F58" s="32"/>
      <c r="G58" s="32"/>
      <c r="H58" s="224">
        <v>0.336</v>
      </c>
      <c r="I58" s="224">
        <v>0.252</v>
      </c>
      <c r="J58" s="224">
        <v>0.032</v>
      </c>
      <c r="K58" s="33"/>
    </row>
    <row r="59" spans="1:11" s="43" customFormat="1" ht="11.25" customHeight="1">
      <c r="A59" s="37" t="s">
        <v>47</v>
      </c>
      <c r="B59" s="38"/>
      <c r="C59" s="39">
        <v>159</v>
      </c>
      <c r="D59" s="39">
        <v>156</v>
      </c>
      <c r="E59" s="39">
        <v>233</v>
      </c>
      <c r="F59" s="40">
        <f>IF(D59&gt;0,100*E59/D59,0)</f>
        <v>149.35897435897436</v>
      </c>
      <c r="G59" s="41"/>
      <c r="H59" s="225">
        <v>1.9510000000000003</v>
      </c>
      <c r="I59" s="226">
        <v>1.9320000000000002</v>
      </c>
      <c r="J59" s="226">
        <v>2.8720000000000003</v>
      </c>
      <c r="K59" s="42">
        <f>IF(I59&gt;0,100*J59/I59,0)</f>
        <v>148.65424430641824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224"/>
      <c r="I60" s="224"/>
      <c r="J60" s="224"/>
      <c r="K60" s="33"/>
    </row>
    <row r="61" spans="1:11" s="34" customFormat="1" ht="11.25" customHeight="1">
      <c r="A61" s="36" t="s">
        <v>48</v>
      </c>
      <c r="B61" s="30"/>
      <c r="C61" s="31">
        <v>2100</v>
      </c>
      <c r="D61" s="31">
        <v>2100</v>
      </c>
      <c r="E61" s="31">
        <v>1900</v>
      </c>
      <c r="F61" s="32"/>
      <c r="G61" s="32"/>
      <c r="H61" s="224">
        <v>26</v>
      </c>
      <c r="I61" s="224">
        <v>27</v>
      </c>
      <c r="J61" s="224">
        <v>31</v>
      </c>
      <c r="K61" s="33"/>
    </row>
    <row r="62" spans="1:11" s="34" customFormat="1" ht="11.25" customHeight="1">
      <c r="A62" s="36" t="s">
        <v>49</v>
      </c>
      <c r="B62" s="30"/>
      <c r="C62" s="31">
        <v>925</v>
      </c>
      <c r="D62" s="31">
        <v>1000</v>
      </c>
      <c r="E62" s="31">
        <v>940</v>
      </c>
      <c r="F62" s="32"/>
      <c r="G62" s="32"/>
      <c r="H62" s="224">
        <v>15.5</v>
      </c>
      <c r="I62" s="224">
        <v>19.5</v>
      </c>
      <c r="J62" s="224">
        <v>18.5</v>
      </c>
      <c r="K62" s="33"/>
    </row>
    <row r="63" spans="1:11" s="34" customFormat="1" ht="11.25" customHeight="1">
      <c r="A63" s="36" t="s">
        <v>50</v>
      </c>
      <c r="B63" s="30"/>
      <c r="C63" s="31">
        <v>775</v>
      </c>
      <c r="D63" s="31">
        <v>948</v>
      </c>
      <c r="E63" s="31">
        <v>947</v>
      </c>
      <c r="F63" s="32"/>
      <c r="G63" s="32"/>
      <c r="H63" s="224">
        <v>13.175</v>
      </c>
      <c r="I63" s="224">
        <v>15.9</v>
      </c>
      <c r="J63" s="224">
        <v>15.15</v>
      </c>
      <c r="K63" s="33"/>
    </row>
    <row r="64" spans="1:11" s="43" customFormat="1" ht="11.25" customHeight="1">
      <c r="A64" s="37" t="s">
        <v>51</v>
      </c>
      <c r="B64" s="38"/>
      <c r="C64" s="39">
        <v>3800</v>
      </c>
      <c r="D64" s="39">
        <v>4048</v>
      </c>
      <c r="E64" s="39">
        <v>3787</v>
      </c>
      <c r="F64" s="40">
        <f>IF(D64&gt;0,100*E64/D64,0)</f>
        <v>93.55237154150197</v>
      </c>
      <c r="G64" s="41"/>
      <c r="H64" s="225">
        <v>54.675</v>
      </c>
      <c r="I64" s="226">
        <v>62.4</v>
      </c>
      <c r="J64" s="226">
        <v>64.65</v>
      </c>
      <c r="K64" s="42">
        <f>IF(I64&gt;0,100*J64/I64,0)</f>
        <v>103.60576923076924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224"/>
      <c r="I65" s="224"/>
      <c r="J65" s="224"/>
      <c r="K65" s="33"/>
    </row>
    <row r="66" spans="1:11" s="43" customFormat="1" ht="11.25" customHeight="1">
      <c r="A66" s="37" t="s">
        <v>52</v>
      </c>
      <c r="B66" s="38"/>
      <c r="C66" s="39">
        <v>7281</v>
      </c>
      <c r="D66" s="39">
        <v>8400</v>
      </c>
      <c r="E66" s="39">
        <v>8400</v>
      </c>
      <c r="F66" s="40">
        <f>IF(D66&gt;0,100*E66/D66,0)</f>
        <v>100</v>
      </c>
      <c r="G66" s="41"/>
      <c r="H66" s="225">
        <v>86.644</v>
      </c>
      <c r="I66" s="226">
        <v>98.1</v>
      </c>
      <c r="J66" s="226">
        <v>109.724</v>
      </c>
      <c r="K66" s="42">
        <f>IF(I66&gt;0,100*J66/I66,0)</f>
        <v>111.84913353720694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224"/>
      <c r="I67" s="224"/>
      <c r="J67" s="224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224"/>
      <c r="I68" s="224"/>
      <c r="J68" s="224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224"/>
      <c r="I69" s="224"/>
      <c r="J69" s="224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225"/>
      <c r="I70" s="226"/>
      <c r="J70" s="2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224"/>
      <c r="I71" s="224"/>
      <c r="J71" s="224"/>
      <c r="K71" s="33"/>
    </row>
    <row r="72" spans="1:11" s="34" customFormat="1" ht="11.25" customHeight="1">
      <c r="A72" s="36" t="s">
        <v>56</v>
      </c>
      <c r="B72" s="30"/>
      <c r="C72" s="31">
        <v>261</v>
      </c>
      <c r="D72" s="31">
        <v>258</v>
      </c>
      <c r="E72" s="31">
        <v>258</v>
      </c>
      <c r="F72" s="32"/>
      <c r="G72" s="32"/>
      <c r="H72" s="224">
        <v>2.98</v>
      </c>
      <c r="I72" s="224">
        <v>2.963</v>
      </c>
      <c r="J72" s="224">
        <v>2.963</v>
      </c>
      <c r="K72" s="33"/>
    </row>
    <row r="73" spans="1:11" s="34" customFormat="1" ht="11.25" customHeight="1">
      <c r="A73" s="36" t="s">
        <v>57</v>
      </c>
      <c r="B73" s="30"/>
      <c r="C73" s="31">
        <v>220</v>
      </c>
      <c r="D73" s="31">
        <v>190</v>
      </c>
      <c r="E73" s="31">
        <v>180</v>
      </c>
      <c r="F73" s="32"/>
      <c r="G73" s="32"/>
      <c r="H73" s="224">
        <v>4.1</v>
      </c>
      <c r="I73" s="224">
        <v>3.45</v>
      </c>
      <c r="J73" s="224">
        <v>3.087</v>
      </c>
      <c r="K73" s="33"/>
    </row>
    <row r="74" spans="1:11" s="34" customFormat="1" ht="11.25" customHeight="1">
      <c r="A74" s="36" t="s">
        <v>58</v>
      </c>
      <c r="B74" s="30"/>
      <c r="C74" s="31">
        <v>90</v>
      </c>
      <c r="D74" s="31">
        <v>90</v>
      </c>
      <c r="E74" s="31">
        <v>90</v>
      </c>
      <c r="F74" s="32"/>
      <c r="G74" s="32"/>
      <c r="H74" s="224">
        <v>1.215</v>
      </c>
      <c r="I74" s="224">
        <v>1.215</v>
      </c>
      <c r="J74" s="224">
        <v>1.215</v>
      </c>
      <c r="K74" s="33"/>
    </row>
    <row r="75" spans="1:11" s="34" customFormat="1" ht="11.25" customHeight="1">
      <c r="A75" s="36" t="s">
        <v>59</v>
      </c>
      <c r="B75" s="30"/>
      <c r="C75" s="31">
        <v>799</v>
      </c>
      <c r="D75" s="31">
        <v>781</v>
      </c>
      <c r="E75" s="31">
        <v>781</v>
      </c>
      <c r="F75" s="32"/>
      <c r="G75" s="32"/>
      <c r="H75" s="224">
        <v>8.1475</v>
      </c>
      <c r="I75" s="224">
        <v>9.34985</v>
      </c>
      <c r="J75" s="224">
        <v>9.34985</v>
      </c>
      <c r="K75" s="33"/>
    </row>
    <row r="76" spans="1:11" s="34" customFormat="1" ht="11.25" customHeight="1">
      <c r="A76" s="36" t="s">
        <v>60</v>
      </c>
      <c r="B76" s="30"/>
      <c r="C76" s="31">
        <v>20</v>
      </c>
      <c r="D76" s="31">
        <v>15</v>
      </c>
      <c r="E76" s="31">
        <v>17</v>
      </c>
      <c r="F76" s="32"/>
      <c r="G76" s="32"/>
      <c r="H76" s="224">
        <v>0.24</v>
      </c>
      <c r="I76" s="224">
        <v>0.188</v>
      </c>
      <c r="J76" s="224">
        <v>0.221</v>
      </c>
      <c r="K76" s="33"/>
    </row>
    <row r="77" spans="1:11" s="34" customFormat="1" ht="11.25" customHeight="1">
      <c r="A77" s="36" t="s">
        <v>61</v>
      </c>
      <c r="B77" s="30"/>
      <c r="C77" s="31">
        <v>53</v>
      </c>
      <c r="D77" s="31">
        <v>60</v>
      </c>
      <c r="E77" s="31">
        <v>60</v>
      </c>
      <c r="F77" s="32"/>
      <c r="G77" s="32"/>
      <c r="H77" s="224">
        <v>0.72</v>
      </c>
      <c r="I77" s="224">
        <v>0.84</v>
      </c>
      <c r="J77" s="224">
        <v>0.78</v>
      </c>
      <c r="K77" s="33"/>
    </row>
    <row r="78" spans="1:11" s="34" customFormat="1" ht="11.25" customHeight="1">
      <c r="A78" s="36" t="s">
        <v>62</v>
      </c>
      <c r="B78" s="30"/>
      <c r="C78" s="31">
        <v>450</v>
      </c>
      <c r="D78" s="31">
        <v>390</v>
      </c>
      <c r="E78" s="31">
        <v>390</v>
      </c>
      <c r="F78" s="32"/>
      <c r="G78" s="32"/>
      <c r="H78" s="224">
        <v>7.8</v>
      </c>
      <c r="I78" s="224">
        <v>6.8</v>
      </c>
      <c r="J78" s="224">
        <v>6.786</v>
      </c>
      <c r="K78" s="33"/>
    </row>
    <row r="79" spans="1:11" s="34" customFormat="1" ht="11.25" customHeight="1">
      <c r="A79" s="36" t="s">
        <v>63</v>
      </c>
      <c r="B79" s="30"/>
      <c r="C79" s="31">
        <v>250</v>
      </c>
      <c r="D79" s="31">
        <v>180</v>
      </c>
      <c r="E79" s="31">
        <v>183</v>
      </c>
      <c r="F79" s="32"/>
      <c r="G79" s="32"/>
      <c r="H79" s="224">
        <v>3.844</v>
      </c>
      <c r="I79" s="224">
        <v>2.55</v>
      </c>
      <c r="J79" s="224">
        <v>2.55</v>
      </c>
      <c r="K79" s="33"/>
    </row>
    <row r="80" spans="1:11" s="43" customFormat="1" ht="11.25" customHeight="1">
      <c r="A80" s="44" t="s">
        <v>64</v>
      </c>
      <c r="B80" s="38"/>
      <c r="C80" s="39">
        <v>2143</v>
      </c>
      <c r="D80" s="39">
        <v>1964</v>
      </c>
      <c r="E80" s="39">
        <v>1959</v>
      </c>
      <c r="F80" s="40">
        <f>IF(D80&gt;0,100*E80/D80,0)</f>
        <v>99.74541751527495</v>
      </c>
      <c r="G80" s="41"/>
      <c r="H80" s="225">
        <v>29.0465</v>
      </c>
      <c r="I80" s="226">
        <v>27.35585</v>
      </c>
      <c r="J80" s="226">
        <v>26.951850000000004</v>
      </c>
      <c r="K80" s="42">
        <f>IF(I80&gt;0,100*J80/I80,0)</f>
        <v>98.52316780505816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224"/>
      <c r="I81" s="224"/>
      <c r="J81" s="224"/>
      <c r="K81" s="33"/>
    </row>
    <row r="82" spans="1:11" s="34" customFormat="1" ht="11.25" customHeight="1">
      <c r="A82" s="36" t="s">
        <v>65</v>
      </c>
      <c r="B82" s="30"/>
      <c r="C82" s="31">
        <v>1</v>
      </c>
      <c r="D82" s="31">
        <v>1</v>
      </c>
      <c r="E82" s="31">
        <v>1</v>
      </c>
      <c r="F82" s="32"/>
      <c r="G82" s="32"/>
      <c r="H82" s="224">
        <v>0.025</v>
      </c>
      <c r="I82" s="224">
        <v>0.025</v>
      </c>
      <c r="J82" s="224">
        <v>0.025</v>
      </c>
      <c r="K82" s="33"/>
    </row>
    <row r="83" spans="1:11" s="34" customFormat="1" ht="11.25" customHeight="1">
      <c r="A83" s="36" t="s">
        <v>66</v>
      </c>
      <c r="B83" s="30"/>
      <c r="C83" s="31">
        <v>9</v>
      </c>
      <c r="D83" s="31">
        <v>9</v>
      </c>
      <c r="E83" s="31">
        <v>9</v>
      </c>
      <c r="F83" s="32"/>
      <c r="G83" s="32"/>
      <c r="H83" s="224">
        <v>0.024</v>
      </c>
      <c r="I83" s="224">
        <v>0.023</v>
      </c>
      <c r="J83" s="224">
        <v>0.023</v>
      </c>
      <c r="K83" s="33"/>
    </row>
    <row r="84" spans="1:11" s="43" customFormat="1" ht="11.25" customHeight="1">
      <c r="A84" s="37" t="s">
        <v>67</v>
      </c>
      <c r="B84" s="38"/>
      <c r="C84" s="39">
        <v>10</v>
      </c>
      <c r="D84" s="39">
        <v>10</v>
      </c>
      <c r="E84" s="39">
        <v>10</v>
      </c>
      <c r="F84" s="40">
        <f>IF(D84&gt;0,100*E84/D84,0)</f>
        <v>100</v>
      </c>
      <c r="G84" s="41"/>
      <c r="H84" s="225">
        <v>0.049</v>
      </c>
      <c r="I84" s="226">
        <v>0.048</v>
      </c>
      <c r="J84" s="226">
        <v>0.048</v>
      </c>
      <c r="K84" s="42">
        <f>IF(I84&gt;0,100*J84/I84,0)</f>
        <v>100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224"/>
      <c r="I85" s="224"/>
      <c r="J85" s="224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224"/>
      <c r="I86" s="224"/>
      <c r="J86" s="224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227"/>
      <c r="I87" s="228"/>
      <c r="J87" s="228"/>
      <c r="K87" s="51"/>
    </row>
    <row r="88" spans="1:11" s="43" customFormat="1" ht="11.25" customHeight="1">
      <c r="A88" s="52" t="s">
        <v>68</v>
      </c>
      <c r="B88" s="53"/>
      <c r="C88" s="54">
        <v>15481</v>
      </c>
      <c r="D88" s="54">
        <v>16761</v>
      </c>
      <c r="E88" s="54">
        <v>16680</v>
      </c>
      <c r="F88" s="55">
        <f>IF(D88&gt;0,100*E88/D88,0)</f>
        <v>99.51673527832469</v>
      </c>
      <c r="G88" s="41"/>
      <c r="H88" s="229">
        <v>199.73450000000003</v>
      </c>
      <c r="I88" s="230">
        <v>221.19885</v>
      </c>
      <c r="J88" s="230">
        <v>234.00185000000002</v>
      </c>
      <c r="K88" s="55">
        <f>IF(I88&gt;0,100*J88/I88,0)</f>
        <v>105.7880047748892</v>
      </c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231"/>
      <c r="I89" s="232"/>
      <c r="J89" s="232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31496062992125984" top="0.3937007874015748" bottom="0.3937007874015748" header="0" footer="0.2755905511811024"/>
  <pageSetup firstPageNumber="9" useFirstPageNumber="1" horizontalDpi="600" verticalDpi="600" orientation="portrait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1"/>
  <dimension ref="A1:K626"/>
  <sheetViews>
    <sheetView view="pageBreakPreview" zoomScale="80" zoomScaleNormal="80" zoomScaleSheetLayoutView="80" zoomScalePageLayoutView="0" workbookViewId="0" topLeftCell="A28">
      <selection activeCell="N66" sqref="N66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9" width="12.421875" style="61" customWidth="1"/>
    <col min="10" max="10" width="15.00390625" style="61" customWidth="1"/>
    <col min="11" max="11" width="12.421875" style="61" customWidth="1"/>
    <col min="12" max="12" width="0.71875" style="7" customWidth="1"/>
    <col min="13" max="14" width="11.57421875" style="7" hidden="1" customWidth="1"/>
    <col min="15" max="15" width="11.57421875" style="7" customWidth="1"/>
    <col min="16" max="16384" width="9.8515625" style="61" customWidth="1"/>
  </cols>
  <sheetData>
    <row r="1" spans="1:11" s="1" customFormat="1" ht="12.75" customHeight="1">
      <c r="A1" s="293" t="s">
        <v>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294" t="s">
        <v>70</v>
      </c>
      <c r="K2" s="2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95" t="s">
        <v>3</v>
      </c>
      <c r="D4" s="296"/>
      <c r="E4" s="296"/>
      <c r="F4" s="297"/>
      <c r="G4" s="10"/>
      <c r="H4" s="298" t="s">
        <v>4</v>
      </c>
      <c r="I4" s="299"/>
      <c r="J4" s="299"/>
      <c r="K4" s="30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12</v>
      </c>
      <c r="F7" s="23" t="str">
        <f>CONCATENATE(D6,"=100")</f>
        <v>2015=100</v>
      </c>
      <c r="G7" s="24"/>
      <c r="H7" s="21" t="s">
        <v>7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224"/>
      <c r="I9" s="224"/>
      <c r="J9" s="224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224"/>
      <c r="I10" s="224"/>
      <c r="J10" s="224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224"/>
      <c r="I11" s="224"/>
      <c r="J11" s="224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224"/>
      <c r="I12" s="224"/>
      <c r="J12" s="224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225"/>
      <c r="I13" s="226"/>
      <c r="J13" s="2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224"/>
      <c r="I14" s="224"/>
      <c r="J14" s="2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225"/>
      <c r="I15" s="226"/>
      <c r="J15" s="2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224"/>
      <c r="I16" s="224"/>
      <c r="J16" s="224"/>
      <c r="K16" s="33"/>
    </row>
    <row r="17" spans="1:11" s="43" customFormat="1" ht="11.25" customHeight="1">
      <c r="A17" s="37" t="s">
        <v>14</v>
      </c>
      <c r="B17" s="38"/>
      <c r="C17" s="39">
        <v>3</v>
      </c>
      <c r="D17" s="39">
        <v>3</v>
      </c>
      <c r="E17" s="39">
        <v>3</v>
      </c>
      <c r="F17" s="40">
        <f>IF(D17&gt;0,100*E17/D17,0)</f>
        <v>100</v>
      </c>
      <c r="G17" s="41"/>
      <c r="H17" s="225">
        <v>0.036</v>
      </c>
      <c r="I17" s="226">
        <v>0.036</v>
      </c>
      <c r="J17" s="2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224"/>
      <c r="I18" s="224"/>
      <c r="J18" s="224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224"/>
      <c r="I19" s="224"/>
      <c r="J19" s="2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224"/>
      <c r="I20" s="224"/>
      <c r="J20" s="2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224"/>
      <c r="I21" s="224"/>
      <c r="J21" s="224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225"/>
      <c r="I22" s="226"/>
      <c r="J22" s="2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224"/>
      <c r="I23" s="224"/>
      <c r="J23" s="224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225"/>
      <c r="I24" s="226"/>
      <c r="J24" s="2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224"/>
      <c r="I25" s="224"/>
      <c r="J25" s="224"/>
      <c r="K25" s="33"/>
    </row>
    <row r="26" spans="1:11" s="43" customFormat="1" ht="11.25" customHeight="1">
      <c r="A26" s="37" t="s">
        <v>20</v>
      </c>
      <c r="B26" s="38"/>
      <c r="C26" s="39">
        <v>38</v>
      </c>
      <c r="D26" s="39">
        <v>38</v>
      </c>
      <c r="E26" s="39">
        <v>38</v>
      </c>
      <c r="F26" s="40">
        <f>IF(D26&gt;0,100*E26/D26,0)</f>
        <v>100</v>
      </c>
      <c r="G26" s="41"/>
      <c r="H26" s="225">
        <v>1.5</v>
      </c>
      <c r="I26" s="226">
        <v>1.5</v>
      </c>
      <c r="J26" s="2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224"/>
      <c r="I27" s="224"/>
      <c r="J27" s="224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224"/>
      <c r="I28" s="224"/>
      <c r="J28" s="224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224"/>
      <c r="I29" s="224"/>
      <c r="J29" s="224"/>
      <c r="K29" s="33"/>
    </row>
    <row r="30" spans="1:11" s="34" customFormat="1" ht="11.25" customHeight="1">
      <c r="A30" s="36" t="s">
        <v>23</v>
      </c>
      <c r="B30" s="30"/>
      <c r="C30" s="31"/>
      <c r="D30" s="31">
        <v>3</v>
      </c>
      <c r="E30" s="31">
        <v>3</v>
      </c>
      <c r="F30" s="32"/>
      <c r="G30" s="32"/>
      <c r="H30" s="224"/>
      <c r="I30" s="224">
        <v>0.124</v>
      </c>
      <c r="J30" s="224"/>
      <c r="K30" s="33"/>
    </row>
    <row r="31" spans="1:11" s="43" customFormat="1" ht="11.25" customHeight="1">
      <c r="A31" s="44" t="s">
        <v>24</v>
      </c>
      <c r="B31" s="38"/>
      <c r="C31" s="39"/>
      <c r="D31" s="39">
        <v>3</v>
      </c>
      <c r="E31" s="39">
        <v>3</v>
      </c>
      <c r="F31" s="40">
        <f>IF(D31&gt;0,100*E31/D31,0)</f>
        <v>100</v>
      </c>
      <c r="G31" s="41"/>
      <c r="H31" s="225"/>
      <c r="I31" s="226">
        <v>0.124</v>
      </c>
      <c r="J31" s="2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224"/>
      <c r="I32" s="224"/>
      <c r="J32" s="224"/>
      <c r="K32" s="33"/>
    </row>
    <row r="33" spans="1:11" s="34" customFormat="1" ht="11.25" customHeight="1">
      <c r="A33" s="36" t="s">
        <v>25</v>
      </c>
      <c r="B33" s="30"/>
      <c r="C33" s="31">
        <v>120</v>
      </c>
      <c r="D33" s="31">
        <v>120</v>
      </c>
      <c r="E33" s="31">
        <v>120</v>
      </c>
      <c r="F33" s="32"/>
      <c r="G33" s="32"/>
      <c r="H33" s="224">
        <v>3.6</v>
      </c>
      <c r="I33" s="224">
        <v>3.5</v>
      </c>
      <c r="J33" s="224"/>
      <c r="K33" s="33"/>
    </row>
    <row r="34" spans="1:11" s="34" customFormat="1" ht="11.25" customHeight="1">
      <c r="A34" s="36" t="s">
        <v>26</v>
      </c>
      <c r="B34" s="30"/>
      <c r="C34" s="31">
        <v>9</v>
      </c>
      <c r="D34" s="31">
        <v>18</v>
      </c>
      <c r="E34" s="31">
        <v>18</v>
      </c>
      <c r="F34" s="32"/>
      <c r="G34" s="32"/>
      <c r="H34" s="224">
        <v>0.346</v>
      </c>
      <c r="I34" s="224">
        <v>0.4</v>
      </c>
      <c r="J34" s="224"/>
      <c r="K34" s="33"/>
    </row>
    <row r="35" spans="1:11" s="34" customFormat="1" ht="11.25" customHeight="1">
      <c r="A35" s="36" t="s">
        <v>27</v>
      </c>
      <c r="B35" s="30"/>
      <c r="C35" s="31">
        <v>12</v>
      </c>
      <c r="D35" s="31">
        <v>12</v>
      </c>
      <c r="E35" s="31">
        <v>12</v>
      </c>
      <c r="F35" s="32"/>
      <c r="G35" s="32"/>
      <c r="H35" s="224">
        <v>0.5</v>
      </c>
      <c r="I35" s="224">
        <v>0.5</v>
      </c>
      <c r="J35" s="224"/>
      <c r="K35" s="33"/>
    </row>
    <row r="36" spans="1:11" s="34" customFormat="1" ht="11.25" customHeight="1">
      <c r="A36" s="36" t="s">
        <v>28</v>
      </c>
      <c r="B36" s="30"/>
      <c r="C36" s="31">
        <v>201</v>
      </c>
      <c r="D36" s="31">
        <v>204</v>
      </c>
      <c r="E36" s="31">
        <v>204</v>
      </c>
      <c r="F36" s="32"/>
      <c r="G36" s="32"/>
      <c r="H36" s="224">
        <v>9.636</v>
      </c>
      <c r="I36" s="224">
        <v>9.768</v>
      </c>
      <c r="J36" s="224"/>
      <c r="K36" s="33"/>
    </row>
    <row r="37" spans="1:11" s="43" customFormat="1" ht="11.25" customHeight="1">
      <c r="A37" s="37" t="s">
        <v>29</v>
      </c>
      <c r="B37" s="38"/>
      <c r="C37" s="39">
        <v>342</v>
      </c>
      <c r="D37" s="39">
        <v>354</v>
      </c>
      <c r="E37" s="39">
        <v>354</v>
      </c>
      <c r="F37" s="40">
        <f>IF(D37&gt;0,100*E37/D37,0)</f>
        <v>100</v>
      </c>
      <c r="G37" s="41"/>
      <c r="H37" s="225">
        <v>14.081999999999999</v>
      </c>
      <c r="I37" s="226">
        <v>14.168000000000001</v>
      </c>
      <c r="J37" s="2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224"/>
      <c r="I38" s="224"/>
      <c r="J38" s="224"/>
      <c r="K38" s="33"/>
    </row>
    <row r="39" spans="1:11" s="43" customFormat="1" ht="11.25" customHeight="1">
      <c r="A39" s="37" t="s">
        <v>30</v>
      </c>
      <c r="B39" s="38"/>
      <c r="C39" s="39">
        <v>38</v>
      </c>
      <c r="D39" s="39">
        <v>33</v>
      </c>
      <c r="E39" s="39">
        <v>33</v>
      </c>
      <c r="F39" s="40">
        <f>IF(D39&gt;0,100*E39/D39,0)</f>
        <v>100</v>
      </c>
      <c r="G39" s="41"/>
      <c r="H39" s="225">
        <v>1.193</v>
      </c>
      <c r="I39" s="226">
        <v>0.78</v>
      </c>
      <c r="J39" s="2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224"/>
      <c r="I40" s="224"/>
      <c r="J40" s="224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224"/>
      <c r="I41" s="224"/>
      <c r="J41" s="224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224"/>
      <c r="I42" s="224"/>
      <c r="J42" s="224"/>
      <c r="K42" s="33"/>
    </row>
    <row r="43" spans="1:11" s="34" customFormat="1" ht="11.25" customHeight="1">
      <c r="A43" s="36" t="s">
        <v>33</v>
      </c>
      <c r="B43" s="30"/>
      <c r="C43" s="31">
        <v>12</v>
      </c>
      <c r="D43" s="31">
        <v>12</v>
      </c>
      <c r="E43" s="31">
        <v>12</v>
      </c>
      <c r="F43" s="32"/>
      <c r="G43" s="32"/>
      <c r="H43" s="224">
        <v>0.288</v>
      </c>
      <c r="I43" s="224">
        <v>0.288</v>
      </c>
      <c r="J43" s="224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224"/>
      <c r="I44" s="224"/>
      <c r="J44" s="224"/>
      <c r="K44" s="33"/>
    </row>
    <row r="45" spans="1:11" s="34" customFormat="1" ht="11.25" customHeight="1">
      <c r="A45" s="36" t="s">
        <v>35</v>
      </c>
      <c r="B45" s="30"/>
      <c r="C45" s="31">
        <v>2</v>
      </c>
      <c r="D45" s="31">
        <v>2</v>
      </c>
      <c r="E45" s="31">
        <v>2</v>
      </c>
      <c r="F45" s="32"/>
      <c r="G45" s="32"/>
      <c r="H45" s="224">
        <v>0.05</v>
      </c>
      <c r="I45" s="224">
        <v>0.052</v>
      </c>
      <c r="J45" s="224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224"/>
      <c r="I46" s="224"/>
      <c r="J46" s="224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224"/>
      <c r="I47" s="224"/>
      <c r="J47" s="224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224"/>
      <c r="I48" s="224"/>
      <c r="J48" s="224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224"/>
      <c r="I49" s="224"/>
      <c r="J49" s="224"/>
      <c r="K49" s="33"/>
    </row>
    <row r="50" spans="1:11" s="43" customFormat="1" ht="11.25" customHeight="1">
      <c r="A50" s="44" t="s">
        <v>40</v>
      </c>
      <c r="B50" s="38"/>
      <c r="C50" s="39">
        <v>14</v>
      </c>
      <c r="D50" s="39">
        <v>14</v>
      </c>
      <c r="E50" s="39">
        <v>14</v>
      </c>
      <c r="F50" s="40">
        <f>IF(D50&gt;0,100*E50/D50,0)</f>
        <v>100</v>
      </c>
      <c r="G50" s="41"/>
      <c r="H50" s="225">
        <v>0.33799999999999997</v>
      </c>
      <c r="I50" s="226">
        <v>0.33999999999999997</v>
      </c>
      <c r="J50" s="2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224"/>
      <c r="I51" s="224"/>
      <c r="J51" s="224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225"/>
      <c r="I52" s="226"/>
      <c r="J52" s="2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224"/>
      <c r="I53" s="224"/>
      <c r="J53" s="224"/>
      <c r="K53" s="33"/>
    </row>
    <row r="54" spans="1:11" s="34" customFormat="1" ht="11.25" customHeight="1">
      <c r="A54" s="36" t="s">
        <v>42</v>
      </c>
      <c r="B54" s="30"/>
      <c r="C54" s="31">
        <v>125</v>
      </c>
      <c r="D54" s="31">
        <v>100</v>
      </c>
      <c r="E54" s="31">
        <v>110</v>
      </c>
      <c r="F54" s="32"/>
      <c r="G54" s="32"/>
      <c r="H54" s="224">
        <v>6.875</v>
      </c>
      <c r="I54" s="224">
        <v>5.1</v>
      </c>
      <c r="J54" s="224"/>
      <c r="K54" s="33"/>
    </row>
    <row r="55" spans="1:11" s="34" customFormat="1" ht="11.25" customHeight="1">
      <c r="A55" s="36" t="s">
        <v>43</v>
      </c>
      <c r="B55" s="30"/>
      <c r="C55" s="31">
        <v>270</v>
      </c>
      <c r="D55" s="31">
        <v>270</v>
      </c>
      <c r="E55" s="31">
        <v>270</v>
      </c>
      <c r="F55" s="32"/>
      <c r="G55" s="32"/>
      <c r="H55" s="224">
        <v>13.5</v>
      </c>
      <c r="I55" s="224">
        <v>13.3</v>
      </c>
      <c r="J55" s="224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224"/>
      <c r="I56" s="224"/>
      <c r="J56" s="224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224"/>
      <c r="I57" s="224"/>
      <c r="J57" s="224"/>
      <c r="K57" s="33"/>
    </row>
    <row r="58" spans="1:11" s="34" customFormat="1" ht="11.25" customHeight="1">
      <c r="A58" s="36" t="s">
        <v>46</v>
      </c>
      <c r="B58" s="30"/>
      <c r="C58" s="31">
        <v>65</v>
      </c>
      <c r="D58" s="31">
        <v>38</v>
      </c>
      <c r="E58" s="31">
        <v>38</v>
      </c>
      <c r="F58" s="32"/>
      <c r="G58" s="32"/>
      <c r="H58" s="224">
        <v>2.73</v>
      </c>
      <c r="I58" s="224">
        <v>1.71</v>
      </c>
      <c r="J58" s="224"/>
      <c r="K58" s="33"/>
    </row>
    <row r="59" spans="1:11" s="43" customFormat="1" ht="11.25" customHeight="1">
      <c r="A59" s="37" t="s">
        <v>47</v>
      </c>
      <c r="B59" s="38"/>
      <c r="C59" s="39">
        <v>460</v>
      </c>
      <c r="D59" s="39">
        <v>408</v>
      </c>
      <c r="E59" s="39">
        <v>418</v>
      </c>
      <c r="F59" s="40">
        <f>IF(D59&gt;0,100*E59/D59,0)</f>
        <v>102.45098039215686</v>
      </c>
      <c r="G59" s="41"/>
      <c r="H59" s="225">
        <v>23.105</v>
      </c>
      <c r="I59" s="226">
        <v>20.11</v>
      </c>
      <c r="J59" s="2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224"/>
      <c r="I60" s="224"/>
      <c r="J60" s="224"/>
      <c r="K60" s="33"/>
    </row>
    <row r="61" spans="1:11" s="34" customFormat="1" ht="11.25" customHeight="1">
      <c r="A61" s="36" t="s">
        <v>48</v>
      </c>
      <c r="B61" s="30"/>
      <c r="C61" s="31">
        <v>200</v>
      </c>
      <c r="D61" s="31">
        <v>180</v>
      </c>
      <c r="E61" s="31">
        <v>180</v>
      </c>
      <c r="F61" s="32"/>
      <c r="G61" s="32"/>
      <c r="H61" s="224">
        <v>7</v>
      </c>
      <c r="I61" s="224">
        <v>7.2</v>
      </c>
      <c r="J61" s="224"/>
      <c r="K61" s="33"/>
    </row>
    <row r="62" spans="1:11" s="34" customFormat="1" ht="11.25" customHeight="1">
      <c r="A62" s="36" t="s">
        <v>49</v>
      </c>
      <c r="B62" s="30"/>
      <c r="C62" s="31">
        <v>150</v>
      </c>
      <c r="D62" s="31">
        <v>150</v>
      </c>
      <c r="E62" s="31">
        <v>150</v>
      </c>
      <c r="F62" s="32"/>
      <c r="G62" s="32"/>
      <c r="H62" s="224">
        <v>3.618</v>
      </c>
      <c r="I62" s="224">
        <v>3.618</v>
      </c>
      <c r="J62" s="224"/>
      <c r="K62" s="33"/>
    </row>
    <row r="63" spans="1:11" s="34" customFormat="1" ht="11.25" customHeight="1">
      <c r="A63" s="36" t="s">
        <v>50</v>
      </c>
      <c r="B63" s="30"/>
      <c r="C63" s="31">
        <v>1008</v>
      </c>
      <c r="D63" s="31">
        <v>1008</v>
      </c>
      <c r="E63" s="31">
        <v>1075</v>
      </c>
      <c r="F63" s="32"/>
      <c r="G63" s="32"/>
      <c r="H63" s="224">
        <v>55.44</v>
      </c>
      <c r="I63" s="224">
        <v>55.44</v>
      </c>
      <c r="J63" s="224"/>
      <c r="K63" s="33"/>
    </row>
    <row r="64" spans="1:11" s="43" customFormat="1" ht="11.25" customHeight="1">
      <c r="A64" s="37" t="s">
        <v>51</v>
      </c>
      <c r="B64" s="38"/>
      <c r="C64" s="39">
        <v>1358</v>
      </c>
      <c r="D64" s="39">
        <v>1338</v>
      </c>
      <c r="E64" s="39">
        <v>1405</v>
      </c>
      <c r="F64" s="40">
        <f>IF(D64&gt;0,100*E64/D64,0)</f>
        <v>105.00747384155456</v>
      </c>
      <c r="G64" s="41"/>
      <c r="H64" s="225">
        <v>66.05799999999999</v>
      </c>
      <c r="I64" s="226">
        <v>66.258</v>
      </c>
      <c r="J64" s="2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224"/>
      <c r="I65" s="224"/>
      <c r="J65" s="224"/>
      <c r="K65" s="33"/>
    </row>
    <row r="66" spans="1:11" s="43" customFormat="1" ht="11.25" customHeight="1">
      <c r="A66" s="37" t="s">
        <v>52</v>
      </c>
      <c r="B66" s="38"/>
      <c r="C66" s="39">
        <v>485</v>
      </c>
      <c r="D66" s="39">
        <v>414</v>
      </c>
      <c r="E66" s="39">
        <v>455</v>
      </c>
      <c r="F66" s="40">
        <f>IF(D66&gt;0,100*E66/D66,0)</f>
        <v>109.90338164251207</v>
      </c>
      <c r="G66" s="41"/>
      <c r="H66" s="225">
        <v>34.348</v>
      </c>
      <c r="I66" s="226">
        <v>29.335</v>
      </c>
      <c r="J66" s="2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224"/>
      <c r="I67" s="224"/>
      <c r="J67" s="224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224"/>
      <c r="I68" s="224"/>
      <c r="J68" s="224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224"/>
      <c r="I69" s="224"/>
      <c r="J69" s="224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225"/>
      <c r="I70" s="226"/>
      <c r="J70" s="2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224"/>
      <c r="I71" s="224"/>
      <c r="J71" s="224"/>
      <c r="K71" s="33"/>
    </row>
    <row r="72" spans="1:11" s="34" customFormat="1" ht="11.25" customHeight="1">
      <c r="A72" s="36" t="s">
        <v>56</v>
      </c>
      <c r="B72" s="30"/>
      <c r="C72" s="31">
        <v>21</v>
      </c>
      <c r="D72" s="31">
        <v>22</v>
      </c>
      <c r="E72" s="31">
        <v>22</v>
      </c>
      <c r="F72" s="32"/>
      <c r="G72" s="32"/>
      <c r="H72" s="224">
        <v>0.36</v>
      </c>
      <c r="I72" s="224">
        <v>0.371</v>
      </c>
      <c r="J72" s="224"/>
      <c r="K72" s="33"/>
    </row>
    <row r="73" spans="1:11" s="34" customFormat="1" ht="11.25" customHeight="1">
      <c r="A73" s="36" t="s">
        <v>57</v>
      </c>
      <c r="B73" s="30"/>
      <c r="C73" s="31">
        <v>70</v>
      </c>
      <c r="D73" s="31">
        <v>70</v>
      </c>
      <c r="E73" s="31">
        <v>70</v>
      </c>
      <c r="F73" s="32"/>
      <c r="G73" s="32"/>
      <c r="H73" s="224">
        <v>1.61</v>
      </c>
      <c r="I73" s="224">
        <v>1.61</v>
      </c>
      <c r="J73" s="224"/>
      <c r="K73" s="33"/>
    </row>
    <row r="74" spans="1:11" s="34" customFormat="1" ht="11.25" customHeight="1">
      <c r="A74" s="36" t="s">
        <v>58</v>
      </c>
      <c r="B74" s="30"/>
      <c r="C74" s="31">
        <v>410</v>
      </c>
      <c r="D74" s="31">
        <v>437</v>
      </c>
      <c r="E74" s="31">
        <v>437</v>
      </c>
      <c r="F74" s="32"/>
      <c r="G74" s="32"/>
      <c r="H74" s="224">
        <v>20.5</v>
      </c>
      <c r="I74" s="224">
        <v>21.85</v>
      </c>
      <c r="J74" s="224"/>
      <c r="K74" s="33"/>
    </row>
    <row r="75" spans="1:11" s="34" customFormat="1" ht="11.25" customHeight="1">
      <c r="A75" s="36" t="s">
        <v>59</v>
      </c>
      <c r="B75" s="30"/>
      <c r="C75" s="31">
        <v>175</v>
      </c>
      <c r="D75" s="31">
        <v>162</v>
      </c>
      <c r="E75" s="31">
        <v>162</v>
      </c>
      <c r="F75" s="32"/>
      <c r="G75" s="32"/>
      <c r="H75" s="224">
        <v>6.8768</v>
      </c>
      <c r="I75" s="224">
        <v>6.066225</v>
      </c>
      <c r="J75" s="224"/>
      <c r="K75" s="33"/>
    </row>
    <row r="76" spans="1:11" s="34" customFormat="1" ht="11.25" customHeight="1">
      <c r="A76" s="36" t="s">
        <v>60</v>
      </c>
      <c r="B76" s="30"/>
      <c r="C76" s="31">
        <v>20</v>
      </c>
      <c r="D76" s="31">
        <v>50</v>
      </c>
      <c r="E76" s="31">
        <v>48</v>
      </c>
      <c r="F76" s="32"/>
      <c r="G76" s="32"/>
      <c r="H76" s="224">
        <v>0.5</v>
      </c>
      <c r="I76" s="224">
        <v>1.75</v>
      </c>
      <c r="J76" s="224"/>
      <c r="K76" s="33"/>
    </row>
    <row r="77" spans="1:11" s="34" customFormat="1" ht="11.25" customHeight="1">
      <c r="A77" s="36" t="s">
        <v>61</v>
      </c>
      <c r="B77" s="30"/>
      <c r="C77" s="31">
        <v>60</v>
      </c>
      <c r="D77" s="31">
        <v>35</v>
      </c>
      <c r="E77" s="31">
        <v>70</v>
      </c>
      <c r="F77" s="32"/>
      <c r="G77" s="32"/>
      <c r="H77" s="224">
        <v>2.486</v>
      </c>
      <c r="I77" s="224">
        <v>1.4</v>
      </c>
      <c r="J77" s="224"/>
      <c r="K77" s="33"/>
    </row>
    <row r="78" spans="1:11" s="34" customFormat="1" ht="11.25" customHeight="1">
      <c r="A78" s="36" t="s">
        <v>62</v>
      </c>
      <c r="B78" s="30"/>
      <c r="C78" s="31">
        <v>170</v>
      </c>
      <c r="D78" s="31">
        <v>170</v>
      </c>
      <c r="E78" s="31">
        <v>170</v>
      </c>
      <c r="F78" s="32"/>
      <c r="G78" s="32"/>
      <c r="H78" s="224">
        <v>5.61</v>
      </c>
      <c r="I78" s="224">
        <v>6.8</v>
      </c>
      <c r="J78" s="224"/>
      <c r="K78" s="33"/>
    </row>
    <row r="79" spans="1:11" s="34" customFormat="1" ht="11.25" customHeight="1">
      <c r="A79" s="36" t="s">
        <v>63</v>
      </c>
      <c r="B79" s="30"/>
      <c r="C79" s="31">
        <v>248</v>
      </c>
      <c r="D79" s="31">
        <v>245</v>
      </c>
      <c r="E79" s="31">
        <v>250</v>
      </c>
      <c r="F79" s="32"/>
      <c r="G79" s="32"/>
      <c r="H79" s="224">
        <v>13.198</v>
      </c>
      <c r="I79" s="224">
        <v>12.5</v>
      </c>
      <c r="J79" s="224"/>
      <c r="K79" s="33"/>
    </row>
    <row r="80" spans="1:11" s="43" customFormat="1" ht="11.25" customHeight="1">
      <c r="A80" s="44" t="s">
        <v>64</v>
      </c>
      <c r="B80" s="38"/>
      <c r="C80" s="39">
        <v>1174</v>
      </c>
      <c r="D80" s="39">
        <v>1191</v>
      </c>
      <c r="E80" s="39">
        <v>1229</v>
      </c>
      <c r="F80" s="40">
        <f>IF(D80&gt;0,100*E80/D80,0)</f>
        <v>103.19059613769942</v>
      </c>
      <c r="G80" s="41"/>
      <c r="H80" s="225">
        <v>51.1408</v>
      </c>
      <c r="I80" s="226">
        <v>52.347225</v>
      </c>
      <c r="J80" s="22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224"/>
      <c r="I81" s="224"/>
      <c r="J81" s="224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224"/>
      <c r="I82" s="224"/>
      <c r="J82" s="224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224"/>
      <c r="I83" s="224"/>
      <c r="J83" s="224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225"/>
      <c r="I84" s="226"/>
      <c r="J84" s="226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224"/>
      <c r="I85" s="224"/>
      <c r="J85" s="224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224"/>
      <c r="I86" s="224"/>
      <c r="J86" s="224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227"/>
      <c r="I87" s="228"/>
      <c r="J87" s="228"/>
      <c r="K87" s="51"/>
    </row>
    <row r="88" spans="1:11" s="43" customFormat="1" ht="11.25" customHeight="1">
      <c r="A88" s="52" t="s">
        <v>68</v>
      </c>
      <c r="B88" s="53"/>
      <c r="C88" s="54">
        <v>3912</v>
      </c>
      <c r="D88" s="54">
        <v>3796</v>
      </c>
      <c r="E88" s="54">
        <v>3952</v>
      </c>
      <c r="F88" s="55">
        <f>IF(D88&gt;0,100*E88/D88,0)</f>
        <v>104.10958904109589</v>
      </c>
      <c r="G88" s="41"/>
      <c r="H88" s="229">
        <v>191.80079999999998</v>
      </c>
      <c r="I88" s="230">
        <v>184.99822500000002</v>
      </c>
      <c r="J88" s="230"/>
      <c r="K88" s="55"/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231"/>
      <c r="I89" s="232"/>
      <c r="J89" s="232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31496062992125984" top="0.3937007874015748" bottom="0.3937007874015748" header="0" footer="0.2755905511811024"/>
  <pageSetup firstPageNumber="9" useFirstPageNumber="1" horizontalDpi="600" verticalDpi="600" orientation="portrait" paperSize="9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2"/>
  <dimension ref="A1:K626"/>
  <sheetViews>
    <sheetView view="pageBreakPreview" zoomScale="80" zoomScaleNormal="80" zoomScaleSheetLayoutView="80" zoomScalePageLayoutView="0" workbookViewId="0" topLeftCell="A1">
      <selection activeCell="N66" sqref="N66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9" width="12.421875" style="61" customWidth="1"/>
    <col min="10" max="10" width="13.7109375" style="61" customWidth="1"/>
    <col min="11" max="11" width="12.421875" style="61" customWidth="1"/>
    <col min="12" max="12" width="0.71875" style="7" customWidth="1"/>
    <col min="13" max="14" width="11.57421875" style="7" hidden="1" customWidth="1"/>
    <col min="15" max="15" width="11.57421875" style="7" customWidth="1"/>
    <col min="16" max="16384" width="9.8515625" style="61" customWidth="1"/>
  </cols>
  <sheetData>
    <row r="1" spans="1:11" s="1" customFormat="1" ht="12.75" customHeight="1">
      <c r="A1" s="293" t="s">
        <v>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294" t="s">
        <v>70</v>
      </c>
      <c r="K2" s="2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95" t="s">
        <v>3</v>
      </c>
      <c r="D4" s="296"/>
      <c r="E4" s="296"/>
      <c r="F4" s="297"/>
      <c r="G4" s="10"/>
      <c r="H4" s="298" t="s">
        <v>4</v>
      </c>
      <c r="I4" s="299"/>
      <c r="J4" s="299"/>
      <c r="K4" s="30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298</v>
      </c>
      <c r="D7" s="22" t="s">
        <v>7</v>
      </c>
      <c r="E7" s="22">
        <v>8</v>
      </c>
      <c r="F7" s="23" t="str">
        <f>CONCATENATE(D6,"=100")</f>
        <v>2014=100</v>
      </c>
      <c r="G7" s="24"/>
      <c r="H7" s="21" t="s">
        <v>298</v>
      </c>
      <c r="I7" s="22" t="s">
        <v>7</v>
      </c>
      <c r="J7" s="22">
        <v>12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224"/>
      <c r="I9" s="224"/>
      <c r="J9" s="224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224"/>
      <c r="I10" s="224"/>
      <c r="J10" s="224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224"/>
      <c r="I11" s="224"/>
      <c r="J11" s="224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224"/>
      <c r="I12" s="224"/>
      <c r="J12" s="224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225"/>
      <c r="I13" s="226"/>
      <c r="J13" s="2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224"/>
      <c r="I14" s="224"/>
      <c r="J14" s="2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225"/>
      <c r="I15" s="226"/>
      <c r="J15" s="2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224"/>
      <c r="I16" s="224"/>
      <c r="J16" s="224"/>
      <c r="K16" s="33"/>
    </row>
    <row r="17" spans="1:11" s="43" customFormat="1" ht="11.25" customHeight="1">
      <c r="A17" s="37" t="s">
        <v>14</v>
      </c>
      <c r="B17" s="38"/>
      <c r="C17" s="39">
        <v>1</v>
      </c>
      <c r="D17" s="39">
        <v>1</v>
      </c>
      <c r="E17" s="39">
        <v>1</v>
      </c>
      <c r="F17" s="40">
        <f>IF(D17&gt;0,100*E17/D17,0)</f>
        <v>100</v>
      </c>
      <c r="G17" s="41"/>
      <c r="H17" s="225">
        <v>0.004</v>
      </c>
      <c r="I17" s="226">
        <v>0.004</v>
      </c>
      <c r="J17" s="226">
        <v>0.004</v>
      </c>
      <c r="K17" s="42">
        <f>IF(I17&gt;0,100*J17/I17,0)</f>
        <v>100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224"/>
      <c r="I18" s="224"/>
      <c r="J18" s="224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224"/>
      <c r="I19" s="224"/>
      <c r="J19" s="2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224"/>
      <c r="I20" s="224"/>
      <c r="J20" s="2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224"/>
      <c r="I21" s="224"/>
      <c r="J21" s="224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225"/>
      <c r="I22" s="226"/>
      <c r="J22" s="2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224"/>
      <c r="I23" s="224"/>
      <c r="J23" s="224"/>
      <c r="K23" s="33"/>
    </row>
    <row r="24" spans="1:11" s="43" customFormat="1" ht="11.25" customHeight="1">
      <c r="A24" s="37" t="s">
        <v>19</v>
      </c>
      <c r="B24" s="38"/>
      <c r="C24" s="39">
        <v>52</v>
      </c>
      <c r="D24" s="39">
        <v>59</v>
      </c>
      <c r="E24" s="39">
        <v>59</v>
      </c>
      <c r="F24" s="40">
        <f>IF(D24&gt;0,100*E24/D24,0)</f>
        <v>100</v>
      </c>
      <c r="G24" s="41"/>
      <c r="H24" s="225">
        <v>1.557</v>
      </c>
      <c r="I24" s="226">
        <v>1.679</v>
      </c>
      <c r="J24" s="226">
        <v>1.704</v>
      </c>
      <c r="K24" s="42">
        <f>IF(I24&gt;0,100*J24/I24,0)</f>
        <v>101.48898153662894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224"/>
      <c r="I25" s="224"/>
      <c r="J25" s="224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225"/>
      <c r="I26" s="226"/>
      <c r="J26" s="2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224"/>
      <c r="I27" s="224"/>
      <c r="J27" s="224"/>
      <c r="K27" s="33"/>
    </row>
    <row r="28" spans="1:11" s="34" customFormat="1" ht="11.25" customHeight="1">
      <c r="A28" s="36" t="s">
        <v>21</v>
      </c>
      <c r="B28" s="30"/>
      <c r="C28" s="31">
        <v>92</v>
      </c>
      <c r="D28" s="31"/>
      <c r="E28" s="31"/>
      <c r="F28" s="32"/>
      <c r="G28" s="32"/>
      <c r="H28" s="224">
        <v>2.116</v>
      </c>
      <c r="I28" s="224"/>
      <c r="J28" s="224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224"/>
      <c r="I29" s="224"/>
      <c r="J29" s="224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224"/>
      <c r="I30" s="224"/>
      <c r="J30" s="224"/>
      <c r="K30" s="33"/>
    </row>
    <row r="31" spans="1:11" s="43" customFormat="1" ht="11.25" customHeight="1">
      <c r="A31" s="44" t="s">
        <v>24</v>
      </c>
      <c r="B31" s="38"/>
      <c r="C31" s="39">
        <v>92</v>
      </c>
      <c r="D31" s="39"/>
      <c r="E31" s="39"/>
      <c r="F31" s="40"/>
      <c r="G31" s="41"/>
      <c r="H31" s="225">
        <v>2.116</v>
      </c>
      <c r="I31" s="226"/>
      <c r="J31" s="2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224"/>
      <c r="I32" s="224"/>
      <c r="J32" s="224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224"/>
      <c r="I33" s="224"/>
      <c r="J33" s="224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224"/>
      <c r="I34" s="224"/>
      <c r="J34" s="224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224"/>
      <c r="I35" s="224"/>
      <c r="J35" s="224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224"/>
      <c r="I36" s="224"/>
      <c r="J36" s="224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225"/>
      <c r="I37" s="226"/>
      <c r="J37" s="2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224"/>
      <c r="I38" s="224"/>
      <c r="J38" s="224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225"/>
      <c r="I39" s="226"/>
      <c r="J39" s="2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224"/>
      <c r="I40" s="224"/>
      <c r="J40" s="224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224"/>
      <c r="I41" s="224"/>
      <c r="J41" s="224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224"/>
      <c r="I42" s="224"/>
      <c r="J42" s="224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224"/>
      <c r="I43" s="224"/>
      <c r="J43" s="224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224"/>
      <c r="I44" s="224"/>
      <c r="J44" s="224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224"/>
      <c r="I45" s="224"/>
      <c r="J45" s="224"/>
      <c r="K45" s="33"/>
    </row>
    <row r="46" spans="1:11" s="34" customFormat="1" ht="11.25" customHeight="1">
      <c r="A46" s="36" t="s">
        <v>36</v>
      </c>
      <c r="B46" s="30"/>
      <c r="C46" s="31">
        <v>147</v>
      </c>
      <c r="D46" s="31">
        <v>150</v>
      </c>
      <c r="E46" s="31">
        <v>132</v>
      </c>
      <c r="F46" s="32"/>
      <c r="G46" s="32"/>
      <c r="H46" s="224">
        <v>3.675</v>
      </c>
      <c r="I46" s="224">
        <v>3.75</v>
      </c>
      <c r="J46" s="224">
        <v>3.168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224"/>
      <c r="I47" s="224"/>
      <c r="J47" s="224"/>
      <c r="K47" s="33"/>
    </row>
    <row r="48" spans="1:11" s="34" customFormat="1" ht="11.25" customHeight="1">
      <c r="A48" s="36" t="s">
        <v>38</v>
      </c>
      <c r="B48" s="30"/>
      <c r="C48" s="31">
        <v>50</v>
      </c>
      <c r="D48" s="31">
        <v>32</v>
      </c>
      <c r="E48" s="31">
        <v>109</v>
      </c>
      <c r="F48" s="32"/>
      <c r="G48" s="32"/>
      <c r="H48" s="224">
        <v>1.25</v>
      </c>
      <c r="I48" s="224">
        <v>0.8</v>
      </c>
      <c r="J48" s="224">
        <v>2.398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224"/>
      <c r="I49" s="224"/>
      <c r="J49" s="224"/>
      <c r="K49" s="33"/>
    </row>
    <row r="50" spans="1:11" s="43" customFormat="1" ht="11.25" customHeight="1">
      <c r="A50" s="44" t="s">
        <v>40</v>
      </c>
      <c r="B50" s="38"/>
      <c r="C50" s="39">
        <v>197</v>
      </c>
      <c r="D50" s="39">
        <v>182</v>
      </c>
      <c r="E50" s="39">
        <v>241</v>
      </c>
      <c r="F50" s="40">
        <f>IF(D50&gt;0,100*E50/D50,0)</f>
        <v>132.41758241758242</v>
      </c>
      <c r="G50" s="41"/>
      <c r="H50" s="225">
        <v>4.925</v>
      </c>
      <c r="I50" s="226">
        <v>4.55</v>
      </c>
      <c r="J50" s="226">
        <v>5.566000000000001</v>
      </c>
      <c r="K50" s="42">
        <f>IF(I50&gt;0,100*J50/I50,0)</f>
        <v>122.32967032967034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224"/>
      <c r="I51" s="224"/>
      <c r="J51" s="224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225"/>
      <c r="I52" s="226"/>
      <c r="J52" s="2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224"/>
      <c r="I53" s="224"/>
      <c r="J53" s="224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224"/>
      <c r="I54" s="224"/>
      <c r="J54" s="224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224"/>
      <c r="I55" s="224"/>
      <c r="J55" s="224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224"/>
      <c r="I56" s="224"/>
      <c r="J56" s="224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224"/>
      <c r="I57" s="224"/>
      <c r="J57" s="224"/>
      <c r="K57" s="33"/>
    </row>
    <row r="58" spans="1:11" s="34" customFormat="1" ht="11.25" customHeight="1">
      <c r="A58" s="36" t="s">
        <v>46</v>
      </c>
      <c r="B58" s="30"/>
      <c r="C58" s="31">
        <v>9</v>
      </c>
      <c r="D58" s="31"/>
      <c r="E58" s="31"/>
      <c r="F58" s="32"/>
      <c r="G58" s="32"/>
      <c r="H58" s="224">
        <v>0.099</v>
      </c>
      <c r="I58" s="224"/>
      <c r="J58" s="224"/>
      <c r="K58" s="33"/>
    </row>
    <row r="59" spans="1:11" s="43" customFormat="1" ht="11.25" customHeight="1">
      <c r="A59" s="37" t="s">
        <v>47</v>
      </c>
      <c r="B59" s="38"/>
      <c r="C59" s="39">
        <v>9</v>
      </c>
      <c r="D59" s="39"/>
      <c r="E59" s="39"/>
      <c r="F59" s="40"/>
      <c r="G59" s="41"/>
      <c r="H59" s="225">
        <v>0.099</v>
      </c>
      <c r="I59" s="226"/>
      <c r="J59" s="2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224"/>
      <c r="I60" s="224"/>
      <c r="J60" s="224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224"/>
      <c r="I61" s="224"/>
      <c r="J61" s="224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224"/>
      <c r="I62" s="224"/>
      <c r="J62" s="224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224"/>
      <c r="I63" s="224"/>
      <c r="J63" s="224"/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225"/>
      <c r="I64" s="226"/>
      <c r="J64" s="2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224"/>
      <c r="I65" s="224"/>
      <c r="J65" s="224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225"/>
      <c r="I66" s="226"/>
      <c r="J66" s="2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224"/>
      <c r="I67" s="224"/>
      <c r="J67" s="224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224"/>
      <c r="I68" s="224"/>
      <c r="J68" s="224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224"/>
      <c r="I69" s="224"/>
      <c r="J69" s="224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225"/>
      <c r="I70" s="226"/>
      <c r="J70" s="2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224"/>
      <c r="I71" s="224"/>
      <c r="J71" s="224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224"/>
      <c r="I72" s="224"/>
      <c r="J72" s="224"/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224"/>
      <c r="I73" s="224"/>
      <c r="J73" s="224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224"/>
      <c r="I74" s="224"/>
      <c r="J74" s="224"/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224"/>
      <c r="I75" s="224"/>
      <c r="J75" s="224"/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224"/>
      <c r="I76" s="224"/>
      <c r="J76" s="224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224"/>
      <c r="I77" s="224"/>
      <c r="J77" s="224"/>
      <c r="K77" s="33"/>
    </row>
    <row r="78" spans="1:11" s="34" customFormat="1" ht="11.25" customHeight="1">
      <c r="A78" s="36" t="s">
        <v>62</v>
      </c>
      <c r="B78" s="30"/>
      <c r="C78" s="31">
        <v>4</v>
      </c>
      <c r="D78" s="31"/>
      <c r="E78" s="31"/>
      <c r="F78" s="32"/>
      <c r="G78" s="32"/>
      <c r="H78" s="224">
        <v>0.052</v>
      </c>
      <c r="I78" s="224"/>
      <c r="J78" s="224"/>
      <c r="K78" s="33"/>
    </row>
    <row r="79" spans="1:11" s="34" customFormat="1" ht="11.25" customHeight="1">
      <c r="A79" s="36" t="s">
        <v>63</v>
      </c>
      <c r="B79" s="30"/>
      <c r="C79" s="31">
        <v>9</v>
      </c>
      <c r="D79" s="31">
        <v>7</v>
      </c>
      <c r="E79" s="31">
        <v>7</v>
      </c>
      <c r="F79" s="32"/>
      <c r="G79" s="32"/>
      <c r="H79" s="224">
        <v>0.14</v>
      </c>
      <c r="I79" s="224">
        <v>0.108</v>
      </c>
      <c r="J79" s="224">
        <v>0.105</v>
      </c>
      <c r="K79" s="33"/>
    </row>
    <row r="80" spans="1:11" s="43" customFormat="1" ht="11.25" customHeight="1">
      <c r="A80" s="44" t="s">
        <v>64</v>
      </c>
      <c r="B80" s="38"/>
      <c r="C80" s="39">
        <v>13</v>
      </c>
      <c r="D80" s="39">
        <v>7</v>
      </c>
      <c r="E80" s="39">
        <v>7</v>
      </c>
      <c r="F80" s="40">
        <f>IF(D80&gt;0,100*E80/D80,0)</f>
        <v>100</v>
      </c>
      <c r="G80" s="41"/>
      <c r="H80" s="225">
        <v>0.192</v>
      </c>
      <c r="I80" s="226">
        <v>0.108</v>
      </c>
      <c r="J80" s="226">
        <v>0.105</v>
      </c>
      <c r="K80" s="42">
        <f>IF(I80&gt;0,100*J80/I80,0)</f>
        <v>97.22222222222223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224"/>
      <c r="I81" s="224"/>
      <c r="J81" s="224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224"/>
      <c r="I82" s="224"/>
      <c r="J82" s="224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224"/>
      <c r="I83" s="224"/>
      <c r="J83" s="224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225"/>
      <c r="I84" s="226"/>
      <c r="J84" s="226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224"/>
      <c r="I85" s="224"/>
      <c r="J85" s="224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224"/>
      <c r="I86" s="224"/>
      <c r="J86" s="224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227"/>
      <c r="I87" s="228"/>
      <c r="J87" s="228"/>
      <c r="K87" s="51"/>
    </row>
    <row r="88" spans="1:11" s="43" customFormat="1" ht="11.25" customHeight="1">
      <c r="A88" s="52" t="s">
        <v>68</v>
      </c>
      <c r="B88" s="53"/>
      <c r="C88" s="54">
        <v>364</v>
      </c>
      <c r="D88" s="54">
        <v>249</v>
      </c>
      <c r="E88" s="54">
        <v>308</v>
      </c>
      <c r="F88" s="55">
        <f>IF(D88&gt;0,100*E88/D88,0)</f>
        <v>123.69477911646587</v>
      </c>
      <c r="G88" s="41"/>
      <c r="H88" s="229">
        <v>8.893</v>
      </c>
      <c r="I88" s="230">
        <v>6.340999999999999</v>
      </c>
      <c r="J88" s="230">
        <v>7.379000000000001</v>
      </c>
      <c r="K88" s="55">
        <f>IF(I88&gt;0,100*J88/I88,0)</f>
        <v>116.36965778268414</v>
      </c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231"/>
      <c r="I89" s="232"/>
      <c r="J89" s="232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31496062992125984" top="0.3937007874015748" bottom="0.3937007874015748" header="0" footer="0.2755905511811024"/>
  <pageSetup firstPageNumber="9" useFirstPageNumber="1" horizontalDpi="600" verticalDpi="600" orientation="portrait" paperSize="9" scale="7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3"/>
  <dimension ref="A1:K626"/>
  <sheetViews>
    <sheetView view="pageBreakPreview" zoomScale="80" zoomScaleNormal="80" zoomScaleSheetLayoutView="80" zoomScalePageLayoutView="0" workbookViewId="0" topLeftCell="A37">
      <selection activeCell="N66" sqref="N66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9" width="12.421875" style="61" customWidth="1"/>
    <col min="10" max="10" width="15.00390625" style="61" customWidth="1"/>
    <col min="11" max="11" width="12.421875" style="61" customWidth="1"/>
    <col min="12" max="12" width="0.71875" style="7" customWidth="1"/>
    <col min="13" max="14" width="11.57421875" style="7" hidden="1" customWidth="1"/>
    <col min="15" max="15" width="11.57421875" style="7" customWidth="1"/>
    <col min="16" max="16384" width="9.8515625" style="61" customWidth="1"/>
  </cols>
  <sheetData>
    <row r="1" spans="1:11" s="1" customFormat="1" ht="12.75" customHeight="1">
      <c r="A1" s="293" t="s">
        <v>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294" t="s">
        <v>70</v>
      </c>
      <c r="K2" s="2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95" t="s">
        <v>3</v>
      </c>
      <c r="D4" s="296"/>
      <c r="E4" s="296"/>
      <c r="F4" s="297"/>
      <c r="G4" s="10"/>
      <c r="H4" s="298" t="s">
        <v>4</v>
      </c>
      <c r="I4" s="299"/>
      <c r="J4" s="299"/>
      <c r="K4" s="30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10</v>
      </c>
      <c r="F7" s="23" t="str">
        <f>CONCATENATE(D6,"=100")</f>
        <v>2015=100</v>
      </c>
      <c r="G7" s="24"/>
      <c r="H7" s="21" t="s">
        <v>7</v>
      </c>
      <c r="I7" s="22" t="s">
        <v>7</v>
      </c>
      <c r="J7" s="22">
        <v>12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224"/>
      <c r="I9" s="224"/>
      <c r="J9" s="224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224"/>
      <c r="I10" s="224"/>
      <c r="J10" s="224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224"/>
      <c r="I11" s="224"/>
      <c r="J11" s="224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224"/>
      <c r="I12" s="224"/>
      <c r="J12" s="224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225"/>
      <c r="I13" s="226"/>
      <c r="J13" s="2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224"/>
      <c r="I14" s="224"/>
      <c r="J14" s="2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225"/>
      <c r="I15" s="226"/>
      <c r="J15" s="2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224"/>
      <c r="I16" s="224"/>
      <c r="J16" s="224"/>
      <c r="K16" s="33"/>
    </row>
    <row r="17" spans="1:11" s="43" customFormat="1" ht="11.25" customHeight="1">
      <c r="A17" s="37" t="s">
        <v>14</v>
      </c>
      <c r="B17" s="38"/>
      <c r="C17" s="39">
        <v>1</v>
      </c>
      <c r="D17" s="39">
        <v>1</v>
      </c>
      <c r="E17" s="39">
        <v>1</v>
      </c>
      <c r="F17" s="40">
        <f>IF(D17&gt;0,100*E17/D17,0)</f>
        <v>100</v>
      </c>
      <c r="G17" s="41"/>
      <c r="H17" s="225">
        <v>0.005</v>
      </c>
      <c r="I17" s="226">
        <v>0.005</v>
      </c>
      <c r="J17" s="226">
        <v>0.005</v>
      </c>
      <c r="K17" s="42">
        <f>IF(I17&gt;0,100*J17/I17,0)</f>
        <v>100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224"/>
      <c r="I18" s="224"/>
      <c r="J18" s="224"/>
      <c r="K18" s="33"/>
    </row>
    <row r="19" spans="1:11" s="34" customFormat="1" ht="11.25" customHeight="1">
      <c r="A19" s="29" t="s">
        <v>15</v>
      </c>
      <c r="B19" s="30"/>
      <c r="C19" s="31">
        <v>4</v>
      </c>
      <c r="D19" s="31">
        <v>4</v>
      </c>
      <c r="E19" s="31">
        <v>3</v>
      </c>
      <c r="F19" s="32"/>
      <c r="G19" s="32"/>
      <c r="H19" s="224">
        <v>0.1</v>
      </c>
      <c r="I19" s="224">
        <v>0.091</v>
      </c>
      <c r="J19" s="224">
        <v>0.091</v>
      </c>
      <c r="K19" s="33"/>
    </row>
    <row r="20" spans="1:11" s="34" customFormat="1" ht="11.25" customHeight="1">
      <c r="A20" s="36" t="s">
        <v>16</v>
      </c>
      <c r="B20" s="30"/>
      <c r="C20" s="31">
        <v>11</v>
      </c>
      <c r="D20" s="31">
        <v>11</v>
      </c>
      <c r="E20" s="31">
        <v>11</v>
      </c>
      <c r="F20" s="32"/>
      <c r="G20" s="32"/>
      <c r="H20" s="224">
        <v>0.25</v>
      </c>
      <c r="I20" s="224">
        <v>0.264</v>
      </c>
      <c r="J20" s="224">
        <v>0.242</v>
      </c>
      <c r="K20" s="33"/>
    </row>
    <row r="21" spans="1:11" s="34" customFormat="1" ht="11.25" customHeight="1">
      <c r="A21" s="36" t="s">
        <v>17</v>
      </c>
      <c r="B21" s="30"/>
      <c r="C21" s="31">
        <v>15</v>
      </c>
      <c r="D21" s="31">
        <v>15</v>
      </c>
      <c r="E21" s="31">
        <v>15</v>
      </c>
      <c r="F21" s="32"/>
      <c r="G21" s="32"/>
      <c r="H21" s="224">
        <v>0.383</v>
      </c>
      <c r="I21" s="224">
        <v>0.383</v>
      </c>
      <c r="J21" s="224">
        <v>0.383</v>
      </c>
      <c r="K21" s="33"/>
    </row>
    <row r="22" spans="1:11" s="43" customFormat="1" ht="11.25" customHeight="1">
      <c r="A22" s="37" t="s">
        <v>18</v>
      </c>
      <c r="B22" s="38"/>
      <c r="C22" s="39">
        <v>30</v>
      </c>
      <c r="D22" s="39">
        <v>30</v>
      </c>
      <c r="E22" s="39">
        <v>29</v>
      </c>
      <c r="F22" s="40">
        <f>IF(D22&gt;0,100*E22/D22,0)</f>
        <v>96.66666666666667</v>
      </c>
      <c r="G22" s="41"/>
      <c r="H22" s="225">
        <v>0.733</v>
      </c>
      <c r="I22" s="226">
        <v>0.738</v>
      </c>
      <c r="J22" s="226">
        <v>0.716</v>
      </c>
      <c r="K22" s="42">
        <f>IF(I22&gt;0,100*J22/I22,0)</f>
        <v>97.01897018970189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224"/>
      <c r="I23" s="224"/>
      <c r="J23" s="224"/>
      <c r="K23" s="33"/>
    </row>
    <row r="24" spans="1:11" s="43" customFormat="1" ht="11.25" customHeight="1">
      <c r="A24" s="37" t="s">
        <v>19</v>
      </c>
      <c r="B24" s="38"/>
      <c r="C24" s="39">
        <v>239</v>
      </c>
      <c r="D24" s="39">
        <v>249</v>
      </c>
      <c r="E24" s="39">
        <v>249</v>
      </c>
      <c r="F24" s="40">
        <f>IF(D24&gt;0,100*E24/D24,0)</f>
        <v>100</v>
      </c>
      <c r="G24" s="41"/>
      <c r="H24" s="225">
        <v>7.285</v>
      </c>
      <c r="I24" s="226">
        <v>7.352</v>
      </c>
      <c r="J24" s="226">
        <v>7.418</v>
      </c>
      <c r="K24" s="42">
        <f>IF(I24&gt;0,100*J24/I24,0)</f>
        <v>100.89771490750816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224"/>
      <c r="I25" s="224"/>
      <c r="J25" s="224"/>
      <c r="K25" s="33"/>
    </row>
    <row r="26" spans="1:11" s="43" customFormat="1" ht="11.25" customHeight="1">
      <c r="A26" s="37" t="s">
        <v>20</v>
      </c>
      <c r="B26" s="38"/>
      <c r="C26" s="39">
        <v>18</v>
      </c>
      <c r="D26" s="39">
        <v>17</v>
      </c>
      <c r="E26" s="39">
        <v>13</v>
      </c>
      <c r="F26" s="40">
        <f>IF(D26&gt;0,100*E26/D26,0)</f>
        <v>76.47058823529412</v>
      </c>
      <c r="G26" s="41"/>
      <c r="H26" s="225">
        <v>0.473</v>
      </c>
      <c r="I26" s="226">
        <v>0.4</v>
      </c>
      <c r="J26" s="226">
        <v>0.37</v>
      </c>
      <c r="K26" s="42">
        <f>IF(I26&gt;0,100*J26/I26,0)</f>
        <v>92.5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224"/>
      <c r="I27" s="224"/>
      <c r="J27" s="224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224"/>
      <c r="I28" s="224"/>
      <c r="J28" s="224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224"/>
      <c r="I29" s="224"/>
      <c r="J29" s="224"/>
      <c r="K29" s="33"/>
    </row>
    <row r="30" spans="1:11" s="34" customFormat="1" ht="11.25" customHeight="1">
      <c r="A30" s="36" t="s">
        <v>23</v>
      </c>
      <c r="B30" s="30"/>
      <c r="C30" s="31">
        <v>6</v>
      </c>
      <c r="D30" s="31">
        <v>8</v>
      </c>
      <c r="E30" s="31">
        <v>4</v>
      </c>
      <c r="F30" s="32"/>
      <c r="G30" s="32"/>
      <c r="H30" s="224">
        <v>0.18</v>
      </c>
      <c r="I30" s="224">
        <v>0.29</v>
      </c>
      <c r="J30" s="224">
        <v>0.129</v>
      </c>
      <c r="K30" s="33"/>
    </row>
    <row r="31" spans="1:11" s="43" customFormat="1" ht="11.25" customHeight="1">
      <c r="A31" s="44" t="s">
        <v>24</v>
      </c>
      <c r="B31" s="38"/>
      <c r="C31" s="39">
        <v>6</v>
      </c>
      <c r="D31" s="39">
        <v>8</v>
      </c>
      <c r="E31" s="39">
        <v>4</v>
      </c>
      <c r="F31" s="40">
        <f>IF(D31&gt;0,100*E31/D31,0)</f>
        <v>50</v>
      </c>
      <c r="G31" s="41"/>
      <c r="H31" s="225">
        <v>0.18</v>
      </c>
      <c r="I31" s="226">
        <v>0.29</v>
      </c>
      <c r="J31" s="226">
        <v>0.129</v>
      </c>
      <c r="K31" s="42">
        <f>IF(I31&gt;0,100*J31/I31,0)</f>
        <v>44.48275862068966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224"/>
      <c r="I32" s="224"/>
      <c r="J32" s="224"/>
      <c r="K32" s="33"/>
    </row>
    <row r="33" spans="1:11" s="34" customFormat="1" ht="11.25" customHeight="1">
      <c r="A33" s="36" t="s">
        <v>25</v>
      </c>
      <c r="B33" s="30"/>
      <c r="C33" s="31">
        <v>147</v>
      </c>
      <c r="D33" s="31">
        <v>100</v>
      </c>
      <c r="E33" s="31">
        <v>100</v>
      </c>
      <c r="F33" s="32"/>
      <c r="G33" s="32"/>
      <c r="H33" s="224">
        <v>2.8</v>
      </c>
      <c r="I33" s="224">
        <v>3.1</v>
      </c>
      <c r="J33" s="224">
        <v>2.2</v>
      </c>
      <c r="K33" s="33"/>
    </row>
    <row r="34" spans="1:11" s="34" customFormat="1" ht="11.25" customHeight="1">
      <c r="A34" s="36" t="s">
        <v>26</v>
      </c>
      <c r="B34" s="30"/>
      <c r="C34" s="31">
        <v>76</v>
      </c>
      <c r="D34" s="31">
        <v>76</v>
      </c>
      <c r="E34" s="31">
        <v>55</v>
      </c>
      <c r="F34" s="32"/>
      <c r="G34" s="32"/>
      <c r="H34" s="224">
        <v>1.827</v>
      </c>
      <c r="I34" s="224">
        <v>1.364</v>
      </c>
      <c r="J34" s="224">
        <v>1.37</v>
      </c>
      <c r="K34" s="33"/>
    </row>
    <row r="35" spans="1:11" s="34" customFormat="1" ht="11.25" customHeight="1">
      <c r="A35" s="36" t="s">
        <v>27</v>
      </c>
      <c r="B35" s="30"/>
      <c r="C35" s="31">
        <v>36</v>
      </c>
      <c r="D35" s="31">
        <v>36</v>
      </c>
      <c r="E35" s="31">
        <v>36</v>
      </c>
      <c r="F35" s="32"/>
      <c r="G35" s="32"/>
      <c r="H35" s="224">
        <v>0.75</v>
      </c>
      <c r="I35" s="224">
        <v>0.75</v>
      </c>
      <c r="J35" s="224">
        <v>0.75</v>
      </c>
      <c r="K35" s="33"/>
    </row>
    <row r="36" spans="1:11" s="34" customFormat="1" ht="11.25" customHeight="1">
      <c r="A36" s="36" t="s">
        <v>28</v>
      </c>
      <c r="B36" s="30"/>
      <c r="C36" s="31">
        <v>280</v>
      </c>
      <c r="D36" s="31">
        <v>283</v>
      </c>
      <c r="E36" s="31">
        <v>283</v>
      </c>
      <c r="F36" s="32"/>
      <c r="G36" s="32"/>
      <c r="H36" s="224">
        <v>6.995</v>
      </c>
      <c r="I36" s="224">
        <v>7.075</v>
      </c>
      <c r="J36" s="224">
        <v>7.075</v>
      </c>
      <c r="K36" s="33"/>
    </row>
    <row r="37" spans="1:11" s="43" customFormat="1" ht="11.25" customHeight="1">
      <c r="A37" s="37" t="s">
        <v>29</v>
      </c>
      <c r="B37" s="38"/>
      <c r="C37" s="39">
        <v>539</v>
      </c>
      <c r="D37" s="39">
        <v>495</v>
      </c>
      <c r="E37" s="39">
        <v>474</v>
      </c>
      <c r="F37" s="40">
        <f>IF(D37&gt;0,100*E37/D37,0)</f>
        <v>95.75757575757575</v>
      </c>
      <c r="G37" s="41"/>
      <c r="H37" s="225">
        <v>12.372</v>
      </c>
      <c r="I37" s="226">
        <v>12.289000000000001</v>
      </c>
      <c r="J37" s="226">
        <v>11.395</v>
      </c>
      <c r="K37" s="42">
        <f>IF(I37&gt;0,100*J37/I37,0)</f>
        <v>92.72520139962567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224"/>
      <c r="I38" s="224"/>
      <c r="J38" s="224"/>
      <c r="K38" s="33"/>
    </row>
    <row r="39" spans="1:11" s="43" customFormat="1" ht="11.25" customHeight="1">
      <c r="A39" s="37" t="s">
        <v>30</v>
      </c>
      <c r="B39" s="38"/>
      <c r="C39" s="39">
        <v>13</v>
      </c>
      <c r="D39" s="39">
        <v>19</v>
      </c>
      <c r="E39" s="39">
        <v>15</v>
      </c>
      <c r="F39" s="40">
        <f>IF(D39&gt;0,100*E39/D39,0)</f>
        <v>78.94736842105263</v>
      </c>
      <c r="G39" s="41"/>
      <c r="H39" s="225">
        <v>0.357</v>
      </c>
      <c r="I39" s="226">
        <v>0.348</v>
      </c>
      <c r="J39" s="226">
        <v>0.3</v>
      </c>
      <c r="K39" s="42">
        <f>IF(I39&gt;0,100*J39/I39,0)</f>
        <v>86.20689655172414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224"/>
      <c r="I40" s="224"/>
      <c r="J40" s="224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224"/>
      <c r="I41" s="224"/>
      <c r="J41" s="224"/>
      <c r="K41" s="33"/>
    </row>
    <row r="42" spans="1:11" s="34" customFormat="1" ht="11.25" customHeight="1">
      <c r="A42" s="36" t="s">
        <v>32</v>
      </c>
      <c r="B42" s="30"/>
      <c r="C42" s="31">
        <v>7</v>
      </c>
      <c r="D42" s="31">
        <v>7</v>
      </c>
      <c r="E42" s="31">
        <v>4</v>
      </c>
      <c r="F42" s="32"/>
      <c r="G42" s="32"/>
      <c r="H42" s="224">
        <v>0.175</v>
      </c>
      <c r="I42" s="224">
        <v>0.175</v>
      </c>
      <c r="J42" s="224">
        <v>0.1</v>
      </c>
      <c r="K42" s="33"/>
    </row>
    <row r="43" spans="1:11" s="34" customFormat="1" ht="11.25" customHeight="1">
      <c r="A43" s="36" t="s">
        <v>33</v>
      </c>
      <c r="B43" s="30"/>
      <c r="C43" s="31"/>
      <c r="D43" s="31">
        <v>12</v>
      </c>
      <c r="E43" s="31"/>
      <c r="F43" s="32"/>
      <c r="G43" s="32"/>
      <c r="H43" s="224"/>
      <c r="I43" s="224">
        <v>0.456</v>
      </c>
      <c r="J43" s="224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224"/>
      <c r="I44" s="224"/>
      <c r="J44" s="224"/>
      <c r="K44" s="33"/>
    </row>
    <row r="45" spans="1:11" s="34" customFormat="1" ht="11.25" customHeight="1">
      <c r="A45" s="36" t="s">
        <v>35</v>
      </c>
      <c r="B45" s="30"/>
      <c r="C45" s="31">
        <v>3</v>
      </c>
      <c r="D45" s="31">
        <v>3</v>
      </c>
      <c r="E45" s="31">
        <v>3</v>
      </c>
      <c r="F45" s="32"/>
      <c r="G45" s="32"/>
      <c r="H45" s="224">
        <v>0.06</v>
      </c>
      <c r="I45" s="224">
        <v>0.069</v>
      </c>
      <c r="J45" s="224">
        <v>0.06</v>
      </c>
      <c r="K45" s="33"/>
    </row>
    <row r="46" spans="1:11" s="34" customFormat="1" ht="11.25" customHeight="1">
      <c r="A46" s="36" t="s">
        <v>36</v>
      </c>
      <c r="B46" s="30"/>
      <c r="C46" s="31">
        <v>7</v>
      </c>
      <c r="D46" s="31">
        <v>7</v>
      </c>
      <c r="E46" s="31">
        <v>9</v>
      </c>
      <c r="F46" s="32"/>
      <c r="G46" s="32"/>
      <c r="H46" s="224">
        <v>0.105</v>
      </c>
      <c r="I46" s="224">
        <v>0.105</v>
      </c>
      <c r="J46" s="224">
        <v>0.135</v>
      </c>
      <c r="K46" s="33"/>
    </row>
    <row r="47" spans="1:11" s="34" customFormat="1" ht="11.25" customHeight="1">
      <c r="A47" s="36" t="s">
        <v>37</v>
      </c>
      <c r="B47" s="30"/>
      <c r="C47" s="31">
        <v>129</v>
      </c>
      <c r="D47" s="31">
        <v>130</v>
      </c>
      <c r="E47" s="31">
        <v>117</v>
      </c>
      <c r="F47" s="32"/>
      <c r="G47" s="32"/>
      <c r="H47" s="224">
        <v>3.999</v>
      </c>
      <c r="I47" s="224">
        <v>3.77</v>
      </c>
      <c r="J47" s="224">
        <v>4.095</v>
      </c>
      <c r="K47" s="33"/>
    </row>
    <row r="48" spans="1:11" s="34" customFormat="1" ht="11.25" customHeight="1">
      <c r="A48" s="36" t="s">
        <v>38</v>
      </c>
      <c r="B48" s="30"/>
      <c r="C48" s="31"/>
      <c r="D48" s="31">
        <v>1</v>
      </c>
      <c r="E48" s="31"/>
      <c r="F48" s="32"/>
      <c r="G48" s="32"/>
      <c r="H48" s="224"/>
      <c r="I48" s="224">
        <v>0.018</v>
      </c>
      <c r="J48" s="224"/>
      <c r="K48" s="33"/>
    </row>
    <row r="49" spans="1:11" s="34" customFormat="1" ht="11.25" customHeight="1">
      <c r="A49" s="36" t="s">
        <v>39</v>
      </c>
      <c r="B49" s="30"/>
      <c r="C49" s="31">
        <v>5</v>
      </c>
      <c r="D49" s="31">
        <v>5</v>
      </c>
      <c r="E49" s="31"/>
      <c r="F49" s="32"/>
      <c r="G49" s="32"/>
      <c r="H49" s="224">
        <v>0.125</v>
      </c>
      <c r="I49" s="224">
        <v>0.125</v>
      </c>
      <c r="J49" s="224"/>
      <c r="K49" s="33"/>
    </row>
    <row r="50" spans="1:11" s="43" customFormat="1" ht="11.25" customHeight="1">
      <c r="A50" s="44" t="s">
        <v>40</v>
      </c>
      <c r="B50" s="38"/>
      <c r="C50" s="39">
        <v>151</v>
      </c>
      <c r="D50" s="39">
        <v>165</v>
      </c>
      <c r="E50" s="39">
        <v>133</v>
      </c>
      <c r="F50" s="40">
        <f>IF(D50&gt;0,100*E50/D50,0)</f>
        <v>80.60606060606061</v>
      </c>
      <c r="G50" s="41"/>
      <c r="H50" s="225">
        <v>4.464</v>
      </c>
      <c r="I50" s="226">
        <v>4.718</v>
      </c>
      <c r="J50" s="226">
        <v>4.39</v>
      </c>
      <c r="K50" s="42">
        <f>IF(I50&gt;0,100*J50/I50,0)</f>
        <v>93.04790165324289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224"/>
      <c r="I51" s="224"/>
      <c r="J51" s="224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225"/>
      <c r="I52" s="226"/>
      <c r="J52" s="2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224"/>
      <c r="I53" s="224"/>
      <c r="J53" s="224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224"/>
      <c r="I54" s="224"/>
      <c r="J54" s="224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224"/>
      <c r="I55" s="224"/>
      <c r="J55" s="224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224"/>
      <c r="I56" s="224"/>
      <c r="J56" s="224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224"/>
      <c r="I57" s="224"/>
      <c r="J57" s="224"/>
      <c r="K57" s="33"/>
    </row>
    <row r="58" spans="1:11" s="34" customFormat="1" ht="11.25" customHeight="1">
      <c r="A58" s="36" t="s">
        <v>46</v>
      </c>
      <c r="B58" s="30"/>
      <c r="C58" s="31">
        <v>25</v>
      </c>
      <c r="D58" s="31">
        <v>25</v>
      </c>
      <c r="E58" s="31">
        <v>22</v>
      </c>
      <c r="F58" s="32"/>
      <c r="G58" s="32"/>
      <c r="H58" s="224">
        <v>0.6</v>
      </c>
      <c r="I58" s="224">
        <v>0.575</v>
      </c>
      <c r="J58" s="224">
        <v>0.528</v>
      </c>
      <c r="K58" s="33"/>
    </row>
    <row r="59" spans="1:11" s="43" customFormat="1" ht="11.25" customHeight="1">
      <c r="A59" s="37" t="s">
        <v>47</v>
      </c>
      <c r="B59" s="38"/>
      <c r="C59" s="39">
        <v>25</v>
      </c>
      <c r="D59" s="39">
        <v>25</v>
      </c>
      <c r="E59" s="39">
        <v>22</v>
      </c>
      <c r="F59" s="40">
        <f>IF(D59&gt;0,100*E59/D59,0)</f>
        <v>88</v>
      </c>
      <c r="G59" s="41"/>
      <c r="H59" s="225">
        <v>0.6</v>
      </c>
      <c r="I59" s="226">
        <v>0.575</v>
      </c>
      <c r="J59" s="226">
        <v>0.528</v>
      </c>
      <c r="K59" s="42">
        <f>IF(I59&gt;0,100*J59/I59,0)</f>
        <v>91.82608695652175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224"/>
      <c r="I60" s="224"/>
      <c r="J60" s="224"/>
      <c r="K60" s="33"/>
    </row>
    <row r="61" spans="1:11" s="34" customFormat="1" ht="11.25" customHeight="1">
      <c r="A61" s="36" t="s">
        <v>48</v>
      </c>
      <c r="B61" s="30"/>
      <c r="C61" s="31">
        <v>250</v>
      </c>
      <c r="D61" s="31">
        <v>160</v>
      </c>
      <c r="E61" s="31">
        <v>160</v>
      </c>
      <c r="F61" s="32"/>
      <c r="G61" s="32"/>
      <c r="H61" s="224">
        <v>7</v>
      </c>
      <c r="I61" s="224">
        <v>4.8</v>
      </c>
      <c r="J61" s="224">
        <v>4.5</v>
      </c>
      <c r="K61" s="33"/>
    </row>
    <row r="62" spans="1:11" s="34" customFormat="1" ht="11.25" customHeight="1">
      <c r="A62" s="36" t="s">
        <v>49</v>
      </c>
      <c r="B62" s="30"/>
      <c r="C62" s="31">
        <v>62</v>
      </c>
      <c r="D62" s="31">
        <v>60</v>
      </c>
      <c r="E62" s="31">
        <v>75</v>
      </c>
      <c r="F62" s="32"/>
      <c r="G62" s="32"/>
      <c r="H62" s="224">
        <v>1.2</v>
      </c>
      <c r="I62" s="224">
        <v>1.6</v>
      </c>
      <c r="J62" s="224">
        <v>1.8</v>
      </c>
      <c r="K62" s="33"/>
    </row>
    <row r="63" spans="1:11" s="34" customFormat="1" ht="11.25" customHeight="1">
      <c r="A63" s="36" t="s">
        <v>50</v>
      </c>
      <c r="B63" s="30"/>
      <c r="C63" s="31">
        <v>77</v>
      </c>
      <c r="D63" s="31">
        <v>106</v>
      </c>
      <c r="E63" s="31">
        <v>106</v>
      </c>
      <c r="F63" s="32"/>
      <c r="G63" s="32"/>
      <c r="H63" s="224">
        <v>2.5</v>
      </c>
      <c r="I63" s="224">
        <v>3.18</v>
      </c>
      <c r="J63" s="224">
        <v>3.1</v>
      </c>
      <c r="K63" s="33"/>
    </row>
    <row r="64" spans="1:11" s="43" customFormat="1" ht="11.25" customHeight="1">
      <c r="A64" s="37" t="s">
        <v>51</v>
      </c>
      <c r="B64" s="38"/>
      <c r="C64" s="39">
        <v>389</v>
      </c>
      <c r="D64" s="39">
        <v>326</v>
      </c>
      <c r="E64" s="39">
        <v>341</v>
      </c>
      <c r="F64" s="40">
        <f>IF(D64&gt;0,100*E64/D64,0)</f>
        <v>104.60122699386503</v>
      </c>
      <c r="G64" s="41"/>
      <c r="H64" s="225">
        <v>10.7</v>
      </c>
      <c r="I64" s="226">
        <v>9.58</v>
      </c>
      <c r="J64" s="226">
        <v>9.4</v>
      </c>
      <c r="K64" s="42">
        <f>IF(I64&gt;0,100*J64/I64,0)</f>
        <v>98.12108559498957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224"/>
      <c r="I65" s="224"/>
      <c r="J65" s="224"/>
      <c r="K65" s="33"/>
    </row>
    <row r="66" spans="1:11" s="43" customFormat="1" ht="11.25" customHeight="1">
      <c r="A66" s="37" t="s">
        <v>52</v>
      </c>
      <c r="B66" s="38"/>
      <c r="C66" s="39">
        <v>492</v>
      </c>
      <c r="D66" s="39">
        <v>492</v>
      </c>
      <c r="E66" s="39">
        <v>518</v>
      </c>
      <c r="F66" s="40">
        <f>IF(D66&gt;0,100*E66/D66,0)</f>
        <v>105.28455284552845</v>
      </c>
      <c r="G66" s="41"/>
      <c r="H66" s="225">
        <v>12.177</v>
      </c>
      <c r="I66" s="226">
        <v>12.969</v>
      </c>
      <c r="J66" s="226">
        <v>12.821</v>
      </c>
      <c r="K66" s="42">
        <f>IF(I66&gt;0,100*J66/I66,0)</f>
        <v>98.85881717942786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224"/>
      <c r="I67" s="224"/>
      <c r="J67" s="224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224"/>
      <c r="I68" s="224"/>
      <c r="J68" s="224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224"/>
      <c r="I69" s="224"/>
      <c r="J69" s="224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225"/>
      <c r="I70" s="226"/>
      <c r="J70" s="2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224"/>
      <c r="I71" s="224"/>
      <c r="J71" s="224"/>
      <c r="K71" s="33"/>
    </row>
    <row r="72" spans="1:11" s="34" customFormat="1" ht="11.25" customHeight="1">
      <c r="A72" s="36" t="s">
        <v>56</v>
      </c>
      <c r="B72" s="30"/>
      <c r="C72" s="31">
        <v>186</v>
      </c>
      <c r="D72" s="31">
        <v>186</v>
      </c>
      <c r="E72" s="31">
        <v>186</v>
      </c>
      <c r="F72" s="32"/>
      <c r="G72" s="32"/>
      <c r="H72" s="224">
        <v>2.635</v>
      </c>
      <c r="I72" s="224">
        <v>6.662</v>
      </c>
      <c r="J72" s="224">
        <v>6.662</v>
      </c>
      <c r="K72" s="33"/>
    </row>
    <row r="73" spans="1:11" s="34" customFormat="1" ht="11.25" customHeight="1">
      <c r="A73" s="36" t="s">
        <v>57</v>
      </c>
      <c r="B73" s="30"/>
      <c r="C73" s="31">
        <v>6</v>
      </c>
      <c r="D73" s="31">
        <v>6</v>
      </c>
      <c r="E73" s="31">
        <v>5</v>
      </c>
      <c r="F73" s="32"/>
      <c r="G73" s="32"/>
      <c r="H73" s="224">
        <v>0.11</v>
      </c>
      <c r="I73" s="224">
        <v>0.108</v>
      </c>
      <c r="J73" s="224">
        <v>0.095</v>
      </c>
      <c r="K73" s="33"/>
    </row>
    <row r="74" spans="1:11" s="34" customFormat="1" ht="11.25" customHeight="1">
      <c r="A74" s="36" t="s">
        <v>58</v>
      </c>
      <c r="B74" s="30"/>
      <c r="C74" s="31">
        <v>25</v>
      </c>
      <c r="D74" s="31">
        <v>25</v>
      </c>
      <c r="E74" s="31">
        <v>25</v>
      </c>
      <c r="F74" s="32"/>
      <c r="G74" s="32"/>
      <c r="H74" s="224">
        <v>0.5</v>
      </c>
      <c r="I74" s="224">
        <v>0.5</v>
      </c>
      <c r="J74" s="224">
        <v>0.5</v>
      </c>
      <c r="K74" s="33"/>
    </row>
    <row r="75" spans="1:11" s="34" customFormat="1" ht="11.25" customHeight="1">
      <c r="A75" s="36" t="s">
        <v>59</v>
      </c>
      <c r="B75" s="30"/>
      <c r="C75" s="31">
        <v>251</v>
      </c>
      <c r="D75" s="31">
        <v>284</v>
      </c>
      <c r="E75" s="31">
        <v>284</v>
      </c>
      <c r="F75" s="32"/>
      <c r="G75" s="32"/>
      <c r="H75" s="224">
        <v>7.654</v>
      </c>
      <c r="I75" s="224">
        <v>10.54102</v>
      </c>
      <c r="J75" s="224">
        <v>10.54102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224"/>
      <c r="I76" s="224"/>
      <c r="J76" s="224"/>
      <c r="K76" s="33"/>
    </row>
    <row r="77" spans="1:11" s="34" customFormat="1" ht="11.25" customHeight="1">
      <c r="A77" s="36" t="s">
        <v>61</v>
      </c>
      <c r="B77" s="30"/>
      <c r="C77" s="31">
        <v>6</v>
      </c>
      <c r="D77" s="31">
        <v>5</v>
      </c>
      <c r="E77" s="31">
        <v>5</v>
      </c>
      <c r="F77" s="32"/>
      <c r="G77" s="32"/>
      <c r="H77" s="224">
        <v>0.112</v>
      </c>
      <c r="I77" s="224">
        <v>0.1</v>
      </c>
      <c r="J77" s="224">
        <v>0.09</v>
      </c>
      <c r="K77" s="33"/>
    </row>
    <row r="78" spans="1:11" s="34" customFormat="1" ht="11.25" customHeight="1">
      <c r="A78" s="36" t="s">
        <v>62</v>
      </c>
      <c r="B78" s="30"/>
      <c r="C78" s="31">
        <v>9</v>
      </c>
      <c r="D78" s="31">
        <v>9</v>
      </c>
      <c r="E78" s="31"/>
      <c r="F78" s="32"/>
      <c r="G78" s="32"/>
      <c r="H78" s="224">
        <v>0.216</v>
      </c>
      <c r="I78" s="224">
        <v>0.216</v>
      </c>
      <c r="J78" s="224"/>
      <c r="K78" s="33"/>
    </row>
    <row r="79" spans="1:11" s="34" customFormat="1" ht="11.25" customHeight="1">
      <c r="A79" s="36" t="s">
        <v>63</v>
      </c>
      <c r="B79" s="30"/>
      <c r="C79" s="31">
        <v>15</v>
      </c>
      <c r="D79" s="31">
        <v>10</v>
      </c>
      <c r="E79" s="31">
        <v>10</v>
      </c>
      <c r="F79" s="32"/>
      <c r="G79" s="32"/>
      <c r="H79" s="224">
        <v>0.2</v>
      </c>
      <c r="I79" s="224">
        <v>0.105</v>
      </c>
      <c r="J79" s="224">
        <v>0.2</v>
      </c>
      <c r="K79" s="33"/>
    </row>
    <row r="80" spans="1:11" s="43" customFormat="1" ht="11.25" customHeight="1">
      <c r="A80" s="44" t="s">
        <v>64</v>
      </c>
      <c r="B80" s="38"/>
      <c r="C80" s="39">
        <v>498</v>
      </c>
      <c r="D80" s="39">
        <v>525</v>
      </c>
      <c r="E80" s="39">
        <v>515</v>
      </c>
      <c r="F80" s="40">
        <f>IF(D80&gt;0,100*E80/D80,0)</f>
        <v>98.0952380952381</v>
      </c>
      <c r="G80" s="41"/>
      <c r="H80" s="225">
        <v>11.426999999999998</v>
      </c>
      <c r="I80" s="226">
        <v>18.232020000000002</v>
      </c>
      <c r="J80" s="226">
        <v>18.08802</v>
      </c>
      <c r="K80" s="42">
        <f>IF(I80&gt;0,100*J80/I80,0)</f>
        <v>99.21018076987629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224"/>
      <c r="I81" s="224"/>
      <c r="J81" s="224"/>
      <c r="K81" s="33"/>
    </row>
    <row r="82" spans="1:11" s="34" customFormat="1" ht="11.25" customHeight="1">
      <c r="A82" s="36" t="s">
        <v>65</v>
      </c>
      <c r="B82" s="30"/>
      <c r="C82" s="31">
        <v>42</v>
      </c>
      <c r="D82" s="31">
        <v>51</v>
      </c>
      <c r="E82" s="31">
        <v>57</v>
      </c>
      <c r="F82" s="32"/>
      <c r="G82" s="32"/>
      <c r="H82" s="224">
        <v>0.85</v>
      </c>
      <c r="I82" s="224">
        <v>1.03</v>
      </c>
      <c r="J82" s="224">
        <v>1.157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224"/>
      <c r="I83" s="224"/>
      <c r="J83" s="224"/>
      <c r="K83" s="33"/>
    </row>
    <row r="84" spans="1:11" s="43" customFormat="1" ht="11.25" customHeight="1">
      <c r="A84" s="37" t="s">
        <v>67</v>
      </c>
      <c r="B84" s="38"/>
      <c r="C84" s="39">
        <v>42</v>
      </c>
      <c r="D84" s="39">
        <v>51</v>
      </c>
      <c r="E84" s="39">
        <v>57</v>
      </c>
      <c r="F84" s="40">
        <f>IF(D84&gt;0,100*E84/D84,0)</f>
        <v>111.76470588235294</v>
      </c>
      <c r="G84" s="41"/>
      <c r="H84" s="225">
        <v>0.85</v>
      </c>
      <c r="I84" s="226">
        <v>1.03</v>
      </c>
      <c r="J84" s="226">
        <v>1.157</v>
      </c>
      <c r="K84" s="42">
        <f>IF(I84&gt;0,100*J84/I84,0)</f>
        <v>112.33009708737865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224"/>
      <c r="I85" s="224"/>
      <c r="J85" s="224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224"/>
      <c r="I86" s="224"/>
      <c r="J86" s="224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227"/>
      <c r="I87" s="228"/>
      <c r="J87" s="228"/>
      <c r="K87" s="51"/>
    </row>
    <row r="88" spans="1:11" s="43" customFormat="1" ht="11.25" customHeight="1">
      <c r="A88" s="52" t="s">
        <v>68</v>
      </c>
      <c r="B88" s="53"/>
      <c r="C88" s="54">
        <v>2443</v>
      </c>
      <c r="D88" s="54">
        <v>2403</v>
      </c>
      <c r="E88" s="54">
        <v>2371</v>
      </c>
      <c r="F88" s="55">
        <f>IF(D88&gt;0,100*E88/D88,0)</f>
        <v>98.66833125260092</v>
      </c>
      <c r="G88" s="41"/>
      <c r="H88" s="229">
        <v>61.623</v>
      </c>
      <c r="I88" s="230">
        <v>68.52602</v>
      </c>
      <c r="J88" s="230">
        <v>66.71701999999999</v>
      </c>
      <c r="K88" s="55">
        <f>IF(I88&gt;0,100*J88/I88,0)</f>
        <v>97.36012685400377</v>
      </c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231"/>
      <c r="I89" s="232"/>
      <c r="J89" s="232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31496062992125984" top="0.3937007874015748" bottom="0.3937007874015748" header="0" footer="0.2755905511811024"/>
  <pageSetup firstPageNumber="9" useFirstPageNumber="1" horizontalDpi="600" verticalDpi="600" orientation="portrait" paperSize="9" scale="7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4"/>
  <dimension ref="A1:K626"/>
  <sheetViews>
    <sheetView view="pageBreakPreview" zoomScale="80" zoomScaleNormal="80" zoomScaleSheetLayoutView="80" zoomScalePageLayoutView="0" workbookViewId="0" topLeftCell="A1">
      <selection activeCell="N66" sqref="N66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9" width="12.421875" style="61" customWidth="1"/>
    <col min="10" max="10" width="15.00390625" style="61" customWidth="1"/>
    <col min="11" max="11" width="12.421875" style="61" customWidth="1"/>
    <col min="12" max="12" width="0.71875" style="7" customWidth="1"/>
    <col min="13" max="14" width="11.57421875" style="7" hidden="1" customWidth="1"/>
    <col min="15" max="15" width="11.57421875" style="7" customWidth="1"/>
    <col min="16" max="16384" width="9.8515625" style="61" customWidth="1"/>
  </cols>
  <sheetData>
    <row r="1" spans="1:11" s="1" customFormat="1" ht="12.75" customHeight="1">
      <c r="A1" s="293" t="s">
        <v>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294" t="s">
        <v>70</v>
      </c>
      <c r="K2" s="2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95" t="s">
        <v>3</v>
      </c>
      <c r="D4" s="296"/>
      <c r="E4" s="296"/>
      <c r="F4" s="297"/>
      <c r="G4" s="10"/>
      <c r="H4" s="298" t="s">
        <v>4</v>
      </c>
      <c r="I4" s="299"/>
      <c r="J4" s="299"/>
      <c r="K4" s="30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298</v>
      </c>
      <c r="D7" s="22" t="s">
        <v>7</v>
      </c>
      <c r="E7" s="22">
        <v>11</v>
      </c>
      <c r="F7" s="23" t="str">
        <f>CONCATENATE(D6,"=100")</f>
        <v>2014=100</v>
      </c>
      <c r="G7" s="24"/>
      <c r="H7" s="21" t="s">
        <v>298</v>
      </c>
      <c r="I7" s="22" t="s">
        <v>7</v>
      </c>
      <c r="J7" s="22">
        <v>12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1</v>
      </c>
      <c r="D9" s="31">
        <v>1</v>
      </c>
      <c r="E9" s="31">
        <v>1</v>
      </c>
      <c r="F9" s="32"/>
      <c r="G9" s="32"/>
      <c r="H9" s="224">
        <v>0.020833333333333336</v>
      </c>
      <c r="I9" s="224">
        <v>0.021</v>
      </c>
      <c r="J9" s="224">
        <v>0.021</v>
      </c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224"/>
      <c r="I10" s="224"/>
      <c r="J10" s="224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224"/>
      <c r="I11" s="224"/>
      <c r="J11" s="224"/>
      <c r="K11" s="33"/>
    </row>
    <row r="12" spans="1:11" s="34" customFormat="1" ht="11.25" customHeight="1">
      <c r="A12" s="36" t="s">
        <v>11</v>
      </c>
      <c r="B12" s="30"/>
      <c r="C12" s="31">
        <v>3</v>
      </c>
      <c r="D12" s="31">
        <v>3</v>
      </c>
      <c r="E12" s="31">
        <v>3</v>
      </c>
      <c r="F12" s="32"/>
      <c r="G12" s="32"/>
      <c r="H12" s="224">
        <v>0.07107583333333334</v>
      </c>
      <c r="I12" s="224">
        <v>0.07146666666666666</v>
      </c>
      <c r="J12" s="224">
        <v>0.043</v>
      </c>
      <c r="K12" s="33"/>
    </row>
    <row r="13" spans="1:11" s="43" customFormat="1" ht="11.25" customHeight="1">
      <c r="A13" s="37" t="s">
        <v>12</v>
      </c>
      <c r="B13" s="38"/>
      <c r="C13" s="39">
        <v>4</v>
      </c>
      <c r="D13" s="39">
        <v>4</v>
      </c>
      <c r="E13" s="39">
        <v>4</v>
      </c>
      <c r="F13" s="40">
        <f>IF(D13&gt;0,100*E13/D13,0)</f>
        <v>100</v>
      </c>
      <c r="G13" s="41"/>
      <c r="H13" s="225">
        <v>0.09190916666666668</v>
      </c>
      <c r="I13" s="226">
        <v>0.09246666666666667</v>
      </c>
      <c r="J13" s="226">
        <v>0.064</v>
      </c>
      <c r="K13" s="42">
        <f>IF(I13&gt;0,100*J13/I13,0)</f>
        <v>69.2141312184571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224"/>
      <c r="I14" s="224"/>
      <c r="J14" s="224"/>
      <c r="K14" s="33"/>
    </row>
    <row r="15" spans="1:11" s="43" customFormat="1" ht="11.25" customHeight="1">
      <c r="A15" s="37" t="s">
        <v>13</v>
      </c>
      <c r="B15" s="38"/>
      <c r="C15" s="39">
        <v>1</v>
      </c>
      <c r="D15" s="39">
        <v>1</v>
      </c>
      <c r="E15" s="39">
        <v>1</v>
      </c>
      <c r="F15" s="40">
        <f>IF(D15&gt;0,100*E15/D15,0)</f>
        <v>100</v>
      </c>
      <c r="G15" s="41"/>
      <c r="H15" s="225">
        <v>0.02</v>
      </c>
      <c r="I15" s="226">
        <v>0.01</v>
      </c>
      <c r="J15" s="226">
        <v>0.01</v>
      </c>
      <c r="K15" s="42">
        <f>IF(I15&gt;0,100*J15/I15,0)</f>
        <v>100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224"/>
      <c r="I16" s="224"/>
      <c r="J16" s="224"/>
      <c r="K16" s="33"/>
    </row>
    <row r="17" spans="1:11" s="43" customFormat="1" ht="11.25" customHeight="1">
      <c r="A17" s="37" t="s">
        <v>14</v>
      </c>
      <c r="B17" s="38"/>
      <c r="C17" s="39">
        <v>3</v>
      </c>
      <c r="D17" s="39">
        <v>3</v>
      </c>
      <c r="E17" s="39">
        <v>3</v>
      </c>
      <c r="F17" s="40">
        <f>IF(D17&gt;0,100*E17/D17,0)</f>
        <v>100</v>
      </c>
      <c r="G17" s="41"/>
      <c r="H17" s="225">
        <v>0.016</v>
      </c>
      <c r="I17" s="226">
        <v>0.016</v>
      </c>
      <c r="J17" s="226">
        <v>0.016</v>
      </c>
      <c r="K17" s="42">
        <f>IF(I17&gt;0,100*J17/I17,0)</f>
        <v>100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224"/>
      <c r="I18" s="224"/>
      <c r="J18" s="224"/>
      <c r="K18" s="33"/>
    </row>
    <row r="19" spans="1:11" s="34" customFormat="1" ht="11.25" customHeight="1">
      <c r="A19" s="29" t="s">
        <v>15</v>
      </c>
      <c r="B19" s="30"/>
      <c r="C19" s="31">
        <v>35</v>
      </c>
      <c r="D19" s="31">
        <v>35</v>
      </c>
      <c r="E19" s="31">
        <v>29</v>
      </c>
      <c r="F19" s="32"/>
      <c r="G19" s="32"/>
      <c r="H19" s="224">
        <v>0.341</v>
      </c>
      <c r="I19" s="224">
        <v>0.341</v>
      </c>
      <c r="J19" s="224">
        <v>0.316</v>
      </c>
      <c r="K19" s="33"/>
    </row>
    <row r="20" spans="1:11" s="34" customFormat="1" ht="11.25" customHeight="1">
      <c r="A20" s="36" t="s">
        <v>16</v>
      </c>
      <c r="B20" s="30"/>
      <c r="C20" s="31">
        <v>2</v>
      </c>
      <c r="D20" s="31">
        <v>2</v>
      </c>
      <c r="E20" s="31">
        <v>2</v>
      </c>
      <c r="F20" s="32"/>
      <c r="G20" s="32"/>
      <c r="H20" s="224">
        <v>0.031</v>
      </c>
      <c r="I20" s="224">
        <v>0.031</v>
      </c>
      <c r="J20" s="224">
        <v>0.032</v>
      </c>
      <c r="K20" s="33"/>
    </row>
    <row r="21" spans="1:11" s="34" customFormat="1" ht="11.25" customHeight="1">
      <c r="A21" s="36" t="s">
        <v>17</v>
      </c>
      <c r="B21" s="30"/>
      <c r="C21" s="31">
        <v>2</v>
      </c>
      <c r="D21" s="31">
        <v>2</v>
      </c>
      <c r="E21" s="31">
        <v>2</v>
      </c>
      <c r="F21" s="32"/>
      <c r="G21" s="32"/>
      <c r="H21" s="224">
        <v>0.031</v>
      </c>
      <c r="I21" s="224">
        <v>0.031</v>
      </c>
      <c r="J21" s="224">
        <v>0.031</v>
      </c>
      <c r="K21" s="33"/>
    </row>
    <row r="22" spans="1:11" s="43" customFormat="1" ht="11.25" customHeight="1">
      <c r="A22" s="37" t="s">
        <v>18</v>
      </c>
      <c r="B22" s="38"/>
      <c r="C22" s="39">
        <v>39</v>
      </c>
      <c r="D22" s="39">
        <v>39</v>
      </c>
      <c r="E22" s="39">
        <v>33</v>
      </c>
      <c r="F22" s="40">
        <f>IF(D22&gt;0,100*E22/D22,0)</f>
        <v>84.61538461538461</v>
      </c>
      <c r="G22" s="41"/>
      <c r="H22" s="225">
        <v>0.403</v>
      </c>
      <c r="I22" s="226">
        <v>0.403</v>
      </c>
      <c r="J22" s="226">
        <v>0.379</v>
      </c>
      <c r="K22" s="42">
        <f>IF(I22&gt;0,100*J22/I22,0)</f>
        <v>94.04466501240694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224"/>
      <c r="I23" s="224"/>
      <c r="J23" s="224"/>
      <c r="K23" s="33"/>
    </row>
    <row r="24" spans="1:11" s="43" customFormat="1" ht="11.25" customHeight="1">
      <c r="A24" s="37" t="s">
        <v>19</v>
      </c>
      <c r="B24" s="38"/>
      <c r="C24" s="39">
        <v>780</v>
      </c>
      <c r="D24" s="39">
        <v>733</v>
      </c>
      <c r="E24" s="39">
        <v>735</v>
      </c>
      <c r="F24" s="40">
        <f>IF(D24&gt;0,100*E24/D24,0)</f>
        <v>100.27285129604365</v>
      </c>
      <c r="G24" s="41"/>
      <c r="H24" s="225">
        <v>17.193</v>
      </c>
      <c r="I24" s="226">
        <v>15.034</v>
      </c>
      <c r="J24" s="226">
        <v>15.768</v>
      </c>
      <c r="K24" s="42">
        <f>IF(I24&gt;0,100*J24/I24,0)</f>
        <v>104.88226686177997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224"/>
      <c r="I25" s="224"/>
      <c r="J25" s="224"/>
      <c r="K25" s="33"/>
    </row>
    <row r="26" spans="1:11" s="43" customFormat="1" ht="11.25" customHeight="1">
      <c r="A26" s="37" t="s">
        <v>20</v>
      </c>
      <c r="B26" s="38"/>
      <c r="C26" s="39">
        <v>10</v>
      </c>
      <c r="D26" s="39">
        <v>10</v>
      </c>
      <c r="E26" s="39">
        <v>9</v>
      </c>
      <c r="F26" s="40">
        <f>IF(D26&gt;0,100*E26/D26,0)</f>
        <v>90</v>
      </c>
      <c r="G26" s="41"/>
      <c r="H26" s="225">
        <v>0.22</v>
      </c>
      <c r="I26" s="226">
        <v>0.18</v>
      </c>
      <c r="J26" s="226">
        <v>0.18</v>
      </c>
      <c r="K26" s="42">
        <f>IF(I26&gt;0,100*J26/I26,0)</f>
        <v>100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224"/>
      <c r="I27" s="224"/>
      <c r="J27" s="224"/>
      <c r="K27" s="33"/>
    </row>
    <row r="28" spans="1:11" s="34" customFormat="1" ht="11.25" customHeight="1">
      <c r="A28" s="36" t="s">
        <v>21</v>
      </c>
      <c r="B28" s="30"/>
      <c r="C28" s="31">
        <v>124</v>
      </c>
      <c r="D28" s="31">
        <v>110</v>
      </c>
      <c r="E28" s="31">
        <v>16</v>
      </c>
      <c r="F28" s="32"/>
      <c r="G28" s="32"/>
      <c r="H28" s="224">
        <v>2.232</v>
      </c>
      <c r="I28" s="224">
        <v>1.87</v>
      </c>
      <c r="J28" s="224">
        <v>0.272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224"/>
      <c r="I29" s="224"/>
      <c r="J29" s="224"/>
      <c r="K29" s="33"/>
    </row>
    <row r="30" spans="1:11" s="34" customFormat="1" ht="11.25" customHeight="1">
      <c r="A30" s="36" t="s">
        <v>23</v>
      </c>
      <c r="B30" s="30"/>
      <c r="C30" s="31"/>
      <c r="D30" s="31">
        <v>55</v>
      </c>
      <c r="E30" s="31">
        <v>35</v>
      </c>
      <c r="F30" s="32"/>
      <c r="G30" s="32"/>
      <c r="H30" s="224"/>
      <c r="I30" s="224">
        <v>1.1</v>
      </c>
      <c r="J30" s="224">
        <v>0.7</v>
      </c>
      <c r="K30" s="33"/>
    </row>
    <row r="31" spans="1:11" s="43" customFormat="1" ht="11.25" customHeight="1">
      <c r="A31" s="44" t="s">
        <v>24</v>
      </c>
      <c r="B31" s="38"/>
      <c r="C31" s="39">
        <v>124</v>
      </c>
      <c r="D31" s="39">
        <v>165</v>
      </c>
      <c r="E31" s="39">
        <v>51</v>
      </c>
      <c r="F31" s="40">
        <f>IF(D31&gt;0,100*E31/D31,0)</f>
        <v>30.90909090909091</v>
      </c>
      <c r="G31" s="41"/>
      <c r="H31" s="225">
        <v>2.232</v>
      </c>
      <c r="I31" s="226">
        <v>2.97</v>
      </c>
      <c r="J31" s="226">
        <v>0.972</v>
      </c>
      <c r="K31" s="42">
        <f>IF(I31&gt;0,100*J31/I31,0)</f>
        <v>32.72727272727273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224"/>
      <c r="I32" s="224"/>
      <c r="J32" s="224"/>
      <c r="K32" s="33"/>
    </row>
    <row r="33" spans="1:11" s="34" customFormat="1" ht="11.25" customHeight="1">
      <c r="A33" s="36" t="s">
        <v>25</v>
      </c>
      <c r="B33" s="30"/>
      <c r="C33" s="31">
        <v>126</v>
      </c>
      <c r="D33" s="31">
        <v>100</v>
      </c>
      <c r="E33" s="31">
        <v>100</v>
      </c>
      <c r="F33" s="32"/>
      <c r="G33" s="32"/>
      <c r="H33" s="224">
        <v>1.06</v>
      </c>
      <c r="I33" s="224">
        <v>0.757</v>
      </c>
      <c r="J33" s="224">
        <v>0.84</v>
      </c>
      <c r="K33" s="33"/>
    </row>
    <row r="34" spans="1:11" s="34" customFormat="1" ht="11.25" customHeight="1">
      <c r="A34" s="36" t="s">
        <v>26</v>
      </c>
      <c r="B34" s="30"/>
      <c r="C34" s="31">
        <v>21</v>
      </c>
      <c r="D34" s="31">
        <v>21</v>
      </c>
      <c r="E34" s="31">
        <v>19</v>
      </c>
      <c r="F34" s="32"/>
      <c r="G34" s="32"/>
      <c r="H34" s="224">
        <v>0.298</v>
      </c>
      <c r="I34" s="224">
        <v>0.291</v>
      </c>
      <c r="J34" s="224">
        <v>0.3</v>
      </c>
      <c r="K34" s="33"/>
    </row>
    <row r="35" spans="1:11" s="34" customFormat="1" ht="11.25" customHeight="1">
      <c r="A35" s="36" t="s">
        <v>27</v>
      </c>
      <c r="B35" s="30"/>
      <c r="C35" s="31">
        <v>37</v>
      </c>
      <c r="D35" s="31">
        <v>30</v>
      </c>
      <c r="E35" s="31">
        <v>30</v>
      </c>
      <c r="F35" s="32"/>
      <c r="G35" s="32"/>
      <c r="H35" s="224">
        <v>0.56</v>
      </c>
      <c r="I35" s="224">
        <v>0.45</v>
      </c>
      <c r="J35" s="224">
        <v>0.45</v>
      </c>
      <c r="K35" s="33"/>
    </row>
    <row r="36" spans="1:11" s="34" customFormat="1" ht="11.25" customHeight="1">
      <c r="A36" s="36" t="s">
        <v>28</v>
      </c>
      <c r="B36" s="30"/>
      <c r="C36" s="31">
        <v>106</v>
      </c>
      <c r="D36" s="31">
        <v>106</v>
      </c>
      <c r="E36" s="31">
        <v>106</v>
      </c>
      <c r="F36" s="32"/>
      <c r="G36" s="32"/>
      <c r="H36" s="224">
        <v>1.591</v>
      </c>
      <c r="I36" s="224">
        <v>1.59</v>
      </c>
      <c r="J36" s="224">
        <v>1.59</v>
      </c>
      <c r="K36" s="33"/>
    </row>
    <row r="37" spans="1:11" s="43" customFormat="1" ht="11.25" customHeight="1">
      <c r="A37" s="37" t="s">
        <v>29</v>
      </c>
      <c r="B37" s="38"/>
      <c r="C37" s="39">
        <v>290</v>
      </c>
      <c r="D37" s="39">
        <v>257</v>
      </c>
      <c r="E37" s="39">
        <v>255</v>
      </c>
      <c r="F37" s="40">
        <f>IF(D37&gt;0,100*E37/D37,0)</f>
        <v>99.22178988326849</v>
      </c>
      <c r="G37" s="41"/>
      <c r="H37" s="225">
        <v>3.5090000000000003</v>
      </c>
      <c r="I37" s="226">
        <v>3.088</v>
      </c>
      <c r="J37" s="226">
        <v>3.1799999999999997</v>
      </c>
      <c r="K37" s="42">
        <f>IF(I37&gt;0,100*J37/I37,0)</f>
        <v>102.97927461139896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224"/>
      <c r="I38" s="224"/>
      <c r="J38" s="224"/>
      <c r="K38" s="33"/>
    </row>
    <row r="39" spans="1:11" s="43" customFormat="1" ht="11.25" customHeight="1">
      <c r="A39" s="37" t="s">
        <v>30</v>
      </c>
      <c r="B39" s="38"/>
      <c r="C39" s="39">
        <v>19</v>
      </c>
      <c r="D39" s="39">
        <v>19</v>
      </c>
      <c r="E39" s="39">
        <v>9</v>
      </c>
      <c r="F39" s="40">
        <f>IF(D39&gt;0,100*E39/D39,0)</f>
        <v>47.36842105263158</v>
      </c>
      <c r="G39" s="41"/>
      <c r="H39" s="225">
        <v>0.354</v>
      </c>
      <c r="I39" s="226">
        <v>0.195</v>
      </c>
      <c r="J39" s="226">
        <v>0.19</v>
      </c>
      <c r="K39" s="42">
        <f>IF(I39&gt;0,100*J39/I39,0)</f>
        <v>97.43589743589743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224"/>
      <c r="I40" s="224"/>
      <c r="J40" s="224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224"/>
      <c r="I41" s="224"/>
      <c r="J41" s="224"/>
      <c r="K41" s="33"/>
    </row>
    <row r="42" spans="1:11" s="34" customFormat="1" ht="11.25" customHeight="1">
      <c r="A42" s="36" t="s">
        <v>32</v>
      </c>
      <c r="B42" s="30"/>
      <c r="C42" s="31"/>
      <c r="D42" s="31">
        <v>32</v>
      </c>
      <c r="E42" s="31"/>
      <c r="F42" s="32"/>
      <c r="G42" s="32"/>
      <c r="H42" s="224"/>
      <c r="I42" s="224">
        <v>0.8</v>
      </c>
      <c r="J42" s="224"/>
      <c r="K42" s="33"/>
    </row>
    <row r="43" spans="1:11" s="34" customFormat="1" ht="11.25" customHeight="1">
      <c r="A43" s="36" t="s">
        <v>33</v>
      </c>
      <c r="B43" s="30"/>
      <c r="C43" s="31">
        <v>2</v>
      </c>
      <c r="D43" s="31">
        <v>2</v>
      </c>
      <c r="E43" s="31">
        <v>88</v>
      </c>
      <c r="F43" s="32"/>
      <c r="G43" s="32"/>
      <c r="H43" s="224">
        <v>0.03</v>
      </c>
      <c r="I43" s="224">
        <v>0.024</v>
      </c>
      <c r="J43" s="224">
        <v>1.056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224"/>
      <c r="I44" s="224"/>
      <c r="J44" s="224"/>
      <c r="K44" s="33"/>
    </row>
    <row r="45" spans="1:11" s="34" customFormat="1" ht="11.25" customHeight="1">
      <c r="A45" s="36" t="s">
        <v>35</v>
      </c>
      <c r="B45" s="30"/>
      <c r="C45" s="31">
        <v>5</v>
      </c>
      <c r="D45" s="31">
        <v>5</v>
      </c>
      <c r="E45" s="31">
        <v>5</v>
      </c>
      <c r="F45" s="32"/>
      <c r="G45" s="32"/>
      <c r="H45" s="224">
        <v>0.1</v>
      </c>
      <c r="I45" s="224">
        <v>0.12</v>
      </c>
      <c r="J45" s="224">
        <v>0.12</v>
      </c>
      <c r="K45" s="33"/>
    </row>
    <row r="46" spans="1:11" s="34" customFormat="1" ht="11.25" customHeight="1">
      <c r="A46" s="36" t="s">
        <v>36</v>
      </c>
      <c r="B46" s="30"/>
      <c r="C46" s="31">
        <v>26</v>
      </c>
      <c r="D46" s="31">
        <v>26</v>
      </c>
      <c r="E46" s="31">
        <v>11</v>
      </c>
      <c r="F46" s="32"/>
      <c r="G46" s="32"/>
      <c r="H46" s="224">
        <v>0.39</v>
      </c>
      <c r="I46" s="224">
        <v>0.39</v>
      </c>
      <c r="J46" s="224">
        <v>0.165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>
        <v>1</v>
      </c>
      <c r="F47" s="32"/>
      <c r="G47" s="32"/>
      <c r="H47" s="224"/>
      <c r="I47" s="224"/>
      <c r="J47" s="224">
        <v>0.002</v>
      </c>
      <c r="K47" s="33"/>
    </row>
    <row r="48" spans="1:11" s="34" customFormat="1" ht="11.25" customHeight="1">
      <c r="A48" s="36" t="s">
        <v>38</v>
      </c>
      <c r="B48" s="30"/>
      <c r="C48" s="31">
        <v>232</v>
      </c>
      <c r="D48" s="31">
        <v>274</v>
      </c>
      <c r="E48" s="31">
        <v>351</v>
      </c>
      <c r="F48" s="32"/>
      <c r="G48" s="32"/>
      <c r="H48" s="224">
        <v>3.48</v>
      </c>
      <c r="I48" s="224">
        <v>6.014</v>
      </c>
      <c r="J48" s="224">
        <v>5.265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224"/>
      <c r="I49" s="224"/>
      <c r="J49" s="224"/>
      <c r="K49" s="33"/>
    </row>
    <row r="50" spans="1:11" s="43" customFormat="1" ht="11.25" customHeight="1">
      <c r="A50" s="44" t="s">
        <v>40</v>
      </c>
      <c r="B50" s="38"/>
      <c r="C50" s="39">
        <v>265</v>
      </c>
      <c r="D50" s="39">
        <v>339</v>
      </c>
      <c r="E50" s="39">
        <v>456</v>
      </c>
      <c r="F50" s="40">
        <f>IF(D50&gt;0,100*E50/D50,0)</f>
        <v>134.5132743362832</v>
      </c>
      <c r="G50" s="41"/>
      <c r="H50" s="225">
        <v>4</v>
      </c>
      <c r="I50" s="226">
        <v>7.348000000000001</v>
      </c>
      <c r="J50" s="226">
        <v>6.608</v>
      </c>
      <c r="K50" s="42">
        <f>IF(I50&gt;0,100*J50/I50,0)</f>
        <v>89.92923244420248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224"/>
      <c r="I51" s="224"/>
      <c r="J51" s="224"/>
      <c r="K51" s="33"/>
    </row>
    <row r="52" spans="1:11" s="43" customFormat="1" ht="11.25" customHeight="1">
      <c r="A52" s="37" t="s">
        <v>41</v>
      </c>
      <c r="B52" s="38"/>
      <c r="C52" s="39">
        <v>1</v>
      </c>
      <c r="D52" s="39">
        <v>1</v>
      </c>
      <c r="E52" s="39"/>
      <c r="F52" s="40"/>
      <c r="G52" s="41"/>
      <c r="H52" s="225">
        <v>0.018</v>
      </c>
      <c r="I52" s="226">
        <v>0.018</v>
      </c>
      <c r="J52" s="2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224"/>
      <c r="I53" s="224"/>
      <c r="J53" s="224"/>
      <c r="K53" s="33"/>
    </row>
    <row r="54" spans="1:11" s="34" customFormat="1" ht="11.25" customHeight="1">
      <c r="A54" s="36" t="s">
        <v>42</v>
      </c>
      <c r="B54" s="30"/>
      <c r="C54" s="31">
        <v>325</v>
      </c>
      <c r="D54" s="31">
        <v>200</v>
      </c>
      <c r="E54" s="31">
        <v>250</v>
      </c>
      <c r="F54" s="32"/>
      <c r="G54" s="32"/>
      <c r="H54" s="224">
        <v>6.875</v>
      </c>
      <c r="I54" s="224">
        <v>5.4</v>
      </c>
      <c r="J54" s="224">
        <v>6.25</v>
      </c>
      <c r="K54" s="33"/>
    </row>
    <row r="55" spans="1:11" s="34" customFormat="1" ht="11.25" customHeight="1">
      <c r="A55" s="36" t="s">
        <v>43</v>
      </c>
      <c r="B55" s="30"/>
      <c r="C55" s="31">
        <v>15</v>
      </c>
      <c r="D55" s="31">
        <v>8</v>
      </c>
      <c r="E55" s="31">
        <v>6</v>
      </c>
      <c r="F55" s="32"/>
      <c r="G55" s="32"/>
      <c r="H55" s="224">
        <v>0.24</v>
      </c>
      <c r="I55" s="224">
        <v>0.128</v>
      </c>
      <c r="J55" s="224">
        <v>0.096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224"/>
      <c r="I56" s="224"/>
      <c r="J56" s="224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224"/>
      <c r="I57" s="224"/>
      <c r="J57" s="224"/>
      <c r="K57" s="33"/>
    </row>
    <row r="58" spans="1:11" s="34" customFormat="1" ht="11.25" customHeight="1">
      <c r="A58" s="36" t="s">
        <v>46</v>
      </c>
      <c r="B58" s="30"/>
      <c r="C58" s="31">
        <v>15</v>
      </c>
      <c r="D58" s="31">
        <v>15</v>
      </c>
      <c r="E58" s="31">
        <v>15</v>
      </c>
      <c r="F58" s="32"/>
      <c r="G58" s="32"/>
      <c r="H58" s="224">
        <v>0.27</v>
      </c>
      <c r="I58" s="224">
        <v>0.27</v>
      </c>
      <c r="J58" s="224">
        <v>0.27</v>
      </c>
      <c r="K58" s="33"/>
    </row>
    <row r="59" spans="1:11" s="43" customFormat="1" ht="11.25" customHeight="1">
      <c r="A59" s="37" t="s">
        <v>47</v>
      </c>
      <c r="B59" s="38"/>
      <c r="C59" s="39">
        <v>355</v>
      </c>
      <c r="D59" s="39">
        <v>223</v>
      </c>
      <c r="E59" s="39">
        <v>271</v>
      </c>
      <c r="F59" s="40">
        <f>IF(D59&gt;0,100*E59/D59,0)</f>
        <v>121.52466367713005</v>
      </c>
      <c r="G59" s="41"/>
      <c r="H59" s="225">
        <v>7.385</v>
      </c>
      <c r="I59" s="226">
        <v>5.798</v>
      </c>
      <c r="J59" s="226">
        <v>6.616</v>
      </c>
      <c r="K59" s="42">
        <f>IF(I59&gt;0,100*J59/I59,0)</f>
        <v>114.10831321145221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224"/>
      <c r="I60" s="224"/>
      <c r="J60" s="224"/>
      <c r="K60" s="33"/>
    </row>
    <row r="61" spans="1:11" s="34" customFormat="1" ht="11.25" customHeight="1">
      <c r="A61" s="36" t="s">
        <v>48</v>
      </c>
      <c r="B61" s="30"/>
      <c r="C61" s="31">
        <v>180</v>
      </c>
      <c r="D61" s="31">
        <v>300</v>
      </c>
      <c r="E61" s="31">
        <v>320</v>
      </c>
      <c r="F61" s="32"/>
      <c r="G61" s="32"/>
      <c r="H61" s="224">
        <v>5</v>
      </c>
      <c r="I61" s="224">
        <v>7.5</v>
      </c>
      <c r="J61" s="224">
        <v>8.32</v>
      </c>
      <c r="K61" s="33"/>
    </row>
    <row r="62" spans="1:11" s="34" customFormat="1" ht="11.25" customHeight="1">
      <c r="A62" s="36" t="s">
        <v>49</v>
      </c>
      <c r="B62" s="30"/>
      <c r="C62" s="31">
        <v>21</v>
      </c>
      <c r="D62" s="31">
        <v>20</v>
      </c>
      <c r="E62" s="31">
        <v>20</v>
      </c>
      <c r="F62" s="32"/>
      <c r="G62" s="32"/>
      <c r="H62" s="224">
        <v>0.425</v>
      </c>
      <c r="I62" s="224">
        <v>0.45</v>
      </c>
      <c r="J62" s="224">
        <v>0.45</v>
      </c>
      <c r="K62" s="33"/>
    </row>
    <row r="63" spans="1:11" s="34" customFormat="1" ht="11.25" customHeight="1">
      <c r="A63" s="36" t="s">
        <v>50</v>
      </c>
      <c r="B63" s="30"/>
      <c r="C63" s="31">
        <v>166</v>
      </c>
      <c r="D63" s="31">
        <v>179</v>
      </c>
      <c r="E63" s="31">
        <v>179</v>
      </c>
      <c r="F63" s="32"/>
      <c r="G63" s="32"/>
      <c r="H63" s="224">
        <v>2.2</v>
      </c>
      <c r="I63" s="224">
        <v>3.27</v>
      </c>
      <c r="J63" s="224">
        <v>3.45</v>
      </c>
      <c r="K63" s="33"/>
    </row>
    <row r="64" spans="1:11" s="43" customFormat="1" ht="11.25" customHeight="1">
      <c r="A64" s="37" t="s">
        <v>51</v>
      </c>
      <c r="B64" s="38"/>
      <c r="C64" s="39">
        <v>367</v>
      </c>
      <c r="D64" s="39">
        <v>499</v>
      </c>
      <c r="E64" s="39">
        <v>519</v>
      </c>
      <c r="F64" s="40">
        <f>IF(D64&gt;0,100*E64/D64,0)</f>
        <v>104.00801603206413</v>
      </c>
      <c r="G64" s="41"/>
      <c r="H64" s="225">
        <v>7.625</v>
      </c>
      <c r="I64" s="226">
        <v>11.22</v>
      </c>
      <c r="J64" s="226">
        <v>12.219999999999999</v>
      </c>
      <c r="K64" s="42">
        <f>IF(I64&gt;0,100*J64/I64,0)</f>
        <v>108.9126559714795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224"/>
      <c r="I65" s="224"/>
      <c r="J65" s="224"/>
      <c r="K65" s="33"/>
    </row>
    <row r="66" spans="1:11" s="43" customFormat="1" ht="11.25" customHeight="1">
      <c r="A66" s="37" t="s">
        <v>52</v>
      </c>
      <c r="B66" s="38"/>
      <c r="C66" s="39">
        <v>127</v>
      </c>
      <c r="D66" s="39">
        <v>127</v>
      </c>
      <c r="E66" s="39">
        <v>112</v>
      </c>
      <c r="F66" s="40">
        <f>IF(D66&gt;0,100*E66/D66,0)</f>
        <v>88.18897637795276</v>
      </c>
      <c r="G66" s="41"/>
      <c r="H66" s="225">
        <v>2.35</v>
      </c>
      <c r="I66" s="226">
        <v>1.997</v>
      </c>
      <c r="J66" s="226">
        <v>2.8</v>
      </c>
      <c r="K66" s="42">
        <f>IF(I66&gt;0,100*J66/I66,0)</f>
        <v>140.21031547320982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224"/>
      <c r="I67" s="224"/>
      <c r="J67" s="224"/>
      <c r="K67" s="33"/>
    </row>
    <row r="68" spans="1:11" s="34" customFormat="1" ht="11.25" customHeight="1">
      <c r="A68" s="36" t="s">
        <v>53</v>
      </c>
      <c r="B68" s="30"/>
      <c r="C68" s="31">
        <v>259</v>
      </c>
      <c r="D68" s="31">
        <v>300</v>
      </c>
      <c r="E68" s="31">
        <v>300</v>
      </c>
      <c r="F68" s="32"/>
      <c r="G68" s="32"/>
      <c r="H68" s="224">
        <v>4.2</v>
      </c>
      <c r="I68" s="224">
        <v>5</v>
      </c>
      <c r="J68" s="224">
        <v>5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224"/>
      <c r="I69" s="224"/>
      <c r="J69" s="224"/>
      <c r="K69" s="33"/>
    </row>
    <row r="70" spans="1:11" s="43" customFormat="1" ht="11.25" customHeight="1">
      <c r="A70" s="37" t="s">
        <v>55</v>
      </c>
      <c r="B70" s="38"/>
      <c r="C70" s="39">
        <v>259</v>
      </c>
      <c r="D70" s="39">
        <v>300</v>
      </c>
      <c r="E70" s="39">
        <v>300</v>
      </c>
      <c r="F70" s="40">
        <f>IF(D70&gt;0,100*E70/D70,0)</f>
        <v>100</v>
      </c>
      <c r="G70" s="41"/>
      <c r="H70" s="225">
        <v>4.2</v>
      </c>
      <c r="I70" s="226">
        <v>5</v>
      </c>
      <c r="J70" s="226">
        <v>5</v>
      </c>
      <c r="K70" s="42">
        <f>IF(I70&gt;0,100*J70/I70,0)</f>
        <v>100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224"/>
      <c r="I71" s="224"/>
      <c r="J71" s="224"/>
      <c r="K71" s="33"/>
    </row>
    <row r="72" spans="1:11" s="34" customFormat="1" ht="11.25" customHeight="1">
      <c r="A72" s="36" t="s">
        <v>56</v>
      </c>
      <c r="B72" s="30"/>
      <c r="C72" s="31">
        <v>15</v>
      </c>
      <c r="D72" s="31">
        <v>285</v>
      </c>
      <c r="E72" s="31">
        <v>305</v>
      </c>
      <c r="F72" s="32"/>
      <c r="G72" s="32"/>
      <c r="H72" s="224">
        <v>0.115</v>
      </c>
      <c r="I72" s="224">
        <v>3.055</v>
      </c>
      <c r="J72" s="224">
        <v>3.055</v>
      </c>
      <c r="K72" s="33"/>
    </row>
    <row r="73" spans="1:11" s="34" customFormat="1" ht="11.25" customHeight="1">
      <c r="A73" s="36" t="s">
        <v>57</v>
      </c>
      <c r="B73" s="30"/>
      <c r="C73" s="31">
        <v>15</v>
      </c>
      <c r="D73" s="31">
        <v>8</v>
      </c>
      <c r="E73" s="31">
        <v>65</v>
      </c>
      <c r="F73" s="32"/>
      <c r="G73" s="32"/>
      <c r="H73" s="224">
        <v>0.4</v>
      </c>
      <c r="I73" s="224">
        <v>0.15</v>
      </c>
      <c r="J73" s="224">
        <v>0.91</v>
      </c>
      <c r="K73" s="33"/>
    </row>
    <row r="74" spans="1:11" s="34" customFormat="1" ht="11.25" customHeight="1">
      <c r="A74" s="36" t="s">
        <v>58</v>
      </c>
      <c r="B74" s="30"/>
      <c r="C74" s="31">
        <v>89</v>
      </c>
      <c r="D74" s="31">
        <v>90</v>
      </c>
      <c r="E74" s="31">
        <v>85</v>
      </c>
      <c r="F74" s="32"/>
      <c r="G74" s="32"/>
      <c r="H74" s="224">
        <v>2</v>
      </c>
      <c r="I74" s="224">
        <v>1.8</v>
      </c>
      <c r="J74" s="224">
        <v>1.7</v>
      </c>
      <c r="K74" s="33"/>
    </row>
    <row r="75" spans="1:11" s="34" customFormat="1" ht="11.25" customHeight="1">
      <c r="A75" s="36" t="s">
        <v>59</v>
      </c>
      <c r="B75" s="30"/>
      <c r="C75" s="31">
        <v>113</v>
      </c>
      <c r="D75" s="31">
        <v>18</v>
      </c>
      <c r="E75" s="31">
        <v>68</v>
      </c>
      <c r="F75" s="32"/>
      <c r="G75" s="32"/>
      <c r="H75" s="224">
        <v>1.386</v>
      </c>
      <c r="I75" s="224">
        <v>0.234</v>
      </c>
      <c r="J75" s="224">
        <v>1.0012</v>
      </c>
      <c r="K75" s="33"/>
    </row>
    <row r="76" spans="1:11" s="34" customFormat="1" ht="11.25" customHeight="1">
      <c r="A76" s="36" t="s">
        <v>60</v>
      </c>
      <c r="B76" s="30"/>
      <c r="C76" s="31">
        <v>5</v>
      </c>
      <c r="D76" s="31"/>
      <c r="E76" s="31"/>
      <c r="F76" s="32"/>
      <c r="G76" s="32"/>
      <c r="H76" s="224">
        <v>0.07</v>
      </c>
      <c r="I76" s="224"/>
      <c r="J76" s="224"/>
      <c r="K76" s="33"/>
    </row>
    <row r="77" spans="1:11" s="34" customFormat="1" ht="11.25" customHeight="1">
      <c r="A77" s="36" t="s">
        <v>61</v>
      </c>
      <c r="B77" s="30"/>
      <c r="C77" s="31">
        <v>22</v>
      </c>
      <c r="D77" s="31">
        <v>22</v>
      </c>
      <c r="E77" s="31">
        <v>19</v>
      </c>
      <c r="F77" s="32"/>
      <c r="G77" s="32"/>
      <c r="H77" s="224">
        <v>0.551</v>
      </c>
      <c r="I77" s="224">
        <v>0.345</v>
      </c>
      <c r="J77" s="224">
        <v>0.26</v>
      </c>
      <c r="K77" s="33"/>
    </row>
    <row r="78" spans="1:11" s="34" customFormat="1" ht="11.25" customHeight="1">
      <c r="A78" s="36" t="s">
        <v>62</v>
      </c>
      <c r="B78" s="30"/>
      <c r="C78" s="31">
        <v>18</v>
      </c>
      <c r="D78" s="31">
        <v>20</v>
      </c>
      <c r="E78" s="31">
        <v>20</v>
      </c>
      <c r="F78" s="32"/>
      <c r="G78" s="32"/>
      <c r="H78" s="224">
        <v>0.41</v>
      </c>
      <c r="I78" s="224">
        <v>0.4</v>
      </c>
      <c r="J78" s="224">
        <v>0.4</v>
      </c>
      <c r="K78" s="33"/>
    </row>
    <row r="79" spans="1:11" s="34" customFormat="1" ht="11.25" customHeight="1">
      <c r="A79" s="36" t="s">
        <v>63</v>
      </c>
      <c r="B79" s="30"/>
      <c r="C79" s="31">
        <v>33</v>
      </c>
      <c r="D79" s="31">
        <v>26</v>
      </c>
      <c r="E79" s="31">
        <v>25</v>
      </c>
      <c r="F79" s="32"/>
      <c r="G79" s="32"/>
      <c r="H79" s="224">
        <v>0.417</v>
      </c>
      <c r="I79" s="224">
        <v>0.455</v>
      </c>
      <c r="J79" s="224">
        <v>0.45</v>
      </c>
      <c r="K79" s="33"/>
    </row>
    <row r="80" spans="1:11" s="43" customFormat="1" ht="11.25" customHeight="1">
      <c r="A80" s="44" t="s">
        <v>64</v>
      </c>
      <c r="B80" s="38"/>
      <c r="C80" s="39">
        <v>310</v>
      </c>
      <c r="D80" s="39">
        <v>469</v>
      </c>
      <c r="E80" s="39">
        <v>587</v>
      </c>
      <c r="F80" s="40">
        <f>IF(D80&gt;0,100*E80/D80,0)</f>
        <v>125.15991471215352</v>
      </c>
      <c r="G80" s="41"/>
      <c r="H80" s="225">
        <v>5.348999999999999</v>
      </c>
      <c r="I80" s="226">
        <v>6.439</v>
      </c>
      <c r="J80" s="226">
        <v>7.7762</v>
      </c>
      <c r="K80" s="42">
        <f>IF(I80&gt;0,100*J80/I80,0)</f>
        <v>120.7671998757571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224"/>
      <c r="I81" s="224"/>
      <c r="J81" s="224"/>
      <c r="K81" s="33"/>
    </row>
    <row r="82" spans="1:11" s="34" customFormat="1" ht="11.25" customHeight="1">
      <c r="A82" s="36" t="s">
        <v>65</v>
      </c>
      <c r="B82" s="30"/>
      <c r="C82" s="31">
        <v>19</v>
      </c>
      <c r="D82" s="31">
        <v>19</v>
      </c>
      <c r="E82" s="31">
        <v>25</v>
      </c>
      <c r="F82" s="32"/>
      <c r="G82" s="32"/>
      <c r="H82" s="224">
        <v>0.382</v>
      </c>
      <c r="I82" s="224">
        <v>0.344</v>
      </c>
      <c r="J82" s="224">
        <v>0.465</v>
      </c>
      <c r="K82" s="33"/>
    </row>
    <row r="83" spans="1:11" s="34" customFormat="1" ht="11.25" customHeight="1">
      <c r="A83" s="36" t="s">
        <v>66</v>
      </c>
      <c r="B83" s="30"/>
      <c r="C83" s="31">
        <v>29</v>
      </c>
      <c r="D83" s="31">
        <v>29</v>
      </c>
      <c r="E83" s="31">
        <v>34</v>
      </c>
      <c r="F83" s="32"/>
      <c r="G83" s="32"/>
      <c r="H83" s="224">
        <v>0.59</v>
      </c>
      <c r="I83" s="224">
        <v>0.656</v>
      </c>
      <c r="J83" s="224">
        <v>0.656</v>
      </c>
      <c r="K83" s="33"/>
    </row>
    <row r="84" spans="1:11" s="43" customFormat="1" ht="11.25" customHeight="1">
      <c r="A84" s="37" t="s">
        <v>67</v>
      </c>
      <c r="B84" s="38"/>
      <c r="C84" s="39">
        <v>48</v>
      </c>
      <c r="D84" s="39">
        <v>48</v>
      </c>
      <c r="E84" s="39">
        <v>59</v>
      </c>
      <c r="F84" s="40">
        <f>IF(D84&gt;0,100*E84/D84,0)</f>
        <v>122.91666666666667</v>
      </c>
      <c r="G84" s="41"/>
      <c r="H84" s="225">
        <v>0.972</v>
      </c>
      <c r="I84" s="226">
        <v>1</v>
      </c>
      <c r="J84" s="226">
        <v>1.121</v>
      </c>
      <c r="K84" s="42">
        <f>IF(I84&gt;0,100*J84/I84,0)</f>
        <v>112.1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224"/>
      <c r="I85" s="224"/>
      <c r="J85" s="224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224"/>
      <c r="I86" s="224"/>
      <c r="J86" s="224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227"/>
      <c r="I87" s="228"/>
      <c r="J87" s="228"/>
      <c r="K87" s="51"/>
    </row>
    <row r="88" spans="1:11" s="43" customFormat="1" ht="11.25" customHeight="1">
      <c r="A88" s="52" t="s">
        <v>68</v>
      </c>
      <c r="B88" s="53"/>
      <c r="C88" s="54">
        <v>3002</v>
      </c>
      <c r="D88" s="54">
        <v>3237</v>
      </c>
      <c r="E88" s="54">
        <v>3404</v>
      </c>
      <c r="F88" s="55">
        <f>IF(D88&gt;0,100*E88/D88,0)</f>
        <v>105.15909793018227</v>
      </c>
      <c r="G88" s="41"/>
      <c r="H88" s="229">
        <v>55.93790916666667</v>
      </c>
      <c r="I88" s="230">
        <v>60.80846666666667</v>
      </c>
      <c r="J88" s="230">
        <v>62.900200000000005</v>
      </c>
      <c r="K88" s="55">
        <f>IF(I88&gt;0,100*J88/I88,0)</f>
        <v>103.43987185994933</v>
      </c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231"/>
      <c r="I89" s="232"/>
      <c r="J89" s="232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31496062992125984" top="0.3937007874015748" bottom="0.3937007874015748" header="0" footer="0.2755905511811024"/>
  <pageSetup firstPageNumber="9" useFirstPageNumber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P184"/>
  <sheetViews>
    <sheetView showZeros="0" zoomScaleSheetLayoutView="80" zoomScalePageLayoutView="0" workbookViewId="0" topLeftCell="Q52">
      <selection activeCell="AC37" sqref="AC37"/>
    </sheetView>
  </sheetViews>
  <sheetFormatPr defaultColWidth="8.7109375" defaultRowHeight="15"/>
  <cols>
    <col min="1" max="1" width="23.00390625" style="64" customWidth="1"/>
    <col min="2" max="2" width="0.9921875" style="64" customWidth="1"/>
    <col min="3" max="3" width="1.1484375" style="64" customWidth="1"/>
    <col min="4" max="4" width="6.421875" style="64" customWidth="1"/>
    <col min="5" max="7" width="9.421875" style="64" customWidth="1"/>
    <col min="8" max="8" width="10.421875" style="64" customWidth="1"/>
    <col min="9" max="9" width="0.9921875" style="64" customWidth="1"/>
    <col min="10" max="10" width="6.421875" style="64" customWidth="1"/>
    <col min="11" max="13" width="9.421875" style="64" customWidth="1"/>
    <col min="14" max="14" width="10.421875" style="64" customWidth="1"/>
    <col min="15" max="15" width="22.00390625" style="64" customWidth="1"/>
    <col min="16" max="16" width="0.9921875" style="64" customWidth="1"/>
    <col min="17" max="17" width="1.1484375" style="64" customWidth="1"/>
    <col min="18" max="18" width="6.421875" style="64" customWidth="1"/>
    <col min="19" max="21" width="9.421875" style="64" customWidth="1"/>
    <col min="22" max="22" width="10.421875" style="64" customWidth="1"/>
    <col min="23" max="23" width="0.9921875" style="64" customWidth="1"/>
    <col min="24" max="24" width="6.421875" style="64" customWidth="1"/>
    <col min="25" max="27" width="9.421875" style="64" customWidth="1"/>
    <col min="28" max="28" width="10.421875" style="64" customWidth="1"/>
    <col min="29" max="29" width="21.7109375" style="64" customWidth="1"/>
    <col min="30" max="30" width="1.28515625" style="64" customWidth="1"/>
    <col min="31" max="31" width="1.1484375" style="64" customWidth="1"/>
    <col min="32" max="36" width="8.7109375" style="64" customWidth="1"/>
    <col min="37" max="37" width="1.1484375" style="64" customWidth="1"/>
    <col min="38" max="16384" width="8.7109375" style="64" customWidth="1"/>
  </cols>
  <sheetData>
    <row r="1" spans="1:42" ht="11.25">
      <c r="A1" s="63"/>
      <c r="B1" s="63"/>
      <c r="C1" s="63"/>
      <c r="D1" s="63"/>
      <c r="E1" s="63"/>
      <c r="F1" s="63"/>
      <c r="G1" s="63"/>
      <c r="H1" s="63"/>
      <c r="O1" s="63"/>
      <c r="P1" s="63"/>
      <c r="Q1" s="63"/>
      <c r="R1" s="63"/>
      <c r="S1" s="63"/>
      <c r="T1" s="63"/>
      <c r="U1" s="63"/>
      <c r="V1" s="63"/>
      <c r="AC1" s="88"/>
      <c r="AD1" s="92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</row>
    <row r="2" spans="1:41" s="67" customFormat="1" ht="9.75">
      <c r="A2" s="65" t="s">
        <v>112</v>
      </c>
      <c r="B2" s="66"/>
      <c r="C2" s="66"/>
      <c r="D2" s="66"/>
      <c r="E2" s="66"/>
      <c r="F2" s="66"/>
      <c r="G2" s="66"/>
      <c r="H2" s="66"/>
      <c r="J2" s="67" t="s">
        <v>113</v>
      </c>
      <c r="M2" s="67" t="s">
        <v>120</v>
      </c>
      <c r="O2" s="65" t="s">
        <v>112</v>
      </c>
      <c r="P2" s="66"/>
      <c r="Q2" s="66"/>
      <c r="R2" s="66"/>
      <c r="S2" s="66"/>
      <c r="T2" s="66"/>
      <c r="U2" s="66"/>
      <c r="V2" s="66"/>
      <c r="X2" s="67" t="s">
        <v>113</v>
      </c>
      <c r="AA2" s="67" t="s">
        <v>120</v>
      </c>
      <c r="AC2" s="65" t="s">
        <v>112</v>
      </c>
      <c r="AD2" s="66"/>
      <c r="AE2" s="66"/>
      <c r="AF2" s="66"/>
      <c r="AG2" s="66"/>
      <c r="AH2" s="66"/>
      <c r="AI2" s="66"/>
      <c r="AJ2" s="66"/>
      <c r="AL2" s="67" t="s">
        <v>113</v>
      </c>
      <c r="AO2" s="67" t="s">
        <v>120</v>
      </c>
    </row>
    <row r="3" spans="1:36" s="67" customFormat="1" ht="12" customHeight="1" thickBot="1">
      <c r="A3" s="66"/>
      <c r="B3" s="66"/>
      <c r="C3" s="66"/>
      <c r="D3" s="66"/>
      <c r="E3" s="66"/>
      <c r="F3" s="66"/>
      <c r="G3" s="66"/>
      <c r="H3" s="66"/>
      <c r="O3" s="66"/>
      <c r="P3" s="66"/>
      <c r="Q3" s="66"/>
      <c r="R3" s="66"/>
      <c r="S3" s="66"/>
      <c r="T3" s="66"/>
      <c r="U3" s="66"/>
      <c r="V3" s="66"/>
      <c r="AC3" s="66"/>
      <c r="AD3" s="66"/>
      <c r="AE3" s="66"/>
      <c r="AF3" s="66"/>
      <c r="AG3" s="66"/>
      <c r="AH3" s="66"/>
      <c r="AI3" s="66"/>
      <c r="AJ3" s="66"/>
    </row>
    <row r="4" spans="1:42" s="67" customFormat="1" ht="10.5" thickBot="1">
      <c r="A4" s="68"/>
      <c r="B4" s="69"/>
      <c r="C4" s="70"/>
      <c r="D4" s="290" t="s">
        <v>114</v>
      </c>
      <c r="E4" s="291"/>
      <c r="F4" s="291"/>
      <c r="G4" s="291"/>
      <c r="H4" s="292"/>
      <c r="J4" s="290" t="s">
        <v>115</v>
      </c>
      <c r="K4" s="291"/>
      <c r="L4" s="291"/>
      <c r="M4" s="291"/>
      <c r="N4" s="292"/>
      <c r="O4" s="68"/>
      <c r="P4" s="69"/>
      <c r="Q4" s="70"/>
      <c r="R4" s="290" t="s">
        <v>114</v>
      </c>
      <c r="S4" s="291"/>
      <c r="T4" s="291"/>
      <c r="U4" s="291"/>
      <c r="V4" s="292"/>
      <c r="X4" s="290" t="s">
        <v>115</v>
      </c>
      <c r="Y4" s="291"/>
      <c r="Z4" s="291"/>
      <c r="AA4" s="291"/>
      <c r="AB4" s="292"/>
      <c r="AC4" s="68"/>
      <c r="AD4" s="69"/>
      <c r="AE4" s="70"/>
      <c r="AF4" s="290" t="s">
        <v>114</v>
      </c>
      <c r="AG4" s="291"/>
      <c r="AH4" s="291"/>
      <c r="AI4" s="291"/>
      <c r="AJ4" s="292"/>
      <c r="AL4" s="290" t="s">
        <v>115</v>
      </c>
      <c r="AM4" s="291"/>
      <c r="AN4" s="291"/>
      <c r="AO4" s="291"/>
      <c r="AP4" s="292"/>
    </row>
    <row r="5" spans="1:42" s="67" customFormat="1" ht="9.75">
      <c r="A5" s="71" t="s">
        <v>116</v>
      </c>
      <c r="B5" s="72"/>
      <c r="C5" s="70"/>
      <c r="D5" s="68"/>
      <c r="E5" s="73" t="s">
        <v>302</v>
      </c>
      <c r="F5" s="73" t="s">
        <v>117</v>
      </c>
      <c r="G5" s="73" t="s">
        <v>118</v>
      </c>
      <c r="H5" s="74">
        <f>G6</f>
        <v>2015</v>
      </c>
      <c r="J5" s="68"/>
      <c r="K5" s="73" t="s">
        <v>302</v>
      </c>
      <c r="L5" s="73" t="s">
        <v>117</v>
      </c>
      <c r="M5" s="73" t="s">
        <v>118</v>
      </c>
      <c r="N5" s="74">
        <f>M6</f>
        <v>2015</v>
      </c>
      <c r="O5" s="71" t="s">
        <v>116</v>
      </c>
      <c r="P5" s="72"/>
      <c r="Q5" s="70"/>
      <c r="R5" s="68"/>
      <c r="S5" s="73" t="s">
        <v>302</v>
      </c>
      <c r="T5" s="73" t="s">
        <v>117</v>
      </c>
      <c r="U5" s="73" t="s">
        <v>118</v>
      </c>
      <c r="V5" s="74">
        <f>U6</f>
        <v>2015</v>
      </c>
      <c r="X5" s="68"/>
      <c r="Y5" s="73" t="s">
        <v>302</v>
      </c>
      <c r="Z5" s="73" t="s">
        <v>117</v>
      </c>
      <c r="AA5" s="73" t="s">
        <v>118</v>
      </c>
      <c r="AB5" s="74">
        <f>AA6</f>
        <v>2015</v>
      </c>
      <c r="AC5" s="71" t="s">
        <v>116</v>
      </c>
      <c r="AD5" s="72"/>
      <c r="AE5" s="70"/>
      <c r="AF5" s="68"/>
      <c r="AG5" s="73" t="s">
        <v>117</v>
      </c>
      <c r="AH5" s="73" t="s">
        <v>117</v>
      </c>
      <c r="AI5" s="73" t="s">
        <v>118</v>
      </c>
      <c r="AJ5" s="74">
        <f>AI6</f>
        <v>2016</v>
      </c>
      <c r="AL5" s="68"/>
      <c r="AM5" s="73" t="s">
        <v>117</v>
      </c>
      <c r="AN5" s="73" t="s">
        <v>117</v>
      </c>
      <c r="AO5" s="73" t="s">
        <v>118</v>
      </c>
      <c r="AP5" s="74">
        <f>AO6</f>
        <v>2016</v>
      </c>
    </row>
    <row r="6" spans="1:42" s="67" customFormat="1" ht="23.25" customHeight="1" thickBot="1">
      <c r="A6" s="75"/>
      <c r="B6" s="76"/>
      <c r="C6" s="77"/>
      <c r="D6" s="78" t="s">
        <v>119</v>
      </c>
      <c r="E6" s="79">
        <f>G6-2</f>
        <v>2013</v>
      </c>
      <c r="F6" s="79">
        <f>G6-1</f>
        <v>2014</v>
      </c>
      <c r="G6" s="79">
        <v>2015</v>
      </c>
      <c r="H6" s="80" t="str">
        <f>CONCATENATE(F6,"=100")</f>
        <v>2014=100</v>
      </c>
      <c r="I6" s="81"/>
      <c r="J6" s="78" t="s">
        <v>119</v>
      </c>
      <c r="K6" s="79">
        <f>M6-2</f>
        <v>2013</v>
      </c>
      <c r="L6" s="79">
        <f>M6-1</f>
        <v>2014</v>
      </c>
      <c r="M6" s="79">
        <v>2015</v>
      </c>
      <c r="N6" s="80" t="str">
        <f>CONCATENATE(L6,"=100")</f>
        <v>2014=100</v>
      </c>
      <c r="O6" s="75"/>
      <c r="P6" s="76"/>
      <c r="Q6" s="77"/>
      <c r="R6" s="78" t="s">
        <v>119</v>
      </c>
      <c r="S6" s="79">
        <f>U6-2</f>
        <v>2013</v>
      </c>
      <c r="T6" s="79">
        <f>U6-1</f>
        <v>2014</v>
      </c>
      <c r="U6" s="79">
        <v>2015</v>
      </c>
      <c r="V6" s="80" t="str">
        <f>CONCATENATE(T6,"=100")</f>
        <v>2014=100</v>
      </c>
      <c r="W6" s="81"/>
      <c r="X6" s="78" t="s">
        <v>119</v>
      </c>
      <c r="Y6" s="79">
        <f>AA6-2</f>
        <v>2013</v>
      </c>
      <c r="Z6" s="79">
        <f>AA6-1</f>
        <v>2014</v>
      </c>
      <c r="AA6" s="79">
        <v>2015</v>
      </c>
      <c r="AB6" s="80" t="str">
        <f>CONCATENATE(Z6,"=100")</f>
        <v>2014=100</v>
      </c>
      <c r="AC6" s="93"/>
      <c r="AD6" s="94"/>
      <c r="AE6" s="70"/>
      <c r="AF6" s="78" t="s">
        <v>119</v>
      </c>
      <c r="AG6" s="79">
        <f>AI6-2</f>
        <v>2014</v>
      </c>
      <c r="AH6" s="79">
        <f>AI6-1</f>
        <v>2015</v>
      </c>
      <c r="AI6" s="79">
        <v>2016</v>
      </c>
      <c r="AJ6" s="80" t="str">
        <f>CONCATENATE(AH6,"=100")</f>
        <v>2015=100</v>
      </c>
      <c r="AL6" s="78" t="s">
        <v>119</v>
      </c>
      <c r="AM6" s="79">
        <f>AO6-2</f>
        <v>2014</v>
      </c>
      <c r="AN6" s="79">
        <f>AO6-1</f>
        <v>2015</v>
      </c>
      <c r="AO6" s="79">
        <v>2016</v>
      </c>
      <c r="AP6" s="80" t="str">
        <f>CONCATENATE(AN6,"=100")</f>
        <v>2015=100</v>
      </c>
    </row>
    <row r="7" spans="1:42" s="88" customFormat="1" ht="6.75" customHeight="1">
      <c r="A7" s="82"/>
      <c r="B7" s="82"/>
      <c r="C7" s="82"/>
      <c r="D7" s="83"/>
      <c r="E7" s="84"/>
      <c r="F7" s="84"/>
      <c r="G7" s="84"/>
      <c r="H7" s="84">
        <f>IF(AND(F7&gt;0,G7&gt;0),G7*100/F7,"")</f>
      </c>
      <c r="I7" s="85"/>
      <c r="J7" s="85"/>
      <c r="K7" s="86"/>
      <c r="L7" s="86"/>
      <c r="M7" s="86"/>
      <c r="N7" s="86">
        <f>IF(AND(L7&gt;0,M7&gt;0),M7*100/L7,"")</f>
      </c>
      <c r="O7" s="82"/>
      <c r="P7" s="82"/>
      <c r="Q7" s="82"/>
      <c r="R7" s="83"/>
      <c r="S7" s="84"/>
      <c r="T7" s="84"/>
      <c r="U7" s="84"/>
      <c r="V7" s="84">
        <f>IF(AND(T7&gt;0,U7&gt;0),U7*100/T7,"")</f>
      </c>
      <c r="W7" s="85"/>
      <c r="X7" s="85"/>
      <c r="Y7" s="86"/>
      <c r="Z7" s="86"/>
      <c r="AA7" s="86"/>
      <c r="AB7" s="87">
        <f>IF(AND(Z7&gt;0,AA7&gt;0),AA7*100/Z7,"")</f>
      </c>
      <c r="AC7" s="82"/>
      <c r="AD7" s="82"/>
      <c r="AE7" s="82"/>
      <c r="AF7" s="83"/>
      <c r="AG7" s="84"/>
      <c r="AH7" s="84"/>
      <c r="AI7" s="84"/>
      <c r="AJ7" s="84">
        <f>IF(AND(AH7&gt;0,AI7&gt;0),AI7*100/AH7,"")</f>
      </c>
      <c r="AK7" s="85"/>
      <c r="AL7" s="85"/>
      <c r="AM7" s="86"/>
      <c r="AN7" s="86"/>
      <c r="AO7" s="86"/>
      <c r="AP7" s="87">
        <f>IF(AND(AN7&gt;0,AO7&gt;0),AO7*100/AN7,"")</f>
      </c>
    </row>
    <row r="8" spans="1:42" s="88" customFormat="1" ht="6" customHeight="1">
      <c r="A8" s="82"/>
      <c r="B8" s="82"/>
      <c r="C8" s="82"/>
      <c r="D8" s="83"/>
      <c r="E8" s="84"/>
      <c r="F8" s="84"/>
      <c r="G8" s="84"/>
      <c r="H8" s="84"/>
      <c r="I8" s="84"/>
      <c r="J8" s="84"/>
      <c r="K8" s="84"/>
      <c r="L8" s="84"/>
      <c r="M8" s="84"/>
      <c r="N8" s="86"/>
      <c r="O8" s="82"/>
      <c r="P8" s="82"/>
      <c r="Q8" s="82"/>
      <c r="R8" s="83"/>
      <c r="S8" s="84"/>
      <c r="T8" s="84"/>
      <c r="U8" s="84"/>
      <c r="V8" s="84"/>
      <c r="W8" s="85"/>
      <c r="X8" s="85"/>
      <c r="Y8" s="86"/>
      <c r="Z8" s="86"/>
      <c r="AA8" s="86"/>
      <c r="AB8" s="87"/>
      <c r="AC8" s="82"/>
      <c r="AD8" s="82"/>
      <c r="AE8" s="82"/>
      <c r="AF8" s="83"/>
      <c r="AG8" s="84"/>
      <c r="AH8" s="84"/>
      <c r="AI8" s="84"/>
      <c r="AJ8" s="84"/>
      <c r="AK8" s="84"/>
      <c r="AL8" s="84"/>
      <c r="AM8" s="84"/>
      <c r="AN8" s="84"/>
      <c r="AO8" s="86"/>
      <c r="AP8" s="87"/>
    </row>
    <row r="9" spans="1:42" s="88" customFormat="1" ht="11.25" customHeight="1">
      <c r="A9" s="82" t="s">
        <v>121</v>
      </c>
      <c r="B9" s="82"/>
      <c r="C9" s="82"/>
      <c r="D9" s="99"/>
      <c r="E9" s="84"/>
      <c r="F9" s="84"/>
      <c r="G9" s="84"/>
      <c r="H9" s="84">
        <f aca="true" t="shared" si="0" ref="H9:H22">IF(AND(F9&gt;0,G9&gt;0),G9*100/F9,"")</f>
      </c>
      <c r="I9" s="85"/>
      <c r="J9" s="100"/>
      <c r="K9" s="86"/>
      <c r="L9" s="86"/>
      <c r="M9" s="86"/>
      <c r="N9" s="86">
        <f aca="true" t="shared" si="1" ref="N9:N22">IF(AND(L9&gt;0,M9&gt;0),M9*100/L9,"")</f>
      </c>
      <c r="O9" s="82" t="s">
        <v>135</v>
      </c>
      <c r="P9" s="82"/>
      <c r="Q9" s="82"/>
      <c r="R9" s="99"/>
      <c r="S9" s="84"/>
      <c r="T9" s="84"/>
      <c r="U9" s="84"/>
      <c r="V9" s="84">
        <f aca="true" t="shared" si="2" ref="V9:V18">IF(AND(T9&gt;0,U9&gt;0),U9*100/T9,"")</f>
      </c>
      <c r="W9" s="85"/>
      <c r="X9" s="100"/>
      <c r="Y9" s="86"/>
      <c r="Z9" s="86"/>
      <c r="AA9" s="86"/>
      <c r="AB9" s="87">
        <f aca="true" t="shared" si="3" ref="AB9:AB18">IF(AND(Z9&gt;0,AA9&gt;0),AA9*100/Z9,"")</f>
      </c>
      <c r="AC9" s="82" t="s">
        <v>121</v>
      </c>
      <c r="AD9" s="82"/>
      <c r="AE9" s="82"/>
      <c r="AF9" s="99"/>
      <c r="AG9" s="84"/>
      <c r="AH9" s="84"/>
      <c r="AI9" s="84"/>
      <c r="AJ9" s="84">
        <f aca="true" t="shared" si="4" ref="AJ9:AJ19">IF(AND(AH9&gt;0,AI9&gt;0),AI9*100/AH9,"")</f>
      </c>
      <c r="AK9" s="85"/>
      <c r="AL9" s="100"/>
      <c r="AM9" s="86"/>
      <c r="AN9" s="86"/>
      <c r="AO9" s="86"/>
      <c r="AP9" s="87">
        <f aca="true" t="shared" si="5" ref="AP9:AP18">IF(AND(AN9&gt;0,AO9&gt;0),AO9*100/AN9,"")</f>
      </c>
    </row>
    <row r="10" spans="1:42" s="88" customFormat="1" ht="11.25" customHeight="1">
      <c r="A10" s="82" t="s">
        <v>122</v>
      </c>
      <c r="B10" s="84"/>
      <c r="C10" s="84"/>
      <c r="D10" s="99">
        <v>9</v>
      </c>
      <c r="E10" s="90">
        <v>1781.58</v>
      </c>
      <c r="F10" s="90">
        <v>1871.65628</v>
      </c>
      <c r="G10" s="90">
        <v>1817.1502250585306</v>
      </c>
      <c r="H10" s="90">
        <f t="shared" si="0"/>
        <v>97.0878170568012</v>
      </c>
      <c r="I10" s="86"/>
      <c r="J10" s="100">
        <v>9</v>
      </c>
      <c r="K10" s="87">
        <v>6811.661000000001</v>
      </c>
      <c r="L10" s="87">
        <v>5698.594236452742</v>
      </c>
      <c r="M10" s="87">
        <v>5426.503875563994</v>
      </c>
      <c r="N10" s="86">
        <f t="shared" si="1"/>
        <v>95.22530733723343</v>
      </c>
      <c r="O10" s="82" t="s">
        <v>191</v>
      </c>
      <c r="P10" s="84"/>
      <c r="Q10" s="84"/>
      <c r="R10" s="99">
        <v>6</v>
      </c>
      <c r="S10" s="90">
        <v>5.343</v>
      </c>
      <c r="T10" s="90">
        <v>5.193</v>
      </c>
      <c r="U10" s="90">
        <v>5.604</v>
      </c>
      <c r="V10" s="90">
        <f t="shared" si="2"/>
        <v>107.91450028885038</v>
      </c>
      <c r="W10" s="86"/>
      <c r="X10" s="100">
        <v>6</v>
      </c>
      <c r="Y10" s="87">
        <v>45.484</v>
      </c>
      <c r="Z10" s="87">
        <v>45.503</v>
      </c>
      <c r="AA10" s="87">
        <v>48.78470500000001</v>
      </c>
      <c r="AB10" s="87">
        <f t="shared" si="3"/>
        <v>107.21206294090503</v>
      </c>
      <c r="AC10" s="82" t="s">
        <v>122</v>
      </c>
      <c r="AD10" s="84"/>
      <c r="AE10" s="84"/>
      <c r="AF10" s="99">
        <v>12</v>
      </c>
      <c r="AG10" s="90">
        <v>1871.65628</v>
      </c>
      <c r="AH10" s="90">
        <v>1817.1502250585306</v>
      </c>
      <c r="AI10" s="90">
        <v>1801.374</v>
      </c>
      <c r="AJ10" s="90">
        <f t="shared" si="4"/>
        <v>99.1318150342786</v>
      </c>
      <c r="AK10" s="86"/>
      <c r="AL10" s="100">
        <v>9</v>
      </c>
      <c r="AM10" s="87">
        <v>5698.594236452742</v>
      </c>
      <c r="AN10" s="87">
        <v>5426.503875563994</v>
      </c>
      <c r="AO10" s="87">
        <v>0</v>
      </c>
      <c r="AP10" s="87">
        <f t="shared" si="5"/>
      </c>
    </row>
    <row r="11" spans="1:42" s="88" customFormat="1" ht="11.25" customHeight="1">
      <c r="A11" s="82" t="s">
        <v>123</v>
      </c>
      <c r="B11" s="84"/>
      <c r="C11" s="84"/>
      <c r="D11" s="99">
        <v>9</v>
      </c>
      <c r="E11" s="90">
        <v>343.389</v>
      </c>
      <c r="F11" s="90">
        <v>295.70126</v>
      </c>
      <c r="G11" s="90">
        <v>349.281</v>
      </c>
      <c r="H11" s="90">
        <f t="shared" si="0"/>
        <v>118.11955079258033</v>
      </c>
      <c r="I11" s="86"/>
      <c r="J11" s="100">
        <v>9</v>
      </c>
      <c r="K11" s="87">
        <v>933.268</v>
      </c>
      <c r="L11" s="87">
        <v>789.2381965069352</v>
      </c>
      <c r="M11" s="87">
        <v>905.0375000000001</v>
      </c>
      <c r="N11" s="86">
        <f t="shared" si="1"/>
        <v>114.67228829085788</v>
      </c>
      <c r="O11" s="82" t="s">
        <v>307</v>
      </c>
      <c r="P11" s="84"/>
      <c r="Q11" s="84"/>
      <c r="R11" s="99">
        <v>8</v>
      </c>
      <c r="S11" s="90">
        <v>36.4</v>
      </c>
      <c r="T11" s="90">
        <v>24.9</v>
      </c>
      <c r="U11" s="90">
        <v>30.8</v>
      </c>
      <c r="V11" s="90">
        <f t="shared" si="2"/>
        <v>123.69477911646587</v>
      </c>
      <c r="W11" s="86"/>
      <c r="X11" s="100">
        <v>12</v>
      </c>
      <c r="Y11" s="87">
        <v>8.893</v>
      </c>
      <c r="Z11" s="87">
        <v>6.340999999999999</v>
      </c>
      <c r="AA11" s="87">
        <v>7.379000000000001</v>
      </c>
      <c r="AB11" s="87">
        <f t="shared" si="3"/>
        <v>116.36965778268414</v>
      </c>
      <c r="AC11" s="82" t="s">
        <v>123</v>
      </c>
      <c r="AD11" s="84"/>
      <c r="AE11" s="84"/>
      <c r="AF11" s="99">
        <v>12</v>
      </c>
      <c r="AG11" s="90">
        <v>295.70126</v>
      </c>
      <c r="AH11" s="90">
        <v>349.281</v>
      </c>
      <c r="AI11" s="90">
        <v>376.02</v>
      </c>
      <c r="AJ11" s="90">
        <f t="shared" si="4"/>
        <v>107.65544074828004</v>
      </c>
      <c r="AK11" s="86"/>
      <c r="AL11" s="100">
        <v>9</v>
      </c>
      <c r="AM11" s="87">
        <v>789.2381965069352</v>
      </c>
      <c r="AN11" s="87">
        <v>905.0375000000001</v>
      </c>
      <c r="AO11" s="87">
        <v>0</v>
      </c>
      <c r="AP11" s="87">
        <f t="shared" si="5"/>
      </c>
    </row>
    <row r="12" spans="1:42" ht="11.25">
      <c r="A12" s="82" t="s">
        <v>124</v>
      </c>
      <c r="B12" s="84"/>
      <c r="C12" s="84"/>
      <c r="D12" s="99">
        <v>9</v>
      </c>
      <c r="E12" s="90">
        <v>2124.969</v>
      </c>
      <c r="F12" s="90">
        <v>2167.35754</v>
      </c>
      <c r="G12" s="90">
        <v>2166.4312250585303</v>
      </c>
      <c r="H12" s="90">
        <f t="shared" si="0"/>
        <v>99.95726063077393</v>
      </c>
      <c r="I12" s="86"/>
      <c r="J12" s="100">
        <v>9</v>
      </c>
      <c r="K12" s="87">
        <v>7744.929</v>
      </c>
      <c r="L12" s="87">
        <v>6487.832432959678</v>
      </c>
      <c r="M12" s="87">
        <v>6331.541375563997</v>
      </c>
      <c r="N12" s="86">
        <f t="shared" si="1"/>
        <v>97.59101273020421</v>
      </c>
      <c r="O12" s="82" t="s">
        <v>138</v>
      </c>
      <c r="P12" s="84"/>
      <c r="Q12" s="84"/>
      <c r="R12" s="99">
        <v>10</v>
      </c>
      <c r="S12" s="90">
        <v>2.231</v>
      </c>
      <c r="T12" s="90">
        <v>2.443</v>
      </c>
      <c r="U12" s="90">
        <v>2.403</v>
      </c>
      <c r="V12" s="90">
        <f t="shared" si="2"/>
        <v>98.36266884977486</v>
      </c>
      <c r="W12" s="86"/>
      <c r="X12" s="100">
        <v>3</v>
      </c>
      <c r="Y12" s="87">
        <v>58.687000000000005</v>
      </c>
      <c r="Z12" s="87">
        <v>61.623</v>
      </c>
      <c r="AA12" s="87">
        <v>68.52602</v>
      </c>
      <c r="AB12" s="87">
        <f t="shared" si="3"/>
        <v>111.2020187267741</v>
      </c>
      <c r="AC12" s="82" t="s">
        <v>124</v>
      </c>
      <c r="AD12" s="84"/>
      <c r="AE12" s="84"/>
      <c r="AF12" s="99">
        <v>12</v>
      </c>
      <c r="AG12" s="90">
        <v>2167.35754</v>
      </c>
      <c r="AH12" s="90">
        <v>2166.4312250585303</v>
      </c>
      <c r="AI12" s="90">
        <v>2177.394</v>
      </c>
      <c r="AJ12" s="90">
        <f t="shared" si="4"/>
        <v>100.50602921591351</v>
      </c>
      <c r="AK12" s="86"/>
      <c r="AL12" s="100">
        <v>9</v>
      </c>
      <c r="AM12" s="87">
        <v>6487.832432959678</v>
      </c>
      <c r="AN12" s="87">
        <v>6331.541375563997</v>
      </c>
      <c r="AO12" s="87">
        <v>0</v>
      </c>
      <c r="AP12" s="87">
        <f t="shared" si="5"/>
      </c>
    </row>
    <row r="13" spans="1:42" s="67" customFormat="1" ht="12" customHeight="1">
      <c r="A13" s="82" t="s">
        <v>125</v>
      </c>
      <c r="B13" s="84"/>
      <c r="C13" s="84"/>
      <c r="D13" s="99">
        <v>9</v>
      </c>
      <c r="E13" s="90">
        <v>424.153</v>
      </c>
      <c r="F13" s="90">
        <v>370.44419271586855</v>
      </c>
      <c r="G13" s="90">
        <v>334.21583000000004</v>
      </c>
      <c r="H13" s="90">
        <f t="shared" si="0"/>
        <v>90.22029136149646</v>
      </c>
      <c r="I13" s="86"/>
      <c r="J13" s="100">
        <v>9</v>
      </c>
      <c r="K13" s="87">
        <v>1187.3500000000001</v>
      </c>
      <c r="L13" s="87">
        <v>708.3443278497158</v>
      </c>
      <c r="M13" s="87">
        <v>706.257327</v>
      </c>
      <c r="N13" s="86">
        <f t="shared" si="1"/>
        <v>99.70536915908522</v>
      </c>
      <c r="O13" s="82" t="s">
        <v>192</v>
      </c>
      <c r="P13" s="84"/>
      <c r="Q13" s="84"/>
      <c r="R13" s="99">
        <v>11</v>
      </c>
      <c r="S13" s="90">
        <v>3.002</v>
      </c>
      <c r="T13" s="90">
        <v>3.237</v>
      </c>
      <c r="U13" s="90">
        <v>3.404</v>
      </c>
      <c r="V13" s="90">
        <f t="shared" si="2"/>
        <v>105.15909793018226</v>
      </c>
      <c r="W13" s="86"/>
      <c r="X13" s="100">
        <v>12</v>
      </c>
      <c r="Y13" s="87">
        <v>55.93790916666667</v>
      </c>
      <c r="Z13" s="87">
        <v>60.80846666666667</v>
      </c>
      <c r="AA13" s="87">
        <v>62.900200000000005</v>
      </c>
      <c r="AB13" s="87">
        <f t="shared" si="3"/>
        <v>103.43987185994933</v>
      </c>
      <c r="AC13" s="82" t="s">
        <v>125</v>
      </c>
      <c r="AD13" s="84"/>
      <c r="AE13" s="84"/>
      <c r="AF13" s="99">
        <v>12</v>
      </c>
      <c r="AG13" s="90">
        <v>370.44419271586855</v>
      </c>
      <c r="AH13" s="90">
        <v>334.21583000000004</v>
      </c>
      <c r="AI13" s="90">
        <v>334.368</v>
      </c>
      <c r="AJ13" s="90">
        <f t="shared" si="4"/>
        <v>100.04553045856625</v>
      </c>
      <c r="AK13" s="86"/>
      <c r="AL13" s="100">
        <v>9</v>
      </c>
      <c r="AM13" s="87">
        <v>708.3443278497158</v>
      </c>
      <c r="AN13" s="87">
        <v>706.257327</v>
      </c>
      <c r="AO13" s="87">
        <v>0</v>
      </c>
      <c r="AP13" s="87">
        <f t="shared" si="5"/>
      </c>
    </row>
    <row r="14" spans="1:42" s="67" customFormat="1" ht="12" customHeight="1">
      <c r="A14" s="82" t="s">
        <v>126</v>
      </c>
      <c r="B14" s="84"/>
      <c r="C14" s="84"/>
      <c r="D14" s="99">
        <v>9</v>
      </c>
      <c r="E14" s="90">
        <v>2360.129</v>
      </c>
      <c r="F14" s="90">
        <v>2415.3385652841316</v>
      </c>
      <c r="G14" s="90">
        <v>2266.7069670252813</v>
      </c>
      <c r="H14" s="90">
        <f t="shared" si="0"/>
        <v>93.84634517101888</v>
      </c>
      <c r="I14" s="86"/>
      <c r="J14" s="100">
        <v>9</v>
      </c>
      <c r="K14" s="87">
        <v>8817.648000000001</v>
      </c>
      <c r="L14" s="87">
        <v>6225.109952219779</v>
      </c>
      <c r="M14" s="87">
        <v>5696.502275000001</v>
      </c>
      <c r="N14" s="86">
        <f t="shared" si="1"/>
        <v>91.50846039223315</v>
      </c>
      <c r="O14" s="82" t="s">
        <v>303</v>
      </c>
      <c r="P14" s="84"/>
      <c r="Q14" s="84"/>
      <c r="R14" s="99">
        <v>5</v>
      </c>
      <c r="S14" s="90">
        <v>48.361</v>
      </c>
      <c r="T14" s="90">
        <v>45.6</v>
      </c>
      <c r="U14" s="90">
        <v>45.291</v>
      </c>
      <c r="V14" s="90">
        <f t="shared" si="2"/>
        <v>99.32236842105262</v>
      </c>
      <c r="W14" s="86"/>
      <c r="X14" s="100">
        <v>6</v>
      </c>
      <c r="Y14" s="87">
        <v>134.868</v>
      </c>
      <c r="Z14" s="87">
        <v>122.59799999999998</v>
      </c>
      <c r="AA14" s="87">
        <v>121.815</v>
      </c>
      <c r="AB14" s="87">
        <f t="shared" si="3"/>
        <v>99.36132726471885</v>
      </c>
      <c r="AC14" s="82" t="s">
        <v>126</v>
      </c>
      <c r="AD14" s="84"/>
      <c r="AE14" s="84"/>
      <c r="AF14" s="99">
        <v>12</v>
      </c>
      <c r="AG14" s="90">
        <v>2415.3385652841316</v>
      </c>
      <c r="AH14" s="90">
        <v>2266.7069670252813</v>
      </c>
      <c r="AI14" s="90">
        <v>2305.302</v>
      </c>
      <c r="AJ14" s="90">
        <f t="shared" si="4"/>
        <v>101.70269176987483</v>
      </c>
      <c r="AK14" s="86"/>
      <c r="AL14" s="100">
        <v>9</v>
      </c>
      <c r="AM14" s="87">
        <v>6225.109952219779</v>
      </c>
      <c r="AN14" s="87">
        <v>5696.502275000001</v>
      </c>
      <c r="AO14" s="87">
        <v>0</v>
      </c>
      <c r="AP14" s="87">
        <f t="shared" si="5"/>
      </c>
    </row>
    <row r="15" spans="1:42" s="67" customFormat="1" ht="11.25">
      <c r="A15" s="82" t="s">
        <v>127</v>
      </c>
      <c r="B15" s="84"/>
      <c r="C15" s="84"/>
      <c r="D15" s="99">
        <v>9</v>
      </c>
      <c r="E15" s="90">
        <v>2784.282</v>
      </c>
      <c r="F15" s="90">
        <v>2785.782758</v>
      </c>
      <c r="G15" s="90">
        <v>2600.9227970252814</v>
      </c>
      <c r="H15" s="90">
        <f t="shared" si="0"/>
        <v>93.36416450838273</v>
      </c>
      <c r="I15" s="86"/>
      <c r="J15" s="100">
        <v>9</v>
      </c>
      <c r="K15" s="87">
        <v>10004.997999999998</v>
      </c>
      <c r="L15" s="87">
        <v>6933.454280069496</v>
      </c>
      <c r="M15" s="87">
        <v>6402.759602000002</v>
      </c>
      <c r="N15" s="86">
        <f t="shared" si="1"/>
        <v>92.34588335578994</v>
      </c>
      <c r="O15" s="82" t="s">
        <v>304</v>
      </c>
      <c r="P15" s="84"/>
      <c r="Q15" s="84"/>
      <c r="R15" s="99">
        <v>5</v>
      </c>
      <c r="S15" s="90">
        <v>8.971</v>
      </c>
      <c r="T15" s="90">
        <v>8.480872</v>
      </c>
      <c r="U15" s="90">
        <v>9.65</v>
      </c>
      <c r="V15" s="90">
        <f t="shared" si="2"/>
        <v>113.78546923005088</v>
      </c>
      <c r="W15" s="86"/>
      <c r="X15" s="100">
        <v>6</v>
      </c>
      <c r="Y15" s="87">
        <v>14.838000000000003</v>
      </c>
      <c r="Z15" s="87">
        <v>15.192</v>
      </c>
      <c r="AA15" s="87">
        <v>15.63</v>
      </c>
      <c r="AB15" s="87">
        <f t="shared" si="3"/>
        <v>102.88309636650868</v>
      </c>
      <c r="AC15" s="82" t="s">
        <v>127</v>
      </c>
      <c r="AD15" s="84"/>
      <c r="AE15" s="84"/>
      <c r="AF15" s="99">
        <v>12</v>
      </c>
      <c r="AG15" s="90">
        <v>2785.782758</v>
      </c>
      <c r="AH15" s="90">
        <v>2600.9227970252814</v>
      </c>
      <c r="AI15" s="90">
        <v>2639.67</v>
      </c>
      <c r="AJ15" s="90">
        <f t="shared" si="4"/>
        <v>101.48974829314558</v>
      </c>
      <c r="AK15" s="86"/>
      <c r="AL15" s="100">
        <v>9</v>
      </c>
      <c r="AM15" s="87">
        <v>6933.454280069496</v>
      </c>
      <c r="AN15" s="87">
        <v>6402.759602000002</v>
      </c>
      <c r="AO15" s="87">
        <v>0</v>
      </c>
      <c r="AP15" s="87">
        <f t="shared" si="5"/>
      </c>
    </row>
    <row r="16" spans="1:42" s="67" customFormat="1" ht="11.25">
      <c r="A16" s="82" t="s">
        <v>128</v>
      </c>
      <c r="B16" s="84"/>
      <c r="C16" s="84"/>
      <c r="D16" s="99">
        <v>9</v>
      </c>
      <c r="E16" s="90">
        <v>444.474</v>
      </c>
      <c r="F16" s="90">
        <v>430.209002</v>
      </c>
      <c r="G16" s="90">
        <v>492.37207064693825</v>
      </c>
      <c r="H16" s="90">
        <f t="shared" si="0"/>
        <v>114.4495043938988</v>
      </c>
      <c r="I16" s="86"/>
      <c r="J16" s="100">
        <v>9</v>
      </c>
      <c r="K16" s="87">
        <v>957.6619999999999</v>
      </c>
      <c r="L16" s="87">
        <v>670.5175641164426</v>
      </c>
      <c r="M16" s="87">
        <v>779.4589702640434</v>
      </c>
      <c r="N16" s="86">
        <f t="shared" si="1"/>
        <v>116.24736054321792</v>
      </c>
      <c r="O16" s="82" t="s">
        <v>193</v>
      </c>
      <c r="P16" s="84"/>
      <c r="Q16" s="84"/>
      <c r="R16" s="99">
        <v>10</v>
      </c>
      <c r="S16" s="90">
        <v>24.057</v>
      </c>
      <c r="T16" s="90">
        <v>26.743</v>
      </c>
      <c r="U16" s="90">
        <v>25.749</v>
      </c>
      <c r="V16" s="90">
        <f t="shared" si="2"/>
        <v>96.28313951314364</v>
      </c>
      <c r="W16" s="86"/>
      <c r="X16" s="100">
        <v>12</v>
      </c>
      <c r="Y16" s="87">
        <v>400.94800000000004</v>
      </c>
      <c r="Z16" s="87">
        <v>428.67629999999997</v>
      </c>
      <c r="AA16" s="87">
        <v>422.2383</v>
      </c>
      <c r="AB16" s="87">
        <f t="shared" si="3"/>
        <v>98.49816749841315</v>
      </c>
      <c r="AC16" s="82" t="s">
        <v>128</v>
      </c>
      <c r="AD16" s="84"/>
      <c r="AE16" s="84"/>
      <c r="AF16" s="99">
        <v>12</v>
      </c>
      <c r="AG16" s="90">
        <v>430.209002</v>
      </c>
      <c r="AH16" s="90">
        <v>492.37207064693825</v>
      </c>
      <c r="AI16" s="90">
        <v>478.872</v>
      </c>
      <c r="AJ16" s="90">
        <f t="shared" si="4"/>
        <v>97.25815669658107</v>
      </c>
      <c r="AK16" s="86"/>
      <c r="AL16" s="100">
        <v>9</v>
      </c>
      <c r="AM16" s="87">
        <v>670.5175641164426</v>
      </c>
      <c r="AN16" s="87">
        <v>779.4589702640434</v>
      </c>
      <c r="AO16" s="87">
        <v>0</v>
      </c>
      <c r="AP16" s="87">
        <f t="shared" si="5"/>
      </c>
    </row>
    <row r="17" spans="1:42" s="67" customFormat="1" ht="12" customHeight="1">
      <c r="A17" s="82" t="s">
        <v>129</v>
      </c>
      <c r="B17" s="84"/>
      <c r="C17" s="84"/>
      <c r="D17" s="99">
        <v>9</v>
      </c>
      <c r="E17" s="90">
        <v>155.634</v>
      </c>
      <c r="F17" s="90">
        <v>133.926</v>
      </c>
      <c r="G17" s="90">
        <v>146.62108900464438</v>
      </c>
      <c r="H17" s="90">
        <f t="shared" si="0"/>
        <v>109.47918179042486</v>
      </c>
      <c r="I17" s="86"/>
      <c r="J17" s="100">
        <v>9</v>
      </c>
      <c r="K17" s="87">
        <v>384.03</v>
      </c>
      <c r="L17" s="87">
        <v>228.77231094401427</v>
      </c>
      <c r="M17" s="87">
        <v>279.42402611157655</v>
      </c>
      <c r="N17" s="86">
        <f t="shared" si="1"/>
        <v>122.14066683094264</v>
      </c>
      <c r="O17" s="82" t="s">
        <v>139</v>
      </c>
      <c r="P17" s="84"/>
      <c r="Q17" s="84"/>
      <c r="R17" s="99">
        <v>5</v>
      </c>
      <c r="S17" s="90">
        <v>1.539</v>
      </c>
      <c r="T17" s="90">
        <v>1.502</v>
      </c>
      <c r="U17" s="90">
        <v>1.61</v>
      </c>
      <c r="V17" s="90">
        <f t="shared" si="2"/>
        <v>107.19041278295606</v>
      </c>
      <c r="W17" s="86"/>
      <c r="X17" s="100">
        <v>5</v>
      </c>
      <c r="Y17" s="87">
        <v>75.328</v>
      </c>
      <c r="Z17" s="87">
        <v>70.60300000000001</v>
      </c>
      <c r="AA17" s="87">
        <v>83.46</v>
      </c>
      <c r="AB17" s="87">
        <f t="shared" si="3"/>
        <v>118.21027435094824</v>
      </c>
      <c r="AC17" s="82" t="s">
        <v>129</v>
      </c>
      <c r="AD17" s="84"/>
      <c r="AE17" s="84"/>
      <c r="AF17" s="99">
        <v>12</v>
      </c>
      <c r="AG17" s="90">
        <v>133.926</v>
      </c>
      <c r="AH17" s="90">
        <v>146.62108900464438</v>
      </c>
      <c r="AI17" s="90">
        <v>152.917</v>
      </c>
      <c r="AJ17" s="90">
        <f t="shared" si="4"/>
        <v>104.2940009776876</v>
      </c>
      <c r="AK17" s="86"/>
      <c r="AL17" s="100">
        <v>9</v>
      </c>
      <c r="AM17" s="87">
        <v>228.77231094401427</v>
      </c>
      <c r="AN17" s="87">
        <v>279.42402611157655</v>
      </c>
      <c r="AO17" s="87">
        <v>0</v>
      </c>
      <c r="AP17" s="87">
        <f t="shared" si="5"/>
      </c>
    </row>
    <row r="18" spans="1:42" s="88" customFormat="1" ht="11.25" customHeight="1">
      <c r="A18" s="82" t="s">
        <v>130</v>
      </c>
      <c r="B18" s="84"/>
      <c r="C18" s="84"/>
      <c r="D18" s="99">
        <v>9</v>
      </c>
      <c r="E18" s="90">
        <v>142.31</v>
      </c>
      <c r="F18" s="90">
        <v>192.96249799999998</v>
      </c>
      <c r="G18" s="90">
        <v>211.198</v>
      </c>
      <c r="H18" s="90">
        <f t="shared" si="0"/>
        <v>109.45028292492358</v>
      </c>
      <c r="I18" s="86"/>
      <c r="J18" s="100">
        <v>9</v>
      </c>
      <c r="K18" s="87">
        <v>394.75199999999995</v>
      </c>
      <c r="L18" s="87">
        <v>449.59890444118287</v>
      </c>
      <c r="M18" s="87">
        <v>440.308936</v>
      </c>
      <c r="N18" s="86">
        <f t="shared" si="1"/>
        <v>97.9337208455324</v>
      </c>
      <c r="O18" s="82" t="s">
        <v>140</v>
      </c>
      <c r="P18" s="84"/>
      <c r="Q18" s="84"/>
      <c r="R18" s="99">
        <v>3</v>
      </c>
      <c r="S18" s="90">
        <v>8.608</v>
      </c>
      <c r="T18" s="90">
        <v>8.977</v>
      </c>
      <c r="U18" s="90">
        <v>9.043</v>
      </c>
      <c r="V18" s="90">
        <f t="shared" si="2"/>
        <v>100.7352122089785</v>
      </c>
      <c r="W18" s="86"/>
      <c r="X18" s="100">
        <v>6</v>
      </c>
      <c r="Y18" s="87">
        <v>746.8539999999999</v>
      </c>
      <c r="Z18" s="87">
        <v>739.3389999999999</v>
      </c>
      <c r="AA18" s="87">
        <v>764.3603099999998</v>
      </c>
      <c r="AB18" s="87">
        <f t="shared" si="3"/>
        <v>103.38428109432883</v>
      </c>
      <c r="AC18" s="82" t="s">
        <v>130</v>
      </c>
      <c r="AD18" s="84"/>
      <c r="AE18" s="84"/>
      <c r="AF18" s="99">
        <v>12</v>
      </c>
      <c r="AG18" s="90">
        <v>192.96249799999998</v>
      </c>
      <c r="AH18" s="90">
        <v>211.198</v>
      </c>
      <c r="AI18" s="90">
        <v>213.278</v>
      </c>
      <c r="AJ18" s="90">
        <f t="shared" si="4"/>
        <v>100.9848578111535</v>
      </c>
      <c r="AK18" s="86"/>
      <c r="AL18" s="100">
        <v>9</v>
      </c>
      <c r="AM18" s="87">
        <v>449.59890444118287</v>
      </c>
      <c r="AN18" s="87">
        <v>440.308936</v>
      </c>
      <c r="AO18" s="87">
        <v>0</v>
      </c>
      <c r="AP18" s="87">
        <f t="shared" si="5"/>
      </c>
    </row>
    <row r="19" spans="1:42" s="88" customFormat="1" ht="11.25" customHeight="1">
      <c r="A19" s="82" t="s">
        <v>301</v>
      </c>
      <c r="B19" s="84"/>
      <c r="C19" s="84"/>
      <c r="D19" s="99"/>
      <c r="E19" s="90">
        <f>E12+E15+E16+E17+E18</f>
        <v>5651.669000000001</v>
      </c>
      <c r="F19" s="90">
        <f>F12+F15+F16+F17+F18</f>
        <v>5710.237798</v>
      </c>
      <c r="G19" s="90">
        <f>G12+G15+G16+G17+G18</f>
        <v>5617.545181735394</v>
      </c>
      <c r="H19" s="90">
        <f t="shared" si="0"/>
        <v>98.3767293141965</v>
      </c>
      <c r="I19" s="86"/>
      <c r="J19" s="100"/>
      <c r="K19" s="90">
        <f>K12+K15+K16+K17+K18</f>
        <v>19486.370999999996</v>
      </c>
      <c r="L19" s="90">
        <f>L12+L15+L16+L17+L18</f>
        <v>14770.175492530814</v>
      </c>
      <c r="M19" s="90">
        <f>M12+M15+M16+M17+M18</f>
        <v>14233.49290993962</v>
      </c>
      <c r="N19" s="86">
        <f t="shared" si="1"/>
        <v>96.36644410310093</v>
      </c>
      <c r="O19" s="82" t="s">
        <v>308</v>
      </c>
      <c r="P19" s="84"/>
      <c r="Q19" s="84"/>
      <c r="R19" s="99">
        <v>6</v>
      </c>
      <c r="S19" s="90">
        <v>4.9</v>
      </c>
      <c r="T19" s="90">
        <v>5.7</v>
      </c>
      <c r="U19" s="90">
        <v>5.4</v>
      </c>
      <c r="V19" s="90">
        <f aca="true" t="shared" si="6" ref="V19:V26">IF(AND(T19&gt;0,U19&gt;0),U19*100/T19,"")</f>
        <v>94.73684210526315</v>
      </c>
      <c r="W19" s="86"/>
      <c r="X19" s="100">
        <v>11</v>
      </c>
      <c r="Y19" s="87">
        <v>0.5660000000000001</v>
      </c>
      <c r="Z19" s="87">
        <v>0.643</v>
      </c>
      <c r="AA19" s="87">
        <v>0.611</v>
      </c>
      <c r="AB19" s="87">
        <f aca="true" t="shared" si="7" ref="AB19:AB26">IF(AND(Z19&gt;0,AA19&gt;0),AA19*100/Z19,"")</f>
        <v>95.02332814930016</v>
      </c>
      <c r="AC19" s="82" t="s">
        <v>301</v>
      </c>
      <c r="AD19" s="84"/>
      <c r="AE19" s="84"/>
      <c r="AF19" s="99"/>
      <c r="AG19" s="90">
        <f>AG12+AG15+AG16+AG17+AG18</f>
        <v>5710.237798</v>
      </c>
      <c r="AH19" s="90">
        <f>AH12+AH15+AH16+AH17+AH18</f>
        <v>5617.545181735394</v>
      </c>
      <c r="AI19" s="90">
        <f>AI12+AI15+AI16+AI17+AI18</f>
        <v>5662.131000000001</v>
      </c>
      <c r="AJ19" s="90">
        <f t="shared" si="4"/>
        <v>100.79368864552386</v>
      </c>
      <c r="AK19" s="86"/>
      <c r="AL19" s="100"/>
      <c r="AM19" s="90">
        <f>AM12+AM15+AM16+AM17+AM18</f>
        <v>14770.175492530814</v>
      </c>
      <c r="AN19" s="90">
        <f>AN12+AN15+AN16+AN17+AN18</f>
        <v>14233.49290993962</v>
      </c>
      <c r="AO19" s="87"/>
      <c r="AP19" s="87"/>
    </row>
    <row r="20" spans="1:42" s="88" customFormat="1" ht="11.25" customHeight="1">
      <c r="A20" s="82" t="s">
        <v>145</v>
      </c>
      <c r="B20" s="84"/>
      <c r="C20" s="84"/>
      <c r="D20" s="99">
        <v>7</v>
      </c>
      <c r="E20" s="90">
        <v>439.9581098192235</v>
      </c>
      <c r="F20" s="90">
        <v>433.89055426049083</v>
      </c>
      <c r="G20" s="90">
        <v>381.933</v>
      </c>
      <c r="H20" s="90">
        <f t="shared" si="0"/>
        <v>88.02519350783157</v>
      </c>
      <c r="I20" s="86"/>
      <c r="J20" s="100">
        <v>11</v>
      </c>
      <c r="K20" s="87">
        <v>4930.187803307518</v>
      </c>
      <c r="L20" s="87">
        <v>4749.78285237516</v>
      </c>
      <c r="M20" s="87">
        <v>4433.8683</v>
      </c>
      <c r="N20" s="86">
        <f t="shared" si="1"/>
        <v>93.34886325977651</v>
      </c>
      <c r="O20" s="82" t="s">
        <v>141</v>
      </c>
      <c r="P20" s="84"/>
      <c r="Q20" s="84"/>
      <c r="R20" s="99">
        <v>4</v>
      </c>
      <c r="S20" s="90">
        <v>3.647</v>
      </c>
      <c r="T20" s="90">
        <v>3.487143560002384</v>
      </c>
      <c r="U20" s="90">
        <v>3.352</v>
      </c>
      <c r="V20" s="90">
        <f t="shared" si="6"/>
        <v>96.12451974869965</v>
      </c>
      <c r="W20" s="86"/>
      <c r="X20" s="100">
        <v>8</v>
      </c>
      <c r="Y20" s="87">
        <v>206.06400000000005</v>
      </c>
      <c r="Z20" s="87">
        <v>211.18210000000002</v>
      </c>
      <c r="AA20" s="87">
        <v>246.476019</v>
      </c>
      <c r="AB20" s="87">
        <f t="shared" si="7"/>
        <v>116.71255234226764</v>
      </c>
      <c r="AC20" s="82"/>
      <c r="AD20" s="84"/>
      <c r="AE20" s="84"/>
      <c r="AF20" s="99"/>
      <c r="AG20" s="90"/>
      <c r="AH20" s="90"/>
      <c r="AI20" s="90"/>
      <c r="AJ20" s="90"/>
      <c r="AK20" s="86"/>
      <c r="AL20" s="100"/>
      <c r="AM20" s="87"/>
      <c r="AN20" s="87"/>
      <c r="AO20" s="87"/>
      <c r="AP20" s="87"/>
    </row>
    <row r="21" spans="1:42" s="88" customFormat="1" ht="11.25" customHeight="1">
      <c r="A21" s="82" t="s">
        <v>146</v>
      </c>
      <c r="B21" s="84"/>
      <c r="C21" s="84"/>
      <c r="D21" s="99">
        <v>12</v>
      </c>
      <c r="E21" s="90">
        <v>8.97</v>
      </c>
      <c r="F21" s="90">
        <v>6.464792999999999</v>
      </c>
      <c r="G21" s="90">
        <v>8.429</v>
      </c>
      <c r="H21" s="90">
        <f t="shared" si="0"/>
        <v>130.38313833095663</v>
      </c>
      <c r="I21" s="86"/>
      <c r="J21" s="100">
        <v>12</v>
      </c>
      <c r="K21" s="87">
        <v>45.085</v>
      </c>
      <c r="L21" s="87">
        <v>42.35309390865385</v>
      </c>
      <c r="M21" s="87">
        <v>54.353547000000006</v>
      </c>
      <c r="N21" s="86">
        <f t="shared" si="1"/>
        <v>128.33430095385347</v>
      </c>
      <c r="O21" s="82" t="s">
        <v>194</v>
      </c>
      <c r="P21" s="84"/>
      <c r="Q21" s="84"/>
      <c r="R21" s="99">
        <v>5</v>
      </c>
      <c r="S21" s="90">
        <v>2.089</v>
      </c>
      <c r="T21" s="90">
        <v>2.239</v>
      </c>
      <c r="U21" s="90">
        <v>2.474</v>
      </c>
      <c r="V21" s="90">
        <f t="shared" si="6"/>
        <v>110.49575703439038</v>
      </c>
      <c r="W21" s="86"/>
      <c r="X21" s="100">
        <v>11</v>
      </c>
      <c r="Y21" s="87">
        <v>55.123999999999995</v>
      </c>
      <c r="Z21" s="87">
        <v>61.06800000000001</v>
      </c>
      <c r="AA21" s="87">
        <v>71.152</v>
      </c>
      <c r="AB21" s="87">
        <f t="shared" si="7"/>
        <v>116.51273989650879</v>
      </c>
      <c r="AC21" s="82" t="s">
        <v>131</v>
      </c>
      <c r="AD21" s="84"/>
      <c r="AE21" s="84"/>
      <c r="AF21" s="99"/>
      <c r="AG21" s="90"/>
      <c r="AH21" s="90"/>
      <c r="AI21" s="90"/>
      <c r="AJ21" s="90"/>
      <c r="AK21" s="86"/>
      <c r="AL21" s="100"/>
      <c r="AM21" s="87"/>
      <c r="AN21" s="87"/>
      <c r="AO21" s="87"/>
      <c r="AP21" s="87"/>
    </row>
    <row r="22" spans="1:42" s="88" customFormat="1" ht="11.25" customHeight="1">
      <c r="A22" s="82" t="s">
        <v>147</v>
      </c>
      <c r="B22" s="84"/>
      <c r="C22" s="84"/>
      <c r="D22" s="99">
        <v>11</v>
      </c>
      <c r="E22" s="90">
        <v>112.146</v>
      </c>
      <c r="F22" s="90">
        <v>110.246</v>
      </c>
      <c r="G22" s="90">
        <v>109.484</v>
      </c>
      <c r="H22" s="90">
        <f t="shared" si="0"/>
        <v>99.30881846053371</v>
      </c>
      <c r="I22" s="86"/>
      <c r="J22" s="100">
        <v>11</v>
      </c>
      <c r="K22" s="87">
        <v>876.6310000000001</v>
      </c>
      <c r="L22" s="87">
        <v>863.6080000000001</v>
      </c>
      <c r="M22" s="87">
        <v>842.5070000000001</v>
      </c>
      <c r="N22" s="86">
        <f t="shared" si="1"/>
        <v>97.55664607090254</v>
      </c>
      <c r="O22" s="82" t="s">
        <v>142</v>
      </c>
      <c r="P22" s="84"/>
      <c r="Q22" s="84"/>
      <c r="R22" s="99">
        <v>5</v>
      </c>
      <c r="S22" s="90">
        <v>9.559</v>
      </c>
      <c r="T22" s="90">
        <v>10.069</v>
      </c>
      <c r="U22" s="90">
        <v>10.331</v>
      </c>
      <c r="V22" s="90">
        <f t="shared" si="6"/>
        <v>102.60204588340449</v>
      </c>
      <c r="W22" s="86"/>
      <c r="X22" s="100">
        <v>10</v>
      </c>
      <c r="Y22" s="87">
        <v>488.4959999999999</v>
      </c>
      <c r="Z22" s="87">
        <v>456.7395</v>
      </c>
      <c r="AA22" s="87">
        <v>539.0629530000001</v>
      </c>
      <c r="AB22" s="87">
        <f t="shared" si="7"/>
        <v>118.02415884765826</v>
      </c>
      <c r="AC22" s="82" t="s">
        <v>132</v>
      </c>
      <c r="AD22" s="84"/>
      <c r="AE22" s="84"/>
      <c r="AF22" s="99">
        <v>12</v>
      </c>
      <c r="AG22" s="90">
        <v>4.5187501690821765</v>
      </c>
      <c r="AH22" s="90">
        <v>4.269</v>
      </c>
      <c r="AI22" s="90">
        <v>4.286</v>
      </c>
      <c r="AJ22" s="90">
        <f>IF(AND(AH22&gt;0,AI22&gt;0),AI22*100/AH22,"")</f>
        <v>100.39821972358865</v>
      </c>
      <c r="AK22" s="86"/>
      <c r="AL22" s="100">
        <v>4</v>
      </c>
      <c r="AM22" s="87">
        <v>112.15014393779339</v>
      </c>
      <c r="AN22" s="87">
        <v>104.03899999999999</v>
      </c>
      <c r="AO22" s="87">
        <v>0</v>
      </c>
      <c r="AP22" s="87">
        <f>IF(AND(AN22&gt;0,AO22&gt;0),AO22*100/AN22,"")</f>
      </c>
    </row>
    <row r="23" spans="1:42" s="88" customFormat="1" ht="11.25" customHeight="1">
      <c r="A23" s="82"/>
      <c r="B23" s="84"/>
      <c r="C23" s="84"/>
      <c r="D23" s="99"/>
      <c r="E23" s="90"/>
      <c r="F23" s="90"/>
      <c r="G23" s="90"/>
      <c r="H23" s="90"/>
      <c r="I23" s="86"/>
      <c r="J23" s="100"/>
      <c r="K23" s="87"/>
      <c r="L23" s="87"/>
      <c r="M23" s="87"/>
      <c r="N23" s="86"/>
      <c r="O23" s="82" t="s">
        <v>195</v>
      </c>
      <c r="P23" s="84"/>
      <c r="Q23" s="84"/>
      <c r="R23" s="99">
        <v>5</v>
      </c>
      <c r="S23" s="90">
        <v>6.592</v>
      </c>
      <c r="T23" s="90">
        <v>6.588992912820229</v>
      </c>
      <c r="U23" s="90">
        <v>6.693</v>
      </c>
      <c r="V23" s="90">
        <f t="shared" si="6"/>
        <v>101.5784974814194</v>
      </c>
      <c r="W23" s="86"/>
      <c r="X23" s="100">
        <v>9</v>
      </c>
      <c r="Y23" s="87">
        <v>372.61899999999997</v>
      </c>
      <c r="Z23" s="87">
        <v>332.47900000000004</v>
      </c>
      <c r="AA23" s="87">
        <v>403.519</v>
      </c>
      <c r="AB23" s="87">
        <f t="shared" si="7"/>
        <v>121.36676301360386</v>
      </c>
      <c r="AC23" s="82"/>
      <c r="AD23" s="84"/>
      <c r="AE23" s="84"/>
      <c r="AF23" s="99"/>
      <c r="AG23" s="90"/>
      <c r="AH23" s="90"/>
      <c r="AI23" s="90"/>
      <c r="AJ23" s="90"/>
      <c r="AK23" s="86"/>
      <c r="AL23" s="100"/>
      <c r="AM23" s="87"/>
      <c r="AN23" s="87"/>
      <c r="AO23" s="87"/>
      <c r="AP23" s="87"/>
    </row>
    <row r="24" spans="1:42" s="88" customFormat="1" ht="11.25" customHeight="1">
      <c r="A24" s="82" t="s">
        <v>148</v>
      </c>
      <c r="B24" s="84"/>
      <c r="C24" s="84"/>
      <c r="D24" s="99"/>
      <c r="E24" s="90"/>
      <c r="F24" s="90"/>
      <c r="G24" s="90"/>
      <c r="H24" s="90"/>
      <c r="I24" s="86"/>
      <c r="J24" s="100"/>
      <c r="K24" s="87"/>
      <c r="L24" s="87"/>
      <c r="M24" s="87"/>
      <c r="N24" s="86"/>
      <c r="O24" s="82" t="s">
        <v>143</v>
      </c>
      <c r="P24" s="84"/>
      <c r="Q24" s="84"/>
      <c r="R24" s="99">
        <v>3</v>
      </c>
      <c r="S24" s="90">
        <v>7.162</v>
      </c>
      <c r="T24" s="90">
        <v>7.112649762385707</v>
      </c>
      <c r="U24" s="90">
        <v>6.943195177867483</v>
      </c>
      <c r="V24" s="90">
        <f t="shared" si="6"/>
        <v>97.61756040042403</v>
      </c>
      <c r="W24" s="86"/>
      <c r="X24" s="100">
        <v>5</v>
      </c>
      <c r="Y24" s="87">
        <v>80.846</v>
      </c>
      <c r="Z24" s="87">
        <v>79.79752009404466</v>
      </c>
      <c r="AA24" s="87">
        <v>80.90800000000002</v>
      </c>
      <c r="AB24" s="87">
        <f t="shared" si="7"/>
        <v>101.39162207628333</v>
      </c>
      <c r="AC24" s="82" t="s">
        <v>133</v>
      </c>
      <c r="AD24" s="84"/>
      <c r="AE24" s="84"/>
      <c r="AF24" s="99"/>
      <c r="AG24" s="90"/>
      <c r="AH24" s="90"/>
      <c r="AI24" s="90"/>
      <c r="AJ24" s="90"/>
      <c r="AK24" s="86"/>
      <c r="AL24" s="100"/>
      <c r="AM24" s="87"/>
      <c r="AN24" s="87"/>
      <c r="AO24" s="87"/>
      <c r="AP24" s="87"/>
    </row>
    <row r="25" spans="1:42" s="88" customFormat="1" ht="11.25" customHeight="1">
      <c r="A25" s="82" t="s">
        <v>149</v>
      </c>
      <c r="B25" s="84"/>
      <c r="C25" s="84"/>
      <c r="D25" s="99">
        <v>11</v>
      </c>
      <c r="E25" s="90">
        <v>6.829</v>
      </c>
      <c r="F25" s="90">
        <v>7.654</v>
      </c>
      <c r="G25" s="90">
        <v>8.934</v>
      </c>
      <c r="H25" s="90">
        <f aca="true" t="shared" si="8" ref="H25:H32">IF(AND(F25&gt;0,G25&gt;0),G25*100/F25,"")</f>
        <v>116.72328194408152</v>
      </c>
      <c r="I25" s="86"/>
      <c r="J25" s="100">
        <v>11</v>
      </c>
      <c r="K25" s="87">
        <v>11.336999999999998</v>
      </c>
      <c r="L25" s="87">
        <v>12.150957499999999</v>
      </c>
      <c r="M25" s="87">
        <v>18.178664999999995</v>
      </c>
      <c r="N25" s="86">
        <f aca="true" t="shared" si="9" ref="N25:N32">IF(AND(L25&gt;0,M25&gt;0),M25*100/L25,"")</f>
        <v>149.60685197030767</v>
      </c>
      <c r="O25" s="82" t="s">
        <v>305</v>
      </c>
      <c r="P25" s="84"/>
      <c r="Q25" s="84"/>
      <c r="R25" s="99">
        <v>3</v>
      </c>
      <c r="S25" s="90">
        <v>31.9</v>
      </c>
      <c r="T25" s="90">
        <v>26.3</v>
      </c>
      <c r="U25" s="90">
        <v>24.5</v>
      </c>
      <c r="V25" s="90">
        <f t="shared" si="6"/>
        <v>93.15589353612167</v>
      </c>
      <c r="W25" s="86"/>
      <c r="X25" s="100">
        <v>6</v>
      </c>
      <c r="Y25" s="87">
        <v>4.984</v>
      </c>
      <c r="Z25" s="87">
        <v>4.597</v>
      </c>
      <c r="AA25" s="87">
        <v>4.702999999999999</v>
      </c>
      <c r="AB25" s="87">
        <f t="shared" si="7"/>
        <v>102.30585164237544</v>
      </c>
      <c r="AC25" s="82" t="s">
        <v>134</v>
      </c>
      <c r="AD25" s="84"/>
      <c r="AE25" s="84"/>
      <c r="AF25" s="99">
        <v>12</v>
      </c>
      <c r="AG25" s="90">
        <v>8.662</v>
      </c>
      <c r="AH25" s="90">
        <v>8.745</v>
      </c>
      <c r="AI25" s="90">
        <v>8.757</v>
      </c>
      <c r="AJ25" s="90">
        <f>IF(AND(AH25&gt;0,AI25&gt;0),AI25*100/AH25,"")</f>
        <v>100.13722126929675</v>
      </c>
      <c r="AK25" s="86"/>
      <c r="AL25" s="100">
        <v>9</v>
      </c>
      <c r="AM25" s="87">
        <v>749.5020000000001</v>
      </c>
      <c r="AN25" s="87">
        <v>683.0060000000001</v>
      </c>
      <c r="AO25" s="87">
        <v>0</v>
      </c>
      <c r="AP25" s="87">
        <f>IF(AND(AN25&gt;0,AO25&gt;0),AO25*100/AN25,"")</f>
      </c>
    </row>
    <row r="26" spans="1:42" s="88" customFormat="1" ht="11.25" customHeight="1">
      <c r="A26" s="82" t="s">
        <v>150</v>
      </c>
      <c r="B26" s="84"/>
      <c r="C26" s="84"/>
      <c r="D26" s="99">
        <v>8</v>
      </c>
      <c r="E26" s="90">
        <v>17.542</v>
      </c>
      <c r="F26" s="90">
        <v>22.722857</v>
      </c>
      <c r="G26" s="90">
        <v>50.312</v>
      </c>
      <c r="H26" s="90">
        <f t="shared" si="8"/>
        <v>221.41581932236775</v>
      </c>
      <c r="I26" s="86"/>
      <c r="J26" s="100">
        <v>8</v>
      </c>
      <c r="K26" s="87">
        <v>27.759</v>
      </c>
      <c r="L26" s="87">
        <v>35.62230832786884</v>
      </c>
      <c r="M26" s="87">
        <v>62.403000000000006</v>
      </c>
      <c r="N26" s="86">
        <f t="shared" si="9"/>
        <v>175.17955160468782</v>
      </c>
      <c r="O26" s="82" t="s">
        <v>144</v>
      </c>
      <c r="P26" s="84"/>
      <c r="Q26" s="84"/>
      <c r="R26" s="99">
        <v>11</v>
      </c>
      <c r="S26" s="90">
        <v>2.73</v>
      </c>
      <c r="T26" s="90">
        <v>2.775580707865082</v>
      </c>
      <c r="U26" s="90">
        <v>2.842</v>
      </c>
      <c r="V26" s="90">
        <f t="shared" si="6"/>
        <v>102.39298723855184</v>
      </c>
      <c r="W26" s="86"/>
      <c r="X26" s="100">
        <v>3</v>
      </c>
      <c r="Y26" s="87">
        <v>87.79399999999998</v>
      </c>
      <c r="Z26" s="87">
        <v>88.94729976385155</v>
      </c>
      <c r="AA26" s="87">
        <v>86.08199999999998</v>
      </c>
      <c r="AB26" s="87">
        <f t="shared" si="7"/>
        <v>96.7786545837156</v>
      </c>
      <c r="AC26" s="82"/>
      <c r="AD26" s="84"/>
      <c r="AE26" s="84"/>
      <c r="AF26" s="99"/>
      <c r="AG26" s="90"/>
      <c r="AH26" s="90"/>
      <c r="AI26" s="90"/>
      <c r="AJ26" s="90"/>
      <c r="AK26" s="86"/>
      <c r="AL26" s="100"/>
      <c r="AM26" s="87"/>
      <c r="AN26" s="87"/>
      <c r="AO26" s="87"/>
      <c r="AP26" s="87"/>
    </row>
    <row r="27" spans="1:42" s="88" customFormat="1" ht="11.25" customHeight="1">
      <c r="A27" s="82" t="s">
        <v>151</v>
      </c>
      <c r="B27" s="84"/>
      <c r="C27" s="84"/>
      <c r="D27" s="99">
        <v>8</v>
      </c>
      <c r="E27" s="90">
        <v>31.505</v>
      </c>
      <c r="F27" s="90">
        <v>31.053445</v>
      </c>
      <c r="G27" s="90">
        <v>30.713</v>
      </c>
      <c r="H27" s="90">
        <f t="shared" si="8"/>
        <v>98.90368041291393</v>
      </c>
      <c r="I27" s="86"/>
      <c r="J27" s="100">
        <v>8</v>
      </c>
      <c r="K27" s="87">
        <v>40.57</v>
      </c>
      <c r="L27" s="87">
        <v>17.518825040000003</v>
      </c>
      <c r="M27" s="87">
        <v>20.054000000000002</v>
      </c>
      <c r="N27" s="86">
        <f t="shared" si="9"/>
        <v>114.4711472042876</v>
      </c>
      <c r="AC27" s="82" t="s">
        <v>135</v>
      </c>
      <c r="AD27" s="84"/>
      <c r="AE27" s="84"/>
      <c r="AF27" s="99"/>
      <c r="AG27" s="90"/>
      <c r="AH27" s="90"/>
      <c r="AI27" s="90"/>
      <c r="AJ27" s="90"/>
      <c r="AK27" s="86"/>
      <c r="AL27" s="100"/>
      <c r="AM27" s="87"/>
      <c r="AN27" s="87"/>
      <c r="AO27" s="87"/>
      <c r="AP27" s="87"/>
    </row>
    <row r="28" spans="1:42" s="88" customFormat="1" ht="11.25" customHeight="1">
      <c r="A28" s="82" t="s">
        <v>152</v>
      </c>
      <c r="B28" s="84"/>
      <c r="C28" s="84"/>
      <c r="D28" s="99">
        <v>8</v>
      </c>
      <c r="E28" s="90">
        <v>27.252</v>
      </c>
      <c r="F28" s="90">
        <v>38.32930405221118</v>
      </c>
      <c r="G28" s="90">
        <v>38.130379999999995</v>
      </c>
      <c r="H28" s="90">
        <f t="shared" si="8"/>
        <v>99.48101313830219</v>
      </c>
      <c r="I28" s="86"/>
      <c r="J28" s="100">
        <v>8</v>
      </c>
      <c r="K28" s="87">
        <v>26.073</v>
      </c>
      <c r="L28" s="87">
        <v>33.53886786540332</v>
      </c>
      <c r="M28" s="87">
        <v>27.6537116</v>
      </c>
      <c r="N28" s="86">
        <f t="shared" si="9"/>
        <v>82.45272831205465</v>
      </c>
      <c r="O28" s="82" t="s">
        <v>196</v>
      </c>
      <c r="P28" s="84"/>
      <c r="Q28" s="84"/>
      <c r="R28" s="99"/>
      <c r="S28" s="90"/>
      <c r="T28" s="90"/>
      <c r="U28" s="90"/>
      <c r="V28" s="90"/>
      <c r="W28" s="86"/>
      <c r="X28" s="100"/>
      <c r="Y28" s="87"/>
      <c r="Z28" s="87"/>
      <c r="AA28" s="87"/>
      <c r="AB28" s="87"/>
      <c r="AC28" s="82" t="s">
        <v>136</v>
      </c>
      <c r="AD28" s="84"/>
      <c r="AE28" s="84"/>
      <c r="AF28" s="99">
        <v>12</v>
      </c>
      <c r="AG28" s="90">
        <v>11.256507493404747</v>
      </c>
      <c r="AH28" s="90">
        <v>11.219</v>
      </c>
      <c r="AI28" s="90">
        <v>10.699</v>
      </c>
      <c r="AJ28" s="90">
        <f aca="true" t="shared" si="10" ref="AJ28:AJ39">IF(AND(AH28&gt;0,AI28&gt;0),AI28*100/AH28,"")</f>
        <v>95.36500579374277</v>
      </c>
      <c r="AK28" s="86"/>
      <c r="AL28" s="100">
        <v>5</v>
      </c>
      <c r="AM28" s="87">
        <v>1076.3790158587653</v>
      </c>
      <c r="AN28" s="87">
        <v>1044.393</v>
      </c>
      <c r="AO28" s="87">
        <v>0</v>
      </c>
      <c r="AP28" s="87">
        <f aca="true" t="shared" si="11" ref="AP28:AP39">IF(AND(AN28&gt;0,AO28&gt;0),AO28*100/AN28,"")</f>
      </c>
    </row>
    <row r="29" spans="1:42" s="88" customFormat="1" ht="12" customHeight="1">
      <c r="A29" s="82" t="s">
        <v>153</v>
      </c>
      <c r="B29" s="84"/>
      <c r="C29" s="84"/>
      <c r="D29" s="99">
        <v>8</v>
      </c>
      <c r="E29" s="90">
        <v>122.097</v>
      </c>
      <c r="F29" s="90">
        <v>138.59039</v>
      </c>
      <c r="G29" s="90">
        <v>164.11247</v>
      </c>
      <c r="H29" s="90">
        <f t="shared" si="8"/>
        <v>118.4154759936818</v>
      </c>
      <c r="I29" s="86"/>
      <c r="J29" s="100">
        <v>8</v>
      </c>
      <c r="K29" s="87">
        <v>190.838</v>
      </c>
      <c r="L29" s="87">
        <v>134.88186792748132</v>
      </c>
      <c r="M29" s="87">
        <v>192.642</v>
      </c>
      <c r="N29" s="86">
        <f t="shared" si="9"/>
        <v>142.82275517089752</v>
      </c>
      <c r="O29" s="82" t="s">
        <v>197</v>
      </c>
      <c r="P29" s="84"/>
      <c r="Q29" s="84"/>
      <c r="R29" s="99">
        <v>0</v>
      </c>
      <c r="S29" s="90">
        <v>0</v>
      </c>
      <c r="T29" s="90">
        <v>0</v>
      </c>
      <c r="U29" s="90">
        <v>0</v>
      </c>
      <c r="V29" s="90">
        <f aca="true" t="shared" si="12" ref="V29:V34">IF(AND(T29&gt;0,U29&gt;0),U29*100/T29,"")</f>
      </c>
      <c r="W29" s="86"/>
      <c r="X29" s="100">
        <v>11</v>
      </c>
      <c r="Y29" s="87">
        <v>3641.243228436382</v>
      </c>
      <c r="Z29" s="87">
        <v>3483.5869999999995</v>
      </c>
      <c r="AA29" s="87">
        <v>2924.445</v>
      </c>
      <c r="AB29" s="87">
        <f aca="true" t="shared" si="13" ref="AB29:AB35">IF(AND(Z29&gt;0,AA29&gt;0),AA29*100/Z29,"")</f>
        <v>83.94924541858722</v>
      </c>
      <c r="AC29" s="82" t="s">
        <v>137</v>
      </c>
      <c r="AD29" s="84"/>
      <c r="AE29" s="84"/>
      <c r="AF29" s="99">
        <v>12</v>
      </c>
      <c r="AG29" s="90">
        <v>3.912</v>
      </c>
      <c r="AH29" s="90">
        <v>3.796</v>
      </c>
      <c r="AI29" s="90">
        <v>3.952</v>
      </c>
      <c r="AJ29" s="90">
        <f t="shared" si="10"/>
        <v>104.10958904109589</v>
      </c>
      <c r="AK29" s="86"/>
      <c r="AL29" s="100">
        <v>8</v>
      </c>
      <c r="AM29" s="87">
        <v>191.80079999999998</v>
      </c>
      <c r="AN29" s="87">
        <v>184.99822500000002</v>
      </c>
      <c r="AO29" s="87">
        <v>0</v>
      </c>
      <c r="AP29" s="87">
        <f t="shared" si="11"/>
      </c>
    </row>
    <row r="30" spans="1:42" s="88" customFormat="1" ht="11.25" customHeight="1">
      <c r="A30" s="82" t="s">
        <v>154</v>
      </c>
      <c r="B30" s="84"/>
      <c r="C30" s="84"/>
      <c r="D30" s="99">
        <v>8</v>
      </c>
      <c r="E30" s="90">
        <v>71.44</v>
      </c>
      <c r="F30" s="90">
        <v>93.78882</v>
      </c>
      <c r="G30" s="90">
        <v>100.489</v>
      </c>
      <c r="H30" s="90">
        <f t="shared" si="8"/>
        <v>107.1439005203392</v>
      </c>
      <c r="I30" s="86"/>
      <c r="J30" s="100">
        <v>8</v>
      </c>
      <c r="K30" s="87">
        <v>85.3</v>
      </c>
      <c r="L30" s="87">
        <v>75.61596399333334</v>
      </c>
      <c r="M30" s="87">
        <v>87.764</v>
      </c>
      <c r="N30" s="86">
        <f t="shared" si="9"/>
        <v>116.06543825552193</v>
      </c>
      <c r="O30" s="82" t="s">
        <v>314</v>
      </c>
      <c r="P30" s="84"/>
      <c r="Q30" s="84"/>
      <c r="R30" s="99">
        <v>0</v>
      </c>
      <c r="S30" s="90">
        <v>0</v>
      </c>
      <c r="T30" s="90">
        <v>0</v>
      </c>
      <c r="U30" s="90">
        <v>0</v>
      </c>
      <c r="V30" s="90">
        <f t="shared" si="12"/>
      </c>
      <c r="W30" s="86"/>
      <c r="X30" s="100">
        <v>11</v>
      </c>
      <c r="Y30" s="87">
        <v>818.5365180812464</v>
      </c>
      <c r="Z30" s="87">
        <v>1089.35</v>
      </c>
      <c r="AA30" s="87">
        <v>777.7829999999999</v>
      </c>
      <c r="AB30" s="87">
        <f t="shared" si="13"/>
        <v>71.39881580759167</v>
      </c>
      <c r="AC30" s="82" t="s">
        <v>138</v>
      </c>
      <c r="AD30" s="84"/>
      <c r="AE30" s="84"/>
      <c r="AF30" s="99">
        <v>10</v>
      </c>
      <c r="AG30" s="90">
        <v>2.443</v>
      </c>
      <c r="AH30" s="90">
        <v>2.403</v>
      </c>
      <c r="AI30" s="90">
        <v>2.371</v>
      </c>
      <c r="AJ30" s="90">
        <f t="shared" si="10"/>
        <v>98.66833125260091</v>
      </c>
      <c r="AK30" s="86"/>
      <c r="AL30" s="100">
        <v>12</v>
      </c>
      <c r="AM30" s="87">
        <v>61.623</v>
      </c>
      <c r="AN30" s="87">
        <v>68.52602</v>
      </c>
      <c r="AO30" s="87">
        <v>66.71701999999999</v>
      </c>
      <c r="AP30" s="87">
        <f t="shared" si="11"/>
        <v>97.36012685400377</v>
      </c>
    </row>
    <row r="31" spans="1:42" s="88" customFormat="1" ht="11.25" customHeight="1">
      <c r="A31" s="82" t="s">
        <v>155</v>
      </c>
      <c r="B31" s="84"/>
      <c r="C31" s="84"/>
      <c r="D31" s="99">
        <v>8</v>
      </c>
      <c r="E31" s="90">
        <v>3.65</v>
      </c>
      <c r="F31" s="90">
        <v>4.71</v>
      </c>
      <c r="G31" s="90">
        <v>3.38</v>
      </c>
      <c r="H31" s="90">
        <f t="shared" si="8"/>
        <v>71.76220806794055</v>
      </c>
      <c r="I31" s="86"/>
      <c r="J31" s="100">
        <v>8</v>
      </c>
      <c r="K31" s="87">
        <v>2.5079999999999996</v>
      </c>
      <c r="L31" s="87">
        <v>3.105</v>
      </c>
      <c r="M31" s="87">
        <v>2.379</v>
      </c>
      <c r="N31" s="86">
        <f t="shared" si="9"/>
        <v>76.61835748792271</v>
      </c>
      <c r="O31" s="82" t="s">
        <v>315</v>
      </c>
      <c r="P31" s="84"/>
      <c r="Q31" s="84"/>
      <c r="R31" s="99">
        <v>0</v>
      </c>
      <c r="S31" s="90">
        <v>0</v>
      </c>
      <c r="T31" s="90">
        <v>0</v>
      </c>
      <c r="U31" s="90">
        <v>0</v>
      </c>
      <c r="V31" s="90">
        <f t="shared" si="12"/>
      </c>
      <c r="W31" s="86"/>
      <c r="X31" s="100">
        <v>12</v>
      </c>
      <c r="Y31" s="87">
        <v>54.15644400000001</v>
      </c>
      <c r="Z31" s="87">
        <v>77.925</v>
      </c>
      <c r="AA31" s="87">
        <v>65.248</v>
      </c>
      <c r="AB31" s="87">
        <f t="shared" si="13"/>
        <v>83.73179339108117</v>
      </c>
      <c r="AC31" s="82" t="s">
        <v>303</v>
      </c>
      <c r="AD31" s="84"/>
      <c r="AE31" s="84"/>
      <c r="AF31" s="99">
        <v>11</v>
      </c>
      <c r="AG31" s="90">
        <v>45.6</v>
      </c>
      <c r="AH31" s="90">
        <v>45.291</v>
      </c>
      <c r="AI31" s="90">
        <v>48.4</v>
      </c>
      <c r="AJ31" s="90">
        <f t="shared" si="10"/>
        <v>106.8644984654788</v>
      </c>
      <c r="AK31" s="86"/>
      <c r="AL31" s="100">
        <v>12</v>
      </c>
      <c r="AM31" s="87">
        <v>122.59799999999998</v>
      </c>
      <c r="AN31" s="87">
        <v>121.815</v>
      </c>
      <c r="AO31" s="87">
        <v>127.91499999999999</v>
      </c>
      <c r="AP31" s="87">
        <f t="shared" si="11"/>
        <v>105.0075934819193</v>
      </c>
    </row>
    <row r="32" spans="1:42" s="88" customFormat="1" ht="11.25" customHeight="1">
      <c r="A32" s="82" t="s">
        <v>156</v>
      </c>
      <c r="B32" s="84"/>
      <c r="C32" s="84"/>
      <c r="D32" s="99">
        <v>8</v>
      </c>
      <c r="E32" s="90">
        <v>84.143</v>
      </c>
      <c r="F32" s="90">
        <v>104.796027</v>
      </c>
      <c r="G32" s="90">
        <v>75.163</v>
      </c>
      <c r="H32" s="90">
        <f t="shared" si="8"/>
        <v>71.72313889342388</v>
      </c>
      <c r="I32" s="86"/>
      <c r="J32" s="100">
        <v>8</v>
      </c>
      <c r="K32" s="87">
        <v>90.18299999999999</v>
      </c>
      <c r="L32" s="87">
        <v>69.1503881438309</v>
      </c>
      <c r="M32" s="87">
        <v>56.34499999999999</v>
      </c>
      <c r="N32" s="86">
        <f t="shared" si="9"/>
        <v>81.48182752467557</v>
      </c>
      <c r="O32" s="82" t="s">
        <v>198</v>
      </c>
      <c r="P32" s="84"/>
      <c r="Q32" s="84"/>
      <c r="R32" s="99">
        <v>0</v>
      </c>
      <c r="S32" s="90">
        <v>0</v>
      </c>
      <c r="T32" s="90">
        <v>0</v>
      </c>
      <c r="U32" s="90">
        <v>0</v>
      </c>
      <c r="V32" s="90">
        <f t="shared" si="12"/>
      </c>
      <c r="W32" s="86"/>
      <c r="X32" s="100">
        <v>12</v>
      </c>
      <c r="Y32" s="87">
        <v>200.00600000000003</v>
      </c>
      <c r="Z32" s="87">
        <v>135.74699999999999</v>
      </c>
      <c r="AA32" s="87">
        <v>109.258</v>
      </c>
      <c r="AB32" s="87">
        <f t="shared" si="13"/>
        <v>80.48649325583622</v>
      </c>
      <c r="AC32" s="82" t="s">
        <v>304</v>
      </c>
      <c r="AD32" s="84"/>
      <c r="AE32" s="84"/>
      <c r="AF32" s="99">
        <v>11</v>
      </c>
      <c r="AG32" s="90">
        <v>8.480872</v>
      </c>
      <c r="AH32" s="90">
        <v>9.65</v>
      </c>
      <c r="AI32" s="90">
        <v>9.7</v>
      </c>
      <c r="AJ32" s="90">
        <f t="shared" si="10"/>
        <v>100.5181347150259</v>
      </c>
      <c r="AK32" s="86"/>
      <c r="AL32" s="100">
        <v>12</v>
      </c>
      <c r="AM32" s="87">
        <v>15.192</v>
      </c>
      <c r="AN32" s="87">
        <v>15.63</v>
      </c>
      <c r="AO32" s="87">
        <v>12.12</v>
      </c>
      <c r="AP32" s="87">
        <f t="shared" si="11"/>
        <v>77.54318618042227</v>
      </c>
    </row>
    <row r="33" spans="1:42" s="88" customFormat="1" ht="11.25" customHeight="1">
      <c r="A33" s="82"/>
      <c r="B33" s="84"/>
      <c r="C33" s="84"/>
      <c r="D33" s="99"/>
      <c r="E33" s="90"/>
      <c r="F33" s="90"/>
      <c r="G33" s="90"/>
      <c r="H33" s="90"/>
      <c r="I33" s="86"/>
      <c r="J33" s="100"/>
      <c r="K33" s="87"/>
      <c r="L33" s="87"/>
      <c r="M33" s="87"/>
      <c r="N33" s="86"/>
      <c r="O33" s="82" t="s">
        <v>199</v>
      </c>
      <c r="P33" s="84"/>
      <c r="Q33" s="84"/>
      <c r="R33" s="99">
        <v>0</v>
      </c>
      <c r="S33" s="90">
        <v>0</v>
      </c>
      <c r="T33" s="90">
        <v>0</v>
      </c>
      <c r="U33" s="90">
        <v>0</v>
      </c>
      <c r="V33" s="90">
        <f t="shared" si="12"/>
      </c>
      <c r="W33" s="86"/>
      <c r="X33" s="100">
        <v>12</v>
      </c>
      <c r="Y33" s="87">
        <v>1404.6140000000003</v>
      </c>
      <c r="Z33" s="87">
        <v>1696.2969999999998</v>
      </c>
      <c r="AA33" s="87">
        <v>1311.074</v>
      </c>
      <c r="AB33" s="87">
        <f t="shared" si="13"/>
        <v>77.29035658260317</v>
      </c>
      <c r="AC33" s="82" t="s">
        <v>139</v>
      </c>
      <c r="AD33" s="84"/>
      <c r="AE33" s="84"/>
      <c r="AF33" s="99">
        <v>9</v>
      </c>
      <c r="AG33" s="90">
        <v>1.502</v>
      </c>
      <c r="AH33" s="90">
        <v>1.61</v>
      </c>
      <c r="AI33" s="90">
        <v>1.698</v>
      </c>
      <c r="AJ33" s="90">
        <f t="shared" si="10"/>
        <v>105.46583850931675</v>
      </c>
      <c r="AK33" s="86"/>
      <c r="AL33" s="100">
        <v>12</v>
      </c>
      <c r="AM33" s="87">
        <v>70.60300000000001</v>
      </c>
      <c r="AN33" s="87">
        <v>83.46</v>
      </c>
      <c r="AO33" s="87">
        <v>95.484</v>
      </c>
      <c r="AP33" s="87">
        <f t="shared" si="11"/>
        <v>114.40690150970525</v>
      </c>
    </row>
    <row r="34" spans="1:42" s="88" customFormat="1" ht="11.25" customHeight="1">
      <c r="A34" s="82" t="s">
        <v>131</v>
      </c>
      <c r="B34" s="84"/>
      <c r="C34" s="84"/>
      <c r="D34" s="106"/>
      <c r="E34" s="90"/>
      <c r="F34" s="101"/>
      <c r="G34" s="101"/>
      <c r="H34" s="101"/>
      <c r="I34" s="101"/>
      <c r="J34" s="101"/>
      <c r="K34" s="101"/>
      <c r="L34" s="101"/>
      <c r="M34" s="101"/>
      <c r="N34" s="86"/>
      <c r="O34" s="82" t="s">
        <v>200</v>
      </c>
      <c r="P34" s="84"/>
      <c r="Q34" s="84"/>
      <c r="R34" s="99">
        <v>0</v>
      </c>
      <c r="S34" s="90">
        <v>0</v>
      </c>
      <c r="T34" s="90">
        <v>0</v>
      </c>
      <c r="U34" s="90">
        <v>0</v>
      </c>
      <c r="V34" s="90">
        <f t="shared" si="12"/>
      </c>
      <c r="W34" s="86"/>
      <c r="X34" s="100">
        <v>12</v>
      </c>
      <c r="Y34" s="87">
        <v>534.011262</v>
      </c>
      <c r="Z34" s="87">
        <v>553.7570169999999</v>
      </c>
      <c r="AA34" s="87">
        <v>530.6279999999999</v>
      </c>
      <c r="AB34" s="87">
        <f t="shared" si="13"/>
        <v>95.82325527443385</v>
      </c>
      <c r="AC34" s="82" t="s">
        <v>140</v>
      </c>
      <c r="AD34" s="84"/>
      <c r="AE34" s="84"/>
      <c r="AF34" s="99">
        <v>12</v>
      </c>
      <c r="AG34" s="90">
        <v>8.977</v>
      </c>
      <c r="AH34" s="90">
        <v>9.043</v>
      </c>
      <c r="AI34" s="90">
        <v>8.958</v>
      </c>
      <c r="AJ34" s="90">
        <f t="shared" si="10"/>
        <v>99.06004644476393</v>
      </c>
      <c r="AK34" s="86"/>
      <c r="AL34" s="100">
        <v>6</v>
      </c>
      <c r="AM34" s="87">
        <v>739.3389999999999</v>
      </c>
      <c r="AN34" s="87">
        <v>764.3603099999998</v>
      </c>
      <c r="AO34" s="87">
        <v>0</v>
      </c>
      <c r="AP34" s="87">
        <f t="shared" si="11"/>
      </c>
    </row>
    <row r="35" spans="1:42" s="88" customFormat="1" ht="11.25" customHeight="1">
      <c r="A35" s="82" t="s">
        <v>132</v>
      </c>
      <c r="B35" s="84"/>
      <c r="C35" s="84"/>
      <c r="D35" s="99">
        <v>4</v>
      </c>
      <c r="E35" s="90">
        <v>3.821</v>
      </c>
      <c r="F35" s="90">
        <v>4.5187501690821765</v>
      </c>
      <c r="G35" s="90">
        <v>4.269</v>
      </c>
      <c r="H35" s="90">
        <f>IF(AND(F35&gt;0,G35&gt;0),G35*100/F35,"")</f>
        <v>94.47302551066008</v>
      </c>
      <c r="I35" s="86"/>
      <c r="J35" s="100">
        <v>4</v>
      </c>
      <c r="K35" s="87">
        <v>85.916</v>
      </c>
      <c r="L35" s="87">
        <v>112.15014393779339</v>
      </c>
      <c r="M35" s="87">
        <v>104.03899999999999</v>
      </c>
      <c r="N35" s="86">
        <f>IF(AND(L35&gt;0,M35&gt;0),M35*100/L35,"")</f>
        <v>92.76760273950924</v>
      </c>
      <c r="O35" s="88" t="s">
        <v>316</v>
      </c>
      <c r="Y35" s="87">
        <f>SUM(Y32:Y34)</f>
        <v>2138.6312620000003</v>
      </c>
      <c r="Z35" s="87">
        <f>SUM(Z32:Z34)</f>
        <v>2385.801017</v>
      </c>
      <c r="AA35" s="87">
        <f>SUM(AA32:AA34)</f>
        <v>1950.96</v>
      </c>
      <c r="AB35" s="87">
        <f t="shared" si="13"/>
        <v>81.77379362731658</v>
      </c>
      <c r="AC35" s="82" t="s">
        <v>141</v>
      </c>
      <c r="AD35" s="84"/>
      <c r="AE35" s="84"/>
      <c r="AF35" s="99">
        <v>11</v>
      </c>
      <c r="AG35" s="90">
        <v>3.487143560002384</v>
      </c>
      <c r="AH35" s="90">
        <v>3.352</v>
      </c>
      <c r="AI35" s="90">
        <v>3.892</v>
      </c>
      <c r="AJ35" s="90">
        <f t="shared" si="10"/>
        <v>116.10978520286396</v>
      </c>
      <c r="AK35" s="86"/>
      <c r="AL35" s="100">
        <v>12</v>
      </c>
      <c r="AM35" s="87">
        <v>211.18210000000002</v>
      </c>
      <c r="AN35" s="87">
        <v>246.476019</v>
      </c>
      <c r="AO35" s="87">
        <v>246.944019</v>
      </c>
      <c r="AP35" s="87">
        <f t="shared" si="11"/>
        <v>100.18987648449483</v>
      </c>
    </row>
    <row r="36" spans="1:42" s="88" customFormat="1" ht="11.25" customHeight="1">
      <c r="A36" s="82" t="s">
        <v>157</v>
      </c>
      <c r="B36" s="84"/>
      <c r="C36" s="84"/>
      <c r="D36" s="99">
        <v>6</v>
      </c>
      <c r="E36" s="90">
        <v>11.685</v>
      </c>
      <c r="F36" s="90">
        <v>14.462745831610187</v>
      </c>
      <c r="G36" s="90">
        <v>13.902</v>
      </c>
      <c r="H36" s="90">
        <f>IF(AND(F36&gt;0,G36&gt;0),G36*100/F36,"")</f>
        <v>96.12282592711678</v>
      </c>
      <c r="I36" s="86"/>
      <c r="J36" s="100">
        <v>6</v>
      </c>
      <c r="K36" s="87">
        <v>299.124</v>
      </c>
      <c r="L36" s="87">
        <v>435.8277861244826</v>
      </c>
      <c r="M36" s="87">
        <v>419.692</v>
      </c>
      <c r="N36" s="86">
        <f>IF(AND(L36&gt;0,M36&gt;0),M36*100/L36,"")</f>
        <v>96.29766925418704</v>
      </c>
      <c r="O36" s="82"/>
      <c r="P36" s="84"/>
      <c r="Q36" s="84"/>
      <c r="R36" s="99"/>
      <c r="S36" s="90"/>
      <c r="T36" s="90"/>
      <c r="U36" s="90"/>
      <c r="V36" s="90"/>
      <c r="W36" s="86"/>
      <c r="X36" s="100"/>
      <c r="Y36" s="87"/>
      <c r="Z36" s="87"/>
      <c r="AA36" s="87"/>
      <c r="AB36" s="87"/>
      <c r="AC36" s="82" t="s">
        <v>142</v>
      </c>
      <c r="AD36" s="84"/>
      <c r="AE36" s="84"/>
      <c r="AF36" s="99">
        <v>12</v>
      </c>
      <c r="AG36" s="90">
        <v>10.069</v>
      </c>
      <c r="AH36" s="90">
        <v>10.331</v>
      </c>
      <c r="AI36" s="90">
        <v>10.6</v>
      </c>
      <c r="AJ36" s="90">
        <f t="shared" si="10"/>
        <v>102.60381376439842</v>
      </c>
      <c r="AK36" s="86"/>
      <c r="AL36" s="100">
        <v>10</v>
      </c>
      <c r="AM36" s="87">
        <v>456.7395</v>
      </c>
      <c r="AN36" s="87">
        <v>539.0629530000001</v>
      </c>
      <c r="AO36" s="87">
        <v>0</v>
      </c>
      <c r="AP36" s="87">
        <f t="shared" si="11"/>
      </c>
    </row>
    <row r="37" spans="1:42" s="88" customFormat="1" ht="11.25" customHeight="1">
      <c r="A37" s="82" t="s">
        <v>158</v>
      </c>
      <c r="B37" s="84"/>
      <c r="C37" s="84"/>
      <c r="D37" s="99">
        <v>9</v>
      </c>
      <c r="E37" s="90">
        <v>35.116</v>
      </c>
      <c r="F37" s="90">
        <v>33.561</v>
      </c>
      <c r="G37" s="90">
        <v>33.829</v>
      </c>
      <c r="H37" s="90">
        <f>IF(AND(F37&gt;0,G37&gt;0),G37*100/F37,"")</f>
        <v>100.7985459312893</v>
      </c>
      <c r="I37" s="86"/>
      <c r="J37" s="100">
        <v>9</v>
      </c>
      <c r="K37" s="87">
        <v>995.0110000000002</v>
      </c>
      <c r="L37" s="87">
        <v>975.4504000000001</v>
      </c>
      <c r="M37" s="87">
        <v>977.823399</v>
      </c>
      <c r="N37" s="86">
        <f>IF(AND(L37&gt;0,M37&gt;0),M37*100/L37,"")</f>
        <v>100.2432721335703</v>
      </c>
      <c r="O37" s="82" t="s">
        <v>201</v>
      </c>
      <c r="P37" s="84"/>
      <c r="Q37" s="84"/>
      <c r="R37" s="99"/>
      <c r="S37" s="90"/>
      <c r="T37" s="90"/>
      <c r="U37" s="90"/>
      <c r="V37" s="90"/>
      <c r="W37" s="86"/>
      <c r="X37" s="100"/>
      <c r="Y37" s="87"/>
      <c r="Z37" s="87"/>
      <c r="AA37" s="87"/>
      <c r="AB37" s="87"/>
      <c r="AC37" s="82" t="s">
        <v>143</v>
      </c>
      <c r="AD37" s="84"/>
      <c r="AE37" s="84"/>
      <c r="AF37" s="99">
        <v>9</v>
      </c>
      <c r="AG37" s="90">
        <v>7.112649762385707</v>
      </c>
      <c r="AH37" s="90">
        <v>6.943195177867483</v>
      </c>
      <c r="AI37" s="90">
        <v>7.01531868071599</v>
      </c>
      <c r="AJ37" s="90">
        <f t="shared" si="10"/>
        <v>101.0387653090671</v>
      </c>
      <c r="AK37" s="86"/>
      <c r="AL37" s="100">
        <v>12</v>
      </c>
      <c r="AM37" s="87">
        <v>79.79752009404466</v>
      </c>
      <c r="AN37" s="87">
        <v>80.90800000000002</v>
      </c>
      <c r="AO37" s="87">
        <v>82.89505263157896</v>
      </c>
      <c r="AP37" s="87">
        <f t="shared" si="11"/>
        <v>102.45594086070469</v>
      </c>
    </row>
    <row r="38" spans="1:42" s="88" customFormat="1" ht="11.25" customHeight="1">
      <c r="A38" s="82" t="s">
        <v>159</v>
      </c>
      <c r="B38" s="84"/>
      <c r="C38" s="84"/>
      <c r="D38" s="99">
        <v>12</v>
      </c>
      <c r="E38" s="90">
        <v>21.35</v>
      </c>
      <c r="F38" s="90">
        <v>23.22</v>
      </c>
      <c r="G38" s="90">
        <v>20.119</v>
      </c>
      <c r="H38" s="90">
        <f>IF(AND(F38&gt;0,G38&gt;0),G38*100/F38,"")</f>
        <v>86.64513350559864</v>
      </c>
      <c r="I38" s="86"/>
      <c r="J38" s="100">
        <v>12</v>
      </c>
      <c r="K38" s="87">
        <v>790.8560000000001</v>
      </c>
      <c r="L38" s="87">
        <v>943.3790000000002</v>
      </c>
      <c r="M38" s="87">
        <v>743.858</v>
      </c>
      <c r="N38" s="86">
        <f>IF(AND(L38&gt;0,M38&gt;0),M38*100/L38,"")</f>
        <v>78.85038780808134</v>
      </c>
      <c r="O38" s="82" t="s">
        <v>202</v>
      </c>
      <c r="P38" s="84"/>
      <c r="Q38" s="84"/>
      <c r="R38" s="99">
        <v>0</v>
      </c>
      <c r="S38" s="90">
        <v>0</v>
      </c>
      <c r="T38" s="90">
        <v>0</v>
      </c>
      <c r="U38" s="90">
        <v>0</v>
      </c>
      <c r="V38" s="90">
        <f>IF(AND(T38&gt;0,U38&gt;0),U38*100/T38,"")</f>
      </c>
      <c r="W38" s="86"/>
      <c r="X38" s="100">
        <v>11</v>
      </c>
      <c r="Y38" s="87">
        <v>83.14</v>
      </c>
      <c r="Z38" s="87">
        <v>100.2506798852635</v>
      </c>
      <c r="AA38" s="87">
        <v>93.15799999999999</v>
      </c>
      <c r="AB38" s="87">
        <f aca="true" t="shared" si="14" ref="AB38:AB55">IF(AND(Z38&gt;0,AA38&gt;0),AA38*100/Z38,"")</f>
        <v>92.92505557729778</v>
      </c>
      <c r="AC38" s="82" t="s">
        <v>305</v>
      </c>
      <c r="AD38" s="84"/>
      <c r="AE38" s="84"/>
      <c r="AF38" s="99">
        <v>10</v>
      </c>
      <c r="AG38" s="90">
        <v>26.3</v>
      </c>
      <c r="AH38" s="90">
        <v>24.5</v>
      </c>
      <c r="AI38" s="90">
        <v>23.5</v>
      </c>
      <c r="AJ38" s="90">
        <f t="shared" si="10"/>
        <v>95.91836734693878</v>
      </c>
      <c r="AK38" s="86"/>
      <c r="AL38" s="100">
        <v>12</v>
      </c>
      <c r="AM38" s="87">
        <v>4.597</v>
      </c>
      <c r="AN38" s="87">
        <v>4.702999999999999</v>
      </c>
      <c r="AO38" s="87">
        <v>4.146999999999999</v>
      </c>
      <c r="AP38" s="87">
        <f t="shared" si="11"/>
        <v>88.17775887731236</v>
      </c>
    </row>
    <row r="39" spans="1:42" s="88" customFormat="1" ht="11.25" customHeight="1">
      <c r="A39" s="82" t="s">
        <v>160</v>
      </c>
      <c r="B39" s="84"/>
      <c r="C39" s="84"/>
      <c r="D39" s="99">
        <v>12</v>
      </c>
      <c r="E39" s="90">
        <v>71.972</v>
      </c>
      <c r="F39" s="90">
        <v>75.7624960006924</v>
      </c>
      <c r="G39" s="90">
        <v>72.119</v>
      </c>
      <c r="H39" s="90">
        <f>IF(AND(F39&gt;0,G39&gt;0),G39*100/F39,"")</f>
        <v>95.19089761686429</v>
      </c>
      <c r="I39" s="86"/>
      <c r="J39" s="100">
        <v>12</v>
      </c>
      <c r="K39" s="87">
        <v>2170.907</v>
      </c>
      <c r="L39" s="87">
        <v>2466.807330062276</v>
      </c>
      <c r="M39" s="87">
        <v>2245.412399</v>
      </c>
      <c r="N39" s="86">
        <f>IF(AND(L39&gt;0,M39&gt;0),M39*100/L39,"")</f>
        <v>91.0250416250917</v>
      </c>
      <c r="O39" s="82" t="s">
        <v>203</v>
      </c>
      <c r="P39" s="84"/>
      <c r="Q39" s="84"/>
      <c r="R39" s="99">
        <v>0</v>
      </c>
      <c r="S39" s="90">
        <v>0</v>
      </c>
      <c r="T39" s="90">
        <v>0</v>
      </c>
      <c r="U39" s="90">
        <v>0</v>
      </c>
      <c r="V39" s="90">
        <f>IF(AND(T39&gt;0,U39&gt;0),U39*100/T39,"")</f>
      </c>
      <c r="W39" s="86"/>
      <c r="X39" s="100">
        <v>11</v>
      </c>
      <c r="Y39" s="87">
        <v>462.852</v>
      </c>
      <c r="Z39" s="87">
        <v>510.40807199999995</v>
      </c>
      <c r="AA39" s="87">
        <v>535.803545</v>
      </c>
      <c r="AB39" s="87">
        <f t="shared" si="14"/>
        <v>104.97552338866618</v>
      </c>
      <c r="AC39" s="82" t="s">
        <v>144</v>
      </c>
      <c r="AD39" s="84"/>
      <c r="AE39" s="84"/>
      <c r="AF39" s="99">
        <v>11</v>
      </c>
      <c r="AG39" s="90">
        <v>2.775580707865082</v>
      </c>
      <c r="AH39" s="90">
        <v>2.842</v>
      </c>
      <c r="AI39" s="90">
        <v>2.724</v>
      </c>
      <c r="AJ39" s="90">
        <f t="shared" si="10"/>
        <v>95.84799437016187</v>
      </c>
      <c r="AK39" s="86"/>
      <c r="AL39" s="100">
        <v>12</v>
      </c>
      <c r="AM39" s="87">
        <v>88.94729976385155</v>
      </c>
      <c r="AN39" s="87">
        <v>86.08199999999998</v>
      </c>
      <c r="AO39" s="87">
        <v>81.80599999999998</v>
      </c>
      <c r="AP39" s="87">
        <f t="shared" si="11"/>
        <v>95.03264329360378</v>
      </c>
    </row>
    <row r="40" spans="1:42" s="88" customFormat="1" ht="11.25" customHeight="1">
      <c r="A40" s="82"/>
      <c r="B40" s="84"/>
      <c r="C40" s="84"/>
      <c r="D40" s="99"/>
      <c r="E40" s="90"/>
      <c r="F40" s="90"/>
      <c r="G40" s="90"/>
      <c r="H40" s="90"/>
      <c r="I40" s="86"/>
      <c r="J40" s="100"/>
      <c r="K40" s="87"/>
      <c r="L40" s="87"/>
      <c r="M40" s="87"/>
      <c r="N40" s="86"/>
      <c r="O40" s="82" t="s">
        <v>313</v>
      </c>
      <c r="P40" s="84"/>
      <c r="Q40" s="84"/>
      <c r="R40" s="99"/>
      <c r="S40" s="90"/>
      <c r="T40" s="90"/>
      <c r="U40" s="90"/>
      <c r="V40" s="90"/>
      <c r="W40" s="86"/>
      <c r="X40" s="100"/>
      <c r="Y40" s="87">
        <f>SUM(Y38:Y39)</f>
        <v>545.992</v>
      </c>
      <c r="Z40" s="87">
        <f>SUM(Z38:Z39)</f>
        <v>610.6587518852634</v>
      </c>
      <c r="AA40" s="87">
        <f>SUM(AA38:AA39)</f>
        <v>628.961545</v>
      </c>
      <c r="AB40" s="87">
        <f t="shared" si="14"/>
        <v>102.99722112525711</v>
      </c>
      <c r="AC40" s="82"/>
      <c r="AD40" s="84"/>
      <c r="AE40" s="84"/>
      <c r="AF40" s="99"/>
      <c r="AG40" s="90"/>
      <c r="AH40" s="90"/>
      <c r="AI40" s="90"/>
      <c r="AJ40" s="90"/>
      <c r="AK40" s="86"/>
      <c r="AL40" s="100"/>
      <c r="AM40" s="87"/>
      <c r="AN40" s="87"/>
      <c r="AO40" s="87"/>
      <c r="AP40" s="87"/>
    </row>
    <row r="41" spans="1:42" s="88" customFormat="1" ht="11.25" customHeight="1">
      <c r="A41" s="82" t="s">
        <v>133</v>
      </c>
      <c r="B41" s="84"/>
      <c r="C41" s="84"/>
      <c r="D41" s="99"/>
      <c r="E41" s="90"/>
      <c r="F41" s="90"/>
      <c r="G41" s="90"/>
      <c r="H41" s="90"/>
      <c r="I41" s="86"/>
      <c r="J41" s="100"/>
      <c r="K41" s="87"/>
      <c r="L41" s="87"/>
      <c r="M41" s="87"/>
      <c r="N41" s="86"/>
      <c r="O41" s="82" t="s">
        <v>204</v>
      </c>
      <c r="P41" s="84"/>
      <c r="Q41" s="84"/>
      <c r="R41" s="99">
        <v>0</v>
      </c>
      <c r="S41" s="90">
        <v>0</v>
      </c>
      <c r="T41" s="90">
        <v>0</v>
      </c>
      <c r="U41" s="90">
        <v>0</v>
      </c>
      <c r="V41" s="90">
        <f aca="true" t="shared" si="15" ref="V41:V55">IF(AND(T41&gt;0,U41&gt;0),U41*100/T41,"")</f>
      </c>
      <c r="W41" s="86"/>
      <c r="X41" s="100">
        <v>11</v>
      </c>
      <c r="Y41" s="87">
        <v>425.56000000000006</v>
      </c>
      <c r="Z41" s="87">
        <v>410.22996399999994</v>
      </c>
      <c r="AA41" s="87">
        <v>381.52267199999994</v>
      </c>
      <c r="AB41" s="87">
        <f t="shared" si="14"/>
        <v>93.00214647411762</v>
      </c>
      <c r="AC41" s="82"/>
      <c r="AD41" s="84"/>
      <c r="AE41" s="84"/>
      <c r="AF41" s="99"/>
      <c r="AG41" s="90"/>
      <c r="AH41" s="90"/>
      <c r="AI41" s="90"/>
      <c r="AJ41" s="90"/>
      <c r="AK41" s="86"/>
      <c r="AL41" s="100"/>
      <c r="AM41" s="87"/>
      <c r="AN41" s="87"/>
      <c r="AO41" s="87"/>
      <c r="AP41" s="87"/>
    </row>
    <row r="42" spans="1:42" s="88" customFormat="1" ht="11.25" customHeight="1">
      <c r="A42" s="82" t="s">
        <v>134</v>
      </c>
      <c r="B42" s="84"/>
      <c r="C42" s="84"/>
      <c r="D42" s="99">
        <v>9</v>
      </c>
      <c r="E42" s="90">
        <v>5.457</v>
      </c>
      <c r="F42" s="90">
        <v>8.662</v>
      </c>
      <c r="G42" s="90">
        <v>8.745</v>
      </c>
      <c r="H42" s="90">
        <f aca="true" t="shared" si="16" ref="H42:H49">IF(AND(F42&gt;0,G42&gt;0),G42*100/F42,"")</f>
        <v>100.95820826598936</v>
      </c>
      <c r="I42" s="86"/>
      <c r="J42" s="100">
        <v>9</v>
      </c>
      <c r="K42" s="87">
        <v>384.27099999999996</v>
      </c>
      <c r="L42" s="87">
        <v>749.5020000000001</v>
      </c>
      <c r="M42" s="87">
        <v>683.0060000000001</v>
      </c>
      <c r="N42" s="86">
        <f aca="true" t="shared" si="17" ref="N42:N49">IF(AND(L42&gt;0,M42&gt;0),M42*100/L42,"")</f>
        <v>91.12797564249328</v>
      </c>
      <c r="O42" s="82" t="s">
        <v>205</v>
      </c>
      <c r="P42" s="84"/>
      <c r="Q42" s="84"/>
      <c r="R42" s="99">
        <v>0</v>
      </c>
      <c r="S42" s="90">
        <v>0</v>
      </c>
      <c r="T42" s="90">
        <v>0</v>
      </c>
      <c r="U42" s="90">
        <v>0</v>
      </c>
      <c r="V42" s="90">
        <f t="shared" si="15"/>
      </c>
      <c r="W42" s="86"/>
      <c r="X42" s="100">
        <v>11</v>
      </c>
      <c r="Y42" s="87">
        <v>124.27</v>
      </c>
      <c r="Z42" s="87">
        <v>138.727</v>
      </c>
      <c r="AA42" s="87">
        <v>154.547504</v>
      </c>
      <c r="AB42" s="87">
        <f t="shared" si="14"/>
        <v>111.40405544702907</v>
      </c>
      <c r="AC42" s="91"/>
      <c r="AD42" s="84"/>
      <c r="AE42" s="84"/>
      <c r="AF42" s="97"/>
      <c r="AG42" s="90"/>
      <c r="AH42" s="90"/>
      <c r="AI42" s="90"/>
      <c r="AJ42" s="90"/>
      <c r="AK42" s="86"/>
      <c r="AL42" s="98"/>
      <c r="AM42" s="87"/>
      <c r="AN42" s="87"/>
      <c r="AO42" s="87"/>
      <c r="AP42" s="87"/>
    </row>
    <row r="43" spans="1:30" s="88" customFormat="1" ht="11.25" customHeight="1">
      <c r="A43" s="82" t="s">
        <v>161</v>
      </c>
      <c r="B43" s="84"/>
      <c r="C43" s="84"/>
      <c r="D43" s="99">
        <v>12</v>
      </c>
      <c r="E43" s="90">
        <v>26.605</v>
      </c>
      <c r="F43" s="90">
        <v>29.777</v>
      </c>
      <c r="G43" s="90">
        <v>28.822</v>
      </c>
      <c r="H43" s="90">
        <f t="shared" si="16"/>
        <v>96.79282667830876</v>
      </c>
      <c r="I43" s="86"/>
      <c r="J43" s="100">
        <v>12</v>
      </c>
      <c r="K43" s="87">
        <v>2135.648</v>
      </c>
      <c r="L43" s="87">
        <v>2951.05</v>
      </c>
      <c r="M43" s="87">
        <v>2896.9440000000004</v>
      </c>
      <c r="N43" s="86">
        <f t="shared" si="17"/>
        <v>98.16655088866675</v>
      </c>
      <c r="O43" s="82" t="s">
        <v>206</v>
      </c>
      <c r="P43" s="84"/>
      <c r="Q43" s="84"/>
      <c r="R43" s="99">
        <v>0</v>
      </c>
      <c r="S43" s="90">
        <v>0</v>
      </c>
      <c r="T43" s="90">
        <v>0</v>
      </c>
      <c r="U43" s="90">
        <v>0</v>
      </c>
      <c r="V43" s="90">
        <f t="shared" si="15"/>
      </c>
      <c r="W43" s="86"/>
      <c r="X43" s="100">
        <v>11</v>
      </c>
      <c r="Y43" s="87">
        <v>90.09</v>
      </c>
      <c r="Z43" s="87">
        <v>108.35499999999999</v>
      </c>
      <c r="AA43" s="87">
        <v>86.06672400000001</v>
      </c>
      <c r="AB43" s="87">
        <f t="shared" si="14"/>
        <v>79.43032070508977</v>
      </c>
      <c r="AD43" s="64"/>
    </row>
    <row r="44" spans="1:30" s="88" customFormat="1" ht="11.25" customHeight="1">
      <c r="A44" s="82" t="s">
        <v>306</v>
      </c>
      <c r="B44" s="84"/>
      <c r="C44" s="84"/>
      <c r="D44" s="99"/>
      <c r="E44" s="90">
        <f>SUM(E42:E43)</f>
        <v>32.062</v>
      </c>
      <c r="F44" s="90">
        <f>SUM(F42:F43)</f>
        <v>38.439</v>
      </c>
      <c r="G44" s="90">
        <f>SUM(G42:G43)</f>
        <v>37.567</v>
      </c>
      <c r="H44" s="90">
        <f t="shared" si="16"/>
        <v>97.7314706417961</v>
      </c>
      <c r="I44" s="86"/>
      <c r="J44" s="100"/>
      <c r="K44" s="90">
        <f>SUM(K42:K43)</f>
        <v>2519.919</v>
      </c>
      <c r="L44" s="90">
        <f>SUM(L42:L43)</f>
        <v>3700.552</v>
      </c>
      <c r="M44" s="90">
        <f>SUM(M42:M43)</f>
        <v>3579.9500000000007</v>
      </c>
      <c r="N44" s="86">
        <f t="shared" si="17"/>
        <v>96.74097269812721</v>
      </c>
      <c r="O44" s="82" t="s">
        <v>207</v>
      </c>
      <c r="P44" s="84"/>
      <c r="Q44" s="84"/>
      <c r="R44" s="99">
        <v>0</v>
      </c>
      <c r="S44" s="90">
        <v>0</v>
      </c>
      <c r="T44" s="90">
        <v>0</v>
      </c>
      <c r="U44" s="90">
        <v>0</v>
      </c>
      <c r="V44" s="90">
        <f t="shared" si="15"/>
      </c>
      <c r="W44" s="86"/>
      <c r="X44" s="100">
        <v>9</v>
      </c>
      <c r="Y44" s="87">
        <v>801.6999999999999</v>
      </c>
      <c r="Z44" s="87">
        <v>954.1679999999999</v>
      </c>
      <c r="AA44" s="87">
        <v>894.8212819999999</v>
      </c>
      <c r="AB44" s="87">
        <f t="shared" si="14"/>
        <v>93.78026532015326</v>
      </c>
      <c r="AD44" s="64"/>
    </row>
    <row r="45" spans="1:30" s="88" customFormat="1" ht="11.25" customHeight="1">
      <c r="A45" s="82" t="s">
        <v>162</v>
      </c>
      <c r="B45" s="84"/>
      <c r="C45" s="84"/>
      <c r="D45" s="99">
        <v>7</v>
      </c>
      <c r="E45" s="90">
        <v>63.87</v>
      </c>
      <c r="F45" s="90">
        <v>74.477</v>
      </c>
      <c r="G45" s="90">
        <v>63.384</v>
      </c>
      <c r="H45" s="90">
        <f t="shared" si="16"/>
        <v>85.10546880244907</v>
      </c>
      <c r="I45" s="86"/>
      <c r="J45" s="100">
        <v>12</v>
      </c>
      <c r="K45" s="87">
        <v>145.60399999999998</v>
      </c>
      <c r="L45" s="87">
        <v>226.15625</v>
      </c>
      <c r="M45" s="87">
        <v>172.362</v>
      </c>
      <c r="N45" s="86">
        <f t="shared" si="17"/>
        <v>76.21367970153379</v>
      </c>
      <c r="O45" s="82" t="s">
        <v>208</v>
      </c>
      <c r="P45" s="84"/>
      <c r="Q45" s="84"/>
      <c r="R45" s="99">
        <v>0</v>
      </c>
      <c r="S45" s="90">
        <v>0</v>
      </c>
      <c r="T45" s="90">
        <v>0</v>
      </c>
      <c r="U45" s="90">
        <v>0</v>
      </c>
      <c r="V45" s="90">
        <f t="shared" si="15"/>
      </c>
      <c r="W45" s="86"/>
      <c r="X45" s="100">
        <v>11</v>
      </c>
      <c r="Y45" s="87">
        <v>172.35199999999998</v>
      </c>
      <c r="Z45" s="87">
        <v>232.25459999999998</v>
      </c>
      <c r="AA45" s="87">
        <v>211.90788500000002</v>
      </c>
      <c r="AB45" s="87">
        <f t="shared" si="14"/>
        <v>91.23947814166007</v>
      </c>
      <c r="AD45" s="64"/>
    </row>
    <row r="46" spans="1:30" s="88" customFormat="1" ht="11.25" customHeight="1">
      <c r="A46" s="82" t="s">
        <v>163</v>
      </c>
      <c r="B46" s="84"/>
      <c r="C46" s="84"/>
      <c r="D46" s="99">
        <v>11</v>
      </c>
      <c r="E46" s="90">
        <v>865.57</v>
      </c>
      <c r="F46" s="90">
        <v>781.407345</v>
      </c>
      <c r="G46" s="90">
        <v>739.319</v>
      </c>
      <c r="H46" s="90">
        <f t="shared" si="16"/>
        <v>94.61377663400387</v>
      </c>
      <c r="I46" s="86"/>
      <c r="J46" s="100">
        <v>11</v>
      </c>
      <c r="K46" s="87">
        <v>1038.074</v>
      </c>
      <c r="L46" s="87">
        <v>979.4962778721264</v>
      </c>
      <c r="M46" s="87">
        <v>691.56035</v>
      </c>
      <c r="N46" s="86">
        <f t="shared" si="17"/>
        <v>70.60367309433344</v>
      </c>
      <c r="O46" s="82" t="s">
        <v>209</v>
      </c>
      <c r="P46" s="84"/>
      <c r="Q46" s="84"/>
      <c r="R46" s="99">
        <v>0</v>
      </c>
      <c r="S46" s="90">
        <v>0</v>
      </c>
      <c r="T46" s="90">
        <v>0</v>
      </c>
      <c r="U46" s="90">
        <v>0</v>
      </c>
      <c r="V46" s="90">
        <f t="shared" si="15"/>
      </c>
      <c r="W46" s="86"/>
      <c r="X46" s="100">
        <v>11</v>
      </c>
      <c r="Y46" s="87">
        <v>360.987</v>
      </c>
      <c r="Z46" s="87">
        <v>365.318</v>
      </c>
      <c r="AA46" s="87">
        <v>373.266</v>
      </c>
      <c r="AB46" s="87">
        <f t="shared" si="14"/>
        <v>102.17563875856104</v>
      </c>
      <c r="AD46" s="64"/>
    </row>
    <row r="47" spans="1:28" s="88" customFormat="1" ht="11.25" customHeight="1">
      <c r="A47" s="82" t="s">
        <v>164</v>
      </c>
      <c r="B47" s="84"/>
      <c r="C47" s="84"/>
      <c r="D47" s="99">
        <v>11</v>
      </c>
      <c r="E47" s="90">
        <v>0.531</v>
      </c>
      <c r="F47" s="90">
        <v>0.802</v>
      </c>
      <c r="G47" s="90">
        <v>1.429</v>
      </c>
      <c r="H47" s="90">
        <f t="shared" si="16"/>
        <v>178.1795511221945</v>
      </c>
      <c r="I47" s="86"/>
      <c r="J47" s="100">
        <v>11</v>
      </c>
      <c r="K47" s="87">
        <v>1.46</v>
      </c>
      <c r="L47" s="87">
        <v>2.656</v>
      </c>
      <c r="M47" s="87">
        <v>4.165</v>
      </c>
      <c r="N47" s="86">
        <f t="shared" si="17"/>
        <v>156.81475903614458</v>
      </c>
      <c r="O47" s="82" t="s">
        <v>210</v>
      </c>
      <c r="P47" s="84"/>
      <c r="Q47" s="84"/>
      <c r="R47" s="99">
        <v>0</v>
      </c>
      <c r="S47" s="90">
        <v>0</v>
      </c>
      <c r="T47" s="90">
        <v>0</v>
      </c>
      <c r="U47" s="90">
        <v>0</v>
      </c>
      <c r="V47" s="90">
        <f t="shared" si="15"/>
      </c>
      <c r="W47" s="86"/>
      <c r="X47" s="100">
        <v>10</v>
      </c>
      <c r="Y47" s="87">
        <v>30.412999999999993</v>
      </c>
      <c r="Z47" s="87">
        <v>28.657000000000004</v>
      </c>
      <c r="AA47" s="87">
        <v>22.986448000000003</v>
      </c>
      <c r="AB47" s="87">
        <f t="shared" si="14"/>
        <v>80.21233206546394</v>
      </c>
    </row>
    <row r="48" spans="1:28" s="88" customFormat="1" ht="11.25" customHeight="1">
      <c r="A48" s="82" t="s">
        <v>165</v>
      </c>
      <c r="B48" s="84"/>
      <c r="C48" s="84"/>
      <c r="D48" s="99">
        <v>7</v>
      </c>
      <c r="E48" s="90">
        <v>42.549</v>
      </c>
      <c r="F48" s="90">
        <v>42.985</v>
      </c>
      <c r="G48" s="90">
        <v>68.442</v>
      </c>
      <c r="H48" s="90">
        <f t="shared" si="16"/>
        <v>159.2229847621263</v>
      </c>
      <c r="I48" s="86"/>
      <c r="J48" s="100">
        <v>7</v>
      </c>
      <c r="K48" s="87">
        <v>113.21199999999999</v>
      </c>
      <c r="L48" s="87">
        <v>105.64700000000002</v>
      </c>
      <c r="M48" s="87">
        <v>143.97500000000002</v>
      </c>
      <c r="N48" s="86">
        <f t="shared" si="17"/>
        <v>136.27930750518235</v>
      </c>
      <c r="O48" s="82" t="s">
        <v>211</v>
      </c>
      <c r="P48" s="84"/>
      <c r="Q48" s="84"/>
      <c r="R48" s="99">
        <v>0</v>
      </c>
      <c r="S48" s="90">
        <v>0</v>
      </c>
      <c r="T48" s="90">
        <v>0</v>
      </c>
      <c r="U48" s="90">
        <v>0</v>
      </c>
      <c r="V48" s="90">
        <f t="shared" si="15"/>
      </c>
      <c r="W48" s="86"/>
      <c r="X48" s="100">
        <v>12</v>
      </c>
      <c r="Y48" s="87">
        <v>19.451000000000004</v>
      </c>
      <c r="Z48" s="87">
        <v>20.286</v>
      </c>
      <c r="AA48" s="87">
        <v>20.937</v>
      </c>
      <c r="AB48" s="87">
        <f t="shared" si="14"/>
        <v>103.20910973084887</v>
      </c>
    </row>
    <row r="49" spans="1:28" s="88" customFormat="1" ht="11.25" customHeight="1">
      <c r="A49" s="82" t="s">
        <v>166</v>
      </c>
      <c r="B49" s="84"/>
      <c r="C49" s="84"/>
      <c r="D49" s="99">
        <v>10</v>
      </c>
      <c r="E49" s="90">
        <v>9.693</v>
      </c>
      <c r="F49" s="90">
        <v>10.28504</v>
      </c>
      <c r="G49" s="90">
        <v>9</v>
      </c>
      <c r="H49" s="90">
        <f t="shared" si="16"/>
        <v>87.50573648716971</v>
      </c>
      <c r="I49" s="86"/>
      <c r="J49" s="100">
        <v>11</v>
      </c>
      <c r="K49" s="87">
        <v>31.333000000000002</v>
      </c>
      <c r="L49" s="87">
        <v>34.01839999999999</v>
      </c>
      <c r="M49" s="87">
        <v>28.709256</v>
      </c>
      <c r="N49" s="86">
        <f t="shared" si="17"/>
        <v>84.393316558098</v>
      </c>
      <c r="O49" s="82" t="s">
        <v>212</v>
      </c>
      <c r="P49" s="84"/>
      <c r="Q49" s="84"/>
      <c r="R49" s="99">
        <v>0</v>
      </c>
      <c r="S49" s="90">
        <v>0</v>
      </c>
      <c r="T49" s="90">
        <v>0</v>
      </c>
      <c r="U49" s="90">
        <v>0</v>
      </c>
      <c r="V49" s="90">
        <f t="shared" si="15"/>
      </c>
      <c r="W49" s="86"/>
      <c r="X49" s="100">
        <v>11</v>
      </c>
      <c r="Y49" s="87">
        <v>67.62400000000001</v>
      </c>
      <c r="Z49" s="87">
        <v>86.167792</v>
      </c>
      <c r="AA49" s="87">
        <v>84.305395</v>
      </c>
      <c r="AB49" s="87">
        <f t="shared" si="14"/>
        <v>97.83863905901175</v>
      </c>
    </row>
    <row r="50" spans="1:28" s="88" customFormat="1" ht="11.25" customHeight="1">
      <c r="A50" s="82"/>
      <c r="B50" s="84"/>
      <c r="C50" s="84"/>
      <c r="D50" s="99"/>
      <c r="E50" s="90"/>
      <c r="F50" s="90"/>
      <c r="G50" s="90"/>
      <c r="H50" s="90"/>
      <c r="I50" s="86"/>
      <c r="J50" s="100"/>
      <c r="K50" s="87"/>
      <c r="L50" s="87"/>
      <c r="M50" s="87"/>
      <c r="N50" s="86"/>
      <c r="O50" s="82" t="s">
        <v>213</v>
      </c>
      <c r="P50" s="84"/>
      <c r="Q50" s="84"/>
      <c r="R50" s="99">
        <v>0</v>
      </c>
      <c r="S50" s="90">
        <v>0</v>
      </c>
      <c r="T50" s="90">
        <v>0</v>
      </c>
      <c r="U50" s="90">
        <v>0</v>
      </c>
      <c r="V50" s="90">
        <f t="shared" si="15"/>
      </c>
      <c r="W50" s="86"/>
      <c r="X50" s="100">
        <v>10</v>
      </c>
      <c r="Y50" s="87">
        <v>509.71299999999997</v>
      </c>
      <c r="Z50" s="87">
        <v>641.6751999999999</v>
      </c>
      <c r="AA50" s="87">
        <v>615.326798</v>
      </c>
      <c r="AB50" s="87">
        <f t="shared" si="14"/>
        <v>95.89381013945999</v>
      </c>
    </row>
    <row r="51" spans="1:28" s="88" customFormat="1" ht="11.25" customHeight="1">
      <c r="A51" s="82" t="s">
        <v>167</v>
      </c>
      <c r="B51" s="84"/>
      <c r="C51" s="84"/>
      <c r="D51" s="99"/>
      <c r="E51" s="90"/>
      <c r="F51" s="90"/>
      <c r="G51" s="90"/>
      <c r="H51" s="90"/>
      <c r="I51" s="86"/>
      <c r="J51" s="100"/>
      <c r="K51" s="87"/>
      <c r="L51" s="87"/>
      <c r="M51" s="87"/>
      <c r="N51" s="86"/>
      <c r="O51" s="82" t="s">
        <v>214</v>
      </c>
      <c r="P51" s="84"/>
      <c r="Q51" s="84"/>
      <c r="R51" s="99">
        <v>0</v>
      </c>
      <c r="S51" s="90">
        <v>0</v>
      </c>
      <c r="T51" s="90">
        <v>0</v>
      </c>
      <c r="U51" s="90">
        <v>0</v>
      </c>
      <c r="V51" s="90">
        <f t="shared" si="15"/>
      </c>
      <c r="W51" s="86"/>
      <c r="X51" s="100">
        <v>11</v>
      </c>
      <c r="Y51" s="87">
        <v>14.229999999999999</v>
      </c>
      <c r="Z51" s="87">
        <v>15.857300000000004</v>
      </c>
      <c r="AA51" s="87">
        <v>15.050643</v>
      </c>
      <c r="AB51" s="87">
        <f t="shared" si="14"/>
        <v>94.9130242853449</v>
      </c>
    </row>
    <row r="52" spans="1:28" s="88" customFormat="1" ht="11.25" customHeight="1">
      <c r="A52" s="82" t="s">
        <v>168</v>
      </c>
      <c r="B52" s="84"/>
      <c r="C52" s="84"/>
      <c r="D52" s="99">
        <v>11</v>
      </c>
      <c r="E52" s="90">
        <v>107.924</v>
      </c>
      <c r="F52" s="90">
        <v>110.459</v>
      </c>
      <c r="G52" s="90">
        <v>108.117</v>
      </c>
      <c r="H52" s="90">
        <f>IF(AND(F52&gt;0,G52&gt;0),G52*100/F52,"")</f>
        <v>97.87975628966404</v>
      </c>
      <c r="I52" s="86"/>
      <c r="J52" s="100">
        <v>11</v>
      </c>
      <c r="K52" s="87">
        <v>4428.18</v>
      </c>
      <c r="L52" s="87">
        <v>4545.864578896552</v>
      </c>
      <c r="M52" s="87">
        <v>4747.812</v>
      </c>
      <c r="N52" s="86">
        <f>IF(AND(L52&gt;0,M52&gt;0),M52*100/L52,"")</f>
        <v>104.44244252327613</v>
      </c>
      <c r="O52" s="82" t="s">
        <v>215</v>
      </c>
      <c r="P52" s="84"/>
      <c r="Q52" s="84"/>
      <c r="R52" s="99">
        <v>0</v>
      </c>
      <c r="S52" s="90">
        <v>0</v>
      </c>
      <c r="T52" s="90">
        <v>0</v>
      </c>
      <c r="U52" s="90">
        <v>0</v>
      </c>
      <c r="V52" s="90">
        <f t="shared" si="15"/>
      </c>
      <c r="W52" s="86"/>
      <c r="X52" s="100">
        <v>12</v>
      </c>
      <c r="Y52" s="87">
        <v>172.235</v>
      </c>
      <c r="Z52" s="87">
        <v>166.223</v>
      </c>
      <c r="AA52" s="87">
        <v>167.20100000000002</v>
      </c>
      <c r="AB52" s="87">
        <f t="shared" si="14"/>
        <v>100.58836623090667</v>
      </c>
    </row>
    <row r="53" spans="1:28" s="88" customFormat="1" ht="11.25" customHeight="1">
      <c r="A53" s="82" t="s">
        <v>169</v>
      </c>
      <c r="B53" s="84"/>
      <c r="C53" s="84"/>
      <c r="D53" s="99">
        <v>11</v>
      </c>
      <c r="E53" s="90">
        <v>248.872</v>
      </c>
      <c r="F53" s="90">
        <v>246.4</v>
      </c>
      <c r="G53" s="90">
        <v>257.057</v>
      </c>
      <c r="H53" s="90">
        <f>IF(AND(F53&gt;0,G53&gt;0),G53*100/F53,"")</f>
        <v>104.32508116883118</v>
      </c>
      <c r="I53" s="86"/>
      <c r="J53" s="100">
        <v>11</v>
      </c>
      <c r="K53" s="87">
        <v>11004.015999999998</v>
      </c>
      <c r="L53" s="87">
        <v>10222.22275</v>
      </c>
      <c r="M53" s="87">
        <v>9866.766764909247</v>
      </c>
      <c r="N53" s="86">
        <f>IF(AND(L53&gt;0,M53&gt;0),M53*100/L53,"")</f>
        <v>96.5227133688634</v>
      </c>
      <c r="O53" s="82" t="s">
        <v>216</v>
      </c>
      <c r="P53" s="84"/>
      <c r="Q53" s="84"/>
      <c r="R53" s="99">
        <v>0</v>
      </c>
      <c r="S53" s="90">
        <v>0</v>
      </c>
      <c r="T53" s="90">
        <v>0</v>
      </c>
      <c r="U53" s="90">
        <v>0</v>
      </c>
      <c r="V53" s="90">
        <f t="shared" si="15"/>
      </c>
      <c r="W53" s="86"/>
      <c r="X53" s="100">
        <v>6</v>
      </c>
      <c r="Y53" s="87">
        <v>11.703000000000001</v>
      </c>
      <c r="Z53" s="87">
        <v>14.283999999999999</v>
      </c>
      <c r="AA53" s="87">
        <v>16.76</v>
      </c>
      <c r="AB53" s="87">
        <f t="shared" si="14"/>
        <v>117.33408008961078</v>
      </c>
    </row>
    <row r="54" spans="1:28" s="88" customFormat="1" ht="11.25" customHeight="1">
      <c r="A54" s="82" t="s">
        <v>170</v>
      </c>
      <c r="B54" s="84"/>
      <c r="C54" s="84"/>
      <c r="D54" s="99">
        <v>11</v>
      </c>
      <c r="E54" s="90">
        <v>99.877</v>
      </c>
      <c r="F54" s="90">
        <v>112.644</v>
      </c>
      <c r="G54" s="90">
        <v>131.075</v>
      </c>
      <c r="H54" s="90">
        <f>IF(AND(F54&gt;0,G54&gt;0),G54*100/F54,"")</f>
        <v>116.36216753666416</v>
      </c>
      <c r="I54" s="86"/>
      <c r="J54" s="100">
        <v>11</v>
      </c>
      <c r="K54" s="87">
        <v>1442.0690000000002</v>
      </c>
      <c r="L54" s="87">
        <v>1320.6369991935487</v>
      </c>
      <c r="M54" s="87">
        <v>1474.8372050000003</v>
      </c>
      <c r="N54" s="86">
        <f>IF(AND(L54&gt;0,M54&gt;0),M54*100/L54,"")</f>
        <v>111.67619912970895</v>
      </c>
      <c r="O54" s="82" t="s">
        <v>217</v>
      </c>
      <c r="P54" s="84"/>
      <c r="Q54" s="84"/>
      <c r="R54" s="99">
        <v>0</v>
      </c>
      <c r="S54" s="90">
        <v>0</v>
      </c>
      <c r="T54" s="90">
        <v>0</v>
      </c>
      <c r="U54" s="90">
        <v>0</v>
      </c>
      <c r="V54" s="90">
        <f t="shared" si="15"/>
      </c>
      <c r="W54" s="86"/>
      <c r="X54" s="100">
        <v>11</v>
      </c>
      <c r="Y54" s="87">
        <v>143.081</v>
      </c>
      <c r="Z54" s="87">
        <v>198.3043713425</v>
      </c>
      <c r="AA54" s="87">
        <v>222.21156500000004</v>
      </c>
      <c r="AB54" s="87">
        <f t="shared" si="14"/>
        <v>112.05580769382482</v>
      </c>
    </row>
    <row r="55" spans="1:28" s="88" customFormat="1" ht="11.25" customHeight="1">
      <c r="A55" s="82"/>
      <c r="B55" s="84"/>
      <c r="C55" s="84"/>
      <c r="D55" s="99"/>
      <c r="E55" s="90"/>
      <c r="F55" s="90"/>
      <c r="G55" s="90"/>
      <c r="H55" s="90"/>
      <c r="I55" s="86"/>
      <c r="J55" s="100"/>
      <c r="K55" s="87"/>
      <c r="L55" s="87"/>
      <c r="M55" s="87"/>
      <c r="N55" s="86"/>
      <c r="O55" s="82" t="s">
        <v>218</v>
      </c>
      <c r="P55" s="84"/>
      <c r="Q55" s="84"/>
      <c r="R55" s="99">
        <v>0</v>
      </c>
      <c r="S55" s="90">
        <v>0</v>
      </c>
      <c r="T55" s="90">
        <v>0</v>
      </c>
      <c r="U55" s="90">
        <v>0</v>
      </c>
      <c r="V55" s="90">
        <f t="shared" si="15"/>
      </c>
      <c r="W55" s="86"/>
      <c r="X55" s="100">
        <v>11</v>
      </c>
      <c r="Y55" s="87">
        <v>15.307999999999998</v>
      </c>
      <c r="Z55" s="87">
        <v>13.502999999999998</v>
      </c>
      <c r="AA55" s="87">
        <v>13.594999999999999</v>
      </c>
      <c r="AB55" s="87">
        <f t="shared" si="14"/>
        <v>100.68133007479821</v>
      </c>
    </row>
    <row r="56" spans="1:28" s="88" customFormat="1" ht="11.25" customHeight="1">
      <c r="A56" s="82" t="s">
        <v>135</v>
      </c>
      <c r="B56" s="84"/>
      <c r="C56" s="84"/>
      <c r="D56" s="99"/>
      <c r="E56" s="90"/>
      <c r="F56" s="90"/>
      <c r="G56" s="90"/>
      <c r="H56" s="90"/>
      <c r="I56" s="86"/>
      <c r="J56" s="100"/>
      <c r="K56" s="87"/>
      <c r="L56" s="87"/>
      <c r="M56" s="87"/>
      <c r="N56" s="86"/>
      <c r="O56" s="82"/>
      <c r="P56" s="84"/>
      <c r="Q56" s="84"/>
      <c r="R56" s="99"/>
      <c r="S56" s="90"/>
      <c r="T56" s="90"/>
      <c r="U56" s="90"/>
      <c r="V56" s="90"/>
      <c r="W56" s="86"/>
      <c r="X56" s="100"/>
      <c r="Y56" s="87"/>
      <c r="Z56" s="87"/>
      <c r="AA56" s="87"/>
      <c r="AB56" s="87"/>
    </row>
    <row r="57" spans="1:28" s="88" customFormat="1" ht="11.25" customHeight="1">
      <c r="A57" s="82" t="s">
        <v>171</v>
      </c>
      <c r="B57" s="84"/>
      <c r="C57" s="84"/>
      <c r="D57" s="99">
        <v>11</v>
      </c>
      <c r="E57" s="90">
        <v>4.613</v>
      </c>
      <c r="F57" s="90">
        <v>5.44</v>
      </c>
      <c r="G57" s="90">
        <v>5.197</v>
      </c>
      <c r="H57" s="90">
        <f aca="true" t="shared" si="18" ref="H57:H78">IF(AND(F57&gt;0,G57&gt;0),G57*100/F57,"")</f>
        <v>95.53308823529412</v>
      </c>
      <c r="I57" s="86"/>
      <c r="J57" s="100">
        <v>11</v>
      </c>
      <c r="K57" s="87">
        <v>154.24300000000002</v>
      </c>
      <c r="L57" s="87">
        <v>174.16014857142858</v>
      </c>
      <c r="M57" s="87">
        <v>162.35078000000004</v>
      </c>
      <c r="N57" s="86">
        <f aca="true" t="shared" si="19" ref="N57:N78">IF(AND(L57&gt;0,M57&gt;0),M57*100/L57,"")</f>
        <v>93.21924753263222</v>
      </c>
      <c r="O57" s="82" t="s">
        <v>219</v>
      </c>
      <c r="P57" s="84"/>
      <c r="Q57" s="84"/>
      <c r="R57" s="99"/>
      <c r="S57" s="90"/>
      <c r="T57" s="90"/>
      <c r="U57" s="90"/>
      <c r="V57" s="90"/>
      <c r="W57" s="86"/>
      <c r="X57" s="100"/>
      <c r="Y57" s="87"/>
      <c r="Z57" s="87"/>
      <c r="AA57" s="87"/>
      <c r="AB57" s="87"/>
    </row>
    <row r="58" spans="1:28" s="88" customFormat="1" ht="11.25" customHeight="1">
      <c r="A58" s="82" t="s">
        <v>172</v>
      </c>
      <c r="B58" s="84"/>
      <c r="C58" s="84"/>
      <c r="D58" s="99">
        <v>7</v>
      </c>
      <c r="E58" s="90">
        <v>10.132</v>
      </c>
      <c r="F58" s="90">
        <v>10.395</v>
      </c>
      <c r="G58" s="90">
        <v>10.587</v>
      </c>
      <c r="H58" s="90">
        <f t="shared" si="18"/>
        <v>101.84704184704185</v>
      </c>
      <c r="I58" s="86"/>
      <c r="J58" s="100">
        <v>7</v>
      </c>
      <c r="K58" s="87">
        <v>49.352</v>
      </c>
      <c r="L58" s="87">
        <v>52.177800000000005</v>
      </c>
      <c r="M58" s="87">
        <v>52.918609000000004</v>
      </c>
      <c r="N58" s="86">
        <f t="shared" si="19"/>
        <v>101.419778143195</v>
      </c>
      <c r="O58" s="82" t="s">
        <v>220</v>
      </c>
      <c r="P58" s="84"/>
      <c r="Q58" s="84"/>
      <c r="R58" s="99">
        <v>0</v>
      </c>
      <c r="S58" s="90">
        <v>0</v>
      </c>
      <c r="T58" s="90">
        <v>0</v>
      </c>
      <c r="U58" s="90">
        <v>0</v>
      </c>
      <c r="V58" s="90">
        <f>IF(AND(T58&gt;0,U58&gt;0),U58*100/T58,"")</f>
      </c>
      <c r="W58" s="86"/>
      <c r="X58" s="100">
        <v>11</v>
      </c>
      <c r="Y58" s="87">
        <v>250.5133</v>
      </c>
      <c r="Z58" s="87">
        <v>229.29219999999998</v>
      </c>
      <c r="AA58" s="87">
        <v>280.67021</v>
      </c>
      <c r="AB58" s="87">
        <f>IF(AND(Z58&gt;0,AA58&gt;0),AA58*100/Z58,"")</f>
        <v>122.40722100446506</v>
      </c>
    </row>
    <row r="59" spans="1:28" s="88" customFormat="1" ht="11.25" customHeight="1">
      <c r="A59" s="82" t="s">
        <v>173</v>
      </c>
      <c r="B59" s="84"/>
      <c r="C59" s="84"/>
      <c r="D59" s="99">
        <v>11</v>
      </c>
      <c r="E59" s="90">
        <v>33.717</v>
      </c>
      <c r="F59" s="90">
        <v>33.513</v>
      </c>
      <c r="G59" s="90">
        <v>34.476</v>
      </c>
      <c r="H59" s="90">
        <f t="shared" si="18"/>
        <v>102.87351177155134</v>
      </c>
      <c r="I59" s="86"/>
      <c r="J59" s="100">
        <v>11</v>
      </c>
      <c r="K59" s="87">
        <v>908.6652896752058</v>
      </c>
      <c r="L59" s="87">
        <v>921.5143194219187</v>
      </c>
      <c r="M59" s="87">
        <v>923.682918</v>
      </c>
      <c r="N59" s="86">
        <f t="shared" si="19"/>
        <v>100.23532988390691</v>
      </c>
      <c r="O59" s="82" t="s">
        <v>221</v>
      </c>
      <c r="P59" s="84"/>
      <c r="Q59" s="84"/>
      <c r="R59" s="99">
        <v>0</v>
      </c>
      <c r="S59" s="90">
        <v>0</v>
      </c>
      <c r="T59" s="90">
        <v>0</v>
      </c>
      <c r="U59" s="90">
        <v>0</v>
      </c>
      <c r="V59" s="90">
        <f>IF(AND(T59&gt;0,U59&gt;0),U59*100/T59,"")</f>
      </c>
      <c r="W59" s="86"/>
      <c r="X59" s="100">
        <v>11</v>
      </c>
      <c r="Y59" s="87">
        <v>7382.400300539007</v>
      </c>
      <c r="Z59" s="87">
        <v>5910.538640537239</v>
      </c>
      <c r="AA59" s="87">
        <v>5480.268</v>
      </c>
      <c r="AB59" s="87">
        <f>IF(AND(Z59&gt;0,AA59&gt;0),AA59*100/Z59,"")</f>
        <v>92.72028038889313</v>
      </c>
    </row>
    <row r="60" spans="1:28" s="88" customFormat="1" ht="11.25" customHeight="1">
      <c r="A60" s="82" t="s">
        <v>174</v>
      </c>
      <c r="B60" s="84"/>
      <c r="C60" s="84"/>
      <c r="D60" s="99">
        <v>11</v>
      </c>
      <c r="E60" s="90">
        <v>18.042</v>
      </c>
      <c r="F60" s="90">
        <v>18.075</v>
      </c>
      <c r="G60" s="90">
        <v>19.809</v>
      </c>
      <c r="H60" s="90">
        <f t="shared" si="18"/>
        <v>109.59336099585063</v>
      </c>
      <c r="I60" s="86"/>
      <c r="J60" s="100">
        <v>11</v>
      </c>
      <c r="K60" s="87">
        <v>874.8870000000002</v>
      </c>
      <c r="L60" s="87">
        <v>936.365</v>
      </c>
      <c r="M60" s="87">
        <v>1034.419003</v>
      </c>
      <c r="N60" s="86">
        <f t="shared" si="19"/>
        <v>110.4717714780027</v>
      </c>
      <c r="O60" s="82" t="s">
        <v>222</v>
      </c>
      <c r="P60" s="84"/>
      <c r="Q60" s="84"/>
      <c r="R60" s="99">
        <v>0</v>
      </c>
      <c r="S60" s="90">
        <v>0</v>
      </c>
      <c r="T60" s="90">
        <v>0</v>
      </c>
      <c r="U60" s="90">
        <v>0</v>
      </c>
      <c r="V60" s="90">
        <f>IF(AND(T60&gt;0,U60&gt;0),U60*100/T60,"")</f>
      </c>
      <c r="W60" s="86"/>
      <c r="X60" s="100">
        <v>11</v>
      </c>
      <c r="Y60" s="87">
        <v>53549.84050418823</v>
      </c>
      <c r="Z60" s="87">
        <v>44415.16185122008</v>
      </c>
      <c r="AA60" s="87">
        <v>40504.92125</v>
      </c>
      <c r="AB60" s="87">
        <f>IF(AND(Z60&gt;0,AA60&gt;0),AA60*100/Z60,"")</f>
        <v>91.19615816256973</v>
      </c>
    </row>
    <row r="61" spans="1:28" s="88" customFormat="1" ht="11.25" customHeight="1">
      <c r="A61" s="82" t="s">
        <v>175</v>
      </c>
      <c r="B61" s="84"/>
      <c r="C61" s="84"/>
      <c r="D61" s="99">
        <v>11</v>
      </c>
      <c r="E61" s="90">
        <v>26.723</v>
      </c>
      <c r="F61" s="90">
        <v>23.59</v>
      </c>
      <c r="G61" s="90">
        <v>23.27</v>
      </c>
      <c r="H61" s="90">
        <f t="shared" si="18"/>
        <v>98.6434930055108</v>
      </c>
      <c r="I61" s="86"/>
      <c r="J61" s="100">
        <v>11</v>
      </c>
      <c r="K61" s="87">
        <v>856.951</v>
      </c>
      <c r="L61" s="87">
        <v>742.103</v>
      </c>
      <c r="M61" s="87">
        <v>736.2390160000001</v>
      </c>
      <c r="N61" s="86">
        <f t="shared" si="19"/>
        <v>99.20981534908229</v>
      </c>
      <c r="O61" s="82" t="s">
        <v>223</v>
      </c>
      <c r="P61" s="84"/>
      <c r="Q61" s="84"/>
      <c r="R61" s="99">
        <v>0</v>
      </c>
      <c r="S61" s="90">
        <v>0</v>
      </c>
      <c r="T61" s="90">
        <v>0</v>
      </c>
      <c r="U61" s="90">
        <v>0</v>
      </c>
      <c r="V61" s="90">
        <f>IF(AND(T61&gt;0,U61&gt;0),U61*100/T61,"")</f>
      </c>
      <c r="W61" s="86"/>
      <c r="X61" s="100">
        <v>11</v>
      </c>
      <c r="Y61" s="87">
        <v>1.692</v>
      </c>
      <c r="Z61" s="87">
        <v>1.182</v>
      </c>
      <c r="AA61" s="87">
        <v>1.2530000000000001</v>
      </c>
      <c r="AB61" s="87">
        <f>IF(AND(Z61&gt;0,AA61&gt;0),AA61*100/Z61,"")</f>
        <v>106.00676818950932</v>
      </c>
    </row>
    <row r="62" spans="1:28" s="88" customFormat="1" ht="11.25" customHeight="1">
      <c r="A62" s="82" t="s">
        <v>136</v>
      </c>
      <c r="B62" s="84"/>
      <c r="C62" s="84"/>
      <c r="D62" s="99">
        <v>5</v>
      </c>
      <c r="E62" s="90">
        <v>10.64</v>
      </c>
      <c r="F62" s="90">
        <v>11.256507493404747</v>
      </c>
      <c r="G62" s="90">
        <v>11.219</v>
      </c>
      <c r="H62" s="90">
        <f t="shared" si="18"/>
        <v>99.66679280028264</v>
      </c>
      <c r="I62" s="86"/>
      <c r="J62" s="100">
        <v>5</v>
      </c>
      <c r="K62" s="87">
        <v>1015.956</v>
      </c>
      <c r="L62" s="87">
        <v>1076.3790158587653</v>
      </c>
      <c r="M62" s="87">
        <v>1044.393</v>
      </c>
      <c r="N62" s="86">
        <f t="shared" si="19"/>
        <v>97.0283686891419</v>
      </c>
      <c r="O62" s="82"/>
      <c r="P62" s="84"/>
      <c r="Q62" s="84"/>
      <c r="R62" s="99"/>
      <c r="S62" s="90"/>
      <c r="T62" s="90"/>
      <c r="U62" s="90"/>
      <c r="V62" s="90"/>
      <c r="W62" s="86"/>
      <c r="X62" s="100"/>
      <c r="Y62" s="87"/>
      <c r="Z62" s="87"/>
      <c r="AA62" s="87"/>
      <c r="AB62" s="87"/>
    </row>
    <row r="63" spans="1:28" s="88" customFormat="1" ht="11.25" customHeight="1">
      <c r="A63" s="82" t="s">
        <v>176</v>
      </c>
      <c r="B63" s="84"/>
      <c r="C63" s="84"/>
      <c r="D63" s="99">
        <v>9</v>
      </c>
      <c r="E63" s="90">
        <v>30.811</v>
      </c>
      <c r="F63" s="90">
        <v>37.955</v>
      </c>
      <c r="G63" s="90">
        <v>43.044</v>
      </c>
      <c r="H63" s="90">
        <f t="shared" si="18"/>
        <v>113.4079831379265</v>
      </c>
      <c r="I63" s="86"/>
      <c r="J63" s="100">
        <v>9</v>
      </c>
      <c r="K63" s="87">
        <v>2289.81839</v>
      </c>
      <c r="L63" s="87">
        <v>3295.309</v>
      </c>
      <c r="M63" s="87">
        <v>3465.0499999999997</v>
      </c>
      <c r="N63" s="86">
        <f t="shared" si="19"/>
        <v>105.15098887539833</v>
      </c>
      <c r="O63" s="82" t="s">
        <v>224</v>
      </c>
      <c r="P63" s="84"/>
      <c r="Q63" s="84"/>
      <c r="R63" s="99"/>
      <c r="S63" s="90"/>
      <c r="T63" s="90"/>
      <c r="U63" s="90"/>
      <c r="V63" s="90"/>
      <c r="W63" s="86"/>
      <c r="X63" s="100"/>
      <c r="Y63" s="87"/>
      <c r="Z63" s="87"/>
      <c r="AA63" s="87"/>
      <c r="AB63" s="87"/>
    </row>
    <row r="64" spans="1:28" s="88" customFormat="1" ht="11.25" customHeight="1">
      <c r="A64" s="82" t="s">
        <v>177</v>
      </c>
      <c r="B64" s="84"/>
      <c r="C64" s="84"/>
      <c r="D64" s="99">
        <v>12</v>
      </c>
      <c r="E64" s="90">
        <v>4.611</v>
      </c>
      <c r="F64" s="90">
        <v>5.173</v>
      </c>
      <c r="G64" s="90">
        <v>4.851</v>
      </c>
      <c r="H64" s="90">
        <f t="shared" si="18"/>
        <v>93.77537212449256</v>
      </c>
      <c r="I64" s="86"/>
      <c r="J64" s="100">
        <v>12</v>
      </c>
      <c r="K64" s="87">
        <v>466.83</v>
      </c>
      <c r="L64" s="87">
        <v>512.348</v>
      </c>
      <c r="M64" s="87">
        <v>503.31300000000005</v>
      </c>
      <c r="N64" s="86">
        <f t="shared" si="19"/>
        <v>98.23655015731497</v>
      </c>
      <c r="O64" s="82" t="s">
        <v>225</v>
      </c>
      <c r="P64" s="84"/>
      <c r="Q64" s="84"/>
      <c r="R64" s="99">
        <v>0</v>
      </c>
      <c r="S64" s="90">
        <v>0</v>
      </c>
      <c r="T64" s="90">
        <v>0</v>
      </c>
      <c r="U64" s="90">
        <v>0</v>
      </c>
      <c r="V64" s="90">
        <f>IF(AND(T64&gt;0,U64&gt;0),U64*100/T64,"")</f>
      </c>
      <c r="W64" s="86"/>
      <c r="X64" s="100">
        <v>11</v>
      </c>
      <c r="Y64" s="87">
        <v>549.933</v>
      </c>
      <c r="Z64" s="87">
        <v>515.77</v>
      </c>
      <c r="AA64" s="87">
        <v>562.529</v>
      </c>
      <c r="AB64" s="87">
        <f>IF(AND(Z64&gt;0,AA64&gt;0),AA64*100/Z64,"")</f>
        <v>109.06586269073425</v>
      </c>
    </row>
    <row r="65" spans="1:28" s="88" customFormat="1" ht="11.25" customHeight="1">
      <c r="A65" s="82" t="s">
        <v>178</v>
      </c>
      <c r="B65" s="84"/>
      <c r="C65" s="84"/>
      <c r="D65" s="99">
        <v>12</v>
      </c>
      <c r="E65" s="90">
        <v>46.062</v>
      </c>
      <c r="F65" s="90">
        <v>54.38450749340475</v>
      </c>
      <c r="G65" s="90">
        <v>59.114</v>
      </c>
      <c r="H65" s="90">
        <f t="shared" si="18"/>
        <v>108.69639668460508</v>
      </c>
      <c r="I65" s="86"/>
      <c r="J65" s="100">
        <v>12</v>
      </c>
      <c r="K65" s="87">
        <v>3772.6043900000004</v>
      </c>
      <c r="L65" s="87">
        <v>4884.0360158587655</v>
      </c>
      <c r="M65" s="87">
        <v>5012.756</v>
      </c>
      <c r="N65" s="86">
        <f t="shared" si="19"/>
        <v>102.63552487580503</v>
      </c>
      <c r="O65" s="82" t="s">
        <v>226</v>
      </c>
      <c r="P65" s="84"/>
      <c r="Q65" s="84"/>
      <c r="R65" s="99">
        <v>0</v>
      </c>
      <c r="S65" s="90">
        <v>0</v>
      </c>
      <c r="T65" s="90">
        <v>0</v>
      </c>
      <c r="U65" s="90">
        <v>0</v>
      </c>
      <c r="V65" s="90">
        <f>IF(AND(T65&gt;0,U65&gt;0),U65*100/T65,"")</f>
      </c>
      <c r="W65" s="86"/>
      <c r="X65" s="100">
        <v>12</v>
      </c>
      <c r="Y65" s="87">
        <v>8726.212989999998</v>
      </c>
      <c r="Z65" s="87">
        <v>4044.5948449999996</v>
      </c>
      <c r="AA65" s="87">
        <v>5905.025</v>
      </c>
      <c r="AB65" s="87">
        <f>IF(AND(Z65&gt;0,AA65&gt;0),AA65*100/Z65,"")</f>
        <v>145.99793616658286</v>
      </c>
    </row>
    <row r="66" spans="1:28" s="88" customFormat="1" ht="11.25" customHeight="1">
      <c r="A66" s="82" t="s">
        <v>179</v>
      </c>
      <c r="B66" s="84"/>
      <c r="C66" s="84"/>
      <c r="D66" s="99">
        <v>6</v>
      </c>
      <c r="E66" s="90">
        <v>20.039</v>
      </c>
      <c r="F66" s="90">
        <v>27.465</v>
      </c>
      <c r="G66" s="90">
        <v>32.488</v>
      </c>
      <c r="H66" s="90">
        <f t="shared" si="18"/>
        <v>118.28873111232478</v>
      </c>
      <c r="I66" s="86"/>
      <c r="J66" s="100">
        <v>11</v>
      </c>
      <c r="K66" s="87">
        <v>1550.841</v>
      </c>
      <c r="L66" s="87">
        <v>2528.491</v>
      </c>
      <c r="M66" s="87">
        <v>2707.8140000000003</v>
      </c>
      <c r="N66" s="86">
        <f t="shared" si="19"/>
        <v>107.09209564123425</v>
      </c>
      <c r="O66" s="82" t="s">
        <v>227</v>
      </c>
      <c r="P66" s="84"/>
      <c r="Q66" s="84"/>
      <c r="R66" s="99">
        <v>0</v>
      </c>
      <c r="S66" s="90">
        <v>0</v>
      </c>
      <c r="T66" s="90">
        <v>0</v>
      </c>
      <c r="U66" s="90">
        <v>0</v>
      </c>
      <c r="V66" s="90">
        <f>IF(AND(T66&gt;0,U66&gt;0),U66*100/T66,"")</f>
      </c>
      <c r="W66" s="86"/>
      <c r="X66" s="100">
        <v>12</v>
      </c>
      <c r="Y66" s="87">
        <v>1771.0181879999998</v>
      </c>
      <c r="Z66" s="87">
        <v>836.4520020000001</v>
      </c>
      <c r="AA66" s="87">
        <v>1225.39222348</v>
      </c>
      <c r="AB66" s="87">
        <f>IF(AND(Z66&gt;0,AA66&gt;0),AA66*100/Z66,"")</f>
        <v>146.4988093219962</v>
      </c>
    </row>
    <row r="67" spans="1:14" s="88" customFormat="1" ht="11.25" customHeight="1">
      <c r="A67" s="82" t="s">
        <v>180</v>
      </c>
      <c r="B67" s="84"/>
      <c r="C67" s="84"/>
      <c r="D67" s="99">
        <v>11</v>
      </c>
      <c r="E67" s="90">
        <v>18.105</v>
      </c>
      <c r="F67" s="90">
        <v>18.078</v>
      </c>
      <c r="G67" s="90">
        <v>18.597</v>
      </c>
      <c r="H67" s="90">
        <f t="shared" si="18"/>
        <v>102.87089279787588</v>
      </c>
      <c r="I67" s="86"/>
      <c r="J67" s="100">
        <v>11</v>
      </c>
      <c r="K67" s="87">
        <v>1012.814</v>
      </c>
      <c r="L67" s="87">
        <v>1091.2512871428573</v>
      </c>
      <c r="M67" s="87">
        <v>1094.584393</v>
      </c>
      <c r="N67" s="86">
        <f t="shared" si="19"/>
        <v>100.30543889353567</v>
      </c>
    </row>
    <row r="68" spans="1:14" s="88" customFormat="1" ht="11.25" customHeight="1">
      <c r="A68" s="82" t="s">
        <v>181</v>
      </c>
      <c r="B68" s="84"/>
      <c r="C68" s="84"/>
      <c r="D68" s="99">
        <v>7</v>
      </c>
      <c r="E68" s="90">
        <v>2.088</v>
      </c>
      <c r="F68" s="90">
        <v>1.75</v>
      </c>
      <c r="G68" s="90">
        <v>1.784</v>
      </c>
      <c r="H68" s="90">
        <f t="shared" si="18"/>
        <v>101.94285714285715</v>
      </c>
      <c r="I68" s="86"/>
      <c r="J68" s="100">
        <v>11</v>
      </c>
      <c r="K68" s="87">
        <v>69.911</v>
      </c>
      <c r="L68" s="87">
        <v>60.424</v>
      </c>
      <c r="M68" s="87">
        <v>61.644000000000005</v>
      </c>
      <c r="N68" s="86">
        <f t="shared" si="19"/>
        <v>102.01906527207733</v>
      </c>
    </row>
    <row r="69" spans="1:28" s="88" customFormat="1" ht="11.25" customHeight="1">
      <c r="A69" s="82" t="s">
        <v>182</v>
      </c>
      <c r="B69" s="84"/>
      <c r="C69" s="84"/>
      <c r="D69" s="99">
        <v>8</v>
      </c>
      <c r="E69" s="90">
        <v>7.976</v>
      </c>
      <c r="F69" s="90">
        <v>7.761271725772798</v>
      </c>
      <c r="G69" s="90">
        <v>7.279229999999999</v>
      </c>
      <c r="H69" s="90">
        <f t="shared" si="18"/>
        <v>93.78913993988786</v>
      </c>
      <c r="I69" s="86"/>
      <c r="J69" s="100">
        <v>8</v>
      </c>
      <c r="K69" s="87">
        <v>312.519</v>
      </c>
      <c r="L69" s="87">
        <v>299.8063294422653</v>
      </c>
      <c r="M69" s="87">
        <v>317.68805399999997</v>
      </c>
      <c r="N69" s="86">
        <f t="shared" si="19"/>
        <v>105.96442529782489</v>
      </c>
      <c r="O69" s="82"/>
      <c r="P69" s="84"/>
      <c r="Q69" s="84"/>
      <c r="R69" s="99"/>
      <c r="S69" s="90"/>
      <c r="T69" s="90"/>
      <c r="U69" s="90"/>
      <c r="V69" s="90"/>
      <c r="W69" s="86"/>
      <c r="X69" s="100"/>
      <c r="Y69" s="87"/>
      <c r="Z69" s="87"/>
      <c r="AA69" s="87"/>
      <c r="AB69" s="87"/>
    </row>
    <row r="70" spans="1:28" s="88" customFormat="1" ht="11.25" customHeight="1">
      <c r="A70" s="82" t="s">
        <v>183</v>
      </c>
      <c r="B70" s="84"/>
      <c r="C70" s="84"/>
      <c r="D70" s="99">
        <v>8</v>
      </c>
      <c r="E70" s="90">
        <v>15.481</v>
      </c>
      <c r="F70" s="90">
        <v>16.761</v>
      </c>
      <c r="G70" s="90">
        <v>16.68</v>
      </c>
      <c r="H70" s="90">
        <f t="shared" si="18"/>
        <v>99.51673527832469</v>
      </c>
      <c r="I70" s="86"/>
      <c r="J70" s="100">
        <v>12</v>
      </c>
      <c r="K70" s="87">
        <v>199.73450000000003</v>
      </c>
      <c r="L70" s="87">
        <v>221.19885</v>
      </c>
      <c r="M70" s="87">
        <v>234.00185000000002</v>
      </c>
      <c r="N70" s="86">
        <f t="shared" si="19"/>
        <v>105.7880047748892</v>
      </c>
      <c r="O70" s="91"/>
      <c r="P70" s="84"/>
      <c r="Q70" s="84"/>
      <c r="R70" s="97"/>
      <c r="S70" s="90"/>
      <c r="T70" s="90"/>
      <c r="U70" s="90"/>
      <c r="V70" s="90">
        <f>IF(AND(T70&gt;0,U70&gt;0),U70*100/T70,"")</f>
      </c>
      <c r="W70" s="86"/>
      <c r="X70" s="98"/>
      <c r="Y70" s="87"/>
      <c r="Z70" s="87"/>
      <c r="AA70" s="87"/>
      <c r="AB70" s="87"/>
    </row>
    <row r="71" spans="1:16" s="88" customFormat="1" ht="11.25" customHeight="1">
      <c r="A71" s="82" t="s">
        <v>184</v>
      </c>
      <c r="B71" s="84"/>
      <c r="C71" s="84"/>
      <c r="D71" s="99">
        <v>11</v>
      </c>
      <c r="E71" s="90">
        <v>6.23348254836824</v>
      </c>
      <c r="F71" s="90">
        <v>6.271</v>
      </c>
      <c r="G71" s="90">
        <v>6.22</v>
      </c>
      <c r="H71" s="90">
        <f t="shared" si="18"/>
        <v>99.18673257853612</v>
      </c>
      <c r="I71" s="86"/>
      <c r="J71" s="100">
        <v>11</v>
      </c>
      <c r="K71" s="87">
        <v>140.73489966015615</v>
      </c>
      <c r="L71" s="87">
        <v>141.061232</v>
      </c>
      <c r="M71" s="87">
        <v>141.922232</v>
      </c>
      <c r="N71" s="86">
        <f t="shared" si="19"/>
        <v>100.61037323139217</v>
      </c>
      <c r="P71" s="92"/>
    </row>
    <row r="72" spans="1:28" s="88" customFormat="1" ht="11.25" customHeight="1">
      <c r="A72" s="82" t="s">
        <v>185</v>
      </c>
      <c r="B72" s="84"/>
      <c r="C72" s="84"/>
      <c r="D72" s="99">
        <v>8</v>
      </c>
      <c r="E72" s="90">
        <v>18.871</v>
      </c>
      <c r="F72" s="90">
        <v>19.787459486609166</v>
      </c>
      <c r="G72" s="90">
        <v>20.335</v>
      </c>
      <c r="H72" s="90">
        <f t="shared" si="18"/>
        <v>102.76710870216246</v>
      </c>
      <c r="I72" s="86"/>
      <c r="J72" s="100">
        <v>8</v>
      </c>
      <c r="K72" s="87">
        <v>173.173</v>
      </c>
      <c r="L72" s="87">
        <v>169.23271716898037</v>
      </c>
      <c r="M72" s="87">
        <v>180.5498459777778</v>
      </c>
      <c r="N72" s="86">
        <f t="shared" si="19"/>
        <v>106.68731732144747</v>
      </c>
      <c r="O72" s="63"/>
      <c r="P72" s="63"/>
      <c r="Q72" s="63"/>
      <c r="R72" s="63"/>
      <c r="S72" s="63"/>
      <c r="T72" s="63"/>
      <c r="U72" s="63"/>
      <c r="V72" s="63"/>
      <c r="W72" s="64"/>
      <c r="X72" s="64"/>
      <c r="Y72" s="64"/>
      <c r="Z72" s="64"/>
      <c r="AA72" s="64"/>
      <c r="AB72" s="64"/>
    </row>
    <row r="73" spans="1:28" s="88" customFormat="1" ht="11.25" customHeight="1">
      <c r="A73" s="82" t="s">
        <v>137</v>
      </c>
      <c r="B73" s="84"/>
      <c r="C73" s="84"/>
      <c r="D73" s="99">
        <v>8</v>
      </c>
      <c r="E73" s="90">
        <v>3.567</v>
      </c>
      <c r="F73" s="90">
        <v>3.912</v>
      </c>
      <c r="G73" s="90">
        <v>3.796</v>
      </c>
      <c r="H73" s="90">
        <f t="shared" si="18"/>
        <v>97.03476482617586</v>
      </c>
      <c r="I73" s="86"/>
      <c r="J73" s="100">
        <v>8</v>
      </c>
      <c r="K73" s="87">
        <v>168.79899999999998</v>
      </c>
      <c r="L73" s="87">
        <v>191.80079999999998</v>
      </c>
      <c r="M73" s="87">
        <v>184.99822500000002</v>
      </c>
      <c r="N73" s="86">
        <f t="shared" si="19"/>
        <v>96.45331249921796</v>
      </c>
      <c r="O73"/>
      <c r="P73"/>
      <c r="Q73"/>
      <c r="R73"/>
      <c r="S73"/>
      <c r="T73"/>
      <c r="U73"/>
      <c r="V73"/>
      <c r="W73"/>
      <c r="X73"/>
      <c r="Y73"/>
      <c r="Z73"/>
      <c r="AA73"/>
      <c r="AB73"/>
    </row>
    <row r="74" spans="1:28" s="88" customFormat="1" ht="11.25" customHeight="1">
      <c r="A74" s="82" t="s">
        <v>186</v>
      </c>
      <c r="B74" s="84"/>
      <c r="C74" s="84"/>
      <c r="D74" s="99">
        <v>10</v>
      </c>
      <c r="E74" s="90">
        <v>10.635</v>
      </c>
      <c r="F74" s="90">
        <v>12.301</v>
      </c>
      <c r="G74" s="90">
        <v>12.395</v>
      </c>
      <c r="H74" s="90">
        <f t="shared" si="18"/>
        <v>100.76416551499878</v>
      </c>
      <c r="I74" s="86"/>
      <c r="J74" s="100">
        <v>10</v>
      </c>
      <c r="K74" s="87">
        <v>667.3939999999999</v>
      </c>
      <c r="L74" s="87">
        <v>800.34296</v>
      </c>
      <c r="M74" s="87">
        <v>742.76381</v>
      </c>
      <c r="N74" s="86">
        <f t="shared" si="19"/>
        <v>92.80569045050389</v>
      </c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1:28" s="88" customFormat="1" ht="11.25" customHeight="1">
      <c r="A75" s="82" t="s">
        <v>187</v>
      </c>
      <c r="B75" s="84"/>
      <c r="C75" s="84"/>
      <c r="D75" s="99">
        <v>11</v>
      </c>
      <c r="E75" s="90">
        <v>8.306</v>
      </c>
      <c r="F75" s="90">
        <v>7.647</v>
      </c>
      <c r="G75" s="90">
        <v>7.332</v>
      </c>
      <c r="H75" s="90">
        <f t="shared" si="18"/>
        <v>95.88073754413494</v>
      </c>
      <c r="I75" s="86"/>
      <c r="J75" s="100">
        <v>11</v>
      </c>
      <c r="K75" s="87">
        <v>412.041</v>
      </c>
      <c r="L75" s="87">
        <v>353.0199962981859</v>
      </c>
      <c r="M75" s="87">
        <v>318.76300000000003</v>
      </c>
      <c r="N75" s="86">
        <f t="shared" si="19"/>
        <v>90.29601816967616</v>
      </c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1:40" s="88" customFormat="1" ht="11.25" customHeight="1">
      <c r="A76" s="82" t="s">
        <v>188</v>
      </c>
      <c r="B76" s="84"/>
      <c r="C76" s="84"/>
      <c r="D76" s="99">
        <v>11</v>
      </c>
      <c r="E76" s="90">
        <v>22.508</v>
      </c>
      <c r="F76" s="90">
        <v>23.86</v>
      </c>
      <c r="G76" s="90">
        <v>23.523</v>
      </c>
      <c r="H76" s="90">
        <f t="shared" si="18"/>
        <v>98.58759430008384</v>
      </c>
      <c r="I76" s="86"/>
      <c r="J76" s="100">
        <v>11</v>
      </c>
      <c r="K76" s="87">
        <v>1248.234</v>
      </c>
      <c r="L76" s="87">
        <v>1345.1637562981857</v>
      </c>
      <c r="M76" s="87">
        <v>1246.5250350000001</v>
      </c>
      <c r="N76" s="86">
        <f t="shared" si="19"/>
        <v>92.66715886178544</v>
      </c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 s="91" t="s">
        <v>309</v>
      </c>
      <c r="AH76" s="90"/>
      <c r="AM76"/>
      <c r="AN76"/>
    </row>
    <row r="77" spans="1:40" s="88" customFormat="1" ht="11.25" customHeight="1">
      <c r="A77" s="82" t="s">
        <v>189</v>
      </c>
      <c r="B77" s="84"/>
      <c r="C77" s="84"/>
      <c r="D77" s="99">
        <v>11</v>
      </c>
      <c r="E77" s="90">
        <v>10.092</v>
      </c>
      <c r="F77" s="90">
        <v>9.859</v>
      </c>
      <c r="G77" s="90">
        <v>9.327</v>
      </c>
      <c r="H77" s="90">
        <f t="shared" si="18"/>
        <v>94.60391520438179</v>
      </c>
      <c r="I77" s="86"/>
      <c r="J77" s="100">
        <v>11</v>
      </c>
      <c r="K77" s="87">
        <v>177.565</v>
      </c>
      <c r="L77" s="87">
        <v>184.29041904761908</v>
      </c>
      <c r="M77" s="87">
        <v>180.27121459999998</v>
      </c>
      <c r="N77" s="86">
        <f t="shared" si="19"/>
        <v>97.81909202421393</v>
      </c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 s="288" t="s">
        <v>310</v>
      </c>
      <c r="AD77" s="288"/>
      <c r="AE77" s="288"/>
      <c r="AF77" s="288"/>
      <c r="AG77" s="288"/>
      <c r="AH77" s="288"/>
      <c r="AI77" s="288"/>
      <c r="AJ77" s="258"/>
      <c r="AK77" s="258"/>
      <c r="AL77" s="258"/>
      <c r="AM77" s="258"/>
      <c r="AN77"/>
    </row>
    <row r="78" spans="1:40" s="88" customFormat="1" ht="11.25" customHeight="1">
      <c r="A78" s="82" t="s">
        <v>190</v>
      </c>
      <c r="B78" s="84"/>
      <c r="C78" s="84"/>
      <c r="D78" s="99">
        <v>6</v>
      </c>
      <c r="E78" s="90">
        <v>11.934</v>
      </c>
      <c r="F78" s="90">
        <v>13.269461162797441</v>
      </c>
      <c r="G78" s="90">
        <v>11.923</v>
      </c>
      <c r="H78" s="90">
        <f t="shared" si="18"/>
        <v>89.8529326377441</v>
      </c>
      <c r="I78" s="86"/>
      <c r="J78" s="100">
        <v>6</v>
      </c>
      <c r="K78" s="87">
        <v>86.44399999999999</v>
      </c>
      <c r="L78" s="87">
        <v>94.19387084526427</v>
      </c>
      <c r="M78" s="87">
        <v>78.48409799999999</v>
      </c>
      <c r="N78" s="86">
        <f t="shared" si="19"/>
        <v>83.32187359507573</v>
      </c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 s="288" t="s">
        <v>311</v>
      </c>
      <c r="AD78" s="288"/>
      <c r="AE78" s="288"/>
      <c r="AF78" s="288"/>
      <c r="AG78" s="288"/>
      <c r="AH78" s="288"/>
      <c r="AI78" s="288"/>
      <c r="AJ78" s="258"/>
      <c r="AK78" s="96"/>
      <c r="AL78" s="96"/>
      <c r="AM78" s="96"/>
      <c r="AN78" s="259"/>
    </row>
    <row r="79" spans="15:40" s="88" customFormat="1" ht="11.25" customHeight="1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 s="288" t="s">
        <v>312</v>
      </c>
      <c r="AD79" s="288"/>
      <c r="AE79" s="288"/>
      <c r="AF79" s="288"/>
      <c r="AG79" s="288"/>
      <c r="AH79" s="288"/>
      <c r="AI79" s="288"/>
      <c r="AJ79" s="289"/>
      <c r="AK79" s="289"/>
      <c r="AL79" s="289"/>
      <c r="AM79" s="289"/>
      <c r="AN79" s="260"/>
    </row>
    <row r="80" spans="1:40" s="88" customFormat="1" ht="11.25" customHeight="1">
      <c r="A80" s="82"/>
      <c r="B80" s="84"/>
      <c r="C80" s="84"/>
      <c r="D80" s="99"/>
      <c r="E80" s="90"/>
      <c r="F80" s="90"/>
      <c r="G80" s="90"/>
      <c r="H80" s="90"/>
      <c r="I80" s="86"/>
      <c r="J80" s="100"/>
      <c r="K80" s="87"/>
      <c r="L80" s="87"/>
      <c r="M80" s="87"/>
      <c r="N80" s="86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</row>
    <row r="81" spans="1:40" s="88" customFormat="1" ht="11.25" customHeight="1">
      <c r="A81" s="91"/>
      <c r="B81" s="84"/>
      <c r="C81" s="84"/>
      <c r="D81" s="97"/>
      <c r="E81" s="90"/>
      <c r="F81" s="90">
        <f>IF(AND(D81&gt;0,E81&gt;0),E81*100/D81,"")</f>
      </c>
      <c r="G81" s="90"/>
      <c r="H81" s="90"/>
      <c r="I81" s="86"/>
      <c r="J81" s="98"/>
      <c r="K81" s="87"/>
      <c r="L81" s="87"/>
      <c r="M81" s="87"/>
      <c r="N81" s="87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 s="286" t="s">
        <v>282</v>
      </c>
      <c r="AD81" s="287"/>
      <c r="AE81" s="287"/>
      <c r="AF81" s="287"/>
      <c r="AG81" s="287"/>
      <c r="AH81" s="287"/>
      <c r="AI81" s="287"/>
      <c r="AJ81" s="287"/>
      <c r="AK81" s="287"/>
      <c r="AL81" s="287"/>
      <c r="AM81" s="287"/>
      <c r="AN81" s="287"/>
    </row>
    <row r="82" spans="1:16" s="88" customFormat="1" ht="11.25" customHeight="1">
      <c r="A82" s="82"/>
      <c r="B82" s="82"/>
      <c r="C82" s="82"/>
      <c r="D82" s="103"/>
      <c r="E82" s="102"/>
      <c r="F82" s="102"/>
      <c r="G82" s="102"/>
      <c r="H82" s="102"/>
      <c r="I82" s="102"/>
      <c r="J82" s="102"/>
      <c r="K82" s="102"/>
      <c r="L82" s="102"/>
      <c r="M82" s="102"/>
      <c r="N82" s="87"/>
      <c r="P82" s="92"/>
    </row>
    <row r="83" spans="4:16" s="88" customFormat="1" ht="11.25" customHeight="1">
      <c r="D83" s="104"/>
      <c r="E83" s="105"/>
      <c r="F83" s="105"/>
      <c r="G83" s="105"/>
      <c r="H83" s="105"/>
      <c r="I83" s="105"/>
      <c r="J83" s="105"/>
      <c r="K83" s="105"/>
      <c r="L83" s="105"/>
      <c r="M83" s="105"/>
      <c r="N83" s="87"/>
      <c r="P83" s="92"/>
    </row>
    <row r="84" spans="4:28" s="88" customFormat="1" ht="11.25" customHeight="1">
      <c r="D84" s="89"/>
      <c r="E84" s="87"/>
      <c r="F84" s="87"/>
      <c r="G84" s="87"/>
      <c r="H84" s="87"/>
      <c r="I84" s="85"/>
      <c r="J84" s="89"/>
      <c r="K84" s="87"/>
      <c r="L84" s="87"/>
      <c r="M84" s="87"/>
      <c r="N84" s="87"/>
      <c r="O84"/>
      <c r="P84"/>
      <c r="Q84"/>
      <c r="R84"/>
      <c r="S84"/>
      <c r="T84"/>
      <c r="U84"/>
      <c r="V84"/>
      <c r="W84"/>
      <c r="X84"/>
      <c r="Y84"/>
      <c r="Z84"/>
      <c r="AA84"/>
      <c r="AB84"/>
    </row>
    <row r="85" spans="4:28" s="88" customFormat="1" ht="11.25" customHeight="1">
      <c r="D85" s="89"/>
      <c r="E85" s="87"/>
      <c r="F85" s="87"/>
      <c r="G85" s="87"/>
      <c r="H85" s="87"/>
      <c r="I85" s="85"/>
      <c r="J85" s="89"/>
      <c r="K85" s="87"/>
      <c r="L85" s="87"/>
      <c r="M85" s="87"/>
      <c r="N85" s="87"/>
      <c r="O85"/>
      <c r="P85"/>
      <c r="Q85"/>
      <c r="R85"/>
      <c r="S85"/>
      <c r="T85"/>
      <c r="U85"/>
      <c r="V85"/>
      <c r="W85"/>
      <c r="X85"/>
      <c r="Y85"/>
      <c r="Z85"/>
      <c r="AA85"/>
      <c r="AB85"/>
    </row>
    <row r="86" spans="4:28" s="88" customFormat="1" ht="11.25" customHeight="1">
      <c r="D86" s="89"/>
      <c r="E86" s="87"/>
      <c r="F86" s="87"/>
      <c r="G86" s="87"/>
      <c r="H86" s="87"/>
      <c r="I86" s="85"/>
      <c r="J86" s="89"/>
      <c r="K86" s="87"/>
      <c r="L86" s="87"/>
      <c r="M86" s="87"/>
      <c r="N86" s="87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4:28" s="88" customFormat="1" ht="11.25" customHeight="1">
      <c r="D87" s="89"/>
      <c r="E87" s="87"/>
      <c r="F87" s="87"/>
      <c r="G87" s="87"/>
      <c r="H87" s="87"/>
      <c r="I87" s="85"/>
      <c r="J87" s="89"/>
      <c r="K87" s="87"/>
      <c r="L87" s="87"/>
      <c r="M87" s="87"/>
      <c r="N87" s="87"/>
      <c r="O87"/>
      <c r="P87"/>
      <c r="Q87"/>
      <c r="R87"/>
      <c r="S87"/>
      <c r="T87"/>
      <c r="U87"/>
      <c r="V87"/>
      <c r="W87"/>
      <c r="X87"/>
      <c r="Y87"/>
      <c r="Z87"/>
      <c r="AA87"/>
      <c r="AB87"/>
    </row>
    <row r="88" spans="4:28" s="88" customFormat="1" ht="11.25" customHeight="1">
      <c r="D88" s="89"/>
      <c r="E88" s="87"/>
      <c r="F88" s="87"/>
      <c r="G88" s="87"/>
      <c r="H88" s="87"/>
      <c r="I88" s="85"/>
      <c r="J88" s="89"/>
      <c r="K88" s="87"/>
      <c r="L88" s="87"/>
      <c r="M88" s="87"/>
      <c r="N88" s="87"/>
      <c r="O88"/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4:28" s="88" customFormat="1" ht="11.25" customHeight="1">
      <c r="D89" s="89"/>
      <c r="E89" s="87"/>
      <c r="F89" s="87"/>
      <c r="G89" s="87"/>
      <c r="H89" s="87">
        <f>IF(AND(F89&gt;0,G89&gt;0),G89*100/F89,"")</f>
      </c>
      <c r="I89" s="85"/>
      <c r="J89" s="89"/>
      <c r="K89" s="87"/>
      <c r="L89" s="87"/>
      <c r="M89" s="87"/>
      <c r="N89" s="87">
        <f>IF(AND(L89&gt;0,M89&gt;0),M89*100/L89,"")</f>
      </c>
      <c r="O89"/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1:28" s="88" customFormat="1" ht="11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</row>
    <row r="91" spans="1:28" s="88" customFormat="1" ht="11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:28" s="88" customFormat="1" ht="11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42" s="88" customFormat="1" ht="12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</row>
    <row r="94" spans="1:42" s="67" customFormat="1" ht="14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</row>
    <row r="95" spans="1:42" s="96" customFormat="1" ht="11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</row>
    <row r="96" spans="1:42" s="96" customFormat="1" ht="14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</row>
    <row r="97" spans="1:42" s="96" customFormat="1" ht="14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</row>
    <row r="98" spans="1:42" s="96" customFormat="1" ht="14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</row>
    <row r="99" spans="1:42" s="96" customFormat="1" ht="11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</row>
    <row r="100" spans="1:42" s="96" customFormat="1" ht="11.2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</row>
    <row r="101" spans="1:42" s="96" customFormat="1" ht="11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</row>
    <row r="102" spans="1:42" ht="11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</row>
    <row r="103" spans="1:42" ht="11.2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</row>
    <row r="104" spans="1:42" ht="11.2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</row>
    <row r="105" spans="1:42" ht="11.2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1:42" ht="11.2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1:42" ht="11.2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</row>
    <row r="108" spans="1:42" ht="11.2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</row>
    <row r="109" spans="1:42" ht="11.2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</row>
    <row r="110" spans="1:42" ht="11.2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</row>
    <row r="111" spans="1:42" ht="11.2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</row>
    <row r="112" spans="1:42" ht="11.2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</row>
    <row r="113" spans="1:42" ht="11.2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</row>
    <row r="114" spans="1:42" ht="11.2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</row>
    <row r="115" spans="1:42" ht="11.2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</row>
    <row r="116" spans="1:42" ht="11.2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</row>
    <row r="117" spans="1:42" ht="11.2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</row>
    <row r="118" spans="1:42" ht="11.2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</row>
    <row r="119" spans="1:42" ht="11.2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</row>
    <row r="120" spans="1:42" ht="11.2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</row>
    <row r="121" spans="1:42" ht="11.2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</row>
    <row r="122" spans="1:42" ht="11.2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</row>
    <row r="123" spans="1:42" ht="11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</row>
    <row r="124" spans="1:42" ht="11.2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</row>
    <row r="125" spans="1:42" ht="11.2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</row>
    <row r="126" spans="1:42" ht="11.2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</row>
    <row r="127" spans="1:42" ht="11.2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</row>
    <row r="128" spans="1:42" ht="11.2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</row>
    <row r="129" spans="1:42" ht="11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</row>
    <row r="130" spans="1:42" ht="11.2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</row>
    <row r="131" spans="1:42" ht="11.2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</row>
    <row r="132" spans="1:42" ht="11.2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</row>
    <row r="133" spans="1:42" ht="11.2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</row>
    <row r="134" spans="1:42" ht="14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</row>
    <row r="135" spans="1:42" ht="14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</row>
    <row r="136" spans="1:42" ht="14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</row>
    <row r="137" spans="1:42" ht="14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</row>
    <row r="138" spans="1:42" ht="14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</row>
    <row r="139" spans="1:42" ht="14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</row>
    <row r="140" spans="1:42" ht="14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</row>
    <row r="141" spans="1:42" ht="14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</row>
    <row r="142" spans="1:42" ht="14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</row>
    <row r="143" spans="1:42" ht="14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</row>
    <row r="144" spans="1:42" ht="14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</row>
    <row r="145" spans="1:42" ht="14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</row>
    <row r="146" spans="1:42" ht="14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</row>
    <row r="147" spans="1:42" ht="14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</row>
    <row r="148" spans="1:42" ht="14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</row>
    <row r="149" spans="1:42" ht="14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</row>
    <row r="150" spans="1:42" ht="14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</row>
    <row r="151" spans="1:42" ht="14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</row>
    <row r="152" spans="1:42" ht="14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</row>
    <row r="153" spans="1:42" ht="14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</row>
    <row r="154" spans="1:42" ht="14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</row>
    <row r="155" spans="1:42" ht="14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</row>
    <row r="156" spans="1:42" ht="14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</row>
    <row r="157" spans="1:42" ht="14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</row>
    <row r="158" spans="1:42" ht="14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</row>
    <row r="159" spans="1:42" ht="14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</row>
    <row r="160" spans="1:42" ht="14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</row>
    <row r="161" spans="1:42" ht="14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</row>
    <row r="162" spans="1:42" ht="14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</row>
    <row r="163" spans="1:42" ht="14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</row>
    <row r="164" spans="1:42" ht="14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</row>
    <row r="165" spans="1:42" ht="14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</row>
    <row r="166" spans="1:28" ht="14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</row>
    <row r="167" spans="1:28" ht="14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</row>
    <row r="168" spans="1:28" ht="14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</row>
    <row r="169" spans="1:28" ht="14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</row>
    <row r="170" spans="1:28" ht="14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</row>
    <row r="171" spans="1:28" ht="14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 s="95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</row>
    <row r="172" spans="1:28" ht="14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</row>
    <row r="173" spans="1:28" ht="14.25">
      <c r="A173"/>
      <c r="B173"/>
      <c r="C173"/>
      <c r="D173"/>
      <c r="N173" s="92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</row>
    <row r="174" spans="1:28" ht="14.25">
      <c r="A174"/>
      <c r="B174"/>
      <c r="C174"/>
      <c r="D174"/>
      <c r="N174" s="92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</row>
    <row r="175" spans="1:28" ht="14.25">
      <c r="A175"/>
      <c r="B175"/>
      <c r="C175"/>
      <c r="D175"/>
      <c r="N175" s="92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</row>
    <row r="176" spans="1:28" ht="14.25">
      <c r="A176"/>
      <c r="B176"/>
      <c r="C176"/>
      <c r="D176"/>
      <c r="N176" s="92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</row>
    <row r="177" spans="1:28" ht="14.25">
      <c r="A177"/>
      <c r="B177"/>
      <c r="C177"/>
      <c r="D177"/>
      <c r="N177" s="92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</row>
    <row r="178" spans="1:28" ht="14.25">
      <c r="A178"/>
      <c r="B178"/>
      <c r="C178"/>
      <c r="D178"/>
      <c r="N178" s="92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</row>
    <row r="179" ht="11.25">
      <c r="N179" s="92"/>
    </row>
    <row r="180" ht="11.25">
      <c r="N180" s="92"/>
    </row>
    <row r="181" ht="11.25">
      <c r="N181" s="92"/>
    </row>
    <row r="182" ht="11.25">
      <c r="N182" s="92"/>
    </row>
    <row r="183" ht="11.25">
      <c r="N183" s="92"/>
    </row>
    <row r="184" ht="11.25">
      <c r="N184" s="92"/>
    </row>
  </sheetData>
  <sheetProtection/>
  <mergeCells count="10">
    <mergeCell ref="AC77:AI77"/>
    <mergeCell ref="AC78:AI78"/>
    <mergeCell ref="AC79:AM79"/>
    <mergeCell ref="AC81:AN81"/>
    <mergeCell ref="AL4:AP4"/>
    <mergeCell ref="D4:H4"/>
    <mergeCell ref="J4:N4"/>
    <mergeCell ref="R4:V4"/>
    <mergeCell ref="X4:AB4"/>
    <mergeCell ref="AF4:AJ4"/>
  </mergeCells>
  <printOptions horizontalCentered="1"/>
  <pageMargins left="0.7480314960629921" right="0.5118110236220472" top="0.5905511811023623" bottom="0.5905511811023623" header="0" footer="0.3937007874015748"/>
  <pageSetup firstPageNumber="7" useFirstPageNumber="1" horizontalDpi="600" verticalDpi="600" orientation="portrait" pageOrder="overThenDown" paperSize="9" scale="73" r:id="rId1"/>
  <colBreaks count="1" manualBreakCount="1">
    <brk id="28" max="80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5"/>
  <dimension ref="A1:K626"/>
  <sheetViews>
    <sheetView view="pageBreakPreview" zoomScale="80" zoomScaleNormal="80" zoomScaleSheetLayoutView="80" zoomScalePageLayoutView="0" workbookViewId="0" topLeftCell="A1">
      <selection activeCell="N66" sqref="N66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9" width="12.421875" style="61" customWidth="1"/>
    <col min="10" max="10" width="15.00390625" style="61" customWidth="1"/>
    <col min="11" max="11" width="12.421875" style="61" customWidth="1"/>
    <col min="12" max="12" width="0.71875" style="7" customWidth="1"/>
    <col min="13" max="14" width="11.57421875" style="7" hidden="1" customWidth="1"/>
    <col min="15" max="15" width="11.57421875" style="7" customWidth="1"/>
    <col min="16" max="16384" width="9.8515625" style="61" customWidth="1"/>
  </cols>
  <sheetData>
    <row r="1" spans="1:11" s="1" customFormat="1" ht="12.75" customHeight="1">
      <c r="A1" s="293" t="s">
        <v>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294" t="s">
        <v>70</v>
      </c>
      <c r="K2" s="2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95" t="s">
        <v>3</v>
      </c>
      <c r="D4" s="296"/>
      <c r="E4" s="296"/>
      <c r="F4" s="297"/>
      <c r="G4" s="10"/>
      <c r="H4" s="298" t="s">
        <v>4</v>
      </c>
      <c r="I4" s="299"/>
      <c r="J4" s="299"/>
      <c r="K4" s="30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/>
      <c r="F7" s="23" t="str">
        <f>CONCATENATE(D6,"=100")</f>
        <v>2015=100</v>
      </c>
      <c r="G7" s="24"/>
      <c r="H7" s="21" t="s">
        <v>7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224"/>
      <c r="I9" s="224"/>
      <c r="J9" s="224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224"/>
      <c r="I10" s="224"/>
      <c r="J10" s="224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224"/>
      <c r="I11" s="224"/>
      <c r="J11" s="224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224"/>
      <c r="I12" s="224"/>
      <c r="J12" s="224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225"/>
      <c r="I13" s="226"/>
      <c r="J13" s="2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224"/>
      <c r="I14" s="224"/>
      <c r="J14" s="2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225"/>
      <c r="I15" s="226"/>
      <c r="J15" s="2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224"/>
      <c r="I16" s="224"/>
      <c r="J16" s="224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225"/>
      <c r="I17" s="226"/>
      <c r="J17" s="2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224"/>
      <c r="I18" s="224"/>
      <c r="J18" s="224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224"/>
      <c r="I19" s="224"/>
      <c r="J19" s="2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224"/>
      <c r="I20" s="224"/>
      <c r="J20" s="2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224"/>
      <c r="I21" s="224"/>
      <c r="J21" s="224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225"/>
      <c r="I22" s="226"/>
      <c r="J22" s="2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224"/>
      <c r="I23" s="224"/>
      <c r="J23" s="224"/>
      <c r="K23" s="33"/>
    </row>
    <row r="24" spans="1:11" s="43" customFormat="1" ht="11.25" customHeight="1">
      <c r="A24" s="37" t="s">
        <v>19</v>
      </c>
      <c r="B24" s="38"/>
      <c r="C24" s="39">
        <v>9</v>
      </c>
      <c r="D24" s="39">
        <v>9</v>
      </c>
      <c r="E24" s="39">
        <v>9</v>
      </c>
      <c r="F24" s="40">
        <f>IF(D24&gt;0,100*E24/D24,0)</f>
        <v>100</v>
      </c>
      <c r="G24" s="41"/>
      <c r="H24" s="225">
        <v>3.12</v>
      </c>
      <c r="I24" s="226">
        <v>2.745</v>
      </c>
      <c r="J24" s="226">
        <v>3.15</v>
      </c>
      <c r="K24" s="42">
        <f>IF(I24&gt;0,100*J24/I24,0)</f>
        <v>114.75409836065573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224"/>
      <c r="I25" s="224"/>
      <c r="J25" s="224"/>
      <c r="K25" s="33"/>
    </row>
    <row r="26" spans="1:11" s="43" customFormat="1" ht="11.25" customHeight="1">
      <c r="A26" s="37" t="s">
        <v>20</v>
      </c>
      <c r="B26" s="38"/>
      <c r="C26" s="39">
        <v>215</v>
      </c>
      <c r="D26" s="39">
        <v>215</v>
      </c>
      <c r="E26" s="39">
        <v>215</v>
      </c>
      <c r="F26" s="40">
        <f>IF(D26&gt;0,100*E26/D26,0)</f>
        <v>100</v>
      </c>
      <c r="G26" s="41"/>
      <c r="H26" s="225">
        <v>60</v>
      </c>
      <c r="I26" s="226">
        <v>65</v>
      </c>
      <c r="J26" s="226">
        <v>67</v>
      </c>
      <c r="K26" s="42">
        <f>IF(I26&gt;0,100*J26/I26,0)</f>
        <v>103.07692307692308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224"/>
      <c r="I27" s="224"/>
      <c r="J27" s="224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224"/>
      <c r="I28" s="224"/>
      <c r="J28" s="224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224"/>
      <c r="I29" s="224"/>
      <c r="J29" s="224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224"/>
      <c r="I30" s="224"/>
      <c r="J30" s="224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225"/>
      <c r="I31" s="226"/>
      <c r="J31" s="2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224"/>
      <c r="I32" s="224"/>
      <c r="J32" s="224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224"/>
      <c r="I33" s="224"/>
      <c r="J33" s="224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224"/>
      <c r="I34" s="224"/>
      <c r="J34" s="224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224"/>
      <c r="I35" s="224"/>
      <c r="J35" s="224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224"/>
      <c r="I36" s="224"/>
      <c r="J36" s="224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225"/>
      <c r="I37" s="226"/>
      <c r="J37" s="2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224"/>
      <c r="I38" s="224"/>
      <c r="J38" s="224"/>
      <c r="K38" s="33"/>
    </row>
    <row r="39" spans="1:11" s="43" customFormat="1" ht="11.25" customHeight="1">
      <c r="A39" s="37" t="s">
        <v>30</v>
      </c>
      <c r="B39" s="38"/>
      <c r="C39" s="39">
        <v>12</v>
      </c>
      <c r="D39" s="39">
        <v>11.91</v>
      </c>
      <c r="E39" s="39">
        <v>10</v>
      </c>
      <c r="F39" s="40">
        <f>IF(D39&gt;0,100*E39/D39,0)</f>
        <v>83.9630562552477</v>
      </c>
      <c r="G39" s="41"/>
      <c r="H39" s="225">
        <v>1.753</v>
      </c>
      <c r="I39" s="226">
        <v>1.845</v>
      </c>
      <c r="J39" s="226">
        <v>1.19</v>
      </c>
      <c r="K39" s="42">
        <f>IF(I39&gt;0,100*J39/I39,0)</f>
        <v>64.49864498644986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224"/>
      <c r="I40" s="224"/>
      <c r="J40" s="224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224"/>
      <c r="I41" s="224"/>
      <c r="J41" s="224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224"/>
      <c r="I42" s="224"/>
      <c r="J42" s="224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224"/>
      <c r="I43" s="224"/>
      <c r="J43" s="224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224"/>
      <c r="I44" s="224"/>
      <c r="J44" s="224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224"/>
      <c r="I45" s="224"/>
      <c r="J45" s="224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224"/>
      <c r="I46" s="224"/>
      <c r="J46" s="224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224"/>
      <c r="I47" s="224"/>
      <c r="J47" s="224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224"/>
      <c r="I48" s="224"/>
      <c r="J48" s="224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224"/>
      <c r="I49" s="224"/>
      <c r="J49" s="224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225"/>
      <c r="I50" s="226"/>
      <c r="J50" s="2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224"/>
      <c r="I51" s="224"/>
      <c r="J51" s="224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225"/>
      <c r="I52" s="226"/>
      <c r="J52" s="2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224"/>
      <c r="I53" s="224"/>
      <c r="J53" s="224"/>
      <c r="K53" s="33"/>
    </row>
    <row r="54" spans="1:11" s="34" customFormat="1" ht="11.25" customHeight="1">
      <c r="A54" s="36" t="s">
        <v>42</v>
      </c>
      <c r="B54" s="30"/>
      <c r="C54" s="31">
        <v>64</v>
      </c>
      <c r="D54" s="31">
        <v>65</v>
      </c>
      <c r="E54" s="31">
        <v>65</v>
      </c>
      <c r="F54" s="32"/>
      <c r="G54" s="32"/>
      <c r="H54" s="224">
        <v>19.2</v>
      </c>
      <c r="I54" s="224">
        <v>19.5</v>
      </c>
      <c r="J54" s="224">
        <v>18.85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224"/>
      <c r="I55" s="224"/>
      <c r="J55" s="224"/>
      <c r="K55" s="33"/>
    </row>
    <row r="56" spans="1:11" s="34" customFormat="1" ht="11.25" customHeight="1">
      <c r="A56" s="36" t="s">
        <v>44</v>
      </c>
      <c r="B56" s="30"/>
      <c r="C56" s="31">
        <v>151</v>
      </c>
      <c r="D56" s="31">
        <v>147</v>
      </c>
      <c r="E56" s="31">
        <v>180</v>
      </c>
      <c r="F56" s="32"/>
      <c r="G56" s="32"/>
      <c r="H56" s="224">
        <v>37.8</v>
      </c>
      <c r="I56" s="224">
        <v>32</v>
      </c>
      <c r="J56" s="224">
        <v>37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224"/>
      <c r="I57" s="224"/>
      <c r="J57" s="224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224"/>
      <c r="I58" s="224"/>
      <c r="J58" s="224"/>
      <c r="K58" s="33"/>
    </row>
    <row r="59" spans="1:11" s="43" customFormat="1" ht="11.25" customHeight="1">
      <c r="A59" s="37" t="s">
        <v>47</v>
      </c>
      <c r="B59" s="38"/>
      <c r="C59" s="39">
        <v>215</v>
      </c>
      <c r="D59" s="39">
        <v>212</v>
      </c>
      <c r="E59" s="39">
        <v>245</v>
      </c>
      <c r="F59" s="40">
        <f>IF(D59&gt;0,100*E59/D59,0)</f>
        <v>115.56603773584905</v>
      </c>
      <c r="G59" s="41"/>
      <c r="H59" s="225">
        <v>57</v>
      </c>
      <c r="I59" s="226">
        <v>51.5</v>
      </c>
      <c r="J59" s="226">
        <v>55.85</v>
      </c>
      <c r="K59" s="42">
        <f>IF(I59&gt;0,100*J59/I59,0)</f>
        <v>108.44660194174757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224"/>
      <c r="I60" s="224"/>
      <c r="J60" s="224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224"/>
      <c r="I61" s="224"/>
      <c r="J61" s="224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224"/>
      <c r="I62" s="224"/>
      <c r="J62" s="224"/>
      <c r="K62" s="33"/>
    </row>
    <row r="63" spans="1:11" s="34" customFormat="1" ht="11.25" customHeight="1">
      <c r="A63" s="36" t="s">
        <v>50</v>
      </c>
      <c r="B63" s="30"/>
      <c r="C63" s="31">
        <v>3</v>
      </c>
      <c r="D63" s="31">
        <v>3</v>
      </c>
      <c r="E63" s="31">
        <v>3</v>
      </c>
      <c r="F63" s="32"/>
      <c r="G63" s="32"/>
      <c r="H63" s="224">
        <v>0.225</v>
      </c>
      <c r="I63" s="224">
        <v>0.225</v>
      </c>
      <c r="J63" s="224">
        <v>0.225</v>
      </c>
      <c r="K63" s="33"/>
    </row>
    <row r="64" spans="1:11" s="43" customFormat="1" ht="11.25" customHeight="1">
      <c r="A64" s="37" t="s">
        <v>51</v>
      </c>
      <c r="B64" s="38"/>
      <c r="C64" s="39">
        <v>3</v>
      </c>
      <c r="D64" s="39">
        <v>3</v>
      </c>
      <c r="E64" s="39">
        <v>3</v>
      </c>
      <c r="F64" s="40">
        <f>IF(D64&gt;0,100*E64/D64,0)</f>
        <v>100</v>
      </c>
      <c r="G64" s="41"/>
      <c r="H64" s="225">
        <v>0.225</v>
      </c>
      <c r="I64" s="226">
        <v>0.225</v>
      </c>
      <c r="J64" s="226">
        <v>0.225</v>
      </c>
      <c r="K64" s="42">
        <f>IF(I64&gt;0,100*J64/I64,0)</f>
        <v>100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224"/>
      <c r="I65" s="224"/>
      <c r="J65" s="224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225"/>
      <c r="I66" s="226"/>
      <c r="J66" s="2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224"/>
      <c r="I67" s="224"/>
      <c r="J67" s="224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224"/>
      <c r="I68" s="224"/>
      <c r="J68" s="224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224"/>
      <c r="I69" s="224"/>
      <c r="J69" s="224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225"/>
      <c r="I70" s="226"/>
      <c r="J70" s="2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224"/>
      <c r="I71" s="224"/>
      <c r="J71" s="224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224"/>
      <c r="I72" s="224"/>
      <c r="J72" s="224"/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224"/>
      <c r="I73" s="224"/>
      <c r="J73" s="224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224"/>
      <c r="I74" s="224"/>
      <c r="J74" s="224"/>
      <c r="K74" s="33"/>
    </row>
    <row r="75" spans="1:11" s="34" customFormat="1" ht="11.25" customHeight="1">
      <c r="A75" s="36" t="s">
        <v>59</v>
      </c>
      <c r="B75" s="30"/>
      <c r="C75" s="31">
        <v>2</v>
      </c>
      <c r="D75" s="31">
        <v>2</v>
      </c>
      <c r="E75" s="31">
        <v>2</v>
      </c>
      <c r="F75" s="32"/>
      <c r="G75" s="32"/>
      <c r="H75" s="224">
        <v>0.5</v>
      </c>
      <c r="I75" s="224">
        <v>0.5</v>
      </c>
      <c r="J75" s="224">
        <v>0.5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224"/>
      <c r="I76" s="224"/>
      <c r="J76" s="224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224"/>
      <c r="I77" s="224"/>
      <c r="J77" s="224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224"/>
      <c r="I78" s="224"/>
      <c r="J78" s="224"/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224"/>
      <c r="I79" s="224"/>
      <c r="J79" s="224"/>
      <c r="K79" s="33"/>
    </row>
    <row r="80" spans="1:11" s="43" customFormat="1" ht="11.25" customHeight="1">
      <c r="A80" s="44" t="s">
        <v>64</v>
      </c>
      <c r="B80" s="38"/>
      <c r="C80" s="39">
        <v>2</v>
      </c>
      <c r="D80" s="39">
        <v>2</v>
      </c>
      <c r="E80" s="39">
        <v>2</v>
      </c>
      <c r="F80" s="40">
        <f>IF(D80&gt;0,100*E80/D80,0)</f>
        <v>100</v>
      </c>
      <c r="G80" s="41"/>
      <c r="H80" s="225">
        <v>0.5</v>
      </c>
      <c r="I80" s="226">
        <v>0.5</v>
      </c>
      <c r="J80" s="226">
        <v>0.5</v>
      </c>
      <c r="K80" s="42">
        <f>IF(I80&gt;0,100*J80/I80,0)</f>
        <v>100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224"/>
      <c r="I81" s="224"/>
      <c r="J81" s="224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224"/>
      <c r="I82" s="224"/>
      <c r="J82" s="224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224"/>
      <c r="I83" s="224"/>
      <c r="J83" s="224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225"/>
      <c r="I84" s="226"/>
      <c r="J84" s="226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224"/>
      <c r="I85" s="224"/>
      <c r="J85" s="224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224"/>
      <c r="I86" s="224"/>
      <c r="J86" s="224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227"/>
      <c r="I87" s="228"/>
      <c r="J87" s="228"/>
      <c r="K87" s="51"/>
    </row>
    <row r="88" spans="1:11" s="43" customFormat="1" ht="11.25" customHeight="1">
      <c r="A88" s="52" t="s">
        <v>68</v>
      </c>
      <c r="B88" s="53"/>
      <c r="C88" s="54">
        <v>456</v>
      </c>
      <c r="D88" s="54">
        <v>452.90999999999997</v>
      </c>
      <c r="E88" s="54">
        <v>484</v>
      </c>
      <c r="F88" s="55">
        <f>IF(D88&gt;0,100*E88/D88,0)</f>
        <v>106.8644984654788</v>
      </c>
      <c r="G88" s="41"/>
      <c r="H88" s="229">
        <v>122.59799999999998</v>
      </c>
      <c r="I88" s="230">
        <v>121.815</v>
      </c>
      <c r="J88" s="230">
        <v>127.91499999999999</v>
      </c>
      <c r="K88" s="55">
        <f>IF(I88&gt;0,100*J88/I88,0)</f>
        <v>105.0075934819193</v>
      </c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231"/>
      <c r="I89" s="232"/>
      <c r="J89" s="232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31496062992125984" top="0.3937007874015748" bottom="0.3937007874015748" header="0" footer="0.2755905511811024"/>
  <pageSetup firstPageNumber="9" useFirstPageNumber="1" horizontalDpi="600" verticalDpi="600" orientation="portrait" paperSize="9" scale="7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6"/>
  <dimension ref="A1:K626"/>
  <sheetViews>
    <sheetView view="pageBreakPreview" zoomScale="80" zoomScaleNormal="80" zoomScaleSheetLayoutView="80" zoomScalePageLayoutView="0" workbookViewId="0" topLeftCell="A52">
      <selection activeCell="N66" sqref="N66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9" width="12.421875" style="61" customWidth="1"/>
    <col min="10" max="10" width="15.00390625" style="61" customWidth="1"/>
    <col min="11" max="11" width="12.421875" style="61" customWidth="1"/>
    <col min="12" max="12" width="0.71875" style="7" customWidth="1"/>
    <col min="13" max="14" width="11.57421875" style="7" hidden="1" customWidth="1"/>
    <col min="15" max="15" width="11.57421875" style="7" customWidth="1"/>
    <col min="16" max="16384" width="9.8515625" style="61" customWidth="1"/>
  </cols>
  <sheetData>
    <row r="1" spans="1:11" s="1" customFormat="1" ht="12.75" customHeight="1">
      <c r="A1" s="293" t="s">
        <v>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294" t="s">
        <v>70</v>
      </c>
      <c r="K2" s="2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95" t="s">
        <v>3</v>
      </c>
      <c r="D4" s="296"/>
      <c r="E4" s="296"/>
      <c r="F4" s="297"/>
      <c r="G4" s="10"/>
      <c r="H4" s="298" t="s">
        <v>4</v>
      </c>
      <c r="I4" s="299"/>
      <c r="J4" s="299"/>
      <c r="K4" s="30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/>
      <c r="F7" s="23" t="str">
        <f>CONCATENATE(D6,"=100")</f>
        <v>2015=100</v>
      </c>
      <c r="G7" s="24"/>
      <c r="H7" s="21" t="s">
        <v>7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224"/>
      <c r="I9" s="224"/>
      <c r="J9" s="224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224"/>
      <c r="I10" s="224"/>
      <c r="J10" s="224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224"/>
      <c r="I11" s="224"/>
      <c r="J11" s="224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224"/>
      <c r="I12" s="224"/>
      <c r="J12" s="224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225"/>
      <c r="I13" s="226"/>
      <c r="J13" s="2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224"/>
      <c r="I14" s="224"/>
      <c r="J14" s="2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225"/>
      <c r="I15" s="226"/>
      <c r="J15" s="2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224"/>
      <c r="I16" s="224"/>
      <c r="J16" s="224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225"/>
      <c r="I17" s="226"/>
      <c r="J17" s="2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224"/>
      <c r="I18" s="224"/>
      <c r="J18" s="224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224"/>
      <c r="I19" s="224"/>
      <c r="J19" s="2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224"/>
      <c r="I20" s="224"/>
      <c r="J20" s="2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224"/>
      <c r="I21" s="224"/>
      <c r="J21" s="224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225"/>
      <c r="I22" s="226"/>
      <c r="J22" s="2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224"/>
      <c r="I23" s="224"/>
      <c r="J23" s="224"/>
      <c r="K23" s="33"/>
    </row>
    <row r="24" spans="1:11" s="43" customFormat="1" ht="11.25" customHeight="1">
      <c r="A24" s="37" t="s">
        <v>19</v>
      </c>
      <c r="B24" s="38"/>
      <c r="C24" s="39">
        <v>1</v>
      </c>
      <c r="D24" s="39">
        <v>1</v>
      </c>
      <c r="E24" s="39">
        <v>1</v>
      </c>
      <c r="F24" s="40">
        <f>IF(D24&gt;0,100*E24/D24,0)</f>
        <v>100</v>
      </c>
      <c r="G24" s="41"/>
      <c r="H24" s="225">
        <v>0.35</v>
      </c>
      <c r="I24" s="226">
        <v>0.315</v>
      </c>
      <c r="J24" s="226">
        <v>0.36</v>
      </c>
      <c r="K24" s="42">
        <f>IF(I24&gt;0,100*J24/I24,0)</f>
        <v>114.28571428571429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224"/>
      <c r="I25" s="224"/>
      <c r="J25" s="224"/>
      <c r="K25" s="33"/>
    </row>
    <row r="26" spans="1:11" s="43" customFormat="1" ht="11.25" customHeight="1">
      <c r="A26" s="37" t="s">
        <v>20</v>
      </c>
      <c r="B26" s="38"/>
      <c r="C26" s="39">
        <v>47</v>
      </c>
      <c r="D26" s="39">
        <v>47</v>
      </c>
      <c r="E26" s="39">
        <v>47</v>
      </c>
      <c r="F26" s="40">
        <f>IF(D26&gt;0,100*E26/D26,0)</f>
        <v>100</v>
      </c>
      <c r="G26" s="41"/>
      <c r="H26" s="225">
        <v>5.3</v>
      </c>
      <c r="I26" s="226">
        <v>5.3</v>
      </c>
      <c r="J26" s="226">
        <v>5.2</v>
      </c>
      <c r="K26" s="42">
        <f>IF(I26&gt;0,100*J26/I26,0)</f>
        <v>98.11320754716982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224"/>
      <c r="I27" s="224"/>
      <c r="J27" s="224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224"/>
      <c r="I28" s="224"/>
      <c r="J28" s="224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224"/>
      <c r="I29" s="224"/>
      <c r="J29" s="224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224"/>
      <c r="I30" s="224"/>
      <c r="J30" s="224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225"/>
      <c r="I31" s="226"/>
      <c r="J31" s="2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224"/>
      <c r="I32" s="224"/>
      <c r="J32" s="224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224"/>
      <c r="I33" s="224"/>
      <c r="J33" s="224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224"/>
      <c r="I34" s="224"/>
      <c r="J34" s="224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224"/>
      <c r="I35" s="224"/>
      <c r="J35" s="224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224"/>
      <c r="I36" s="224"/>
      <c r="J36" s="224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225"/>
      <c r="I37" s="226"/>
      <c r="J37" s="2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224"/>
      <c r="I38" s="224"/>
      <c r="J38" s="224"/>
      <c r="K38" s="33"/>
    </row>
    <row r="39" spans="1:11" s="43" customFormat="1" ht="11.25" customHeight="1">
      <c r="A39" s="37" t="s">
        <v>30</v>
      </c>
      <c r="B39" s="38"/>
      <c r="C39" s="39"/>
      <c r="D39" s="244">
        <v>0.5</v>
      </c>
      <c r="E39" s="39">
        <v>1</v>
      </c>
      <c r="F39" s="40">
        <f>IF(D39&gt;0,100*E39/D39,0)</f>
        <v>200</v>
      </c>
      <c r="G39" s="41"/>
      <c r="H39" s="225">
        <v>0.046</v>
      </c>
      <c r="I39" s="226">
        <v>0.075</v>
      </c>
      <c r="J39" s="226">
        <v>0.05</v>
      </c>
      <c r="K39" s="42">
        <f>IF(I39&gt;0,100*J39/I39,0)</f>
        <v>66.66666666666667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224"/>
      <c r="I40" s="224"/>
      <c r="J40" s="224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224"/>
      <c r="I41" s="224"/>
      <c r="J41" s="224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224"/>
      <c r="I42" s="224"/>
      <c r="J42" s="224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224"/>
      <c r="I43" s="224"/>
      <c r="J43" s="224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224"/>
      <c r="I44" s="224"/>
      <c r="J44" s="224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224"/>
      <c r="I45" s="224"/>
      <c r="J45" s="224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224"/>
      <c r="I46" s="224"/>
      <c r="J46" s="224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224"/>
      <c r="I47" s="224"/>
      <c r="J47" s="224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224"/>
      <c r="I48" s="224"/>
      <c r="J48" s="224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224"/>
      <c r="I49" s="224"/>
      <c r="J49" s="224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225"/>
      <c r="I50" s="226"/>
      <c r="J50" s="2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224"/>
      <c r="I51" s="224"/>
      <c r="J51" s="224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225"/>
      <c r="I52" s="226"/>
      <c r="J52" s="2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224"/>
      <c r="I53" s="224"/>
      <c r="J53" s="224"/>
      <c r="K53" s="33"/>
    </row>
    <row r="54" spans="1:11" s="34" customFormat="1" ht="11.25" customHeight="1">
      <c r="A54" s="36" t="s">
        <v>42</v>
      </c>
      <c r="B54" s="30"/>
      <c r="C54" s="31">
        <v>12</v>
      </c>
      <c r="D54" s="31">
        <v>12</v>
      </c>
      <c r="E54" s="31">
        <v>12</v>
      </c>
      <c r="F54" s="32"/>
      <c r="G54" s="32"/>
      <c r="H54" s="224">
        <v>3</v>
      </c>
      <c r="I54" s="224">
        <v>3</v>
      </c>
      <c r="J54" s="224">
        <v>3.12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224"/>
      <c r="I55" s="224"/>
      <c r="J55" s="224"/>
      <c r="K55" s="33"/>
    </row>
    <row r="56" spans="1:11" s="34" customFormat="1" ht="11.25" customHeight="1">
      <c r="A56" s="36" t="s">
        <v>44</v>
      </c>
      <c r="B56" s="30"/>
      <c r="C56" s="31">
        <v>21.5</v>
      </c>
      <c r="D56" s="31">
        <v>20</v>
      </c>
      <c r="E56" s="31">
        <v>20</v>
      </c>
      <c r="F56" s="32"/>
      <c r="G56" s="32"/>
      <c r="H56" s="224">
        <v>6.3</v>
      </c>
      <c r="I56" s="224">
        <v>6.2</v>
      </c>
      <c r="J56" s="224">
        <v>2.65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224"/>
      <c r="I57" s="224"/>
      <c r="J57" s="224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224"/>
      <c r="I58" s="224"/>
      <c r="J58" s="224"/>
      <c r="K58" s="33"/>
    </row>
    <row r="59" spans="1:11" s="43" customFormat="1" ht="11.25" customHeight="1">
      <c r="A59" s="37" t="s">
        <v>47</v>
      </c>
      <c r="B59" s="38"/>
      <c r="C59" s="39">
        <v>33.5</v>
      </c>
      <c r="D59" s="39">
        <v>32</v>
      </c>
      <c r="E59" s="39">
        <v>32</v>
      </c>
      <c r="F59" s="40">
        <f>IF(D59&gt;0,100*E59/D59,0)</f>
        <v>100</v>
      </c>
      <c r="G59" s="41"/>
      <c r="H59" s="225">
        <v>9.3</v>
      </c>
      <c r="I59" s="226">
        <v>9.2</v>
      </c>
      <c r="J59" s="226">
        <v>5.77</v>
      </c>
      <c r="K59" s="42">
        <f>IF(I59&gt;0,100*J59/I59,0)</f>
        <v>62.71739130434783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224"/>
      <c r="I60" s="224"/>
      <c r="J60" s="224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224"/>
      <c r="I61" s="224"/>
      <c r="J61" s="224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224"/>
      <c r="I62" s="224"/>
      <c r="J62" s="224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224"/>
      <c r="I63" s="224"/>
      <c r="J63" s="224"/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225"/>
      <c r="I64" s="226"/>
      <c r="J64" s="2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224"/>
      <c r="I65" s="224"/>
      <c r="J65" s="224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225"/>
      <c r="I66" s="226"/>
      <c r="J66" s="2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224"/>
      <c r="I67" s="224"/>
      <c r="J67" s="224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224"/>
      <c r="I68" s="224"/>
      <c r="J68" s="224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224"/>
      <c r="I69" s="224"/>
      <c r="J69" s="224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225"/>
      <c r="I70" s="226"/>
      <c r="J70" s="2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224"/>
      <c r="I71" s="224"/>
      <c r="J71" s="224"/>
      <c r="K71" s="33"/>
    </row>
    <row r="72" spans="1:11" s="34" customFormat="1" ht="11.25" customHeight="1">
      <c r="A72" s="36" t="s">
        <v>56</v>
      </c>
      <c r="B72" s="30"/>
      <c r="C72" s="31">
        <v>1</v>
      </c>
      <c r="D72" s="31">
        <v>1</v>
      </c>
      <c r="E72" s="31">
        <v>1</v>
      </c>
      <c r="F72" s="32"/>
      <c r="G72" s="32"/>
      <c r="H72" s="224">
        <v>0.11</v>
      </c>
      <c r="I72" s="224">
        <v>0.11</v>
      </c>
      <c r="J72" s="224">
        <v>0.11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224"/>
      <c r="I73" s="224"/>
      <c r="J73" s="224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224"/>
      <c r="I74" s="224"/>
      <c r="J74" s="224"/>
      <c r="K74" s="33"/>
    </row>
    <row r="75" spans="1:11" s="34" customFormat="1" ht="11.25" customHeight="1">
      <c r="A75" s="36" t="s">
        <v>59</v>
      </c>
      <c r="B75" s="30"/>
      <c r="C75" s="31">
        <v>2</v>
      </c>
      <c r="D75" s="31">
        <v>15</v>
      </c>
      <c r="E75" s="31">
        <v>15</v>
      </c>
      <c r="F75" s="32"/>
      <c r="G75" s="32"/>
      <c r="H75" s="224">
        <v>0.086</v>
      </c>
      <c r="I75" s="224">
        <v>0.63</v>
      </c>
      <c r="J75" s="224">
        <v>0.63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224"/>
      <c r="I76" s="224"/>
      <c r="J76" s="224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224"/>
      <c r="I77" s="224"/>
      <c r="J77" s="224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224"/>
      <c r="I78" s="224"/>
      <c r="J78" s="224"/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224"/>
      <c r="I79" s="224"/>
      <c r="J79" s="224"/>
      <c r="K79" s="33"/>
    </row>
    <row r="80" spans="1:11" s="43" customFormat="1" ht="11.25" customHeight="1">
      <c r="A80" s="44" t="s">
        <v>64</v>
      </c>
      <c r="B80" s="38"/>
      <c r="C80" s="39">
        <v>3</v>
      </c>
      <c r="D80" s="39">
        <v>16</v>
      </c>
      <c r="E80" s="39">
        <v>16</v>
      </c>
      <c r="F80" s="40">
        <f>IF(D80&gt;0,100*E80/D80,0)</f>
        <v>100</v>
      </c>
      <c r="G80" s="41"/>
      <c r="H80" s="225">
        <v>0.196</v>
      </c>
      <c r="I80" s="226">
        <v>0.74</v>
      </c>
      <c r="J80" s="226">
        <v>0.74</v>
      </c>
      <c r="K80" s="42">
        <f>IF(I80&gt;0,100*J80/I80,0)</f>
        <v>100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224"/>
      <c r="I81" s="224"/>
      <c r="J81" s="224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224"/>
      <c r="I82" s="224"/>
      <c r="J82" s="224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224"/>
      <c r="I83" s="224"/>
      <c r="J83" s="224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225"/>
      <c r="I84" s="226"/>
      <c r="J84" s="226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224"/>
      <c r="I85" s="224"/>
      <c r="J85" s="224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224"/>
      <c r="I86" s="224"/>
      <c r="J86" s="224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227"/>
      <c r="I87" s="228"/>
      <c r="J87" s="228"/>
      <c r="K87" s="51"/>
    </row>
    <row r="88" spans="1:11" s="43" customFormat="1" ht="11.25" customHeight="1">
      <c r="A88" s="52" t="s">
        <v>68</v>
      </c>
      <c r="B88" s="53"/>
      <c r="C88" s="54">
        <v>84.80872</v>
      </c>
      <c r="D88" s="54">
        <v>96.5</v>
      </c>
      <c r="E88" s="54">
        <v>97</v>
      </c>
      <c r="F88" s="55">
        <f>IF(D88&gt;0,100*E88/D88,0)</f>
        <v>100.51813471502591</v>
      </c>
      <c r="G88" s="41"/>
      <c r="H88" s="229">
        <v>15.192</v>
      </c>
      <c r="I88" s="230">
        <v>15.63</v>
      </c>
      <c r="J88" s="230">
        <v>12.12</v>
      </c>
      <c r="K88" s="55">
        <f>IF(I88&gt;0,100*J88/I88,0)</f>
        <v>77.54318618042227</v>
      </c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231"/>
      <c r="I89" s="232"/>
      <c r="J89" s="232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31496062992125984" top="0.3937007874015748" bottom="0.3937007874015748" header="0" footer="0.2755905511811024"/>
  <pageSetup firstPageNumber="9" useFirstPageNumber="1" horizontalDpi="600" verticalDpi="600" orientation="portrait" paperSize="9" scale="7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7"/>
  <dimension ref="A1:K626"/>
  <sheetViews>
    <sheetView view="pageBreakPreview" zoomScale="80" zoomScaleNormal="80" zoomScaleSheetLayoutView="80" zoomScalePageLayoutView="0" workbookViewId="0" topLeftCell="A52">
      <selection activeCell="N66" sqref="N66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9" width="12.421875" style="61" customWidth="1"/>
    <col min="10" max="10" width="15.00390625" style="61" customWidth="1"/>
    <col min="11" max="11" width="12.421875" style="61" customWidth="1"/>
    <col min="12" max="12" width="0.71875" style="7" customWidth="1"/>
    <col min="13" max="14" width="11.57421875" style="7" hidden="1" customWidth="1"/>
    <col min="15" max="15" width="11.57421875" style="7" customWidth="1"/>
    <col min="16" max="16384" width="9.8515625" style="61" customWidth="1"/>
  </cols>
  <sheetData>
    <row r="1" spans="1:11" s="1" customFormat="1" ht="12.75" customHeight="1">
      <c r="A1" s="293" t="s">
        <v>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294" t="s">
        <v>70</v>
      </c>
      <c r="K2" s="2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95" t="s">
        <v>3</v>
      </c>
      <c r="D4" s="296"/>
      <c r="E4" s="296"/>
      <c r="F4" s="297"/>
      <c r="G4" s="10"/>
      <c r="H4" s="298" t="s">
        <v>4</v>
      </c>
      <c r="I4" s="299"/>
      <c r="J4" s="299"/>
      <c r="K4" s="30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298</v>
      </c>
      <c r="D7" s="22" t="s">
        <v>7</v>
      </c>
      <c r="E7" s="22">
        <v>10</v>
      </c>
      <c r="F7" s="23" t="str">
        <f>CONCATENATE(D6,"=100")</f>
        <v>2014=100</v>
      </c>
      <c r="G7" s="24"/>
      <c r="H7" s="21" t="s">
        <v>298</v>
      </c>
      <c r="I7" s="22" t="s">
        <v>7</v>
      </c>
      <c r="J7" s="22">
        <v>12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224"/>
      <c r="I9" s="224"/>
      <c r="J9" s="224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224"/>
      <c r="I10" s="224"/>
      <c r="J10" s="224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224"/>
      <c r="I11" s="224"/>
      <c r="J11" s="224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224"/>
      <c r="I12" s="224"/>
      <c r="J12" s="224"/>
      <c r="K12" s="33"/>
    </row>
    <row r="13" spans="1:11" s="43" customFormat="1" ht="11.25" customHeight="1">
      <c r="A13" s="37" t="s">
        <v>12</v>
      </c>
      <c r="B13" s="38"/>
      <c r="C13" s="39">
        <v>0</v>
      </c>
      <c r="D13" s="39">
        <v>0</v>
      </c>
      <c r="E13" s="39">
        <v>0</v>
      </c>
      <c r="F13" s="40">
        <f>IF(D13&gt;0,100*E13/D13,0)</f>
        <v>0</v>
      </c>
      <c r="G13" s="41"/>
      <c r="H13" s="225">
        <v>0</v>
      </c>
      <c r="I13" s="226">
        <v>0</v>
      </c>
      <c r="J13" s="226">
        <v>0</v>
      </c>
      <c r="K13" s="42">
        <f>IF(I13&gt;0,100*J13/I13,0)</f>
        <v>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224"/>
      <c r="I14" s="224"/>
      <c r="J14" s="224"/>
      <c r="K14" s="33"/>
    </row>
    <row r="15" spans="1:11" s="43" customFormat="1" ht="11.25" customHeight="1">
      <c r="A15" s="37" t="s">
        <v>13</v>
      </c>
      <c r="B15" s="38"/>
      <c r="C15" s="39">
        <v>2</v>
      </c>
      <c r="D15" s="39">
        <v>1</v>
      </c>
      <c r="E15" s="39">
        <v>1</v>
      </c>
      <c r="F15" s="40">
        <f>IF(D15&gt;0,100*E15/D15,0)</f>
        <v>100</v>
      </c>
      <c r="G15" s="41"/>
      <c r="H15" s="225">
        <v>0.03</v>
      </c>
      <c r="I15" s="226">
        <v>0.015</v>
      </c>
      <c r="J15" s="226">
        <v>0.015</v>
      </c>
      <c r="K15" s="42">
        <f>IF(I15&gt;0,100*J15/I15,0)</f>
        <v>100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224"/>
      <c r="I16" s="224"/>
      <c r="J16" s="224"/>
      <c r="K16" s="33"/>
    </row>
    <row r="17" spans="1:11" s="43" customFormat="1" ht="11.25" customHeight="1">
      <c r="A17" s="37" t="s">
        <v>14</v>
      </c>
      <c r="B17" s="38"/>
      <c r="C17" s="39">
        <v>1</v>
      </c>
      <c r="D17" s="39"/>
      <c r="E17" s="39"/>
      <c r="F17" s="40"/>
      <c r="G17" s="41"/>
      <c r="H17" s="225">
        <v>0.012</v>
      </c>
      <c r="I17" s="226"/>
      <c r="J17" s="2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224"/>
      <c r="I18" s="224"/>
      <c r="J18" s="224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>
        <v>63</v>
      </c>
      <c r="F19" s="32"/>
      <c r="G19" s="32"/>
      <c r="H19" s="224"/>
      <c r="I19" s="224"/>
      <c r="J19" s="224">
        <v>0.788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224"/>
      <c r="I20" s="224"/>
      <c r="J20" s="2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224"/>
      <c r="I21" s="224"/>
      <c r="J21" s="224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>
        <v>63</v>
      </c>
      <c r="F22" s="40"/>
      <c r="G22" s="41"/>
      <c r="H22" s="225"/>
      <c r="I22" s="226"/>
      <c r="J22" s="226">
        <v>0.788</v>
      </c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224"/>
      <c r="I23" s="224"/>
      <c r="J23" s="224"/>
      <c r="K23" s="33"/>
    </row>
    <row r="24" spans="1:11" s="43" customFormat="1" ht="11.25" customHeight="1">
      <c r="A24" s="37" t="s">
        <v>19</v>
      </c>
      <c r="B24" s="38"/>
      <c r="C24" s="39">
        <v>4451</v>
      </c>
      <c r="D24" s="39">
        <v>5077</v>
      </c>
      <c r="E24" s="39">
        <v>4917</v>
      </c>
      <c r="F24" s="40">
        <f>IF(D24&gt;0,100*E24/D24,0)</f>
        <v>96.84853259799094</v>
      </c>
      <c r="G24" s="41"/>
      <c r="H24" s="225">
        <v>53.591</v>
      </c>
      <c r="I24" s="226">
        <v>63.48</v>
      </c>
      <c r="J24" s="226">
        <v>61.464</v>
      </c>
      <c r="K24" s="42">
        <f>IF(I24&gt;0,100*J24/I24,0)</f>
        <v>96.82419659735349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224"/>
      <c r="I25" s="224"/>
      <c r="J25" s="224"/>
      <c r="K25" s="33"/>
    </row>
    <row r="26" spans="1:11" s="43" customFormat="1" ht="11.25" customHeight="1">
      <c r="A26" s="37" t="s">
        <v>20</v>
      </c>
      <c r="B26" s="38"/>
      <c r="C26" s="39">
        <v>190</v>
      </c>
      <c r="D26" s="39">
        <v>200</v>
      </c>
      <c r="E26" s="39">
        <v>200</v>
      </c>
      <c r="F26" s="40">
        <f>IF(D26&gt;0,100*E26/D26,0)</f>
        <v>100</v>
      </c>
      <c r="G26" s="41"/>
      <c r="H26" s="225">
        <v>2.5</v>
      </c>
      <c r="I26" s="226">
        <v>2.5</v>
      </c>
      <c r="J26" s="226">
        <v>2.5</v>
      </c>
      <c r="K26" s="42">
        <f>IF(I26&gt;0,100*J26/I26,0)</f>
        <v>100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224"/>
      <c r="I27" s="224"/>
      <c r="J27" s="224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224"/>
      <c r="I28" s="224"/>
      <c r="J28" s="224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224"/>
      <c r="I29" s="224"/>
      <c r="J29" s="224"/>
      <c r="K29" s="33"/>
    </row>
    <row r="30" spans="1:11" s="34" customFormat="1" ht="11.25" customHeight="1">
      <c r="A30" s="36" t="s">
        <v>23</v>
      </c>
      <c r="B30" s="30"/>
      <c r="C30" s="31">
        <v>100</v>
      </c>
      <c r="D30" s="31">
        <v>470</v>
      </c>
      <c r="E30" s="31">
        <v>363</v>
      </c>
      <c r="F30" s="32"/>
      <c r="G30" s="32"/>
      <c r="H30" s="224">
        <v>1.5</v>
      </c>
      <c r="I30" s="224">
        <v>11.75</v>
      </c>
      <c r="J30" s="224">
        <v>8.98</v>
      </c>
      <c r="K30" s="33"/>
    </row>
    <row r="31" spans="1:11" s="43" customFormat="1" ht="11.25" customHeight="1">
      <c r="A31" s="44" t="s">
        <v>24</v>
      </c>
      <c r="B31" s="38"/>
      <c r="C31" s="39">
        <v>100</v>
      </c>
      <c r="D31" s="39">
        <v>470</v>
      </c>
      <c r="E31" s="39">
        <v>363</v>
      </c>
      <c r="F31" s="40">
        <f>IF(D31&gt;0,100*E31/D31,0)</f>
        <v>77.23404255319149</v>
      </c>
      <c r="G31" s="41"/>
      <c r="H31" s="225">
        <v>1.5</v>
      </c>
      <c r="I31" s="226">
        <v>11.75</v>
      </c>
      <c r="J31" s="226">
        <v>8.98</v>
      </c>
      <c r="K31" s="42">
        <f>IF(I31&gt;0,100*J31/I31,0)</f>
        <v>76.42553191489361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224"/>
      <c r="I32" s="224"/>
      <c r="J32" s="224"/>
      <c r="K32" s="33"/>
    </row>
    <row r="33" spans="1:11" s="34" customFormat="1" ht="11.25" customHeight="1">
      <c r="A33" s="36" t="s">
        <v>25</v>
      </c>
      <c r="B33" s="30"/>
      <c r="C33" s="31">
        <v>70</v>
      </c>
      <c r="D33" s="31">
        <v>50</v>
      </c>
      <c r="E33" s="31">
        <v>60</v>
      </c>
      <c r="F33" s="32"/>
      <c r="G33" s="32"/>
      <c r="H33" s="224">
        <v>1.381</v>
      </c>
      <c r="I33" s="224">
        <v>1.05</v>
      </c>
      <c r="J33" s="224">
        <v>1.275</v>
      </c>
      <c r="K33" s="33"/>
    </row>
    <row r="34" spans="1:11" s="34" customFormat="1" ht="11.25" customHeight="1">
      <c r="A34" s="36" t="s">
        <v>26</v>
      </c>
      <c r="B34" s="30"/>
      <c r="C34" s="31">
        <v>9</v>
      </c>
      <c r="D34" s="31">
        <v>9</v>
      </c>
      <c r="E34" s="31">
        <v>9</v>
      </c>
      <c r="F34" s="32"/>
      <c r="G34" s="32"/>
      <c r="H34" s="224">
        <v>0.201</v>
      </c>
      <c r="I34" s="224">
        <v>0.203</v>
      </c>
      <c r="J34" s="224">
        <v>0.2</v>
      </c>
      <c r="K34" s="33"/>
    </row>
    <row r="35" spans="1:11" s="34" customFormat="1" ht="11.25" customHeight="1">
      <c r="A35" s="36" t="s">
        <v>27</v>
      </c>
      <c r="B35" s="30"/>
      <c r="C35" s="31">
        <v>6</v>
      </c>
      <c r="D35" s="31">
        <v>6</v>
      </c>
      <c r="E35" s="31">
        <v>6</v>
      </c>
      <c r="F35" s="32"/>
      <c r="G35" s="32"/>
      <c r="H35" s="224">
        <v>0.14</v>
      </c>
      <c r="I35" s="224">
        <v>0.14</v>
      </c>
      <c r="J35" s="224">
        <v>0.14</v>
      </c>
      <c r="K35" s="33"/>
    </row>
    <row r="36" spans="1:11" s="34" customFormat="1" ht="11.25" customHeight="1">
      <c r="A36" s="36" t="s">
        <v>28</v>
      </c>
      <c r="B36" s="30"/>
      <c r="C36" s="31">
        <v>29</v>
      </c>
      <c r="D36" s="31">
        <v>29</v>
      </c>
      <c r="E36" s="31">
        <v>29</v>
      </c>
      <c r="F36" s="32"/>
      <c r="G36" s="32"/>
      <c r="H36" s="224">
        <v>0.608</v>
      </c>
      <c r="I36" s="224">
        <v>0.58</v>
      </c>
      <c r="J36" s="224">
        <v>0.58</v>
      </c>
      <c r="K36" s="33"/>
    </row>
    <row r="37" spans="1:11" s="43" customFormat="1" ht="11.25" customHeight="1">
      <c r="A37" s="37" t="s">
        <v>29</v>
      </c>
      <c r="B37" s="38"/>
      <c r="C37" s="39">
        <v>114</v>
      </c>
      <c r="D37" s="39">
        <v>94</v>
      </c>
      <c r="E37" s="39">
        <v>104</v>
      </c>
      <c r="F37" s="40">
        <f>IF(D37&gt;0,100*E37/D37,0)</f>
        <v>110.63829787234043</v>
      </c>
      <c r="G37" s="41"/>
      <c r="H37" s="225">
        <v>2.33</v>
      </c>
      <c r="I37" s="226">
        <v>1.9730000000000003</v>
      </c>
      <c r="J37" s="226">
        <v>2.195</v>
      </c>
      <c r="K37" s="42">
        <f>IF(I37&gt;0,100*J37/I37,0)</f>
        <v>111.25190065889505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224"/>
      <c r="I38" s="224"/>
      <c r="J38" s="224"/>
      <c r="K38" s="33"/>
    </row>
    <row r="39" spans="1:11" s="43" customFormat="1" ht="11.25" customHeight="1">
      <c r="A39" s="37" t="s">
        <v>30</v>
      </c>
      <c r="B39" s="38"/>
      <c r="C39" s="39">
        <v>46</v>
      </c>
      <c r="D39" s="39">
        <v>60</v>
      </c>
      <c r="E39" s="39">
        <v>60</v>
      </c>
      <c r="F39" s="40">
        <f>IF(D39&gt;0,100*E39/D39,0)</f>
        <v>100</v>
      </c>
      <c r="G39" s="41"/>
      <c r="H39" s="225">
        <v>0.775</v>
      </c>
      <c r="I39" s="226">
        <v>0.8</v>
      </c>
      <c r="J39" s="226">
        <v>0.75</v>
      </c>
      <c r="K39" s="42">
        <f>IF(I39&gt;0,100*J39/I39,0)</f>
        <v>93.75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224"/>
      <c r="I40" s="224"/>
      <c r="J40" s="224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224"/>
      <c r="I41" s="224"/>
      <c r="J41" s="224"/>
      <c r="K41" s="33"/>
    </row>
    <row r="42" spans="1:11" s="34" customFormat="1" ht="11.25" customHeight="1">
      <c r="A42" s="36" t="s">
        <v>32</v>
      </c>
      <c r="B42" s="30"/>
      <c r="C42" s="31">
        <v>10</v>
      </c>
      <c r="D42" s="31">
        <v>10</v>
      </c>
      <c r="E42" s="31">
        <v>10</v>
      </c>
      <c r="F42" s="32"/>
      <c r="G42" s="32"/>
      <c r="H42" s="224">
        <v>0.15</v>
      </c>
      <c r="I42" s="224">
        <v>0.15</v>
      </c>
      <c r="J42" s="224">
        <v>0.15</v>
      </c>
      <c r="K42" s="33"/>
    </row>
    <row r="43" spans="1:11" s="34" customFormat="1" ht="11.25" customHeight="1">
      <c r="A43" s="36" t="s">
        <v>33</v>
      </c>
      <c r="B43" s="30"/>
      <c r="C43" s="31">
        <v>30</v>
      </c>
      <c r="D43" s="31">
        <v>30</v>
      </c>
      <c r="E43" s="31">
        <v>32</v>
      </c>
      <c r="F43" s="32"/>
      <c r="G43" s="32"/>
      <c r="H43" s="224">
        <v>0.45</v>
      </c>
      <c r="I43" s="224">
        <v>0.45</v>
      </c>
      <c r="J43" s="224">
        <v>0.48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224"/>
      <c r="I44" s="224"/>
      <c r="J44" s="224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224"/>
      <c r="I45" s="224"/>
      <c r="J45" s="224"/>
      <c r="K45" s="33"/>
    </row>
    <row r="46" spans="1:11" s="34" customFormat="1" ht="11.25" customHeight="1">
      <c r="A46" s="36" t="s">
        <v>36</v>
      </c>
      <c r="B46" s="30"/>
      <c r="C46" s="31">
        <v>20</v>
      </c>
      <c r="D46" s="31">
        <v>20</v>
      </c>
      <c r="E46" s="31">
        <v>20</v>
      </c>
      <c r="F46" s="32"/>
      <c r="G46" s="32"/>
      <c r="H46" s="224">
        <v>0.4</v>
      </c>
      <c r="I46" s="224">
        <v>0.36</v>
      </c>
      <c r="J46" s="224">
        <v>0.36</v>
      </c>
      <c r="K46" s="33"/>
    </row>
    <row r="47" spans="1:11" s="34" customFormat="1" ht="11.25" customHeight="1">
      <c r="A47" s="36" t="s">
        <v>37</v>
      </c>
      <c r="B47" s="30"/>
      <c r="C47" s="31">
        <v>3</v>
      </c>
      <c r="D47" s="31">
        <v>4</v>
      </c>
      <c r="E47" s="31">
        <v>19</v>
      </c>
      <c r="F47" s="32"/>
      <c r="G47" s="32"/>
      <c r="H47" s="224">
        <v>0.048</v>
      </c>
      <c r="I47" s="224">
        <v>0.04</v>
      </c>
      <c r="J47" s="224">
        <v>0.19</v>
      </c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>
        <v>1</v>
      </c>
      <c r="F48" s="32"/>
      <c r="G48" s="32"/>
      <c r="H48" s="224"/>
      <c r="I48" s="224"/>
      <c r="J48" s="224">
        <v>0.02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224"/>
      <c r="I49" s="224"/>
      <c r="J49" s="224"/>
      <c r="K49" s="33"/>
    </row>
    <row r="50" spans="1:11" s="43" customFormat="1" ht="11.25" customHeight="1">
      <c r="A50" s="44" t="s">
        <v>40</v>
      </c>
      <c r="B50" s="38"/>
      <c r="C50" s="39">
        <v>63</v>
      </c>
      <c r="D50" s="39">
        <v>64</v>
      </c>
      <c r="E50" s="39">
        <v>82</v>
      </c>
      <c r="F50" s="40">
        <f>IF(D50&gt;0,100*E50/D50,0)</f>
        <v>128.125</v>
      </c>
      <c r="G50" s="41"/>
      <c r="H50" s="225">
        <v>1.048</v>
      </c>
      <c r="I50" s="226">
        <v>1</v>
      </c>
      <c r="J50" s="226">
        <v>1.2</v>
      </c>
      <c r="K50" s="42">
        <f>IF(I50&gt;0,100*J50/I50,0)</f>
        <v>120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224"/>
      <c r="I51" s="224"/>
      <c r="J51" s="224"/>
      <c r="K51" s="33"/>
    </row>
    <row r="52" spans="1:11" s="43" customFormat="1" ht="11.25" customHeight="1">
      <c r="A52" s="37" t="s">
        <v>41</v>
      </c>
      <c r="B52" s="38"/>
      <c r="C52" s="39">
        <v>1</v>
      </c>
      <c r="D52" s="39"/>
      <c r="E52" s="39"/>
      <c r="F52" s="40"/>
      <c r="G52" s="41"/>
      <c r="H52" s="225">
        <v>0.01</v>
      </c>
      <c r="I52" s="226"/>
      <c r="J52" s="2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224"/>
      <c r="I53" s="224"/>
      <c r="J53" s="224"/>
      <c r="K53" s="33"/>
    </row>
    <row r="54" spans="1:11" s="34" customFormat="1" ht="11.25" customHeight="1">
      <c r="A54" s="36" t="s">
        <v>42</v>
      </c>
      <c r="B54" s="30"/>
      <c r="C54" s="31">
        <v>2200</v>
      </c>
      <c r="D54" s="31">
        <v>2150</v>
      </c>
      <c r="E54" s="31">
        <v>1900</v>
      </c>
      <c r="F54" s="32"/>
      <c r="G54" s="32"/>
      <c r="H54" s="224">
        <v>30.45</v>
      </c>
      <c r="I54" s="224">
        <v>30.745</v>
      </c>
      <c r="J54" s="224">
        <v>26.6</v>
      </c>
      <c r="K54" s="33"/>
    </row>
    <row r="55" spans="1:11" s="34" customFormat="1" ht="11.25" customHeight="1">
      <c r="A55" s="36" t="s">
        <v>43</v>
      </c>
      <c r="B55" s="30"/>
      <c r="C55" s="31">
        <v>3</v>
      </c>
      <c r="D55" s="31">
        <v>26</v>
      </c>
      <c r="E55" s="31">
        <v>57</v>
      </c>
      <c r="F55" s="32"/>
      <c r="G55" s="32"/>
      <c r="H55" s="224">
        <v>0.032</v>
      </c>
      <c r="I55" s="224">
        <v>0.276</v>
      </c>
      <c r="J55" s="224">
        <v>0.72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224"/>
      <c r="I56" s="224"/>
      <c r="J56" s="224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224"/>
      <c r="I57" s="224"/>
      <c r="J57" s="224"/>
      <c r="K57" s="33"/>
    </row>
    <row r="58" spans="1:11" s="34" customFormat="1" ht="11.25" customHeight="1">
      <c r="A58" s="36" t="s">
        <v>46</v>
      </c>
      <c r="B58" s="30"/>
      <c r="C58" s="31">
        <v>10</v>
      </c>
      <c r="D58" s="31">
        <v>11</v>
      </c>
      <c r="E58" s="31">
        <v>8</v>
      </c>
      <c r="F58" s="32"/>
      <c r="G58" s="32"/>
      <c r="H58" s="224">
        <v>0.14</v>
      </c>
      <c r="I58" s="224">
        <v>0.132</v>
      </c>
      <c r="J58" s="224">
        <v>0.112</v>
      </c>
      <c r="K58" s="33"/>
    </row>
    <row r="59" spans="1:11" s="43" customFormat="1" ht="11.25" customHeight="1">
      <c r="A59" s="37" t="s">
        <v>47</v>
      </c>
      <c r="B59" s="38"/>
      <c r="C59" s="39">
        <v>2213</v>
      </c>
      <c r="D59" s="39">
        <v>2187</v>
      </c>
      <c r="E59" s="39">
        <v>1965</v>
      </c>
      <c r="F59" s="40">
        <f>IF(D59&gt;0,100*E59/D59,0)</f>
        <v>89.84910836762688</v>
      </c>
      <c r="G59" s="41"/>
      <c r="H59" s="225">
        <v>30.622</v>
      </c>
      <c r="I59" s="226">
        <v>31.153000000000002</v>
      </c>
      <c r="J59" s="226">
        <v>27.432</v>
      </c>
      <c r="K59" s="42">
        <f>IF(I59&gt;0,100*J59/I59,0)</f>
        <v>88.05572497030782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224"/>
      <c r="I60" s="224"/>
      <c r="J60" s="224"/>
      <c r="K60" s="33"/>
    </row>
    <row r="61" spans="1:11" s="34" customFormat="1" ht="11.25" customHeight="1">
      <c r="A61" s="36" t="s">
        <v>48</v>
      </c>
      <c r="B61" s="30"/>
      <c r="C61" s="31">
        <v>1900</v>
      </c>
      <c r="D61" s="31">
        <v>2095</v>
      </c>
      <c r="E61" s="31">
        <v>1950</v>
      </c>
      <c r="F61" s="32"/>
      <c r="G61" s="32"/>
      <c r="H61" s="224">
        <v>36</v>
      </c>
      <c r="I61" s="224">
        <v>42.948</v>
      </c>
      <c r="J61" s="224">
        <v>46.25</v>
      </c>
      <c r="K61" s="33"/>
    </row>
    <row r="62" spans="1:11" s="34" customFormat="1" ht="11.25" customHeight="1">
      <c r="A62" s="36" t="s">
        <v>49</v>
      </c>
      <c r="B62" s="30"/>
      <c r="C62" s="31">
        <v>55</v>
      </c>
      <c r="D62" s="31">
        <v>51</v>
      </c>
      <c r="E62" s="31">
        <v>75</v>
      </c>
      <c r="F62" s="32"/>
      <c r="G62" s="32"/>
      <c r="H62" s="224">
        <v>1.41</v>
      </c>
      <c r="I62" s="224">
        <v>1.097</v>
      </c>
      <c r="J62" s="224">
        <v>2.03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224"/>
      <c r="I63" s="224"/>
      <c r="J63" s="224"/>
      <c r="K63" s="33"/>
    </row>
    <row r="64" spans="1:11" s="43" customFormat="1" ht="11.25" customHeight="1">
      <c r="A64" s="37" t="s">
        <v>51</v>
      </c>
      <c r="B64" s="38"/>
      <c r="C64" s="39">
        <v>1955</v>
      </c>
      <c r="D64" s="39">
        <v>2146</v>
      </c>
      <c r="E64" s="39">
        <v>2025</v>
      </c>
      <c r="F64" s="40">
        <f>IF(D64&gt;0,100*E64/D64,0)</f>
        <v>94.36160298229264</v>
      </c>
      <c r="G64" s="41"/>
      <c r="H64" s="225">
        <v>37.41</v>
      </c>
      <c r="I64" s="226">
        <v>44.045</v>
      </c>
      <c r="J64" s="226">
        <v>48.28</v>
      </c>
      <c r="K64" s="42">
        <f>IF(I64&gt;0,100*J64/I64,0)</f>
        <v>109.61516630718583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224"/>
      <c r="I65" s="224"/>
      <c r="J65" s="224"/>
      <c r="K65" s="33"/>
    </row>
    <row r="66" spans="1:11" s="43" customFormat="1" ht="11.25" customHeight="1">
      <c r="A66" s="37" t="s">
        <v>52</v>
      </c>
      <c r="B66" s="38"/>
      <c r="C66" s="39">
        <v>11499</v>
      </c>
      <c r="D66" s="39">
        <v>12001</v>
      </c>
      <c r="E66" s="39">
        <v>11900</v>
      </c>
      <c r="F66" s="40">
        <f>IF(D66&gt;0,100*E66/D66,0)</f>
        <v>99.1584034663778</v>
      </c>
      <c r="G66" s="41"/>
      <c r="H66" s="225">
        <v>206.982</v>
      </c>
      <c r="I66" s="226">
        <v>206.207</v>
      </c>
      <c r="J66" s="226">
        <v>206.35</v>
      </c>
      <c r="K66" s="42">
        <f>IF(I66&gt;0,100*J66/I66,0)</f>
        <v>100.0693477912971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224"/>
      <c r="I67" s="224"/>
      <c r="J67" s="224"/>
      <c r="K67" s="33"/>
    </row>
    <row r="68" spans="1:11" s="34" customFormat="1" ht="11.25" customHeight="1">
      <c r="A68" s="36" t="s">
        <v>53</v>
      </c>
      <c r="B68" s="30"/>
      <c r="C68" s="31">
        <v>1747</v>
      </c>
      <c r="D68" s="31">
        <v>2586</v>
      </c>
      <c r="E68" s="31">
        <v>2300</v>
      </c>
      <c r="F68" s="32"/>
      <c r="G68" s="32"/>
      <c r="H68" s="224">
        <v>21.6</v>
      </c>
      <c r="I68" s="224">
        <v>29.95</v>
      </c>
      <c r="J68" s="224">
        <v>28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224"/>
      <c r="I69" s="224"/>
      <c r="J69" s="224"/>
      <c r="K69" s="33"/>
    </row>
    <row r="70" spans="1:11" s="43" customFormat="1" ht="11.25" customHeight="1">
      <c r="A70" s="37" t="s">
        <v>55</v>
      </c>
      <c r="B70" s="38"/>
      <c r="C70" s="39">
        <v>1747</v>
      </c>
      <c r="D70" s="39">
        <v>2586</v>
      </c>
      <c r="E70" s="39">
        <v>2300</v>
      </c>
      <c r="F70" s="40">
        <f>IF(D70&gt;0,100*E70/D70,0)</f>
        <v>88.94044856921887</v>
      </c>
      <c r="G70" s="41"/>
      <c r="H70" s="225">
        <v>21.6</v>
      </c>
      <c r="I70" s="226">
        <v>29.95</v>
      </c>
      <c r="J70" s="226">
        <v>28</v>
      </c>
      <c r="K70" s="42">
        <f>IF(I70&gt;0,100*J70/I70,0)</f>
        <v>93.48914858096828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224"/>
      <c r="I71" s="224"/>
      <c r="J71" s="224"/>
      <c r="K71" s="33"/>
    </row>
    <row r="72" spans="1:11" s="34" customFormat="1" ht="11.25" customHeight="1">
      <c r="A72" s="36" t="s">
        <v>56</v>
      </c>
      <c r="B72" s="30"/>
      <c r="C72" s="31">
        <v>383</v>
      </c>
      <c r="D72" s="31">
        <v>410</v>
      </c>
      <c r="E72" s="31">
        <v>410</v>
      </c>
      <c r="F72" s="32"/>
      <c r="G72" s="32"/>
      <c r="H72" s="224">
        <v>9.781</v>
      </c>
      <c r="I72" s="224">
        <v>10.39</v>
      </c>
      <c r="J72" s="224">
        <v>10.39</v>
      </c>
      <c r="K72" s="33"/>
    </row>
    <row r="73" spans="1:11" s="34" customFormat="1" ht="11.25" customHeight="1">
      <c r="A73" s="36" t="s">
        <v>57</v>
      </c>
      <c r="B73" s="30"/>
      <c r="C73" s="31">
        <v>700</v>
      </c>
      <c r="D73" s="31">
        <v>480</v>
      </c>
      <c r="E73" s="31">
        <v>390</v>
      </c>
      <c r="F73" s="32"/>
      <c r="G73" s="32"/>
      <c r="H73" s="224">
        <v>24.05</v>
      </c>
      <c r="I73" s="224">
        <v>8.85</v>
      </c>
      <c r="J73" s="224">
        <v>7.25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224"/>
      <c r="I74" s="224"/>
      <c r="J74" s="224"/>
      <c r="K74" s="33"/>
    </row>
    <row r="75" spans="1:11" s="34" customFormat="1" ht="11.25" customHeight="1">
      <c r="A75" s="36" t="s">
        <v>59</v>
      </c>
      <c r="B75" s="30"/>
      <c r="C75" s="31">
        <v>557</v>
      </c>
      <c r="D75" s="31">
        <v>914</v>
      </c>
      <c r="E75" s="31">
        <v>914</v>
      </c>
      <c r="F75" s="32"/>
      <c r="G75" s="32"/>
      <c r="H75" s="224">
        <v>8.355</v>
      </c>
      <c r="I75" s="224">
        <v>15.9493</v>
      </c>
      <c r="J75" s="224">
        <v>15.9493</v>
      </c>
      <c r="K75" s="33"/>
    </row>
    <row r="76" spans="1:11" s="34" customFormat="1" ht="11.25" customHeight="1">
      <c r="A76" s="36" t="s">
        <v>60</v>
      </c>
      <c r="B76" s="30"/>
      <c r="C76" s="31">
        <v>5</v>
      </c>
      <c r="D76" s="31">
        <v>3</v>
      </c>
      <c r="E76" s="31">
        <v>5</v>
      </c>
      <c r="F76" s="32"/>
      <c r="G76" s="32"/>
      <c r="H76" s="224">
        <v>0.082</v>
      </c>
      <c r="I76" s="224">
        <v>0.039</v>
      </c>
      <c r="J76" s="224">
        <v>0.095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224"/>
      <c r="I77" s="224"/>
      <c r="J77" s="224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224"/>
      <c r="I78" s="224"/>
      <c r="J78" s="224"/>
      <c r="K78" s="33"/>
    </row>
    <row r="79" spans="1:11" s="34" customFormat="1" ht="11.25" customHeight="1">
      <c r="A79" s="36" t="s">
        <v>63</v>
      </c>
      <c r="B79" s="30"/>
      <c r="C79" s="31">
        <v>30</v>
      </c>
      <c r="D79" s="31">
        <v>50</v>
      </c>
      <c r="E79" s="31">
        <v>50</v>
      </c>
      <c r="F79" s="32"/>
      <c r="G79" s="32"/>
      <c r="H79" s="224">
        <v>0.27</v>
      </c>
      <c r="I79" s="224">
        <v>0.575</v>
      </c>
      <c r="J79" s="224">
        <v>0.6</v>
      </c>
      <c r="K79" s="33"/>
    </row>
    <row r="80" spans="1:11" s="43" customFormat="1" ht="11.25" customHeight="1">
      <c r="A80" s="44" t="s">
        <v>64</v>
      </c>
      <c r="B80" s="38"/>
      <c r="C80" s="39">
        <v>1675</v>
      </c>
      <c r="D80" s="39">
        <v>1857</v>
      </c>
      <c r="E80" s="39">
        <v>1769</v>
      </c>
      <c r="F80" s="40">
        <f>IF(D80&gt;0,100*E80/D80,0)</f>
        <v>95.26117393645666</v>
      </c>
      <c r="G80" s="41"/>
      <c r="H80" s="225">
        <v>42.53800000000001</v>
      </c>
      <c r="I80" s="226">
        <v>35.80330000000001</v>
      </c>
      <c r="J80" s="226">
        <v>34.2843</v>
      </c>
      <c r="K80" s="42">
        <f>IF(I80&gt;0,100*J80/I80,0)</f>
        <v>95.75737432024421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224"/>
      <c r="I81" s="224"/>
      <c r="J81" s="224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224"/>
      <c r="I82" s="224"/>
      <c r="J82" s="224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224"/>
      <c r="I83" s="224"/>
      <c r="J83" s="224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225"/>
      <c r="I84" s="226"/>
      <c r="J84" s="226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224"/>
      <c r="I85" s="224"/>
      <c r="J85" s="224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224"/>
      <c r="I86" s="224"/>
      <c r="J86" s="224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227"/>
      <c r="I87" s="228"/>
      <c r="J87" s="228"/>
      <c r="K87" s="51"/>
    </row>
    <row r="88" spans="1:11" s="43" customFormat="1" ht="11.25" customHeight="1">
      <c r="A88" s="52" t="s">
        <v>68</v>
      </c>
      <c r="B88" s="53"/>
      <c r="C88" s="54">
        <v>24057</v>
      </c>
      <c r="D88" s="54">
        <v>26743</v>
      </c>
      <c r="E88" s="54">
        <v>25749</v>
      </c>
      <c r="F88" s="55">
        <f>IF(D88&gt;0,100*E88/D88,0)</f>
        <v>96.28313951314362</v>
      </c>
      <c r="G88" s="41"/>
      <c r="H88" s="229">
        <v>400.94800000000004</v>
      </c>
      <c r="I88" s="230">
        <v>428.67629999999997</v>
      </c>
      <c r="J88" s="230">
        <v>422.2383</v>
      </c>
      <c r="K88" s="55">
        <f>IF(I88&gt;0,100*J88/I88,0)</f>
        <v>98.49816749841315</v>
      </c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231"/>
      <c r="I89" s="232"/>
      <c r="J89" s="232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31496062992125984" top="0.3937007874015748" bottom="0.3937007874015748" header="0" footer="0.2755905511811024"/>
  <pageSetup firstPageNumber="9" useFirstPageNumber="1" horizontalDpi="600" verticalDpi="600" orientation="portrait" paperSize="9" scale="7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38"/>
  <dimension ref="A1:K626"/>
  <sheetViews>
    <sheetView view="pageBreakPreview" zoomScale="80" zoomScaleNormal="80" zoomScaleSheetLayoutView="80" zoomScalePageLayoutView="0" workbookViewId="0" topLeftCell="A58">
      <selection activeCell="N66" sqref="N66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9" width="12.421875" style="61" customWidth="1"/>
    <col min="10" max="10" width="15.00390625" style="61" customWidth="1"/>
    <col min="11" max="11" width="12.421875" style="61" customWidth="1"/>
    <col min="12" max="12" width="0.71875" style="7" customWidth="1"/>
    <col min="13" max="14" width="11.57421875" style="7" hidden="1" customWidth="1"/>
    <col min="15" max="15" width="11.57421875" style="7" customWidth="1"/>
    <col min="16" max="16384" width="9.8515625" style="61" customWidth="1"/>
  </cols>
  <sheetData>
    <row r="1" spans="1:11" s="1" customFormat="1" ht="12.75" customHeight="1">
      <c r="A1" s="293" t="s">
        <v>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294" t="s">
        <v>70</v>
      </c>
      <c r="K2" s="2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95" t="s">
        <v>3</v>
      </c>
      <c r="D4" s="296"/>
      <c r="E4" s="296"/>
      <c r="F4" s="297"/>
      <c r="G4" s="10"/>
      <c r="H4" s="298" t="s">
        <v>4</v>
      </c>
      <c r="I4" s="299"/>
      <c r="J4" s="299"/>
      <c r="K4" s="30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9</v>
      </c>
      <c r="F7" s="23" t="str">
        <f>CONCATENATE(D6,"=100")</f>
        <v>2015=100</v>
      </c>
      <c r="G7" s="24"/>
      <c r="H7" s="21" t="s">
        <v>7</v>
      </c>
      <c r="I7" s="22" t="s">
        <v>7</v>
      </c>
      <c r="J7" s="22">
        <v>12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224"/>
      <c r="I9" s="224"/>
      <c r="J9" s="224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224"/>
      <c r="I10" s="224"/>
      <c r="J10" s="224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224"/>
      <c r="I11" s="224"/>
      <c r="J11" s="224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224"/>
      <c r="I12" s="224"/>
      <c r="J12" s="224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225"/>
      <c r="I13" s="226"/>
      <c r="J13" s="2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224"/>
      <c r="I14" s="224"/>
      <c r="J14" s="2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225"/>
      <c r="I15" s="226"/>
      <c r="J15" s="2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224"/>
      <c r="I16" s="224"/>
      <c r="J16" s="224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225"/>
      <c r="I17" s="226"/>
      <c r="J17" s="2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224"/>
      <c r="I18" s="224"/>
      <c r="J18" s="224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224"/>
      <c r="I19" s="224"/>
      <c r="J19" s="2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224"/>
      <c r="I20" s="224"/>
      <c r="J20" s="2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224"/>
      <c r="I21" s="224"/>
      <c r="J21" s="224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225"/>
      <c r="I22" s="226"/>
      <c r="J22" s="2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224"/>
      <c r="I23" s="224"/>
      <c r="J23" s="224"/>
      <c r="K23" s="33"/>
    </row>
    <row r="24" spans="1:11" s="43" customFormat="1" ht="11.25" customHeight="1">
      <c r="A24" s="37" t="s">
        <v>19</v>
      </c>
      <c r="B24" s="38"/>
      <c r="C24" s="39">
        <v>2</v>
      </c>
      <c r="D24" s="39">
        <v>2</v>
      </c>
      <c r="E24" s="39">
        <v>4</v>
      </c>
      <c r="F24" s="40">
        <f>IF(D24&gt;0,100*E24/D24,0)</f>
        <v>200</v>
      </c>
      <c r="G24" s="41"/>
      <c r="H24" s="225">
        <v>0.07</v>
      </c>
      <c r="I24" s="226">
        <v>0.068</v>
      </c>
      <c r="J24" s="226">
        <v>0.13</v>
      </c>
      <c r="K24" s="42">
        <f>IF(I24&gt;0,100*J24/I24,0)</f>
        <v>191.17647058823528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224"/>
      <c r="I25" s="224"/>
      <c r="J25" s="224"/>
      <c r="K25" s="33"/>
    </row>
    <row r="26" spans="1:11" s="43" customFormat="1" ht="11.25" customHeight="1">
      <c r="A26" s="37" t="s">
        <v>20</v>
      </c>
      <c r="B26" s="38"/>
      <c r="C26" s="39">
        <v>17</v>
      </c>
      <c r="D26" s="39">
        <v>15</v>
      </c>
      <c r="E26" s="39">
        <v>15</v>
      </c>
      <c r="F26" s="40">
        <f>IF(D26&gt;0,100*E26/D26,0)</f>
        <v>100</v>
      </c>
      <c r="G26" s="41"/>
      <c r="H26" s="225">
        <v>0.38</v>
      </c>
      <c r="I26" s="226">
        <v>0.35</v>
      </c>
      <c r="J26" s="226">
        <v>0.35</v>
      </c>
      <c r="K26" s="42">
        <f>IF(I26&gt;0,100*J26/I26,0)</f>
        <v>100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224"/>
      <c r="I27" s="224"/>
      <c r="J27" s="224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224"/>
      <c r="I28" s="224"/>
      <c r="J28" s="224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224"/>
      <c r="I29" s="224"/>
      <c r="J29" s="224"/>
      <c r="K29" s="33"/>
    </row>
    <row r="30" spans="1:11" s="34" customFormat="1" ht="11.25" customHeight="1">
      <c r="A30" s="36" t="s">
        <v>23</v>
      </c>
      <c r="B30" s="30"/>
      <c r="C30" s="31"/>
      <c r="D30" s="31">
        <v>1</v>
      </c>
      <c r="E30" s="31">
        <v>1</v>
      </c>
      <c r="F30" s="32"/>
      <c r="G30" s="32"/>
      <c r="H30" s="224"/>
      <c r="I30" s="224">
        <v>0.03</v>
      </c>
      <c r="J30" s="224">
        <v>0.03</v>
      </c>
      <c r="K30" s="33"/>
    </row>
    <row r="31" spans="1:11" s="43" customFormat="1" ht="11.25" customHeight="1">
      <c r="A31" s="44" t="s">
        <v>24</v>
      </c>
      <c r="B31" s="38"/>
      <c r="C31" s="39"/>
      <c r="D31" s="39">
        <v>1</v>
      </c>
      <c r="E31" s="39">
        <v>1</v>
      </c>
      <c r="F31" s="40">
        <f>IF(D31&gt;0,100*E31/D31,0)</f>
        <v>100</v>
      </c>
      <c r="G31" s="41"/>
      <c r="H31" s="225"/>
      <c r="I31" s="226">
        <v>0.03</v>
      </c>
      <c r="J31" s="226">
        <v>0.03</v>
      </c>
      <c r="K31" s="42">
        <f>IF(I31&gt;0,100*J31/I31,0)</f>
        <v>100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224"/>
      <c r="I32" s="224"/>
      <c r="J32" s="224"/>
      <c r="K32" s="33"/>
    </row>
    <row r="33" spans="1:11" s="34" customFormat="1" ht="11.25" customHeight="1">
      <c r="A33" s="36" t="s">
        <v>25</v>
      </c>
      <c r="B33" s="30"/>
      <c r="C33" s="31">
        <v>150</v>
      </c>
      <c r="D33" s="31">
        <v>100</v>
      </c>
      <c r="E33" s="31">
        <v>110</v>
      </c>
      <c r="F33" s="32"/>
      <c r="G33" s="32"/>
      <c r="H33" s="224">
        <v>3.1</v>
      </c>
      <c r="I33" s="224">
        <v>2.74</v>
      </c>
      <c r="J33" s="224">
        <v>3.014</v>
      </c>
      <c r="K33" s="33"/>
    </row>
    <row r="34" spans="1:11" s="34" customFormat="1" ht="11.25" customHeight="1">
      <c r="A34" s="36" t="s">
        <v>26</v>
      </c>
      <c r="B34" s="30"/>
      <c r="C34" s="31">
        <v>20</v>
      </c>
      <c r="D34" s="31">
        <v>17</v>
      </c>
      <c r="E34" s="31">
        <v>17</v>
      </c>
      <c r="F34" s="32"/>
      <c r="G34" s="32"/>
      <c r="H34" s="224">
        <v>0.338</v>
      </c>
      <c r="I34" s="224">
        <v>0.419</v>
      </c>
      <c r="J34" s="224">
        <v>0.42</v>
      </c>
      <c r="K34" s="33"/>
    </row>
    <row r="35" spans="1:11" s="34" customFormat="1" ht="11.25" customHeight="1">
      <c r="A35" s="36" t="s">
        <v>27</v>
      </c>
      <c r="B35" s="30"/>
      <c r="C35" s="31">
        <v>2</v>
      </c>
      <c r="D35" s="31">
        <v>2</v>
      </c>
      <c r="E35" s="31">
        <v>2</v>
      </c>
      <c r="F35" s="32"/>
      <c r="G35" s="32"/>
      <c r="H35" s="224">
        <v>0.05</v>
      </c>
      <c r="I35" s="224">
        <v>0.05</v>
      </c>
      <c r="J35" s="224">
        <v>0.05</v>
      </c>
      <c r="K35" s="33"/>
    </row>
    <row r="36" spans="1:11" s="34" customFormat="1" ht="11.25" customHeight="1">
      <c r="A36" s="36" t="s">
        <v>28</v>
      </c>
      <c r="B36" s="30"/>
      <c r="C36" s="31">
        <v>132</v>
      </c>
      <c r="D36" s="31">
        <v>82</v>
      </c>
      <c r="E36" s="31">
        <v>82</v>
      </c>
      <c r="F36" s="32"/>
      <c r="G36" s="32"/>
      <c r="H36" s="224">
        <v>2.64</v>
      </c>
      <c r="I36" s="224">
        <v>1.968</v>
      </c>
      <c r="J36" s="224">
        <v>1.968</v>
      </c>
      <c r="K36" s="33"/>
    </row>
    <row r="37" spans="1:11" s="43" customFormat="1" ht="11.25" customHeight="1">
      <c r="A37" s="37" t="s">
        <v>29</v>
      </c>
      <c r="B37" s="38"/>
      <c r="C37" s="39">
        <v>304</v>
      </c>
      <c r="D37" s="39">
        <v>201</v>
      </c>
      <c r="E37" s="39">
        <v>211</v>
      </c>
      <c r="F37" s="40">
        <f>IF(D37&gt;0,100*E37/D37,0)</f>
        <v>104.97512437810946</v>
      </c>
      <c r="G37" s="41"/>
      <c r="H37" s="225">
        <v>6.128</v>
      </c>
      <c r="I37" s="226">
        <v>5.177</v>
      </c>
      <c r="J37" s="226">
        <v>5.452</v>
      </c>
      <c r="K37" s="42">
        <f>IF(I37&gt;0,100*J37/I37,0)</f>
        <v>105.3119567316979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224"/>
      <c r="I38" s="224"/>
      <c r="J38" s="224"/>
      <c r="K38" s="33"/>
    </row>
    <row r="39" spans="1:11" s="43" customFormat="1" ht="11.25" customHeight="1">
      <c r="A39" s="37" t="s">
        <v>30</v>
      </c>
      <c r="B39" s="38"/>
      <c r="C39" s="39">
        <v>36</v>
      </c>
      <c r="D39" s="39">
        <v>30</v>
      </c>
      <c r="E39" s="39">
        <v>32</v>
      </c>
      <c r="F39" s="40">
        <f>IF(D39&gt;0,100*E39/D39,0)</f>
        <v>106.66666666666667</v>
      </c>
      <c r="G39" s="41"/>
      <c r="H39" s="225">
        <v>0.629</v>
      </c>
      <c r="I39" s="226">
        <v>0.545</v>
      </c>
      <c r="J39" s="226">
        <v>0.5</v>
      </c>
      <c r="K39" s="42">
        <f>IF(I39&gt;0,100*J39/I39,0)</f>
        <v>91.74311926605503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224"/>
      <c r="I40" s="224"/>
      <c r="J40" s="224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224"/>
      <c r="I41" s="224"/>
      <c r="J41" s="224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224"/>
      <c r="I42" s="224"/>
      <c r="J42" s="224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224"/>
      <c r="I43" s="224"/>
      <c r="J43" s="224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224"/>
      <c r="I44" s="224"/>
      <c r="J44" s="224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224"/>
      <c r="I45" s="224"/>
      <c r="J45" s="224"/>
      <c r="K45" s="33"/>
    </row>
    <row r="46" spans="1:11" s="34" customFormat="1" ht="11.25" customHeight="1">
      <c r="A46" s="36" t="s">
        <v>36</v>
      </c>
      <c r="B46" s="30"/>
      <c r="C46" s="31">
        <v>8</v>
      </c>
      <c r="D46" s="31">
        <v>4</v>
      </c>
      <c r="E46" s="31">
        <v>4</v>
      </c>
      <c r="F46" s="32"/>
      <c r="G46" s="32"/>
      <c r="H46" s="224">
        <v>0.12</v>
      </c>
      <c r="I46" s="224">
        <v>0.06</v>
      </c>
      <c r="J46" s="224">
        <v>0.06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224"/>
      <c r="I47" s="224"/>
      <c r="J47" s="224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224"/>
      <c r="I48" s="224"/>
      <c r="J48" s="224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224"/>
      <c r="I49" s="224"/>
      <c r="J49" s="224"/>
      <c r="K49" s="33"/>
    </row>
    <row r="50" spans="1:11" s="43" customFormat="1" ht="11.25" customHeight="1">
      <c r="A50" s="44" t="s">
        <v>40</v>
      </c>
      <c r="B50" s="38"/>
      <c r="C50" s="39">
        <v>8</v>
      </c>
      <c r="D50" s="39">
        <v>4</v>
      </c>
      <c r="E50" s="39">
        <v>4</v>
      </c>
      <c r="F50" s="40">
        <f>IF(D50&gt;0,100*E50/D50,0)</f>
        <v>100</v>
      </c>
      <c r="G50" s="41"/>
      <c r="H50" s="225">
        <v>0.12</v>
      </c>
      <c r="I50" s="226">
        <v>0.06</v>
      </c>
      <c r="J50" s="226">
        <v>0.06</v>
      </c>
      <c r="K50" s="42">
        <f>IF(I50&gt;0,100*J50/I50,0)</f>
        <v>100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224"/>
      <c r="I51" s="224"/>
      <c r="J51" s="224"/>
      <c r="K51" s="33"/>
    </row>
    <row r="52" spans="1:11" s="43" customFormat="1" ht="11.25" customHeight="1">
      <c r="A52" s="37" t="s">
        <v>41</v>
      </c>
      <c r="B52" s="38"/>
      <c r="C52" s="39">
        <v>1</v>
      </c>
      <c r="D52" s="39">
        <v>1</v>
      </c>
      <c r="E52" s="39">
        <v>1</v>
      </c>
      <c r="F52" s="40">
        <f>IF(D52&gt;0,100*E52/D52,0)</f>
        <v>100</v>
      </c>
      <c r="G52" s="41"/>
      <c r="H52" s="225">
        <v>0.02</v>
      </c>
      <c r="I52" s="226">
        <v>0.02</v>
      </c>
      <c r="J52" s="226">
        <v>0.02</v>
      </c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224"/>
      <c r="I53" s="224"/>
      <c r="J53" s="224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224"/>
      <c r="I54" s="224"/>
      <c r="J54" s="224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224"/>
      <c r="I55" s="224"/>
      <c r="J55" s="224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224"/>
      <c r="I56" s="224"/>
      <c r="J56" s="224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224"/>
      <c r="I57" s="224"/>
      <c r="J57" s="224"/>
      <c r="K57" s="33"/>
    </row>
    <row r="58" spans="1:11" s="34" customFormat="1" ht="11.25" customHeight="1">
      <c r="A58" s="36" t="s">
        <v>46</v>
      </c>
      <c r="B58" s="30"/>
      <c r="C58" s="31">
        <v>2</v>
      </c>
      <c r="D58" s="31">
        <v>2</v>
      </c>
      <c r="E58" s="31">
        <v>2</v>
      </c>
      <c r="F58" s="32"/>
      <c r="G58" s="32"/>
      <c r="H58" s="224">
        <v>0.05</v>
      </c>
      <c r="I58" s="224">
        <v>0.046</v>
      </c>
      <c r="J58" s="224">
        <v>0.05</v>
      </c>
      <c r="K58" s="33"/>
    </row>
    <row r="59" spans="1:11" s="43" customFormat="1" ht="11.25" customHeight="1">
      <c r="A59" s="37" t="s">
        <v>47</v>
      </c>
      <c r="B59" s="38"/>
      <c r="C59" s="39">
        <v>2</v>
      </c>
      <c r="D59" s="39">
        <v>2</v>
      </c>
      <c r="E59" s="39">
        <v>2</v>
      </c>
      <c r="F59" s="40">
        <f>IF(D59&gt;0,100*E59/D59,0)</f>
        <v>100</v>
      </c>
      <c r="G59" s="41"/>
      <c r="H59" s="225">
        <v>0.05</v>
      </c>
      <c r="I59" s="226">
        <v>0.046</v>
      </c>
      <c r="J59" s="226">
        <v>0.05</v>
      </c>
      <c r="K59" s="42">
        <f>IF(I59&gt;0,100*J59/I59,0)</f>
        <v>108.69565217391305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224"/>
      <c r="I60" s="224"/>
      <c r="J60" s="224"/>
      <c r="K60" s="33"/>
    </row>
    <row r="61" spans="1:11" s="34" customFormat="1" ht="11.25" customHeight="1">
      <c r="A61" s="36" t="s">
        <v>48</v>
      </c>
      <c r="B61" s="30"/>
      <c r="C61" s="31">
        <v>220</v>
      </c>
      <c r="D61" s="31">
        <v>220</v>
      </c>
      <c r="E61" s="31">
        <v>280</v>
      </c>
      <c r="F61" s="32"/>
      <c r="G61" s="32"/>
      <c r="H61" s="224">
        <v>15</v>
      </c>
      <c r="I61" s="224">
        <v>15</v>
      </c>
      <c r="J61" s="224">
        <v>16.8</v>
      </c>
      <c r="K61" s="33"/>
    </row>
    <row r="62" spans="1:11" s="34" customFormat="1" ht="11.25" customHeight="1">
      <c r="A62" s="36" t="s">
        <v>49</v>
      </c>
      <c r="B62" s="30"/>
      <c r="C62" s="31">
        <v>5</v>
      </c>
      <c r="D62" s="31">
        <v>5</v>
      </c>
      <c r="E62" s="31">
        <v>5</v>
      </c>
      <c r="F62" s="32"/>
      <c r="G62" s="32"/>
      <c r="H62" s="224">
        <v>0.11</v>
      </c>
      <c r="I62" s="224">
        <v>0.11</v>
      </c>
      <c r="J62" s="224">
        <v>0.11</v>
      </c>
      <c r="K62" s="33"/>
    </row>
    <row r="63" spans="1:11" s="34" customFormat="1" ht="11.25" customHeight="1">
      <c r="A63" s="36" t="s">
        <v>50</v>
      </c>
      <c r="B63" s="30"/>
      <c r="C63" s="31">
        <v>13</v>
      </c>
      <c r="D63" s="31">
        <v>83</v>
      </c>
      <c r="E63" s="31">
        <v>83</v>
      </c>
      <c r="F63" s="32"/>
      <c r="G63" s="32"/>
      <c r="H63" s="224">
        <v>0.338</v>
      </c>
      <c r="I63" s="224">
        <v>2.324</v>
      </c>
      <c r="J63" s="224">
        <v>2.3</v>
      </c>
      <c r="K63" s="33"/>
    </row>
    <row r="64" spans="1:11" s="43" customFormat="1" ht="11.25" customHeight="1">
      <c r="A64" s="37" t="s">
        <v>51</v>
      </c>
      <c r="B64" s="38"/>
      <c r="C64" s="39">
        <v>238</v>
      </c>
      <c r="D64" s="39">
        <v>308</v>
      </c>
      <c r="E64" s="39">
        <v>368</v>
      </c>
      <c r="F64" s="40">
        <f>IF(D64&gt;0,100*E64/D64,0)</f>
        <v>119.48051948051948</v>
      </c>
      <c r="G64" s="41"/>
      <c r="H64" s="225">
        <v>15.447999999999999</v>
      </c>
      <c r="I64" s="226">
        <v>17.433999999999997</v>
      </c>
      <c r="J64" s="226">
        <v>19.21</v>
      </c>
      <c r="K64" s="42">
        <f>IF(I64&gt;0,100*J64/I64,0)</f>
        <v>110.18699093724906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224"/>
      <c r="I65" s="224"/>
      <c r="J65" s="224"/>
      <c r="K65" s="33"/>
    </row>
    <row r="66" spans="1:11" s="43" customFormat="1" ht="11.25" customHeight="1">
      <c r="A66" s="37" t="s">
        <v>52</v>
      </c>
      <c r="B66" s="38"/>
      <c r="C66" s="39">
        <v>707</v>
      </c>
      <c r="D66" s="39">
        <v>890</v>
      </c>
      <c r="E66" s="39">
        <v>890</v>
      </c>
      <c r="F66" s="40">
        <f>IF(D66&gt;0,100*E66/D66,0)</f>
        <v>100</v>
      </c>
      <c r="G66" s="41"/>
      <c r="H66" s="225">
        <v>42.42</v>
      </c>
      <c r="I66" s="226">
        <v>55.704</v>
      </c>
      <c r="J66" s="226">
        <v>62.834</v>
      </c>
      <c r="K66" s="42">
        <f>IF(I66&gt;0,100*J66/I66,0)</f>
        <v>112.7997989372397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224"/>
      <c r="I67" s="224"/>
      <c r="J67" s="224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224"/>
      <c r="I68" s="224"/>
      <c r="J68" s="224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224"/>
      <c r="I69" s="224"/>
      <c r="J69" s="224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225"/>
      <c r="I70" s="226"/>
      <c r="J70" s="2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224"/>
      <c r="I71" s="224"/>
      <c r="J71" s="224"/>
      <c r="K71" s="33"/>
    </row>
    <row r="72" spans="1:11" s="34" customFormat="1" ht="11.25" customHeight="1">
      <c r="A72" s="36" t="s">
        <v>56</v>
      </c>
      <c r="B72" s="30"/>
      <c r="C72" s="31">
        <v>55</v>
      </c>
      <c r="D72" s="31">
        <v>55</v>
      </c>
      <c r="E72" s="31">
        <v>55</v>
      </c>
      <c r="F72" s="32"/>
      <c r="G72" s="32"/>
      <c r="H72" s="224">
        <v>1.232</v>
      </c>
      <c r="I72" s="224">
        <v>1.232</v>
      </c>
      <c r="J72" s="224">
        <v>1.232</v>
      </c>
      <c r="K72" s="33"/>
    </row>
    <row r="73" spans="1:11" s="34" customFormat="1" ht="11.25" customHeight="1">
      <c r="A73" s="36" t="s">
        <v>57</v>
      </c>
      <c r="B73" s="30"/>
      <c r="C73" s="31">
        <v>7</v>
      </c>
      <c r="D73" s="31">
        <v>7</v>
      </c>
      <c r="E73" s="31">
        <v>16</v>
      </c>
      <c r="F73" s="32"/>
      <c r="G73" s="32"/>
      <c r="H73" s="224">
        <v>0.204</v>
      </c>
      <c r="I73" s="224">
        <v>0.191</v>
      </c>
      <c r="J73" s="224">
        <v>0.577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224"/>
      <c r="I74" s="224"/>
      <c r="J74" s="224"/>
      <c r="K74" s="33"/>
    </row>
    <row r="75" spans="1:11" s="34" customFormat="1" ht="11.25" customHeight="1">
      <c r="A75" s="36" t="s">
        <v>59</v>
      </c>
      <c r="B75" s="30"/>
      <c r="C75" s="31">
        <v>43</v>
      </c>
      <c r="D75" s="31">
        <v>21</v>
      </c>
      <c r="E75" s="31">
        <v>21</v>
      </c>
      <c r="F75" s="32"/>
      <c r="G75" s="32"/>
      <c r="H75" s="224">
        <v>1.896</v>
      </c>
      <c r="I75" s="224">
        <v>0.824</v>
      </c>
      <c r="J75" s="224">
        <v>0.824</v>
      </c>
      <c r="K75" s="33"/>
    </row>
    <row r="76" spans="1:11" s="34" customFormat="1" ht="11.25" customHeight="1">
      <c r="A76" s="36" t="s">
        <v>60</v>
      </c>
      <c r="B76" s="30"/>
      <c r="C76" s="31">
        <v>3</v>
      </c>
      <c r="D76" s="31"/>
      <c r="E76" s="31">
        <v>5</v>
      </c>
      <c r="F76" s="32"/>
      <c r="G76" s="32"/>
      <c r="H76" s="224">
        <v>0.066</v>
      </c>
      <c r="I76" s="224"/>
      <c r="J76" s="224">
        <v>0.128</v>
      </c>
      <c r="K76" s="33"/>
    </row>
    <row r="77" spans="1:11" s="34" customFormat="1" ht="11.25" customHeight="1">
      <c r="A77" s="36" t="s">
        <v>61</v>
      </c>
      <c r="B77" s="30"/>
      <c r="C77" s="31">
        <v>1</v>
      </c>
      <c r="D77" s="31">
        <v>1</v>
      </c>
      <c r="E77" s="31">
        <v>1</v>
      </c>
      <c r="F77" s="32"/>
      <c r="G77" s="32"/>
      <c r="H77" s="224">
        <v>0.02</v>
      </c>
      <c r="I77" s="224">
        <v>0.019</v>
      </c>
      <c r="J77" s="224">
        <v>0.017</v>
      </c>
      <c r="K77" s="33"/>
    </row>
    <row r="78" spans="1:11" s="34" customFormat="1" ht="11.25" customHeight="1">
      <c r="A78" s="36" t="s">
        <v>62</v>
      </c>
      <c r="B78" s="30"/>
      <c r="C78" s="31">
        <v>24</v>
      </c>
      <c r="D78" s="31">
        <v>24</v>
      </c>
      <c r="E78" s="31">
        <v>24</v>
      </c>
      <c r="F78" s="32"/>
      <c r="G78" s="32"/>
      <c r="H78" s="224">
        <v>0.528</v>
      </c>
      <c r="I78" s="224">
        <v>0.528</v>
      </c>
      <c r="J78" s="224">
        <v>0.528</v>
      </c>
      <c r="K78" s="33"/>
    </row>
    <row r="79" spans="1:11" s="34" customFormat="1" ht="11.25" customHeight="1">
      <c r="A79" s="36" t="s">
        <v>63</v>
      </c>
      <c r="B79" s="30"/>
      <c r="C79" s="31">
        <v>46</v>
      </c>
      <c r="D79" s="31">
        <v>40</v>
      </c>
      <c r="E79" s="31">
        <v>40</v>
      </c>
      <c r="F79" s="32"/>
      <c r="G79" s="32"/>
      <c r="H79" s="224">
        <v>1.15</v>
      </c>
      <c r="I79" s="224">
        <v>0.99</v>
      </c>
      <c r="J79" s="224">
        <v>1</v>
      </c>
      <c r="K79" s="33"/>
    </row>
    <row r="80" spans="1:11" s="43" customFormat="1" ht="11.25" customHeight="1">
      <c r="A80" s="44" t="s">
        <v>64</v>
      </c>
      <c r="B80" s="38"/>
      <c r="C80" s="39">
        <v>179</v>
      </c>
      <c r="D80" s="39">
        <v>148</v>
      </c>
      <c r="E80" s="39">
        <v>162</v>
      </c>
      <c r="F80" s="40">
        <f>IF(D80&gt;0,100*E80/D80,0)</f>
        <v>109.45945945945945</v>
      </c>
      <c r="G80" s="41"/>
      <c r="H80" s="225">
        <v>5.096</v>
      </c>
      <c r="I80" s="226">
        <v>3.784</v>
      </c>
      <c r="J80" s="226">
        <v>4.306</v>
      </c>
      <c r="K80" s="42">
        <f>IF(I80&gt;0,100*J80/I80,0)</f>
        <v>113.79492600422834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224"/>
      <c r="I81" s="224"/>
      <c r="J81" s="224"/>
      <c r="K81" s="33"/>
    </row>
    <row r="82" spans="1:11" s="34" customFormat="1" ht="11.25" customHeight="1">
      <c r="A82" s="36" t="s">
        <v>65</v>
      </c>
      <c r="B82" s="30"/>
      <c r="C82" s="31">
        <v>4</v>
      </c>
      <c r="D82" s="31">
        <v>4</v>
      </c>
      <c r="E82" s="31">
        <v>4</v>
      </c>
      <c r="F82" s="32"/>
      <c r="G82" s="32"/>
      <c r="H82" s="224">
        <v>0.152</v>
      </c>
      <c r="I82" s="224">
        <v>0.152</v>
      </c>
      <c r="J82" s="224">
        <v>0.152</v>
      </c>
      <c r="K82" s="33"/>
    </row>
    <row r="83" spans="1:11" s="34" customFormat="1" ht="11.25" customHeight="1">
      <c r="A83" s="36" t="s">
        <v>66</v>
      </c>
      <c r="B83" s="30"/>
      <c r="C83" s="31">
        <v>4</v>
      </c>
      <c r="D83" s="31">
        <v>4</v>
      </c>
      <c r="E83" s="31">
        <v>4</v>
      </c>
      <c r="F83" s="32"/>
      <c r="G83" s="32"/>
      <c r="H83" s="224">
        <v>0.09</v>
      </c>
      <c r="I83" s="224">
        <v>0.09</v>
      </c>
      <c r="J83" s="224">
        <v>0.09</v>
      </c>
      <c r="K83" s="33"/>
    </row>
    <row r="84" spans="1:11" s="43" customFormat="1" ht="11.25" customHeight="1">
      <c r="A84" s="37" t="s">
        <v>67</v>
      </c>
      <c r="B84" s="38"/>
      <c r="C84" s="39">
        <v>8</v>
      </c>
      <c r="D84" s="39">
        <v>8</v>
      </c>
      <c r="E84" s="39">
        <v>8</v>
      </c>
      <c r="F84" s="40">
        <f>IF(D84&gt;0,100*E84/D84,0)</f>
        <v>100</v>
      </c>
      <c r="G84" s="41"/>
      <c r="H84" s="225">
        <v>0.242</v>
      </c>
      <c r="I84" s="226">
        <v>0.242</v>
      </c>
      <c r="J84" s="226">
        <v>0.242</v>
      </c>
      <c r="K84" s="42">
        <f>IF(I84&gt;0,100*J84/I84,0)</f>
        <v>100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224"/>
      <c r="I85" s="224"/>
      <c r="J85" s="224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224"/>
      <c r="I86" s="224"/>
      <c r="J86" s="224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227"/>
      <c r="I87" s="228"/>
      <c r="J87" s="228"/>
      <c r="K87" s="51"/>
    </row>
    <row r="88" spans="1:11" s="43" customFormat="1" ht="11.25" customHeight="1">
      <c r="A88" s="52" t="s">
        <v>68</v>
      </c>
      <c r="B88" s="53"/>
      <c r="C88" s="54">
        <v>1502</v>
      </c>
      <c r="D88" s="54">
        <v>1610</v>
      </c>
      <c r="E88" s="54">
        <v>1698</v>
      </c>
      <c r="F88" s="55">
        <f>IF(D88&gt;0,100*E88/D88,0)</f>
        <v>105.46583850931677</v>
      </c>
      <c r="G88" s="41"/>
      <c r="H88" s="229">
        <v>70.60300000000001</v>
      </c>
      <c r="I88" s="230">
        <v>83.46</v>
      </c>
      <c r="J88" s="230">
        <v>95.484</v>
      </c>
      <c r="K88" s="55">
        <f>IF(I88&gt;0,100*J88/I88,0)</f>
        <v>114.40690150970525</v>
      </c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231"/>
      <c r="I89" s="232"/>
      <c r="J89" s="232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31496062992125984" top="0.3937007874015748" bottom="0.3937007874015748" header="0" footer="0.2755905511811024"/>
  <pageSetup firstPageNumber="9" useFirstPageNumber="1" horizontalDpi="600" verticalDpi="600" orientation="portrait" paperSize="9" scale="7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39"/>
  <dimension ref="A1:K626"/>
  <sheetViews>
    <sheetView view="pageBreakPreview" zoomScale="80" zoomScaleNormal="80" zoomScaleSheetLayoutView="80" zoomScalePageLayoutView="0" workbookViewId="0" topLeftCell="A49">
      <selection activeCell="N66" sqref="N66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9" width="12.421875" style="61" customWidth="1"/>
    <col min="10" max="10" width="15.00390625" style="61" customWidth="1"/>
    <col min="11" max="11" width="12.421875" style="61" customWidth="1"/>
    <col min="12" max="12" width="0.71875" style="7" customWidth="1"/>
    <col min="13" max="14" width="11.57421875" style="7" hidden="1" customWidth="1"/>
    <col min="15" max="15" width="11.57421875" style="7" customWidth="1"/>
    <col min="16" max="16384" width="9.8515625" style="61" customWidth="1"/>
  </cols>
  <sheetData>
    <row r="1" spans="1:11" s="1" customFormat="1" ht="12.75" customHeight="1">
      <c r="A1" s="293" t="s">
        <v>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294" t="s">
        <v>70</v>
      </c>
      <c r="K2" s="2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95" t="s">
        <v>3</v>
      </c>
      <c r="D4" s="296"/>
      <c r="E4" s="296"/>
      <c r="F4" s="297"/>
      <c r="G4" s="10"/>
      <c r="H4" s="298" t="s">
        <v>4</v>
      </c>
      <c r="I4" s="299"/>
      <c r="J4" s="299"/>
      <c r="K4" s="30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12</v>
      </c>
      <c r="F7" s="23" t="str">
        <f>CONCATENATE(D6,"=100")</f>
        <v>2015=100</v>
      </c>
      <c r="G7" s="24"/>
      <c r="H7" s="21" t="s">
        <v>7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1</v>
      </c>
      <c r="D9" s="31">
        <v>1</v>
      </c>
      <c r="E9" s="31">
        <v>1</v>
      </c>
      <c r="F9" s="32"/>
      <c r="G9" s="32"/>
      <c r="H9" s="224">
        <v>0.06</v>
      </c>
      <c r="I9" s="224">
        <v>0.06</v>
      </c>
      <c r="J9" s="224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224"/>
      <c r="I10" s="224"/>
      <c r="J10" s="224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224"/>
      <c r="I11" s="224"/>
      <c r="J11" s="224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224"/>
      <c r="I12" s="224"/>
      <c r="J12" s="224"/>
      <c r="K12" s="33"/>
    </row>
    <row r="13" spans="1:11" s="43" customFormat="1" ht="11.25" customHeight="1">
      <c r="A13" s="37" t="s">
        <v>12</v>
      </c>
      <c r="B13" s="38"/>
      <c r="C13" s="39">
        <v>1</v>
      </c>
      <c r="D13" s="39">
        <v>1</v>
      </c>
      <c r="E13" s="39">
        <v>1</v>
      </c>
      <c r="F13" s="40">
        <f>IF(D13&gt;0,100*E13/D13,0)</f>
        <v>100</v>
      </c>
      <c r="G13" s="41"/>
      <c r="H13" s="225">
        <v>0.06</v>
      </c>
      <c r="I13" s="226">
        <v>0.06</v>
      </c>
      <c r="J13" s="2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224"/>
      <c r="I14" s="224"/>
      <c r="J14" s="2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225"/>
      <c r="I15" s="226"/>
      <c r="J15" s="2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224"/>
      <c r="I16" s="224"/>
      <c r="J16" s="224"/>
      <c r="K16" s="33"/>
    </row>
    <row r="17" spans="1:11" s="43" customFormat="1" ht="11.25" customHeight="1">
      <c r="A17" s="37" t="s">
        <v>14</v>
      </c>
      <c r="B17" s="38"/>
      <c r="C17" s="39">
        <v>1</v>
      </c>
      <c r="D17" s="39">
        <v>1</v>
      </c>
      <c r="E17" s="39">
        <v>1</v>
      </c>
      <c r="F17" s="40">
        <f>IF(D17&gt;0,100*E17/D17,0)</f>
        <v>100</v>
      </c>
      <c r="G17" s="41"/>
      <c r="H17" s="225">
        <v>0.006</v>
      </c>
      <c r="I17" s="226">
        <v>0.006</v>
      </c>
      <c r="J17" s="2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224"/>
      <c r="I18" s="224"/>
      <c r="J18" s="224"/>
      <c r="K18" s="33"/>
    </row>
    <row r="19" spans="1:11" s="34" customFormat="1" ht="11.25" customHeight="1">
      <c r="A19" s="29" t="s">
        <v>15</v>
      </c>
      <c r="B19" s="30"/>
      <c r="C19" s="31">
        <v>3</v>
      </c>
      <c r="D19" s="31">
        <v>3</v>
      </c>
      <c r="E19" s="31">
        <v>3</v>
      </c>
      <c r="F19" s="32"/>
      <c r="G19" s="32"/>
      <c r="H19" s="224">
        <v>0.065</v>
      </c>
      <c r="I19" s="224">
        <v>0.065</v>
      </c>
      <c r="J19" s="224"/>
      <c r="K19" s="33"/>
    </row>
    <row r="20" spans="1:11" s="34" customFormat="1" ht="11.25" customHeight="1">
      <c r="A20" s="36" t="s">
        <v>16</v>
      </c>
      <c r="B20" s="30"/>
      <c r="C20" s="31">
        <v>3</v>
      </c>
      <c r="D20" s="31">
        <v>3</v>
      </c>
      <c r="E20" s="31">
        <v>3</v>
      </c>
      <c r="F20" s="32"/>
      <c r="G20" s="32"/>
      <c r="H20" s="224">
        <v>0.05</v>
      </c>
      <c r="I20" s="224">
        <v>0.051</v>
      </c>
      <c r="J20" s="224"/>
      <c r="K20" s="33"/>
    </row>
    <row r="21" spans="1:11" s="34" customFormat="1" ht="11.25" customHeight="1">
      <c r="A21" s="36" t="s">
        <v>17</v>
      </c>
      <c r="B21" s="30"/>
      <c r="C21" s="31">
        <v>6</v>
      </c>
      <c r="D21" s="31">
        <v>6</v>
      </c>
      <c r="E21" s="31">
        <v>6</v>
      </c>
      <c r="F21" s="32"/>
      <c r="G21" s="32"/>
      <c r="H21" s="224">
        <v>0.179</v>
      </c>
      <c r="I21" s="224">
        <v>0.185</v>
      </c>
      <c r="J21" s="224"/>
      <c r="K21" s="33"/>
    </row>
    <row r="22" spans="1:11" s="43" customFormat="1" ht="11.25" customHeight="1">
      <c r="A22" s="37" t="s">
        <v>18</v>
      </c>
      <c r="B22" s="38"/>
      <c r="C22" s="39">
        <v>12</v>
      </c>
      <c r="D22" s="39">
        <v>12</v>
      </c>
      <c r="E22" s="39">
        <v>12</v>
      </c>
      <c r="F22" s="40">
        <f>IF(D22&gt;0,100*E22/D22,0)</f>
        <v>100</v>
      </c>
      <c r="G22" s="41"/>
      <c r="H22" s="225">
        <v>0.294</v>
      </c>
      <c r="I22" s="226">
        <v>0.301</v>
      </c>
      <c r="J22" s="2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224"/>
      <c r="I23" s="224"/>
      <c r="J23" s="224"/>
      <c r="K23" s="33"/>
    </row>
    <row r="24" spans="1:11" s="43" customFormat="1" ht="11.25" customHeight="1">
      <c r="A24" s="37" t="s">
        <v>19</v>
      </c>
      <c r="B24" s="38"/>
      <c r="C24" s="39">
        <v>20</v>
      </c>
      <c r="D24" s="39">
        <v>15</v>
      </c>
      <c r="E24" s="39">
        <v>15</v>
      </c>
      <c r="F24" s="40">
        <f>IF(D24&gt;0,100*E24/D24,0)</f>
        <v>100</v>
      </c>
      <c r="G24" s="41"/>
      <c r="H24" s="225">
        <v>1.5</v>
      </c>
      <c r="I24" s="226">
        <v>1.35</v>
      </c>
      <c r="J24" s="2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224"/>
      <c r="I25" s="224"/>
      <c r="J25" s="224"/>
      <c r="K25" s="33"/>
    </row>
    <row r="26" spans="1:11" s="43" customFormat="1" ht="11.25" customHeight="1">
      <c r="A26" s="37" t="s">
        <v>20</v>
      </c>
      <c r="B26" s="38"/>
      <c r="C26" s="39">
        <v>17</v>
      </c>
      <c r="D26" s="39">
        <v>17</v>
      </c>
      <c r="E26" s="39">
        <v>16</v>
      </c>
      <c r="F26" s="40">
        <f>IF(D26&gt;0,100*E26/D26,0)</f>
        <v>94.11764705882354</v>
      </c>
      <c r="G26" s="41"/>
      <c r="H26" s="225">
        <v>0.55</v>
      </c>
      <c r="I26" s="226">
        <v>0.55</v>
      </c>
      <c r="J26" s="2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224"/>
      <c r="I27" s="224"/>
      <c r="J27" s="224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224"/>
      <c r="I28" s="224"/>
      <c r="J28" s="224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224"/>
      <c r="I29" s="224"/>
      <c r="J29" s="224"/>
      <c r="K29" s="33"/>
    </row>
    <row r="30" spans="1:11" s="34" customFormat="1" ht="11.25" customHeight="1">
      <c r="A30" s="36" t="s">
        <v>23</v>
      </c>
      <c r="B30" s="30"/>
      <c r="C30" s="31">
        <v>1</v>
      </c>
      <c r="D30" s="31">
        <v>4</v>
      </c>
      <c r="E30" s="31">
        <v>1</v>
      </c>
      <c r="F30" s="32"/>
      <c r="G30" s="32"/>
      <c r="H30" s="224">
        <v>0.045</v>
      </c>
      <c r="I30" s="224">
        <v>0.212</v>
      </c>
      <c r="J30" s="224"/>
      <c r="K30" s="33"/>
    </row>
    <row r="31" spans="1:11" s="43" customFormat="1" ht="11.25" customHeight="1">
      <c r="A31" s="44" t="s">
        <v>24</v>
      </c>
      <c r="B31" s="38"/>
      <c r="C31" s="39">
        <v>1</v>
      </c>
      <c r="D31" s="39">
        <v>4</v>
      </c>
      <c r="E31" s="39">
        <v>1</v>
      </c>
      <c r="F31" s="40">
        <f>IF(D31&gt;0,100*E31/D31,0)</f>
        <v>25</v>
      </c>
      <c r="G31" s="41"/>
      <c r="H31" s="225">
        <v>0.045</v>
      </c>
      <c r="I31" s="226">
        <v>0.212</v>
      </c>
      <c r="J31" s="2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224"/>
      <c r="I32" s="224"/>
      <c r="J32" s="224"/>
      <c r="K32" s="33"/>
    </row>
    <row r="33" spans="1:11" s="34" customFormat="1" ht="11.25" customHeight="1">
      <c r="A33" s="36" t="s">
        <v>25</v>
      </c>
      <c r="B33" s="30"/>
      <c r="C33" s="31">
        <v>75</v>
      </c>
      <c r="D33" s="31">
        <v>75</v>
      </c>
      <c r="E33" s="31">
        <v>75</v>
      </c>
      <c r="F33" s="32"/>
      <c r="G33" s="32"/>
      <c r="H33" s="224">
        <v>2.89</v>
      </c>
      <c r="I33" s="224">
        <v>7.5</v>
      </c>
      <c r="J33" s="224"/>
      <c r="K33" s="33"/>
    </row>
    <row r="34" spans="1:11" s="34" customFormat="1" ht="11.25" customHeight="1">
      <c r="A34" s="36" t="s">
        <v>26</v>
      </c>
      <c r="B34" s="30"/>
      <c r="C34" s="31">
        <v>18</v>
      </c>
      <c r="D34" s="31">
        <v>23</v>
      </c>
      <c r="E34" s="31">
        <v>23</v>
      </c>
      <c r="F34" s="32"/>
      <c r="G34" s="32"/>
      <c r="H34" s="224">
        <v>0.519</v>
      </c>
      <c r="I34" s="224">
        <v>0.64</v>
      </c>
      <c r="J34" s="224"/>
      <c r="K34" s="33"/>
    </row>
    <row r="35" spans="1:11" s="34" customFormat="1" ht="11.25" customHeight="1">
      <c r="A35" s="36" t="s">
        <v>27</v>
      </c>
      <c r="B35" s="30"/>
      <c r="C35" s="31">
        <v>18</v>
      </c>
      <c r="D35" s="31">
        <v>20</v>
      </c>
      <c r="E35" s="31">
        <v>18</v>
      </c>
      <c r="F35" s="32"/>
      <c r="G35" s="32"/>
      <c r="H35" s="224">
        <v>0.52</v>
      </c>
      <c r="I35" s="224">
        <v>0.58</v>
      </c>
      <c r="J35" s="224"/>
      <c r="K35" s="33"/>
    </row>
    <row r="36" spans="1:11" s="34" customFormat="1" ht="11.25" customHeight="1">
      <c r="A36" s="36" t="s">
        <v>28</v>
      </c>
      <c r="B36" s="30"/>
      <c r="C36" s="31">
        <v>62</v>
      </c>
      <c r="D36" s="31">
        <v>56</v>
      </c>
      <c r="E36" s="31">
        <v>56</v>
      </c>
      <c r="F36" s="32"/>
      <c r="G36" s="32"/>
      <c r="H36" s="224">
        <v>1.98</v>
      </c>
      <c r="I36" s="224">
        <v>1.8</v>
      </c>
      <c r="J36" s="224"/>
      <c r="K36" s="33"/>
    </row>
    <row r="37" spans="1:11" s="43" customFormat="1" ht="11.25" customHeight="1">
      <c r="A37" s="37" t="s">
        <v>29</v>
      </c>
      <c r="B37" s="38"/>
      <c r="C37" s="39">
        <v>173</v>
      </c>
      <c r="D37" s="39">
        <v>174</v>
      </c>
      <c r="E37" s="39">
        <v>172</v>
      </c>
      <c r="F37" s="40">
        <f>IF(D37&gt;0,100*E37/D37,0)</f>
        <v>98.85057471264368</v>
      </c>
      <c r="G37" s="41"/>
      <c r="H37" s="225">
        <v>5.909000000000001</v>
      </c>
      <c r="I37" s="226">
        <v>10.520000000000001</v>
      </c>
      <c r="J37" s="2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224"/>
      <c r="I38" s="224"/>
      <c r="J38" s="224"/>
      <c r="K38" s="33"/>
    </row>
    <row r="39" spans="1:11" s="43" customFormat="1" ht="11.25" customHeight="1">
      <c r="A39" s="37" t="s">
        <v>30</v>
      </c>
      <c r="B39" s="38"/>
      <c r="C39" s="39">
        <v>66</v>
      </c>
      <c r="D39" s="39">
        <v>100</v>
      </c>
      <c r="E39" s="39">
        <v>100</v>
      </c>
      <c r="F39" s="40">
        <f>IF(D39&gt;0,100*E39/D39,0)</f>
        <v>100</v>
      </c>
      <c r="G39" s="41"/>
      <c r="H39" s="225">
        <v>1.311</v>
      </c>
      <c r="I39" s="226">
        <v>1.965</v>
      </c>
      <c r="J39" s="2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224"/>
      <c r="I40" s="224"/>
      <c r="J40" s="224"/>
      <c r="K40" s="33"/>
    </row>
    <row r="41" spans="1:11" s="34" customFormat="1" ht="11.25" customHeight="1">
      <c r="A41" s="29" t="s">
        <v>31</v>
      </c>
      <c r="B41" s="30"/>
      <c r="C41" s="31">
        <v>2</v>
      </c>
      <c r="D41" s="31">
        <v>1</v>
      </c>
      <c r="E41" s="31"/>
      <c r="F41" s="32"/>
      <c r="G41" s="32"/>
      <c r="H41" s="224">
        <v>0.034</v>
      </c>
      <c r="I41" s="224">
        <v>0.018</v>
      </c>
      <c r="J41" s="224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224"/>
      <c r="I42" s="224"/>
      <c r="J42" s="224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224"/>
      <c r="I43" s="224"/>
      <c r="J43" s="224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224"/>
      <c r="I44" s="224"/>
      <c r="J44" s="224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224"/>
      <c r="I45" s="224"/>
      <c r="J45" s="224"/>
      <c r="K45" s="33"/>
    </row>
    <row r="46" spans="1:11" s="34" customFormat="1" ht="11.25" customHeight="1">
      <c r="A46" s="36" t="s">
        <v>36</v>
      </c>
      <c r="B46" s="30"/>
      <c r="C46" s="31">
        <v>8</v>
      </c>
      <c r="D46" s="31">
        <v>8</v>
      </c>
      <c r="E46" s="31">
        <v>8</v>
      </c>
      <c r="F46" s="32"/>
      <c r="G46" s="32"/>
      <c r="H46" s="224">
        <v>0.12</v>
      </c>
      <c r="I46" s="224">
        <v>0.12</v>
      </c>
      <c r="J46" s="224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224"/>
      <c r="I47" s="224"/>
      <c r="J47" s="224"/>
      <c r="K47" s="33"/>
    </row>
    <row r="48" spans="1:11" s="34" customFormat="1" ht="11.25" customHeight="1">
      <c r="A48" s="36" t="s">
        <v>38</v>
      </c>
      <c r="B48" s="30"/>
      <c r="C48" s="31">
        <v>6</v>
      </c>
      <c r="D48" s="31">
        <v>1</v>
      </c>
      <c r="E48" s="31">
        <v>1</v>
      </c>
      <c r="F48" s="32"/>
      <c r="G48" s="32"/>
      <c r="H48" s="224">
        <v>0.198</v>
      </c>
      <c r="I48" s="224">
        <v>0.033</v>
      </c>
      <c r="J48" s="224"/>
      <c r="K48" s="33"/>
    </row>
    <row r="49" spans="1:11" s="34" customFormat="1" ht="11.25" customHeight="1">
      <c r="A49" s="36" t="s">
        <v>39</v>
      </c>
      <c r="B49" s="30"/>
      <c r="C49" s="31">
        <v>3</v>
      </c>
      <c r="D49" s="31">
        <v>3</v>
      </c>
      <c r="E49" s="31">
        <v>3</v>
      </c>
      <c r="F49" s="32"/>
      <c r="G49" s="32"/>
      <c r="H49" s="224">
        <v>0.105</v>
      </c>
      <c r="I49" s="224">
        <v>0.105</v>
      </c>
      <c r="J49" s="224"/>
      <c r="K49" s="33"/>
    </row>
    <row r="50" spans="1:11" s="43" customFormat="1" ht="11.25" customHeight="1">
      <c r="A50" s="44" t="s">
        <v>40</v>
      </c>
      <c r="B50" s="38"/>
      <c r="C50" s="39">
        <v>19</v>
      </c>
      <c r="D50" s="39">
        <v>13</v>
      </c>
      <c r="E50" s="39">
        <v>12</v>
      </c>
      <c r="F50" s="40">
        <f>IF(D50&gt;0,100*E50/D50,0)</f>
        <v>92.3076923076923</v>
      </c>
      <c r="G50" s="41"/>
      <c r="H50" s="225">
        <v>0.45699999999999996</v>
      </c>
      <c r="I50" s="226">
        <v>0.27599999999999997</v>
      </c>
      <c r="J50" s="2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224"/>
      <c r="I51" s="224"/>
      <c r="J51" s="224"/>
      <c r="K51" s="33"/>
    </row>
    <row r="52" spans="1:11" s="43" customFormat="1" ht="11.25" customHeight="1">
      <c r="A52" s="37" t="s">
        <v>41</v>
      </c>
      <c r="B52" s="38"/>
      <c r="C52" s="39">
        <v>34</v>
      </c>
      <c r="D52" s="39">
        <v>60</v>
      </c>
      <c r="E52" s="39">
        <v>60</v>
      </c>
      <c r="F52" s="40">
        <f>IF(D52&gt;0,100*E52/D52,0)</f>
        <v>100</v>
      </c>
      <c r="G52" s="41"/>
      <c r="H52" s="225">
        <v>0.85</v>
      </c>
      <c r="I52" s="226">
        <v>12</v>
      </c>
      <c r="J52" s="2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224"/>
      <c r="I53" s="224"/>
      <c r="J53" s="224"/>
      <c r="K53" s="33"/>
    </row>
    <row r="54" spans="1:11" s="34" customFormat="1" ht="11.25" customHeight="1">
      <c r="A54" s="36" t="s">
        <v>42</v>
      </c>
      <c r="B54" s="30"/>
      <c r="C54" s="31">
        <v>10</v>
      </c>
      <c r="D54" s="31">
        <v>5</v>
      </c>
      <c r="E54" s="31">
        <v>5</v>
      </c>
      <c r="F54" s="32"/>
      <c r="G54" s="32"/>
      <c r="H54" s="224">
        <v>0.25</v>
      </c>
      <c r="I54" s="224">
        <v>0.133</v>
      </c>
      <c r="J54" s="224"/>
      <c r="K54" s="33"/>
    </row>
    <row r="55" spans="1:11" s="34" customFormat="1" ht="11.25" customHeight="1">
      <c r="A55" s="36" t="s">
        <v>43</v>
      </c>
      <c r="B55" s="30"/>
      <c r="C55" s="31">
        <v>6</v>
      </c>
      <c r="D55" s="31">
        <v>6</v>
      </c>
      <c r="E55" s="31">
        <v>4</v>
      </c>
      <c r="F55" s="32"/>
      <c r="G55" s="32"/>
      <c r="H55" s="224">
        <v>0.12</v>
      </c>
      <c r="I55" s="224">
        <v>0.12</v>
      </c>
      <c r="J55" s="224"/>
      <c r="K55" s="33"/>
    </row>
    <row r="56" spans="1:11" s="34" customFormat="1" ht="11.25" customHeight="1">
      <c r="A56" s="36" t="s">
        <v>44</v>
      </c>
      <c r="B56" s="30"/>
      <c r="C56" s="31">
        <v>27</v>
      </c>
      <c r="D56" s="31">
        <v>35</v>
      </c>
      <c r="E56" s="31">
        <v>35</v>
      </c>
      <c r="F56" s="32"/>
      <c r="G56" s="32"/>
      <c r="H56" s="224">
        <v>0.78</v>
      </c>
      <c r="I56" s="224">
        <v>1.011</v>
      </c>
      <c r="J56" s="224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224"/>
      <c r="I57" s="224"/>
      <c r="J57" s="224"/>
      <c r="K57" s="33"/>
    </row>
    <row r="58" spans="1:11" s="34" customFormat="1" ht="11.25" customHeight="1">
      <c r="A58" s="36" t="s">
        <v>46</v>
      </c>
      <c r="B58" s="30"/>
      <c r="C58" s="31">
        <v>50</v>
      </c>
      <c r="D58" s="31">
        <v>10</v>
      </c>
      <c r="E58" s="31">
        <v>10</v>
      </c>
      <c r="F58" s="32"/>
      <c r="G58" s="32"/>
      <c r="H58" s="224">
        <v>1.1</v>
      </c>
      <c r="I58" s="224">
        <v>0.205</v>
      </c>
      <c r="J58" s="224"/>
      <c r="K58" s="33"/>
    </row>
    <row r="59" spans="1:11" s="43" customFormat="1" ht="11.25" customHeight="1">
      <c r="A59" s="37" t="s">
        <v>47</v>
      </c>
      <c r="B59" s="38"/>
      <c r="C59" s="39">
        <v>93</v>
      </c>
      <c r="D59" s="39">
        <v>56</v>
      </c>
      <c r="E59" s="39">
        <v>54</v>
      </c>
      <c r="F59" s="40">
        <f>IF(D59&gt;0,100*E59/D59,0)</f>
        <v>96.42857142857143</v>
      </c>
      <c r="G59" s="41"/>
      <c r="H59" s="225">
        <v>2.25</v>
      </c>
      <c r="I59" s="226">
        <v>1.4689999999999999</v>
      </c>
      <c r="J59" s="2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224"/>
      <c r="I60" s="224"/>
      <c r="J60" s="224"/>
      <c r="K60" s="33"/>
    </row>
    <row r="61" spans="1:11" s="34" customFormat="1" ht="11.25" customHeight="1">
      <c r="A61" s="36" t="s">
        <v>48</v>
      </c>
      <c r="B61" s="30"/>
      <c r="C61" s="31">
        <v>50</v>
      </c>
      <c r="D61" s="31">
        <v>50</v>
      </c>
      <c r="E61" s="31">
        <v>50</v>
      </c>
      <c r="F61" s="32"/>
      <c r="G61" s="32"/>
      <c r="H61" s="224">
        <v>2.5</v>
      </c>
      <c r="I61" s="224">
        <v>2.5</v>
      </c>
      <c r="J61" s="224"/>
      <c r="K61" s="33"/>
    </row>
    <row r="62" spans="1:11" s="34" customFormat="1" ht="11.25" customHeight="1">
      <c r="A62" s="36" t="s">
        <v>49</v>
      </c>
      <c r="B62" s="30"/>
      <c r="C62" s="31">
        <v>70</v>
      </c>
      <c r="D62" s="31">
        <v>75</v>
      </c>
      <c r="E62" s="31">
        <v>75</v>
      </c>
      <c r="F62" s="32"/>
      <c r="G62" s="32"/>
      <c r="H62" s="224">
        <v>1.4</v>
      </c>
      <c r="I62" s="224">
        <v>1.4</v>
      </c>
      <c r="J62" s="224"/>
      <c r="K62" s="33"/>
    </row>
    <row r="63" spans="1:11" s="34" customFormat="1" ht="11.25" customHeight="1">
      <c r="A63" s="36" t="s">
        <v>50</v>
      </c>
      <c r="B63" s="30"/>
      <c r="C63" s="31">
        <v>20</v>
      </c>
      <c r="D63" s="31">
        <v>20</v>
      </c>
      <c r="E63" s="31">
        <v>20</v>
      </c>
      <c r="F63" s="32"/>
      <c r="G63" s="32"/>
      <c r="H63" s="224">
        <v>1.2</v>
      </c>
      <c r="I63" s="224">
        <v>1.4</v>
      </c>
      <c r="J63" s="224"/>
      <c r="K63" s="33"/>
    </row>
    <row r="64" spans="1:11" s="43" customFormat="1" ht="11.25" customHeight="1">
      <c r="A64" s="37" t="s">
        <v>51</v>
      </c>
      <c r="B64" s="38"/>
      <c r="C64" s="39">
        <v>140</v>
      </c>
      <c r="D64" s="39">
        <v>145</v>
      </c>
      <c r="E64" s="39">
        <v>145</v>
      </c>
      <c r="F64" s="40">
        <f>IF(D64&gt;0,100*E64/D64,0)</f>
        <v>100</v>
      </c>
      <c r="G64" s="41"/>
      <c r="H64" s="225">
        <v>5.1</v>
      </c>
      <c r="I64" s="226">
        <v>5.3</v>
      </c>
      <c r="J64" s="2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224"/>
      <c r="I65" s="224"/>
      <c r="J65" s="224"/>
      <c r="K65" s="33"/>
    </row>
    <row r="66" spans="1:11" s="43" customFormat="1" ht="11.25" customHeight="1">
      <c r="A66" s="37" t="s">
        <v>52</v>
      </c>
      <c r="B66" s="38"/>
      <c r="C66" s="39">
        <v>168</v>
      </c>
      <c r="D66" s="39">
        <v>163</v>
      </c>
      <c r="E66" s="39">
        <v>159</v>
      </c>
      <c r="F66" s="40">
        <f>IF(D66&gt;0,100*E66/D66,0)</f>
        <v>97.54601226993866</v>
      </c>
      <c r="G66" s="41"/>
      <c r="H66" s="225">
        <v>9.048</v>
      </c>
      <c r="I66" s="226">
        <v>8.82</v>
      </c>
      <c r="J66" s="2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224"/>
      <c r="I67" s="224"/>
      <c r="J67" s="224"/>
      <c r="K67" s="33"/>
    </row>
    <row r="68" spans="1:11" s="34" customFormat="1" ht="11.25" customHeight="1">
      <c r="A68" s="36" t="s">
        <v>53</v>
      </c>
      <c r="B68" s="30"/>
      <c r="C68" s="31">
        <v>20</v>
      </c>
      <c r="D68" s="31">
        <v>20</v>
      </c>
      <c r="E68" s="31"/>
      <c r="F68" s="32"/>
      <c r="G68" s="32"/>
      <c r="H68" s="224">
        <v>3.5</v>
      </c>
      <c r="I68" s="224">
        <v>5</v>
      </c>
      <c r="J68" s="224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224"/>
      <c r="I69" s="224"/>
      <c r="J69" s="224"/>
      <c r="K69" s="33"/>
    </row>
    <row r="70" spans="1:11" s="43" customFormat="1" ht="11.25" customHeight="1">
      <c r="A70" s="37" t="s">
        <v>55</v>
      </c>
      <c r="B70" s="38"/>
      <c r="C70" s="39">
        <v>20</v>
      </c>
      <c r="D70" s="39">
        <v>20</v>
      </c>
      <c r="E70" s="39"/>
      <c r="F70" s="40"/>
      <c r="G70" s="41"/>
      <c r="H70" s="225">
        <v>3.5</v>
      </c>
      <c r="I70" s="226">
        <v>5</v>
      </c>
      <c r="J70" s="2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224"/>
      <c r="I71" s="224"/>
      <c r="J71" s="224"/>
      <c r="K71" s="33"/>
    </row>
    <row r="72" spans="1:11" s="34" customFormat="1" ht="11.25" customHeight="1">
      <c r="A72" s="36" t="s">
        <v>56</v>
      </c>
      <c r="B72" s="30"/>
      <c r="C72" s="31">
        <v>5021</v>
      </c>
      <c r="D72" s="31">
        <v>4979</v>
      </c>
      <c r="E72" s="31">
        <v>4979</v>
      </c>
      <c r="F72" s="32"/>
      <c r="G72" s="32"/>
      <c r="H72" s="224">
        <v>414.151</v>
      </c>
      <c r="I72" s="224">
        <v>401.135</v>
      </c>
      <c r="J72" s="224"/>
      <c r="K72" s="33"/>
    </row>
    <row r="73" spans="1:11" s="34" customFormat="1" ht="11.25" customHeight="1">
      <c r="A73" s="36" t="s">
        <v>57</v>
      </c>
      <c r="B73" s="30"/>
      <c r="C73" s="31">
        <v>90</v>
      </c>
      <c r="D73" s="31">
        <v>90</v>
      </c>
      <c r="E73" s="31">
        <v>81</v>
      </c>
      <c r="F73" s="32"/>
      <c r="G73" s="32"/>
      <c r="H73" s="224">
        <v>3.65</v>
      </c>
      <c r="I73" s="224">
        <v>3.2</v>
      </c>
      <c r="J73" s="224"/>
      <c r="K73" s="33"/>
    </row>
    <row r="74" spans="1:11" s="34" customFormat="1" ht="11.25" customHeight="1">
      <c r="A74" s="36" t="s">
        <v>58</v>
      </c>
      <c r="B74" s="30"/>
      <c r="C74" s="31">
        <v>60</v>
      </c>
      <c r="D74" s="31">
        <v>65</v>
      </c>
      <c r="E74" s="31">
        <v>65</v>
      </c>
      <c r="F74" s="32"/>
      <c r="G74" s="32"/>
      <c r="H74" s="224">
        <v>1.8</v>
      </c>
      <c r="I74" s="224">
        <v>1.95</v>
      </c>
      <c r="J74" s="224"/>
      <c r="K74" s="33"/>
    </row>
    <row r="75" spans="1:11" s="34" customFormat="1" ht="11.25" customHeight="1">
      <c r="A75" s="36" t="s">
        <v>59</v>
      </c>
      <c r="B75" s="30"/>
      <c r="C75" s="31">
        <v>2573</v>
      </c>
      <c r="D75" s="31">
        <v>2633</v>
      </c>
      <c r="E75" s="31">
        <v>2633</v>
      </c>
      <c r="F75" s="32"/>
      <c r="G75" s="32"/>
      <c r="H75" s="224">
        <v>241.895</v>
      </c>
      <c r="I75" s="224">
        <v>258.82831</v>
      </c>
      <c r="J75" s="224"/>
      <c r="K75" s="33"/>
    </row>
    <row r="76" spans="1:11" s="34" customFormat="1" ht="11.25" customHeight="1">
      <c r="A76" s="36" t="s">
        <v>60</v>
      </c>
      <c r="B76" s="30"/>
      <c r="C76" s="31">
        <v>4</v>
      </c>
      <c r="D76" s="31">
        <v>4</v>
      </c>
      <c r="E76" s="31">
        <v>3</v>
      </c>
      <c r="F76" s="32"/>
      <c r="G76" s="32"/>
      <c r="H76" s="224">
        <v>0.096</v>
      </c>
      <c r="I76" s="224">
        <v>0.1</v>
      </c>
      <c r="J76" s="224"/>
      <c r="K76" s="33"/>
    </row>
    <row r="77" spans="1:11" s="34" customFormat="1" ht="11.25" customHeight="1">
      <c r="A77" s="36" t="s">
        <v>61</v>
      </c>
      <c r="B77" s="30"/>
      <c r="C77" s="31">
        <v>72</v>
      </c>
      <c r="D77" s="31">
        <v>77</v>
      </c>
      <c r="E77" s="31">
        <v>70</v>
      </c>
      <c r="F77" s="32"/>
      <c r="G77" s="32"/>
      <c r="H77" s="224">
        <v>1.7</v>
      </c>
      <c r="I77" s="224">
        <v>1.8</v>
      </c>
      <c r="J77" s="224"/>
      <c r="K77" s="33"/>
    </row>
    <row r="78" spans="1:11" s="34" customFormat="1" ht="11.25" customHeight="1">
      <c r="A78" s="36" t="s">
        <v>62</v>
      </c>
      <c r="B78" s="30"/>
      <c r="C78" s="31">
        <v>150</v>
      </c>
      <c r="D78" s="31">
        <v>150</v>
      </c>
      <c r="E78" s="31">
        <v>150</v>
      </c>
      <c r="F78" s="32"/>
      <c r="G78" s="32"/>
      <c r="H78" s="224">
        <v>8.92</v>
      </c>
      <c r="I78" s="224">
        <v>11.088</v>
      </c>
      <c r="J78" s="224"/>
      <c r="K78" s="33"/>
    </row>
    <row r="79" spans="1:11" s="34" customFormat="1" ht="11.25" customHeight="1">
      <c r="A79" s="36" t="s">
        <v>63</v>
      </c>
      <c r="B79" s="30"/>
      <c r="C79" s="31">
        <v>15</v>
      </c>
      <c r="D79" s="31">
        <v>15</v>
      </c>
      <c r="E79" s="31">
        <v>15</v>
      </c>
      <c r="F79" s="32"/>
      <c r="G79" s="32"/>
      <c r="H79" s="224">
        <v>0.65</v>
      </c>
      <c r="I79" s="224">
        <v>0.65</v>
      </c>
      <c r="J79" s="224"/>
      <c r="K79" s="33"/>
    </row>
    <row r="80" spans="1:11" s="43" customFormat="1" ht="11.25" customHeight="1">
      <c r="A80" s="44" t="s">
        <v>64</v>
      </c>
      <c r="B80" s="38"/>
      <c r="C80" s="39">
        <v>7985</v>
      </c>
      <c r="D80" s="39">
        <v>8013</v>
      </c>
      <c r="E80" s="39">
        <v>7996</v>
      </c>
      <c r="F80" s="40">
        <f>IF(D80&gt;0,100*E80/D80,0)</f>
        <v>99.78784475227755</v>
      </c>
      <c r="G80" s="41"/>
      <c r="H80" s="225">
        <v>672.862</v>
      </c>
      <c r="I80" s="226">
        <v>678.7513099999999</v>
      </c>
      <c r="J80" s="22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224"/>
      <c r="I81" s="224"/>
      <c r="J81" s="224"/>
      <c r="K81" s="33"/>
    </row>
    <row r="82" spans="1:11" s="34" customFormat="1" ht="11.25" customHeight="1">
      <c r="A82" s="36" t="s">
        <v>65</v>
      </c>
      <c r="B82" s="30"/>
      <c r="C82" s="31">
        <v>195</v>
      </c>
      <c r="D82" s="31">
        <v>197</v>
      </c>
      <c r="E82" s="31">
        <v>197</v>
      </c>
      <c r="F82" s="32"/>
      <c r="G82" s="32"/>
      <c r="H82" s="224">
        <v>32.297</v>
      </c>
      <c r="I82" s="224">
        <v>32.297</v>
      </c>
      <c r="J82" s="224"/>
      <c r="K82" s="33"/>
    </row>
    <row r="83" spans="1:11" s="34" customFormat="1" ht="11.25" customHeight="1">
      <c r="A83" s="36" t="s">
        <v>66</v>
      </c>
      <c r="B83" s="30"/>
      <c r="C83" s="31">
        <v>32</v>
      </c>
      <c r="D83" s="31">
        <v>52</v>
      </c>
      <c r="E83" s="31">
        <v>52</v>
      </c>
      <c r="F83" s="32"/>
      <c r="G83" s="32"/>
      <c r="H83" s="224">
        <v>3.3</v>
      </c>
      <c r="I83" s="224">
        <v>5.483</v>
      </c>
      <c r="J83" s="224"/>
      <c r="K83" s="33"/>
    </row>
    <row r="84" spans="1:11" s="43" customFormat="1" ht="11.25" customHeight="1">
      <c r="A84" s="37" t="s">
        <v>67</v>
      </c>
      <c r="B84" s="38"/>
      <c r="C84" s="39">
        <v>227</v>
      </c>
      <c r="D84" s="39">
        <v>249</v>
      </c>
      <c r="E84" s="39">
        <v>249</v>
      </c>
      <c r="F84" s="40">
        <f>IF(D84&gt;0,100*E84/D84,0)</f>
        <v>100</v>
      </c>
      <c r="G84" s="41"/>
      <c r="H84" s="225">
        <v>35.596999999999994</v>
      </c>
      <c r="I84" s="226">
        <v>37.779999999999994</v>
      </c>
      <c r="J84" s="226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224"/>
      <c r="I85" s="224"/>
      <c r="J85" s="224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224"/>
      <c r="I86" s="224"/>
      <c r="J86" s="224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227"/>
      <c r="I87" s="228"/>
      <c r="J87" s="228"/>
      <c r="K87" s="51"/>
    </row>
    <row r="88" spans="1:11" s="43" customFormat="1" ht="11.25" customHeight="1">
      <c r="A88" s="52" t="s">
        <v>68</v>
      </c>
      <c r="B88" s="53"/>
      <c r="C88" s="54">
        <v>8977</v>
      </c>
      <c r="D88" s="54">
        <v>9043</v>
      </c>
      <c r="E88" s="54">
        <v>8993</v>
      </c>
      <c r="F88" s="55">
        <f>IF(D88&gt;0,100*E88/D88,0)</f>
        <v>99.44708614397877</v>
      </c>
      <c r="G88" s="41"/>
      <c r="H88" s="229">
        <v>739.3389999999999</v>
      </c>
      <c r="I88" s="230">
        <v>764.3603099999998</v>
      </c>
      <c r="J88" s="230"/>
      <c r="K88" s="55"/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231"/>
      <c r="I89" s="232"/>
      <c r="J89" s="232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31496062992125984" top="0.3937007874015748" bottom="0.3937007874015748" header="0" footer="0.2755905511811024"/>
  <pageSetup firstPageNumber="9" useFirstPageNumber="1" horizontalDpi="600" verticalDpi="600" orientation="portrait" paperSize="9" scale="7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0"/>
  <dimension ref="A1:K626"/>
  <sheetViews>
    <sheetView view="pageBreakPreview" zoomScale="80" zoomScaleNormal="80" zoomScaleSheetLayoutView="80" zoomScalePageLayoutView="0" workbookViewId="0" topLeftCell="A52">
      <selection activeCell="N66" sqref="N66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9" width="12.421875" style="61" customWidth="1"/>
    <col min="10" max="10" width="15.00390625" style="61" customWidth="1"/>
    <col min="11" max="11" width="12.421875" style="61" customWidth="1"/>
    <col min="12" max="12" width="0.71875" style="7" customWidth="1"/>
    <col min="13" max="14" width="11.57421875" style="7" hidden="1" customWidth="1"/>
    <col min="15" max="15" width="11.57421875" style="7" customWidth="1"/>
    <col min="16" max="16384" width="9.8515625" style="61" customWidth="1"/>
  </cols>
  <sheetData>
    <row r="1" spans="1:11" s="1" customFormat="1" ht="12.75" customHeight="1">
      <c r="A1" s="293" t="s">
        <v>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294" t="s">
        <v>70</v>
      </c>
      <c r="K2" s="2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95" t="s">
        <v>3</v>
      </c>
      <c r="D4" s="296"/>
      <c r="E4" s="296"/>
      <c r="F4" s="297"/>
      <c r="G4" s="10"/>
      <c r="H4" s="298" t="s">
        <v>4</v>
      </c>
      <c r="I4" s="299"/>
      <c r="J4" s="299"/>
      <c r="K4" s="30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11</v>
      </c>
      <c r="F7" s="23" t="str">
        <f>CONCATENATE(D6,"=100")</f>
        <v>2015=100</v>
      </c>
      <c r="G7" s="24"/>
      <c r="H7" s="21" t="s">
        <v>7</v>
      </c>
      <c r="I7" s="22" t="s">
        <v>7</v>
      </c>
      <c r="J7" s="22">
        <v>12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1.1435600023844685</v>
      </c>
      <c r="D9" s="31">
        <v>1</v>
      </c>
      <c r="E9" s="31"/>
      <c r="F9" s="32"/>
      <c r="G9" s="32"/>
      <c r="H9" s="224">
        <v>0.06</v>
      </c>
      <c r="I9" s="224">
        <v>0.021</v>
      </c>
      <c r="J9" s="224"/>
      <c r="K9" s="33"/>
    </row>
    <row r="10" spans="1:11" s="34" customFormat="1" ht="11.25" customHeight="1">
      <c r="A10" s="36" t="s">
        <v>9</v>
      </c>
      <c r="B10" s="30"/>
      <c r="C10" s="31">
        <v>1</v>
      </c>
      <c r="D10" s="31">
        <v>1</v>
      </c>
      <c r="E10" s="31">
        <v>1</v>
      </c>
      <c r="F10" s="32"/>
      <c r="G10" s="32"/>
      <c r="H10" s="224">
        <v>0.06886</v>
      </c>
      <c r="I10" s="224">
        <v>0.069</v>
      </c>
      <c r="J10" s="224">
        <v>0.068</v>
      </c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224"/>
      <c r="I11" s="224"/>
      <c r="J11" s="224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224"/>
      <c r="I12" s="224"/>
      <c r="J12" s="224"/>
      <c r="K12" s="33"/>
    </row>
    <row r="13" spans="1:11" s="43" customFormat="1" ht="11.25" customHeight="1">
      <c r="A13" s="37" t="s">
        <v>12</v>
      </c>
      <c r="B13" s="38"/>
      <c r="C13" s="39">
        <v>2.1435600023844685</v>
      </c>
      <c r="D13" s="39">
        <v>2</v>
      </c>
      <c r="E13" s="39">
        <v>1</v>
      </c>
      <c r="F13" s="40">
        <f>IF(D13&gt;0,100*E13/D13,0)</f>
        <v>50</v>
      </c>
      <c r="G13" s="41"/>
      <c r="H13" s="225">
        <v>0.12886</v>
      </c>
      <c r="I13" s="226">
        <v>0.09000000000000001</v>
      </c>
      <c r="J13" s="226">
        <v>0.068</v>
      </c>
      <c r="K13" s="42">
        <f>IF(I13&gt;0,100*J13/I13,0)</f>
        <v>75.55555555555556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224"/>
      <c r="I14" s="224"/>
      <c r="J14" s="224"/>
      <c r="K14" s="33"/>
    </row>
    <row r="15" spans="1:11" s="43" customFormat="1" ht="11.25" customHeight="1">
      <c r="A15" s="37" t="s">
        <v>13</v>
      </c>
      <c r="B15" s="38"/>
      <c r="C15" s="39"/>
      <c r="D15" s="39">
        <v>1</v>
      </c>
      <c r="E15" s="39">
        <v>1</v>
      </c>
      <c r="F15" s="40">
        <f>IF(D15&gt;0,100*E15/D15,0)</f>
        <v>100</v>
      </c>
      <c r="G15" s="41"/>
      <c r="H15" s="225"/>
      <c r="I15" s="226">
        <v>0.01</v>
      </c>
      <c r="J15" s="226">
        <v>0.01</v>
      </c>
      <c r="K15" s="42">
        <f>IF(I15&gt;0,100*J15/I15,0)</f>
        <v>100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224"/>
      <c r="I16" s="224"/>
      <c r="J16" s="224"/>
      <c r="K16" s="33"/>
    </row>
    <row r="17" spans="1:11" s="43" customFormat="1" ht="11.25" customHeight="1">
      <c r="A17" s="37" t="s">
        <v>14</v>
      </c>
      <c r="B17" s="38"/>
      <c r="C17" s="39">
        <v>1</v>
      </c>
      <c r="D17" s="39">
        <v>1</v>
      </c>
      <c r="E17" s="39">
        <v>1</v>
      </c>
      <c r="F17" s="40">
        <f>IF(D17&gt;0,100*E17/D17,0)</f>
        <v>100</v>
      </c>
      <c r="G17" s="41"/>
      <c r="H17" s="225">
        <v>0.007</v>
      </c>
      <c r="I17" s="226">
        <v>0.007</v>
      </c>
      <c r="J17" s="226">
        <v>0.007</v>
      </c>
      <c r="K17" s="42">
        <f>IF(I17&gt;0,100*J17/I17,0)</f>
        <v>100.00000000000001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224"/>
      <c r="I18" s="224"/>
      <c r="J18" s="224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224"/>
      <c r="I19" s="224"/>
      <c r="J19" s="2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224"/>
      <c r="I20" s="224"/>
      <c r="J20" s="2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224"/>
      <c r="I21" s="224"/>
      <c r="J21" s="224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225"/>
      <c r="I22" s="226"/>
      <c r="J22" s="2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224"/>
      <c r="I23" s="224"/>
      <c r="J23" s="224"/>
      <c r="K23" s="33"/>
    </row>
    <row r="24" spans="1:11" s="43" customFormat="1" ht="11.25" customHeight="1">
      <c r="A24" s="37" t="s">
        <v>19</v>
      </c>
      <c r="B24" s="38"/>
      <c r="C24" s="39">
        <v>90</v>
      </c>
      <c r="D24" s="39">
        <v>104</v>
      </c>
      <c r="E24" s="39">
        <v>102</v>
      </c>
      <c r="F24" s="40">
        <f>IF(D24&gt;0,100*E24/D24,0)</f>
        <v>98.07692307692308</v>
      </c>
      <c r="G24" s="41"/>
      <c r="H24" s="225">
        <v>4.29124</v>
      </c>
      <c r="I24" s="226">
        <v>6.099</v>
      </c>
      <c r="J24" s="226">
        <v>5.982</v>
      </c>
      <c r="K24" s="42">
        <f>IF(I24&gt;0,100*J24/I24,0)</f>
        <v>98.08165272995574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224"/>
      <c r="I25" s="224"/>
      <c r="J25" s="224"/>
      <c r="K25" s="33"/>
    </row>
    <row r="26" spans="1:11" s="43" customFormat="1" ht="11.25" customHeight="1">
      <c r="A26" s="37" t="s">
        <v>20</v>
      </c>
      <c r="B26" s="38"/>
      <c r="C26" s="39">
        <v>7</v>
      </c>
      <c r="D26" s="39">
        <v>5</v>
      </c>
      <c r="E26" s="39">
        <v>5</v>
      </c>
      <c r="F26" s="40">
        <f>IF(D26&gt;0,100*E26/D26,0)</f>
        <v>100</v>
      </c>
      <c r="G26" s="41"/>
      <c r="H26" s="225">
        <v>0.27</v>
      </c>
      <c r="I26" s="226">
        <v>0.2</v>
      </c>
      <c r="J26" s="226">
        <v>0.2</v>
      </c>
      <c r="K26" s="42">
        <f>IF(I26&gt;0,100*J26/I26,0)</f>
        <v>100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224"/>
      <c r="I27" s="224"/>
      <c r="J27" s="224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224"/>
      <c r="I28" s="224"/>
      <c r="J28" s="224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224"/>
      <c r="I29" s="224"/>
      <c r="J29" s="224"/>
      <c r="K29" s="33"/>
    </row>
    <row r="30" spans="1:11" s="34" customFormat="1" ht="11.25" customHeight="1">
      <c r="A30" s="36" t="s">
        <v>23</v>
      </c>
      <c r="B30" s="30"/>
      <c r="C30" s="31">
        <v>17</v>
      </c>
      <c r="D30" s="31">
        <v>16</v>
      </c>
      <c r="E30" s="31">
        <v>16</v>
      </c>
      <c r="F30" s="32"/>
      <c r="G30" s="32"/>
      <c r="H30" s="224">
        <v>0.52</v>
      </c>
      <c r="I30" s="224">
        <v>0.64</v>
      </c>
      <c r="J30" s="224">
        <v>0.72</v>
      </c>
      <c r="K30" s="33"/>
    </row>
    <row r="31" spans="1:11" s="43" customFormat="1" ht="11.25" customHeight="1">
      <c r="A31" s="44" t="s">
        <v>24</v>
      </c>
      <c r="B31" s="38"/>
      <c r="C31" s="39">
        <v>17</v>
      </c>
      <c r="D31" s="39">
        <v>16</v>
      </c>
      <c r="E31" s="39">
        <v>16</v>
      </c>
      <c r="F31" s="40">
        <f>IF(D31&gt;0,100*E31/D31,0)</f>
        <v>100</v>
      </c>
      <c r="G31" s="41"/>
      <c r="H31" s="225">
        <v>0.52</v>
      </c>
      <c r="I31" s="226">
        <v>0.64</v>
      </c>
      <c r="J31" s="226">
        <v>0.72</v>
      </c>
      <c r="K31" s="42">
        <f>IF(I31&gt;0,100*J31/I31,0)</f>
        <v>112.5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224"/>
      <c r="I32" s="224"/>
      <c r="J32" s="224"/>
      <c r="K32" s="33"/>
    </row>
    <row r="33" spans="1:11" s="34" customFormat="1" ht="11.25" customHeight="1">
      <c r="A33" s="36" t="s">
        <v>25</v>
      </c>
      <c r="B33" s="30"/>
      <c r="C33" s="31">
        <v>70</v>
      </c>
      <c r="D33" s="31">
        <v>60</v>
      </c>
      <c r="E33" s="31">
        <v>60</v>
      </c>
      <c r="F33" s="32"/>
      <c r="G33" s="32"/>
      <c r="H33" s="224">
        <v>1.8</v>
      </c>
      <c r="I33" s="224">
        <v>1.3</v>
      </c>
      <c r="J33" s="224">
        <v>1.3</v>
      </c>
      <c r="K33" s="33"/>
    </row>
    <row r="34" spans="1:11" s="34" customFormat="1" ht="11.25" customHeight="1">
      <c r="A34" s="36" t="s">
        <v>26</v>
      </c>
      <c r="B34" s="30"/>
      <c r="C34" s="31">
        <v>38</v>
      </c>
      <c r="D34" s="31">
        <v>38</v>
      </c>
      <c r="E34" s="31">
        <v>37</v>
      </c>
      <c r="F34" s="32"/>
      <c r="G34" s="32"/>
      <c r="H34" s="224">
        <v>0.997</v>
      </c>
      <c r="I34" s="224">
        <v>0.94</v>
      </c>
      <c r="J34" s="224">
        <v>1</v>
      </c>
      <c r="K34" s="33"/>
    </row>
    <row r="35" spans="1:11" s="34" customFormat="1" ht="11.25" customHeight="1">
      <c r="A35" s="36" t="s">
        <v>27</v>
      </c>
      <c r="B35" s="30"/>
      <c r="C35" s="31">
        <v>50</v>
      </c>
      <c r="D35" s="31">
        <v>45</v>
      </c>
      <c r="E35" s="31">
        <v>45</v>
      </c>
      <c r="F35" s="32"/>
      <c r="G35" s="32"/>
      <c r="H35" s="224">
        <v>1.2</v>
      </c>
      <c r="I35" s="224">
        <v>1.1</v>
      </c>
      <c r="J35" s="224">
        <v>1.1</v>
      </c>
      <c r="K35" s="33"/>
    </row>
    <row r="36" spans="1:11" s="34" customFormat="1" ht="11.25" customHeight="1">
      <c r="A36" s="36" t="s">
        <v>28</v>
      </c>
      <c r="B36" s="30"/>
      <c r="C36" s="31">
        <v>85</v>
      </c>
      <c r="D36" s="31">
        <v>84</v>
      </c>
      <c r="E36" s="31">
        <v>84</v>
      </c>
      <c r="F36" s="32"/>
      <c r="G36" s="32"/>
      <c r="H36" s="224">
        <v>2.108</v>
      </c>
      <c r="I36" s="224">
        <v>2.112</v>
      </c>
      <c r="J36" s="224">
        <v>2.112</v>
      </c>
      <c r="K36" s="33"/>
    </row>
    <row r="37" spans="1:11" s="43" customFormat="1" ht="11.25" customHeight="1">
      <c r="A37" s="37" t="s">
        <v>29</v>
      </c>
      <c r="B37" s="38"/>
      <c r="C37" s="39">
        <v>243</v>
      </c>
      <c r="D37" s="39">
        <v>227</v>
      </c>
      <c r="E37" s="39">
        <v>226</v>
      </c>
      <c r="F37" s="40">
        <f>IF(D37&gt;0,100*E37/D37,0)</f>
        <v>99.55947136563877</v>
      </c>
      <c r="G37" s="41"/>
      <c r="H37" s="225">
        <v>6.105</v>
      </c>
      <c r="I37" s="226">
        <v>5.452</v>
      </c>
      <c r="J37" s="226">
        <v>5.5120000000000005</v>
      </c>
      <c r="K37" s="42">
        <f>IF(I37&gt;0,100*J37/I37,0)</f>
        <v>101.10051357300074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224"/>
      <c r="I38" s="224"/>
      <c r="J38" s="224"/>
      <c r="K38" s="33"/>
    </row>
    <row r="39" spans="1:11" s="43" customFormat="1" ht="11.25" customHeight="1">
      <c r="A39" s="37" t="s">
        <v>30</v>
      </c>
      <c r="B39" s="38"/>
      <c r="C39" s="39">
        <v>36</v>
      </c>
      <c r="D39" s="39">
        <v>23</v>
      </c>
      <c r="E39" s="39">
        <v>20</v>
      </c>
      <c r="F39" s="40">
        <f>IF(D39&gt;0,100*E39/D39,0)</f>
        <v>86.95652173913044</v>
      </c>
      <c r="G39" s="41"/>
      <c r="H39" s="225">
        <v>0.83</v>
      </c>
      <c r="I39" s="226">
        <v>0.91</v>
      </c>
      <c r="J39" s="226">
        <v>0.91</v>
      </c>
      <c r="K39" s="42">
        <f>IF(I39&gt;0,100*J39/I39,0)</f>
        <v>100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224"/>
      <c r="I40" s="224"/>
      <c r="J40" s="224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224"/>
      <c r="I41" s="224"/>
      <c r="J41" s="224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224"/>
      <c r="I42" s="224"/>
      <c r="J42" s="224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224"/>
      <c r="I43" s="224"/>
      <c r="J43" s="224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224"/>
      <c r="I44" s="224"/>
      <c r="J44" s="224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224"/>
      <c r="I45" s="224"/>
      <c r="J45" s="224"/>
      <c r="K45" s="33"/>
    </row>
    <row r="46" spans="1:11" s="34" customFormat="1" ht="11.25" customHeight="1">
      <c r="A46" s="36" t="s">
        <v>36</v>
      </c>
      <c r="B46" s="30"/>
      <c r="C46" s="31">
        <v>12</v>
      </c>
      <c r="D46" s="31">
        <v>10</v>
      </c>
      <c r="E46" s="31"/>
      <c r="F46" s="32"/>
      <c r="G46" s="32"/>
      <c r="H46" s="224">
        <v>0.18</v>
      </c>
      <c r="I46" s="224">
        <v>0.15</v>
      </c>
      <c r="J46" s="224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224"/>
      <c r="I47" s="224"/>
      <c r="J47" s="224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224"/>
      <c r="I48" s="224"/>
      <c r="J48" s="224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224"/>
      <c r="I49" s="224"/>
      <c r="J49" s="224"/>
      <c r="K49" s="33"/>
    </row>
    <row r="50" spans="1:11" s="43" customFormat="1" ht="11.25" customHeight="1">
      <c r="A50" s="44" t="s">
        <v>40</v>
      </c>
      <c r="B50" s="38"/>
      <c r="C50" s="39">
        <v>12</v>
      </c>
      <c r="D50" s="39">
        <v>10</v>
      </c>
      <c r="E50" s="39"/>
      <c r="F50" s="40"/>
      <c r="G50" s="41"/>
      <c r="H50" s="225">
        <v>0.18</v>
      </c>
      <c r="I50" s="226">
        <v>0.15</v>
      </c>
      <c r="J50" s="2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224"/>
      <c r="I51" s="224"/>
      <c r="J51" s="224"/>
      <c r="K51" s="33"/>
    </row>
    <row r="52" spans="1:11" s="43" customFormat="1" ht="11.25" customHeight="1">
      <c r="A52" s="37" t="s">
        <v>41</v>
      </c>
      <c r="B52" s="38"/>
      <c r="C52" s="39">
        <v>1</v>
      </c>
      <c r="D52" s="39">
        <v>1</v>
      </c>
      <c r="E52" s="39">
        <v>1</v>
      </c>
      <c r="F52" s="40">
        <f>IF(D52&gt;0,100*E52/D52,0)</f>
        <v>100</v>
      </c>
      <c r="G52" s="41"/>
      <c r="H52" s="225">
        <v>0.03</v>
      </c>
      <c r="I52" s="226">
        <v>0.03</v>
      </c>
      <c r="J52" s="226">
        <v>0.03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224"/>
      <c r="I53" s="224"/>
      <c r="J53" s="224"/>
      <c r="K53" s="33"/>
    </row>
    <row r="54" spans="1:11" s="34" customFormat="1" ht="11.25" customHeight="1">
      <c r="A54" s="36" t="s">
        <v>42</v>
      </c>
      <c r="B54" s="30"/>
      <c r="C54" s="31">
        <v>25</v>
      </c>
      <c r="D54" s="31">
        <v>15</v>
      </c>
      <c r="E54" s="31">
        <v>15</v>
      </c>
      <c r="F54" s="32"/>
      <c r="G54" s="32"/>
      <c r="H54" s="224">
        <v>0.625</v>
      </c>
      <c r="I54" s="224">
        <v>0.405</v>
      </c>
      <c r="J54" s="224">
        <v>0.398</v>
      </c>
      <c r="K54" s="33"/>
    </row>
    <row r="55" spans="1:11" s="34" customFormat="1" ht="11.25" customHeight="1">
      <c r="A55" s="36" t="s">
        <v>43</v>
      </c>
      <c r="B55" s="30"/>
      <c r="C55" s="31">
        <v>47</v>
      </c>
      <c r="D55" s="31">
        <v>50</v>
      </c>
      <c r="E55" s="31">
        <v>50</v>
      </c>
      <c r="F55" s="32"/>
      <c r="G55" s="32"/>
      <c r="H55" s="224">
        <v>1.41</v>
      </c>
      <c r="I55" s="224">
        <v>1.5</v>
      </c>
      <c r="J55" s="224">
        <v>1.6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224"/>
      <c r="I56" s="224"/>
      <c r="J56" s="224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224"/>
      <c r="I57" s="224"/>
      <c r="J57" s="224"/>
      <c r="K57" s="33"/>
    </row>
    <row r="58" spans="1:11" s="34" customFormat="1" ht="11.25" customHeight="1">
      <c r="A58" s="36" t="s">
        <v>46</v>
      </c>
      <c r="B58" s="30"/>
      <c r="C58" s="31">
        <v>12</v>
      </c>
      <c r="D58" s="31">
        <v>12</v>
      </c>
      <c r="E58" s="31">
        <v>6</v>
      </c>
      <c r="F58" s="32"/>
      <c r="G58" s="32"/>
      <c r="H58" s="224">
        <v>0.234</v>
      </c>
      <c r="I58" s="224">
        <v>0.147</v>
      </c>
      <c r="J58" s="224">
        <v>0.162</v>
      </c>
      <c r="K58" s="33"/>
    </row>
    <row r="59" spans="1:11" s="43" customFormat="1" ht="11.25" customHeight="1">
      <c r="A59" s="37" t="s">
        <v>47</v>
      </c>
      <c r="B59" s="38"/>
      <c r="C59" s="39">
        <v>84</v>
      </c>
      <c r="D59" s="39">
        <v>77</v>
      </c>
      <c r="E59" s="39">
        <v>71</v>
      </c>
      <c r="F59" s="40">
        <f>IF(D59&gt;0,100*E59/D59,0)</f>
        <v>92.20779220779221</v>
      </c>
      <c r="G59" s="41"/>
      <c r="H59" s="225">
        <v>2.269</v>
      </c>
      <c r="I59" s="226">
        <v>2.052</v>
      </c>
      <c r="J59" s="226">
        <v>2.16</v>
      </c>
      <c r="K59" s="42">
        <f>IF(I59&gt;0,100*J59/I59,0)</f>
        <v>105.26315789473684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224"/>
      <c r="I60" s="224"/>
      <c r="J60" s="224"/>
      <c r="K60" s="33"/>
    </row>
    <row r="61" spans="1:11" s="34" customFormat="1" ht="11.25" customHeight="1">
      <c r="A61" s="36" t="s">
        <v>48</v>
      </c>
      <c r="B61" s="30"/>
      <c r="C61" s="31">
        <v>55</v>
      </c>
      <c r="D61" s="31">
        <v>55</v>
      </c>
      <c r="E61" s="31">
        <v>75</v>
      </c>
      <c r="F61" s="32"/>
      <c r="G61" s="32"/>
      <c r="H61" s="224">
        <v>2.4</v>
      </c>
      <c r="I61" s="224">
        <v>3.6</v>
      </c>
      <c r="J61" s="224">
        <v>3.6</v>
      </c>
      <c r="K61" s="33"/>
    </row>
    <row r="62" spans="1:11" s="34" customFormat="1" ht="11.25" customHeight="1">
      <c r="A62" s="36" t="s">
        <v>49</v>
      </c>
      <c r="B62" s="30"/>
      <c r="C62" s="31">
        <v>70</v>
      </c>
      <c r="D62" s="31">
        <v>70</v>
      </c>
      <c r="E62" s="31">
        <v>70</v>
      </c>
      <c r="F62" s="32"/>
      <c r="G62" s="32"/>
      <c r="H62" s="224">
        <v>1.337</v>
      </c>
      <c r="I62" s="224">
        <v>1.24</v>
      </c>
      <c r="J62" s="224">
        <v>1.24</v>
      </c>
      <c r="K62" s="33"/>
    </row>
    <row r="63" spans="1:11" s="34" customFormat="1" ht="11.25" customHeight="1">
      <c r="A63" s="36" t="s">
        <v>50</v>
      </c>
      <c r="B63" s="30"/>
      <c r="C63" s="31">
        <v>63</v>
      </c>
      <c r="D63" s="31">
        <v>104</v>
      </c>
      <c r="E63" s="31">
        <v>104</v>
      </c>
      <c r="F63" s="32"/>
      <c r="G63" s="32"/>
      <c r="H63" s="224">
        <v>4.4</v>
      </c>
      <c r="I63" s="224">
        <v>5.73</v>
      </c>
      <c r="J63" s="224">
        <v>5.73</v>
      </c>
      <c r="K63" s="33"/>
    </row>
    <row r="64" spans="1:11" s="43" customFormat="1" ht="11.25" customHeight="1">
      <c r="A64" s="37" t="s">
        <v>51</v>
      </c>
      <c r="B64" s="38"/>
      <c r="C64" s="39">
        <v>188</v>
      </c>
      <c r="D64" s="39">
        <v>229</v>
      </c>
      <c r="E64" s="39">
        <v>249</v>
      </c>
      <c r="F64" s="40">
        <f>IF(D64&gt;0,100*E64/D64,0)</f>
        <v>108.73362445414847</v>
      </c>
      <c r="G64" s="41"/>
      <c r="H64" s="225">
        <v>8.137</v>
      </c>
      <c r="I64" s="226">
        <v>10.57</v>
      </c>
      <c r="J64" s="226">
        <v>10.57</v>
      </c>
      <c r="K64" s="42">
        <f>IF(I64&gt;0,100*J64/I64,0)</f>
        <v>100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224"/>
      <c r="I65" s="224"/>
      <c r="J65" s="224"/>
      <c r="K65" s="33"/>
    </row>
    <row r="66" spans="1:11" s="43" customFormat="1" ht="11.25" customHeight="1">
      <c r="A66" s="37" t="s">
        <v>52</v>
      </c>
      <c r="B66" s="38"/>
      <c r="C66" s="39">
        <v>54</v>
      </c>
      <c r="D66" s="39">
        <v>49</v>
      </c>
      <c r="E66" s="39">
        <v>40</v>
      </c>
      <c r="F66" s="40">
        <f>IF(D66&gt;0,100*E66/D66,0)</f>
        <v>81.63265306122449</v>
      </c>
      <c r="G66" s="41"/>
      <c r="H66" s="225">
        <v>2.052</v>
      </c>
      <c r="I66" s="226">
        <v>1.848</v>
      </c>
      <c r="J66" s="226">
        <v>2.052</v>
      </c>
      <c r="K66" s="42">
        <f>IF(I66&gt;0,100*J66/I66,0)</f>
        <v>111.03896103896105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224"/>
      <c r="I67" s="224"/>
      <c r="J67" s="224"/>
      <c r="K67" s="33"/>
    </row>
    <row r="68" spans="1:11" s="34" customFormat="1" ht="11.25" customHeight="1">
      <c r="A68" s="36" t="s">
        <v>53</v>
      </c>
      <c r="B68" s="30"/>
      <c r="C68" s="31">
        <v>70</v>
      </c>
      <c r="D68" s="31">
        <v>70</v>
      </c>
      <c r="E68" s="31">
        <v>70</v>
      </c>
      <c r="F68" s="32"/>
      <c r="G68" s="32"/>
      <c r="H68" s="224">
        <v>5</v>
      </c>
      <c r="I68" s="224">
        <v>5</v>
      </c>
      <c r="J68" s="224">
        <v>5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224"/>
      <c r="I69" s="224"/>
      <c r="J69" s="224"/>
      <c r="K69" s="33"/>
    </row>
    <row r="70" spans="1:11" s="43" customFormat="1" ht="11.25" customHeight="1">
      <c r="A70" s="37" t="s">
        <v>55</v>
      </c>
      <c r="B70" s="38"/>
      <c r="C70" s="39">
        <v>70</v>
      </c>
      <c r="D70" s="39">
        <v>70</v>
      </c>
      <c r="E70" s="39">
        <v>70</v>
      </c>
      <c r="F70" s="40">
        <f>IF(D70&gt;0,100*E70/D70,0)</f>
        <v>100</v>
      </c>
      <c r="G70" s="41"/>
      <c r="H70" s="225">
        <v>5</v>
      </c>
      <c r="I70" s="226">
        <v>5</v>
      </c>
      <c r="J70" s="226">
        <v>5</v>
      </c>
      <c r="K70" s="42">
        <f>IF(I70&gt;0,100*J70/I70,0)</f>
        <v>100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224"/>
      <c r="I71" s="224"/>
      <c r="J71" s="224"/>
      <c r="K71" s="33"/>
    </row>
    <row r="72" spans="1:11" s="34" customFormat="1" ht="11.25" customHeight="1">
      <c r="A72" s="36" t="s">
        <v>56</v>
      </c>
      <c r="B72" s="30"/>
      <c r="C72" s="31">
        <v>1851</v>
      </c>
      <c r="D72" s="31">
        <v>1908</v>
      </c>
      <c r="E72" s="31">
        <v>2447</v>
      </c>
      <c r="F72" s="32"/>
      <c r="G72" s="32"/>
      <c r="H72" s="224">
        <v>150.066</v>
      </c>
      <c r="I72" s="224">
        <v>188.3</v>
      </c>
      <c r="J72" s="224">
        <v>188.3</v>
      </c>
      <c r="K72" s="33"/>
    </row>
    <row r="73" spans="1:11" s="34" customFormat="1" ht="11.25" customHeight="1">
      <c r="A73" s="36" t="s">
        <v>57</v>
      </c>
      <c r="B73" s="30"/>
      <c r="C73" s="31">
        <v>380</v>
      </c>
      <c r="D73" s="31">
        <v>149</v>
      </c>
      <c r="E73" s="31">
        <v>145</v>
      </c>
      <c r="F73" s="32"/>
      <c r="G73" s="32"/>
      <c r="H73" s="224">
        <v>11.85</v>
      </c>
      <c r="I73" s="224">
        <v>4.9</v>
      </c>
      <c r="J73" s="224">
        <v>4.9</v>
      </c>
      <c r="K73" s="33"/>
    </row>
    <row r="74" spans="1:11" s="34" customFormat="1" ht="11.25" customHeight="1">
      <c r="A74" s="36" t="s">
        <v>58</v>
      </c>
      <c r="B74" s="30"/>
      <c r="C74" s="31">
        <v>70</v>
      </c>
      <c r="D74" s="31">
        <v>70</v>
      </c>
      <c r="E74" s="31">
        <v>70</v>
      </c>
      <c r="F74" s="32"/>
      <c r="G74" s="32"/>
      <c r="H74" s="224">
        <v>1.925</v>
      </c>
      <c r="I74" s="224">
        <v>1.925</v>
      </c>
      <c r="J74" s="224">
        <v>1.925</v>
      </c>
      <c r="K74" s="33"/>
    </row>
    <row r="75" spans="1:11" s="34" customFormat="1" ht="11.25" customHeight="1">
      <c r="A75" s="36" t="s">
        <v>59</v>
      </c>
      <c r="B75" s="30"/>
      <c r="C75" s="31">
        <v>77</v>
      </c>
      <c r="D75" s="31">
        <v>98</v>
      </c>
      <c r="E75" s="31">
        <v>98</v>
      </c>
      <c r="F75" s="32"/>
      <c r="G75" s="32"/>
      <c r="H75" s="224">
        <v>3.175</v>
      </c>
      <c r="I75" s="224">
        <v>4.079019000000001</v>
      </c>
      <c r="J75" s="224">
        <v>4.079019000000001</v>
      </c>
      <c r="K75" s="33"/>
    </row>
    <row r="76" spans="1:11" s="34" customFormat="1" ht="11.25" customHeight="1">
      <c r="A76" s="36" t="s">
        <v>60</v>
      </c>
      <c r="B76" s="30"/>
      <c r="C76" s="31">
        <v>6</v>
      </c>
      <c r="D76" s="31">
        <v>10</v>
      </c>
      <c r="E76" s="31">
        <v>15</v>
      </c>
      <c r="F76" s="32"/>
      <c r="G76" s="32"/>
      <c r="H76" s="224">
        <v>0.15</v>
      </c>
      <c r="I76" s="224">
        <v>0.27</v>
      </c>
      <c r="J76" s="224">
        <v>0.39</v>
      </c>
      <c r="K76" s="33"/>
    </row>
    <row r="77" spans="1:11" s="34" customFormat="1" ht="11.25" customHeight="1">
      <c r="A77" s="36" t="s">
        <v>61</v>
      </c>
      <c r="B77" s="30"/>
      <c r="C77" s="31">
        <v>64</v>
      </c>
      <c r="D77" s="31">
        <v>67</v>
      </c>
      <c r="E77" s="31">
        <v>60</v>
      </c>
      <c r="F77" s="32"/>
      <c r="G77" s="32"/>
      <c r="H77" s="224">
        <v>2.7</v>
      </c>
      <c r="I77" s="224">
        <v>2</v>
      </c>
      <c r="J77" s="224">
        <v>1.85</v>
      </c>
      <c r="K77" s="33"/>
    </row>
    <row r="78" spans="1:11" s="34" customFormat="1" ht="11.25" customHeight="1">
      <c r="A78" s="36" t="s">
        <v>62</v>
      </c>
      <c r="B78" s="30"/>
      <c r="C78" s="31">
        <v>153</v>
      </c>
      <c r="D78" s="31">
        <v>150</v>
      </c>
      <c r="E78" s="31">
        <v>160</v>
      </c>
      <c r="F78" s="32"/>
      <c r="G78" s="32"/>
      <c r="H78" s="224">
        <v>8.14</v>
      </c>
      <c r="I78" s="224">
        <v>8.03</v>
      </c>
      <c r="J78" s="224">
        <v>8.025</v>
      </c>
      <c r="K78" s="33"/>
    </row>
    <row r="79" spans="1:11" s="34" customFormat="1" ht="11.25" customHeight="1">
      <c r="A79" s="36" t="s">
        <v>63</v>
      </c>
      <c r="B79" s="30"/>
      <c r="C79" s="31">
        <v>20</v>
      </c>
      <c r="D79" s="31">
        <v>20</v>
      </c>
      <c r="E79" s="31">
        <v>20</v>
      </c>
      <c r="F79" s="32"/>
      <c r="G79" s="32"/>
      <c r="H79" s="224">
        <v>0.713</v>
      </c>
      <c r="I79" s="224">
        <v>0.975</v>
      </c>
      <c r="J79" s="224">
        <v>1</v>
      </c>
      <c r="K79" s="33"/>
    </row>
    <row r="80" spans="1:11" s="43" customFormat="1" ht="11.25" customHeight="1">
      <c r="A80" s="44" t="s">
        <v>64</v>
      </c>
      <c r="B80" s="38"/>
      <c r="C80" s="39">
        <v>2621</v>
      </c>
      <c r="D80" s="39">
        <v>2472</v>
      </c>
      <c r="E80" s="39">
        <v>3015</v>
      </c>
      <c r="F80" s="40">
        <f>IF(D80&gt;0,100*E80/D80,0)</f>
        <v>121.96601941747574</v>
      </c>
      <c r="G80" s="41"/>
      <c r="H80" s="225">
        <v>178.71900000000002</v>
      </c>
      <c r="I80" s="226">
        <v>210.47901900000002</v>
      </c>
      <c r="J80" s="226">
        <v>210.469019</v>
      </c>
      <c r="K80" s="42">
        <f>IF(I80&gt;0,100*J80/I80,0)</f>
        <v>99.99524893262638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224"/>
      <c r="I81" s="224"/>
      <c r="J81" s="224"/>
      <c r="K81" s="33"/>
    </row>
    <row r="82" spans="1:11" s="34" customFormat="1" ht="11.25" customHeight="1">
      <c r="A82" s="36" t="s">
        <v>65</v>
      </c>
      <c r="B82" s="30"/>
      <c r="C82" s="31">
        <v>40</v>
      </c>
      <c r="D82" s="31">
        <v>40</v>
      </c>
      <c r="E82" s="31">
        <v>49</v>
      </c>
      <c r="F82" s="32"/>
      <c r="G82" s="32"/>
      <c r="H82" s="224">
        <v>1.493</v>
      </c>
      <c r="I82" s="224">
        <v>1.493</v>
      </c>
      <c r="J82" s="224">
        <v>1.808</v>
      </c>
      <c r="K82" s="33"/>
    </row>
    <row r="83" spans="1:11" s="34" customFormat="1" ht="11.25" customHeight="1">
      <c r="A83" s="36" t="s">
        <v>66</v>
      </c>
      <c r="B83" s="30"/>
      <c r="C83" s="31">
        <v>21</v>
      </c>
      <c r="D83" s="31">
        <v>25</v>
      </c>
      <c r="E83" s="31">
        <v>25</v>
      </c>
      <c r="F83" s="32"/>
      <c r="G83" s="32"/>
      <c r="H83" s="224">
        <v>1.15</v>
      </c>
      <c r="I83" s="224">
        <v>1.446</v>
      </c>
      <c r="J83" s="224">
        <v>1.446</v>
      </c>
      <c r="K83" s="33"/>
    </row>
    <row r="84" spans="1:11" s="43" customFormat="1" ht="11.25" customHeight="1">
      <c r="A84" s="37" t="s">
        <v>67</v>
      </c>
      <c r="B84" s="38"/>
      <c r="C84" s="39">
        <v>61</v>
      </c>
      <c r="D84" s="39">
        <v>65</v>
      </c>
      <c r="E84" s="39">
        <v>74</v>
      </c>
      <c r="F84" s="40">
        <f>IF(D84&gt;0,100*E84/D84,0)</f>
        <v>113.84615384615384</v>
      </c>
      <c r="G84" s="41"/>
      <c r="H84" s="225">
        <v>2.643</v>
      </c>
      <c r="I84" s="226">
        <v>2.939</v>
      </c>
      <c r="J84" s="226">
        <v>3.254</v>
      </c>
      <c r="K84" s="42">
        <f>IF(I84&gt;0,100*J84/I84,0)</f>
        <v>110.71793126913916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224"/>
      <c r="I85" s="224"/>
      <c r="J85" s="224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224"/>
      <c r="I86" s="224"/>
      <c r="J86" s="224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227"/>
      <c r="I87" s="228"/>
      <c r="J87" s="228"/>
      <c r="K87" s="51"/>
    </row>
    <row r="88" spans="1:11" s="43" customFormat="1" ht="11.25" customHeight="1">
      <c r="A88" s="52" t="s">
        <v>68</v>
      </c>
      <c r="B88" s="53"/>
      <c r="C88" s="54">
        <v>3487.143560002384</v>
      </c>
      <c r="D88" s="54">
        <v>3352</v>
      </c>
      <c r="E88" s="54">
        <v>3892</v>
      </c>
      <c r="F88" s="55">
        <f>IF(D88&gt;0,100*E88/D88,0)</f>
        <v>116.10978520286396</v>
      </c>
      <c r="G88" s="41"/>
      <c r="H88" s="229">
        <v>211.18210000000002</v>
      </c>
      <c r="I88" s="230">
        <v>246.476019</v>
      </c>
      <c r="J88" s="230">
        <v>246.944019</v>
      </c>
      <c r="K88" s="55">
        <f>IF(I88&gt;0,100*J88/I88,0)</f>
        <v>100.18987648449483</v>
      </c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231"/>
      <c r="I89" s="232"/>
      <c r="J89" s="232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31496062992125984" top="0.3937007874015748" bottom="0.3937007874015748" header="0" footer="0.2755905511811024"/>
  <pageSetup firstPageNumber="9" useFirstPageNumber="1" horizontalDpi="600" verticalDpi="600" orientation="portrait" paperSize="9" scale="7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1"/>
  <dimension ref="A1:K626"/>
  <sheetViews>
    <sheetView view="pageBreakPreview" zoomScale="80" zoomScaleNormal="80" zoomScaleSheetLayoutView="80" zoomScalePageLayoutView="0" workbookViewId="0" topLeftCell="A1">
      <selection activeCell="N66" sqref="N66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9" width="12.421875" style="61" customWidth="1"/>
    <col min="10" max="10" width="15.00390625" style="61" customWidth="1"/>
    <col min="11" max="11" width="12.421875" style="61" customWidth="1"/>
    <col min="12" max="12" width="0.71875" style="7" customWidth="1"/>
    <col min="13" max="14" width="11.57421875" style="7" hidden="1" customWidth="1"/>
    <col min="15" max="15" width="11.57421875" style="7" customWidth="1"/>
    <col min="16" max="16384" width="9.8515625" style="61" customWidth="1"/>
  </cols>
  <sheetData>
    <row r="1" spans="1:11" s="1" customFormat="1" ht="12.75" customHeight="1">
      <c r="A1" s="293" t="s">
        <v>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294" t="s">
        <v>70</v>
      </c>
      <c r="K2" s="2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95" t="s">
        <v>3</v>
      </c>
      <c r="D4" s="296"/>
      <c r="E4" s="296"/>
      <c r="F4" s="297"/>
      <c r="G4" s="10"/>
      <c r="H4" s="298" t="s">
        <v>4</v>
      </c>
      <c r="I4" s="299"/>
      <c r="J4" s="299"/>
      <c r="K4" s="30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12</v>
      </c>
      <c r="F7" s="23" t="str">
        <f>CONCATENATE(D6,"=100")</f>
        <v>2015=100</v>
      </c>
      <c r="G7" s="24"/>
      <c r="H7" s="21" t="s">
        <v>7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22</v>
      </c>
      <c r="D9" s="31">
        <v>22</v>
      </c>
      <c r="E9" s="31">
        <v>22</v>
      </c>
      <c r="F9" s="32"/>
      <c r="G9" s="32"/>
      <c r="H9" s="224">
        <v>1.678</v>
      </c>
      <c r="I9" s="224">
        <v>1.678</v>
      </c>
      <c r="J9" s="224"/>
      <c r="K9" s="33"/>
    </row>
    <row r="10" spans="1:11" s="34" customFormat="1" ht="11.25" customHeight="1">
      <c r="A10" s="36" t="s">
        <v>9</v>
      </c>
      <c r="B10" s="30"/>
      <c r="C10" s="31">
        <v>20</v>
      </c>
      <c r="D10" s="31">
        <v>20</v>
      </c>
      <c r="E10" s="31">
        <v>20</v>
      </c>
      <c r="F10" s="32"/>
      <c r="G10" s="32"/>
      <c r="H10" s="224">
        <v>1.5</v>
      </c>
      <c r="I10" s="224">
        <v>1.62</v>
      </c>
      <c r="J10" s="224"/>
      <c r="K10" s="33"/>
    </row>
    <row r="11" spans="1:11" s="34" customFormat="1" ht="11.25" customHeight="1">
      <c r="A11" s="29" t="s">
        <v>10</v>
      </c>
      <c r="B11" s="30"/>
      <c r="C11" s="31">
        <v>22</v>
      </c>
      <c r="D11" s="31">
        <v>22</v>
      </c>
      <c r="E11" s="31">
        <v>22</v>
      </c>
      <c r="F11" s="32"/>
      <c r="G11" s="32"/>
      <c r="H11" s="224">
        <v>1.1</v>
      </c>
      <c r="I11" s="224">
        <v>1.1</v>
      </c>
      <c r="J11" s="224"/>
      <c r="K11" s="33"/>
    </row>
    <row r="12" spans="1:11" s="34" customFormat="1" ht="11.25" customHeight="1">
      <c r="A12" s="36" t="s">
        <v>11</v>
      </c>
      <c r="B12" s="30"/>
      <c r="C12" s="31">
        <v>22</v>
      </c>
      <c r="D12" s="31">
        <v>22</v>
      </c>
      <c r="E12" s="31">
        <v>22</v>
      </c>
      <c r="F12" s="32"/>
      <c r="G12" s="32"/>
      <c r="H12" s="224">
        <v>1.298</v>
      </c>
      <c r="I12" s="224">
        <v>1.357</v>
      </c>
      <c r="J12" s="224"/>
      <c r="K12" s="33"/>
    </row>
    <row r="13" spans="1:11" s="43" customFormat="1" ht="11.25" customHeight="1">
      <c r="A13" s="37" t="s">
        <v>12</v>
      </c>
      <c r="B13" s="38"/>
      <c r="C13" s="39">
        <v>86</v>
      </c>
      <c r="D13" s="39">
        <v>86</v>
      </c>
      <c r="E13" s="39">
        <v>86</v>
      </c>
      <c r="F13" s="40">
        <f>IF(D13&gt;0,100*E13/D13,0)</f>
        <v>100</v>
      </c>
      <c r="G13" s="41"/>
      <c r="H13" s="225">
        <v>5.5760000000000005</v>
      </c>
      <c r="I13" s="226">
        <v>5.755</v>
      </c>
      <c r="J13" s="2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224"/>
      <c r="I14" s="224"/>
      <c r="J14" s="224"/>
      <c r="K14" s="33"/>
    </row>
    <row r="15" spans="1:11" s="43" customFormat="1" ht="11.25" customHeight="1">
      <c r="A15" s="37" t="s">
        <v>13</v>
      </c>
      <c r="B15" s="38"/>
      <c r="C15" s="39">
        <v>6</v>
      </c>
      <c r="D15" s="39">
        <v>11</v>
      </c>
      <c r="E15" s="39">
        <v>11</v>
      </c>
      <c r="F15" s="40">
        <f>IF(D15&gt;0,100*E15/D15,0)</f>
        <v>100</v>
      </c>
      <c r="G15" s="41"/>
      <c r="H15" s="225">
        <v>0.12</v>
      </c>
      <c r="I15" s="226">
        <v>0.22</v>
      </c>
      <c r="J15" s="2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224"/>
      <c r="I16" s="224"/>
      <c r="J16" s="224"/>
      <c r="K16" s="33"/>
    </row>
    <row r="17" spans="1:11" s="43" customFormat="1" ht="11.25" customHeight="1">
      <c r="A17" s="37" t="s">
        <v>14</v>
      </c>
      <c r="B17" s="38"/>
      <c r="C17" s="39">
        <v>2</v>
      </c>
      <c r="D17" s="39">
        <v>2</v>
      </c>
      <c r="E17" s="39">
        <v>2</v>
      </c>
      <c r="F17" s="40">
        <f>IF(D17&gt;0,100*E17/D17,0)</f>
        <v>100</v>
      </c>
      <c r="G17" s="41"/>
      <c r="H17" s="225">
        <v>0.02</v>
      </c>
      <c r="I17" s="226">
        <v>0.02</v>
      </c>
      <c r="J17" s="2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224"/>
      <c r="I18" s="224"/>
      <c r="J18" s="224"/>
      <c r="K18" s="33"/>
    </row>
    <row r="19" spans="1:11" s="34" customFormat="1" ht="11.25" customHeight="1">
      <c r="A19" s="29" t="s">
        <v>15</v>
      </c>
      <c r="B19" s="30"/>
      <c r="C19" s="31">
        <v>3</v>
      </c>
      <c r="D19" s="31">
        <v>3</v>
      </c>
      <c r="E19" s="31">
        <v>3</v>
      </c>
      <c r="F19" s="32"/>
      <c r="G19" s="32"/>
      <c r="H19" s="224">
        <v>0.09</v>
      </c>
      <c r="I19" s="224">
        <v>0.095</v>
      </c>
      <c r="J19" s="224"/>
      <c r="K19" s="33"/>
    </row>
    <row r="20" spans="1:11" s="34" customFormat="1" ht="11.25" customHeight="1">
      <c r="A20" s="36" t="s">
        <v>16</v>
      </c>
      <c r="B20" s="30"/>
      <c r="C20" s="31">
        <v>11</v>
      </c>
      <c r="D20" s="31">
        <v>6</v>
      </c>
      <c r="E20" s="31">
        <v>6</v>
      </c>
      <c r="F20" s="32"/>
      <c r="G20" s="32"/>
      <c r="H20" s="224">
        <v>0.18</v>
      </c>
      <c r="I20" s="224">
        <v>0.098</v>
      </c>
      <c r="J20" s="224"/>
      <c r="K20" s="33"/>
    </row>
    <row r="21" spans="1:11" s="34" customFormat="1" ht="11.25" customHeight="1">
      <c r="A21" s="36" t="s">
        <v>17</v>
      </c>
      <c r="B21" s="30"/>
      <c r="C21" s="31">
        <v>38</v>
      </c>
      <c r="D21" s="31">
        <v>21</v>
      </c>
      <c r="E21" s="31">
        <v>21</v>
      </c>
      <c r="F21" s="32"/>
      <c r="G21" s="32"/>
      <c r="H21" s="224">
        <v>0.735</v>
      </c>
      <c r="I21" s="224">
        <v>0.42</v>
      </c>
      <c r="J21" s="224"/>
      <c r="K21" s="33"/>
    </row>
    <row r="22" spans="1:11" s="43" customFormat="1" ht="11.25" customHeight="1">
      <c r="A22" s="37" t="s">
        <v>18</v>
      </c>
      <c r="B22" s="38"/>
      <c r="C22" s="39">
        <v>52</v>
      </c>
      <c r="D22" s="39">
        <v>30</v>
      </c>
      <c r="E22" s="39">
        <v>30</v>
      </c>
      <c r="F22" s="40">
        <f>IF(D22&gt;0,100*E22/D22,0)</f>
        <v>100</v>
      </c>
      <c r="G22" s="41"/>
      <c r="H22" s="225">
        <v>1.005</v>
      </c>
      <c r="I22" s="226">
        <v>0.613</v>
      </c>
      <c r="J22" s="2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224"/>
      <c r="I23" s="224"/>
      <c r="J23" s="224"/>
      <c r="K23" s="33"/>
    </row>
    <row r="24" spans="1:11" s="43" customFormat="1" ht="11.25" customHeight="1">
      <c r="A24" s="37" t="s">
        <v>19</v>
      </c>
      <c r="B24" s="38"/>
      <c r="C24" s="39">
        <v>100</v>
      </c>
      <c r="D24" s="39">
        <v>104</v>
      </c>
      <c r="E24" s="39"/>
      <c r="F24" s="40"/>
      <c r="G24" s="41"/>
      <c r="H24" s="225">
        <v>6.9665</v>
      </c>
      <c r="I24" s="226">
        <v>9.709</v>
      </c>
      <c r="J24" s="2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224"/>
      <c r="I25" s="224"/>
      <c r="J25" s="224"/>
      <c r="K25" s="33"/>
    </row>
    <row r="26" spans="1:11" s="43" customFormat="1" ht="11.25" customHeight="1">
      <c r="A26" s="37" t="s">
        <v>20</v>
      </c>
      <c r="B26" s="38"/>
      <c r="C26" s="39">
        <v>20</v>
      </c>
      <c r="D26" s="39">
        <v>23</v>
      </c>
      <c r="E26" s="39">
        <v>23</v>
      </c>
      <c r="F26" s="40">
        <f>IF(D26&gt;0,100*E26/D26,0)</f>
        <v>100</v>
      </c>
      <c r="G26" s="41"/>
      <c r="H26" s="225">
        <v>0.9</v>
      </c>
      <c r="I26" s="226">
        <v>0.95</v>
      </c>
      <c r="J26" s="2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224"/>
      <c r="I27" s="224"/>
      <c r="J27" s="224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224"/>
      <c r="I28" s="224"/>
      <c r="J28" s="224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224"/>
      <c r="I29" s="224"/>
      <c r="J29" s="224"/>
      <c r="K29" s="33"/>
    </row>
    <row r="30" spans="1:11" s="34" customFormat="1" ht="11.25" customHeight="1">
      <c r="A30" s="36" t="s">
        <v>23</v>
      </c>
      <c r="B30" s="30"/>
      <c r="C30" s="31">
        <v>10</v>
      </c>
      <c r="D30" s="31">
        <v>25</v>
      </c>
      <c r="E30" s="31">
        <v>22</v>
      </c>
      <c r="F30" s="32"/>
      <c r="G30" s="32"/>
      <c r="H30" s="224">
        <v>0.46</v>
      </c>
      <c r="I30" s="224">
        <v>1.175</v>
      </c>
      <c r="J30" s="224"/>
      <c r="K30" s="33"/>
    </row>
    <row r="31" spans="1:11" s="43" customFormat="1" ht="11.25" customHeight="1">
      <c r="A31" s="44" t="s">
        <v>24</v>
      </c>
      <c r="B31" s="38"/>
      <c r="C31" s="39">
        <v>10</v>
      </c>
      <c r="D31" s="39">
        <v>25</v>
      </c>
      <c r="E31" s="39">
        <v>22</v>
      </c>
      <c r="F31" s="40">
        <f>IF(D31&gt;0,100*E31/D31,0)</f>
        <v>88</v>
      </c>
      <c r="G31" s="41"/>
      <c r="H31" s="225">
        <v>0.46</v>
      </c>
      <c r="I31" s="226">
        <v>1.175</v>
      </c>
      <c r="J31" s="2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224"/>
      <c r="I32" s="224"/>
      <c r="J32" s="224"/>
      <c r="K32" s="33"/>
    </row>
    <row r="33" spans="1:11" s="34" customFormat="1" ht="11.25" customHeight="1">
      <c r="A33" s="36" t="s">
        <v>25</v>
      </c>
      <c r="B33" s="30"/>
      <c r="C33" s="31">
        <v>80</v>
      </c>
      <c r="D33" s="31">
        <v>90</v>
      </c>
      <c r="E33" s="31">
        <v>90</v>
      </c>
      <c r="F33" s="32"/>
      <c r="G33" s="32"/>
      <c r="H33" s="224">
        <v>3.564</v>
      </c>
      <c r="I33" s="224">
        <v>4.6</v>
      </c>
      <c r="J33" s="224"/>
      <c r="K33" s="33"/>
    </row>
    <row r="34" spans="1:11" s="34" customFormat="1" ht="11.25" customHeight="1">
      <c r="A34" s="36" t="s">
        <v>26</v>
      </c>
      <c r="B34" s="30"/>
      <c r="C34" s="31">
        <v>52</v>
      </c>
      <c r="D34" s="31">
        <v>37</v>
      </c>
      <c r="E34" s="31">
        <v>37</v>
      </c>
      <c r="F34" s="32"/>
      <c r="G34" s="32"/>
      <c r="H34" s="224">
        <v>1.466</v>
      </c>
      <c r="I34" s="224">
        <v>1.026</v>
      </c>
      <c r="J34" s="224"/>
      <c r="K34" s="33"/>
    </row>
    <row r="35" spans="1:11" s="34" customFormat="1" ht="11.25" customHeight="1">
      <c r="A35" s="36" t="s">
        <v>27</v>
      </c>
      <c r="B35" s="30"/>
      <c r="C35" s="31">
        <v>9</v>
      </c>
      <c r="D35" s="31">
        <v>10</v>
      </c>
      <c r="E35" s="31">
        <v>10</v>
      </c>
      <c r="F35" s="32"/>
      <c r="G35" s="32"/>
      <c r="H35" s="224">
        <v>0.25</v>
      </c>
      <c r="I35" s="224">
        <v>0.27</v>
      </c>
      <c r="J35" s="224"/>
      <c r="K35" s="33"/>
    </row>
    <row r="36" spans="1:11" s="34" customFormat="1" ht="11.25" customHeight="1">
      <c r="A36" s="36" t="s">
        <v>28</v>
      </c>
      <c r="B36" s="30"/>
      <c r="C36" s="31">
        <v>197</v>
      </c>
      <c r="D36" s="31">
        <v>180</v>
      </c>
      <c r="E36" s="31">
        <v>180</v>
      </c>
      <c r="F36" s="32"/>
      <c r="G36" s="32"/>
      <c r="H36" s="224">
        <v>5.957</v>
      </c>
      <c r="I36" s="224">
        <v>5.434</v>
      </c>
      <c r="J36" s="224"/>
      <c r="K36" s="33"/>
    </row>
    <row r="37" spans="1:11" s="43" customFormat="1" ht="11.25" customHeight="1">
      <c r="A37" s="37" t="s">
        <v>29</v>
      </c>
      <c r="B37" s="38"/>
      <c r="C37" s="39">
        <v>338</v>
      </c>
      <c r="D37" s="39">
        <v>317</v>
      </c>
      <c r="E37" s="39">
        <v>317</v>
      </c>
      <c r="F37" s="40">
        <f>IF(D37&gt;0,100*E37/D37,0)</f>
        <v>100</v>
      </c>
      <c r="G37" s="41"/>
      <c r="H37" s="225">
        <v>11.237</v>
      </c>
      <c r="I37" s="226">
        <v>11.329999999999998</v>
      </c>
      <c r="J37" s="2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224"/>
      <c r="I38" s="224"/>
      <c r="J38" s="224"/>
      <c r="K38" s="33"/>
    </row>
    <row r="39" spans="1:11" s="43" customFormat="1" ht="11.25" customHeight="1">
      <c r="A39" s="37" t="s">
        <v>30</v>
      </c>
      <c r="B39" s="38"/>
      <c r="C39" s="39">
        <v>57</v>
      </c>
      <c r="D39" s="39">
        <v>55</v>
      </c>
      <c r="E39" s="39">
        <v>55</v>
      </c>
      <c r="F39" s="40">
        <f>IF(D39&gt;0,100*E39/D39,0)</f>
        <v>100</v>
      </c>
      <c r="G39" s="41"/>
      <c r="H39" s="225">
        <v>2.646</v>
      </c>
      <c r="I39" s="226">
        <v>2.6</v>
      </c>
      <c r="J39" s="2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224"/>
      <c r="I40" s="224"/>
      <c r="J40" s="224"/>
      <c r="K40" s="33"/>
    </row>
    <row r="41" spans="1:11" s="34" customFormat="1" ht="11.25" customHeight="1">
      <c r="A41" s="29" t="s">
        <v>31</v>
      </c>
      <c r="B41" s="30"/>
      <c r="C41" s="31">
        <v>1</v>
      </c>
      <c r="D41" s="31">
        <v>1</v>
      </c>
      <c r="E41" s="31">
        <v>1</v>
      </c>
      <c r="F41" s="32"/>
      <c r="G41" s="32"/>
      <c r="H41" s="224">
        <v>0.019</v>
      </c>
      <c r="I41" s="224">
        <v>0.021</v>
      </c>
      <c r="J41" s="224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224"/>
      <c r="I42" s="224"/>
      <c r="J42" s="224"/>
      <c r="K42" s="33"/>
    </row>
    <row r="43" spans="1:11" s="34" customFormat="1" ht="11.25" customHeight="1">
      <c r="A43" s="36" t="s">
        <v>33</v>
      </c>
      <c r="B43" s="30"/>
      <c r="C43" s="31">
        <v>6</v>
      </c>
      <c r="D43" s="31">
        <v>6</v>
      </c>
      <c r="E43" s="31">
        <v>6</v>
      </c>
      <c r="F43" s="32"/>
      <c r="G43" s="32"/>
      <c r="H43" s="224">
        <v>0.15</v>
      </c>
      <c r="I43" s="224">
        <v>0.15</v>
      </c>
      <c r="J43" s="224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224"/>
      <c r="I44" s="224"/>
      <c r="J44" s="224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224"/>
      <c r="I45" s="224"/>
      <c r="J45" s="224"/>
      <c r="K45" s="33"/>
    </row>
    <row r="46" spans="1:11" s="34" customFormat="1" ht="11.25" customHeight="1">
      <c r="A46" s="36" t="s">
        <v>36</v>
      </c>
      <c r="B46" s="30"/>
      <c r="C46" s="31">
        <v>25</v>
      </c>
      <c r="D46" s="31">
        <v>24</v>
      </c>
      <c r="E46" s="31">
        <v>24</v>
      </c>
      <c r="F46" s="32"/>
      <c r="G46" s="32"/>
      <c r="H46" s="224">
        <v>0.625</v>
      </c>
      <c r="I46" s="224">
        <v>0.6</v>
      </c>
      <c r="J46" s="224"/>
      <c r="K46" s="33"/>
    </row>
    <row r="47" spans="1:11" s="34" customFormat="1" ht="11.25" customHeight="1">
      <c r="A47" s="36" t="s">
        <v>37</v>
      </c>
      <c r="B47" s="30"/>
      <c r="C47" s="31">
        <v>5</v>
      </c>
      <c r="D47" s="31">
        <v>11</v>
      </c>
      <c r="E47" s="31">
        <v>11</v>
      </c>
      <c r="F47" s="32"/>
      <c r="G47" s="32"/>
      <c r="H47" s="224">
        <v>0.175</v>
      </c>
      <c r="I47" s="224">
        <v>0.495</v>
      </c>
      <c r="J47" s="224"/>
      <c r="K47" s="33"/>
    </row>
    <row r="48" spans="1:11" s="34" customFormat="1" ht="11.25" customHeight="1">
      <c r="A48" s="36" t="s">
        <v>38</v>
      </c>
      <c r="B48" s="30"/>
      <c r="C48" s="31">
        <v>9</v>
      </c>
      <c r="D48" s="31">
        <v>12</v>
      </c>
      <c r="E48" s="31">
        <v>12</v>
      </c>
      <c r="F48" s="32"/>
      <c r="G48" s="32"/>
      <c r="H48" s="224">
        <v>0.207</v>
      </c>
      <c r="I48" s="224">
        <v>0.276</v>
      </c>
      <c r="J48" s="224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224"/>
      <c r="I49" s="224"/>
      <c r="J49" s="224"/>
      <c r="K49" s="33"/>
    </row>
    <row r="50" spans="1:11" s="43" customFormat="1" ht="11.25" customHeight="1">
      <c r="A50" s="44" t="s">
        <v>40</v>
      </c>
      <c r="B50" s="38"/>
      <c r="C50" s="39">
        <v>46</v>
      </c>
      <c r="D50" s="39">
        <v>54</v>
      </c>
      <c r="E50" s="39">
        <v>54</v>
      </c>
      <c r="F50" s="40">
        <f>IF(D50&gt;0,100*E50/D50,0)</f>
        <v>100</v>
      </c>
      <c r="G50" s="41"/>
      <c r="H50" s="225">
        <v>1.1760000000000002</v>
      </c>
      <c r="I50" s="226">
        <v>1.542</v>
      </c>
      <c r="J50" s="2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224"/>
      <c r="I51" s="224"/>
      <c r="J51" s="224"/>
      <c r="K51" s="33"/>
    </row>
    <row r="52" spans="1:11" s="43" customFormat="1" ht="11.25" customHeight="1">
      <c r="A52" s="37" t="s">
        <v>41</v>
      </c>
      <c r="B52" s="38"/>
      <c r="C52" s="39">
        <v>18</v>
      </c>
      <c r="D52" s="39">
        <v>18</v>
      </c>
      <c r="E52" s="39">
        <v>18</v>
      </c>
      <c r="F52" s="40">
        <f>IF(D52&gt;0,100*E52/D52,0)</f>
        <v>100</v>
      </c>
      <c r="G52" s="41"/>
      <c r="H52" s="225">
        <v>0.54</v>
      </c>
      <c r="I52" s="226">
        <v>0.54</v>
      </c>
      <c r="J52" s="2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224"/>
      <c r="I53" s="224"/>
      <c r="J53" s="224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224"/>
      <c r="I54" s="224"/>
      <c r="J54" s="224"/>
      <c r="K54" s="33"/>
    </row>
    <row r="55" spans="1:11" s="34" customFormat="1" ht="11.25" customHeight="1">
      <c r="A55" s="36" t="s">
        <v>43</v>
      </c>
      <c r="B55" s="30"/>
      <c r="C55" s="31">
        <v>38</v>
      </c>
      <c r="D55" s="31">
        <v>40</v>
      </c>
      <c r="E55" s="31">
        <v>39</v>
      </c>
      <c r="F55" s="32"/>
      <c r="G55" s="32"/>
      <c r="H55" s="224">
        <v>0.836</v>
      </c>
      <c r="I55" s="224">
        <v>0.975</v>
      </c>
      <c r="J55" s="224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224"/>
      <c r="I56" s="224"/>
      <c r="J56" s="224"/>
      <c r="K56" s="33"/>
    </row>
    <row r="57" spans="1:11" s="34" customFormat="1" ht="11.25" customHeight="1">
      <c r="A57" s="36" t="s">
        <v>45</v>
      </c>
      <c r="B57" s="30"/>
      <c r="C57" s="31">
        <v>1</v>
      </c>
      <c r="D57" s="31">
        <v>1</v>
      </c>
      <c r="E57" s="31">
        <v>2</v>
      </c>
      <c r="F57" s="32"/>
      <c r="G57" s="32"/>
      <c r="H57" s="224">
        <v>0.04</v>
      </c>
      <c r="I57" s="224">
        <v>0.08</v>
      </c>
      <c r="J57" s="224"/>
      <c r="K57" s="33"/>
    </row>
    <row r="58" spans="1:11" s="34" customFormat="1" ht="11.25" customHeight="1">
      <c r="A58" s="36" t="s">
        <v>46</v>
      </c>
      <c r="B58" s="30"/>
      <c r="C58" s="31">
        <v>55</v>
      </c>
      <c r="D58" s="31">
        <v>45</v>
      </c>
      <c r="E58" s="31">
        <v>32</v>
      </c>
      <c r="F58" s="32"/>
      <c r="G58" s="32"/>
      <c r="H58" s="224">
        <v>1.375</v>
      </c>
      <c r="I58" s="224">
        <v>0.744</v>
      </c>
      <c r="J58" s="224"/>
      <c r="K58" s="33"/>
    </row>
    <row r="59" spans="1:11" s="43" customFormat="1" ht="11.25" customHeight="1">
      <c r="A59" s="37" t="s">
        <v>47</v>
      </c>
      <c r="B59" s="38"/>
      <c r="C59" s="39">
        <v>94</v>
      </c>
      <c r="D59" s="39">
        <v>86</v>
      </c>
      <c r="E59" s="39">
        <v>73</v>
      </c>
      <c r="F59" s="40">
        <f>IF(D59&gt;0,100*E59/D59,0)</f>
        <v>84.88372093023256</v>
      </c>
      <c r="G59" s="41"/>
      <c r="H59" s="225">
        <v>2.251</v>
      </c>
      <c r="I59" s="226">
        <v>1.799</v>
      </c>
      <c r="J59" s="2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224"/>
      <c r="I60" s="224"/>
      <c r="J60" s="224"/>
      <c r="K60" s="33"/>
    </row>
    <row r="61" spans="1:11" s="34" customFormat="1" ht="11.25" customHeight="1">
      <c r="A61" s="36" t="s">
        <v>48</v>
      </c>
      <c r="B61" s="30"/>
      <c r="C61" s="31">
        <v>75</v>
      </c>
      <c r="D61" s="31">
        <v>110</v>
      </c>
      <c r="E61" s="31">
        <v>110</v>
      </c>
      <c r="F61" s="32"/>
      <c r="G61" s="32"/>
      <c r="H61" s="224">
        <v>2.25</v>
      </c>
      <c r="I61" s="224">
        <v>6</v>
      </c>
      <c r="J61" s="224"/>
      <c r="K61" s="33"/>
    </row>
    <row r="62" spans="1:11" s="34" customFormat="1" ht="11.25" customHeight="1">
      <c r="A62" s="36" t="s">
        <v>49</v>
      </c>
      <c r="B62" s="30"/>
      <c r="C62" s="31">
        <v>85</v>
      </c>
      <c r="D62" s="31">
        <v>75</v>
      </c>
      <c r="E62" s="31"/>
      <c r="F62" s="32"/>
      <c r="G62" s="32"/>
      <c r="H62" s="224">
        <v>1.85</v>
      </c>
      <c r="I62" s="224">
        <v>1.7</v>
      </c>
      <c r="J62" s="224"/>
      <c r="K62" s="33"/>
    </row>
    <row r="63" spans="1:11" s="34" customFormat="1" ht="11.25" customHeight="1">
      <c r="A63" s="36" t="s">
        <v>50</v>
      </c>
      <c r="B63" s="30"/>
      <c r="C63" s="31">
        <v>83</v>
      </c>
      <c r="D63" s="31">
        <v>102</v>
      </c>
      <c r="E63" s="31">
        <v>189</v>
      </c>
      <c r="F63" s="32"/>
      <c r="G63" s="32"/>
      <c r="H63" s="224">
        <v>3</v>
      </c>
      <c r="I63" s="224">
        <v>6</v>
      </c>
      <c r="J63" s="224"/>
      <c r="K63" s="33"/>
    </row>
    <row r="64" spans="1:11" s="43" customFormat="1" ht="11.25" customHeight="1">
      <c r="A64" s="37" t="s">
        <v>51</v>
      </c>
      <c r="B64" s="38"/>
      <c r="C64" s="39">
        <v>243</v>
      </c>
      <c r="D64" s="39">
        <v>287</v>
      </c>
      <c r="E64" s="39">
        <v>299</v>
      </c>
      <c r="F64" s="40">
        <f>IF(D64&gt;0,100*E64/D64,0)</f>
        <v>104.18118466898954</v>
      </c>
      <c r="G64" s="41"/>
      <c r="H64" s="225">
        <v>7.1</v>
      </c>
      <c r="I64" s="226">
        <v>13.7</v>
      </c>
      <c r="J64" s="2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224"/>
      <c r="I65" s="224"/>
      <c r="J65" s="224"/>
      <c r="K65" s="33"/>
    </row>
    <row r="66" spans="1:11" s="43" customFormat="1" ht="11.25" customHeight="1">
      <c r="A66" s="37" t="s">
        <v>52</v>
      </c>
      <c r="B66" s="38"/>
      <c r="C66" s="39">
        <v>402</v>
      </c>
      <c r="D66" s="39">
        <v>289</v>
      </c>
      <c r="E66" s="39">
        <v>648</v>
      </c>
      <c r="F66" s="40">
        <f>IF(D66&gt;0,100*E66/D66,0)</f>
        <v>224.22145328719722</v>
      </c>
      <c r="G66" s="41"/>
      <c r="H66" s="225">
        <v>10.523</v>
      </c>
      <c r="I66" s="226">
        <v>8.45</v>
      </c>
      <c r="J66" s="2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224"/>
      <c r="I67" s="224"/>
      <c r="J67" s="224"/>
      <c r="K67" s="33"/>
    </row>
    <row r="68" spans="1:11" s="34" customFormat="1" ht="11.25" customHeight="1">
      <c r="A68" s="36" t="s">
        <v>53</v>
      </c>
      <c r="B68" s="30"/>
      <c r="C68" s="31">
        <v>120</v>
      </c>
      <c r="D68" s="31">
        <v>120</v>
      </c>
      <c r="E68" s="31">
        <v>110</v>
      </c>
      <c r="F68" s="32"/>
      <c r="G68" s="32"/>
      <c r="H68" s="224">
        <v>5</v>
      </c>
      <c r="I68" s="224">
        <v>4</v>
      </c>
      <c r="J68" s="224"/>
      <c r="K68" s="33"/>
    </row>
    <row r="69" spans="1:11" s="34" customFormat="1" ht="11.25" customHeight="1">
      <c r="A69" s="36" t="s">
        <v>54</v>
      </c>
      <c r="B69" s="30"/>
      <c r="C69" s="31">
        <v>10</v>
      </c>
      <c r="D69" s="31">
        <v>10</v>
      </c>
      <c r="E69" s="31">
        <v>10</v>
      </c>
      <c r="F69" s="32"/>
      <c r="G69" s="32"/>
      <c r="H69" s="224">
        <v>0.35</v>
      </c>
      <c r="I69" s="224">
        <v>0.35</v>
      </c>
      <c r="J69" s="224"/>
      <c r="K69" s="33"/>
    </row>
    <row r="70" spans="1:11" s="43" customFormat="1" ht="11.25" customHeight="1">
      <c r="A70" s="37" t="s">
        <v>55</v>
      </c>
      <c r="B70" s="38"/>
      <c r="C70" s="39">
        <v>130</v>
      </c>
      <c r="D70" s="39">
        <v>130</v>
      </c>
      <c r="E70" s="39">
        <v>120</v>
      </c>
      <c r="F70" s="40">
        <f>IF(D70&gt;0,100*E70/D70,0)</f>
        <v>92.3076923076923</v>
      </c>
      <c r="G70" s="41"/>
      <c r="H70" s="225">
        <v>5.35</v>
      </c>
      <c r="I70" s="226">
        <v>4.35</v>
      </c>
      <c r="J70" s="2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224"/>
      <c r="I71" s="224"/>
      <c r="J71" s="224"/>
      <c r="K71" s="33"/>
    </row>
    <row r="72" spans="1:11" s="34" customFormat="1" ht="11.25" customHeight="1">
      <c r="A72" s="36" t="s">
        <v>56</v>
      </c>
      <c r="B72" s="30"/>
      <c r="C72" s="31">
        <v>7219</v>
      </c>
      <c r="D72" s="31">
        <v>7477</v>
      </c>
      <c r="E72" s="31">
        <v>7477</v>
      </c>
      <c r="F72" s="32"/>
      <c r="G72" s="32"/>
      <c r="H72" s="224">
        <v>347.16</v>
      </c>
      <c r="I72" s="224">
        <v>416.388</v>
      </c>
      <c r="J72" s="224"/>
      <c r="K72" s="33"/>
    </row>
    <row r="73" spans="1:11" s="34" customFormat="1" ht="11.25" customHeight="1">
      <c r="A73" s="36" t="s">
        <v>57</v>
      </c>
      <c r="B73" s="30"/>
      <c r="C73" s="31">
        <v>200</v>
      </c>
      <c r="D73" s="31">
        <v>203</v>
      </c>
      <c r="E73" s="31">
        <v>201</v>
      </c>
      <c r="F73" s="32"/>
      <c r="G73" s="32"/>
      <c r="H73" s="224">
        <v>8.8</v>
      </c>
      <c r="I73" s="224">
        <v>8.77</v>
      </c>
      <c r="J73" s="224"/>
      <c r="K73" s="33"/>
    </row>
    <row r="74" spans="1:11" s="34" customFormat="1" ht="11.25" customHeight="1">
      <c r="A74" s="36" t="s">
        <v>58</v>
      </c>
      <c r="B74" s="30"/>
      <c r="C74" s="31">
        <v>135</v>
      </c>
      <c r="D74" s="31">
        <v>120</v>
      </c>
      <c r="E74" s="31">
        <v>120</v>
      </c>
      <c r="F74" s="32"/>
      <c r="G74" s="32"/>
      <c r="H74" s="224">
        <v>4.86</v>
      </c>
      <c r="I74" s="224">
        <v>4.32</v>
      </c>
      <c r="J74" s="224"/>
      <c r="K74" s="33"/>
    </row>
    <row r="75" spans="1:11" s="34" customFormat="1" ht="11.25" customHeight="1">
      <c r="A75" s="36" t="s">
        <v>59</v>
      </c>
      <c r="B75" s="30"/>
      <c r="C75" s="31">
        <v>283</v>
      </c>
      <c r="D75" s="31">
        <v>339</v>
      </c>
      <c r="E75" s="31">
        <v>339</v>
      </c>
      <c r="F75" s="32"/>
      <c r="G75" s="32"/>
      <c r="H75" s="224">
        <v>9.945</v>
      </c>
      <c r="I75" s="224">
        <v>13.573953000000001</v>
      </c>
      <c r="J75" s="224"/>
      <c r="K75" s="33"/>
    </row>
    <row r="76" spans="1:11" s="34" customFormat="1" ht="11.25" customHeight="1">
      <c r="A76" s="36" t="s">
        <v>60</v>
      </c>
      <c r="B76" s="30"/>
      <c r="C76" s="31">
        <v>18</v>
      </c>
      <c r="D76" s="31">
        <v>20</v>
      </c>
      <c r="E76" s="31">
        <v>22</v>
      </c>
      <c r="F76" s="32"/>
      <c r="G76" s="32"/>
      <c r="H76" s="224">
        <v>0.54</v>
      </c>
      <c r="I76" s="224">
        <v>0.54</v>
      </c>
      <c r="J76" s="224"/>
      <c r="K76" s="33"/>
    </row>
    <row r="77" spans="1:11" s="34" customFormat="1" ht="11.25" customHeight="1">
      <c r="A77" s="36" t="s">
        <v>61</v>
      </c>
      <c r="B77" s="30"/>
      <c r="C77" s="31">
        <v>12</v>
      </c>
      <c r="D77" s="31">
        <v>17</v>
      </c>
      <c r="E77" s="31">
        <v>20</v>
      </c>
      <c r="F77" s="32"/>
      <c r="G77" s="32"/>
      <c r="H77" s="224">
        <v>0.291</v>
      </c>
      <c r="I77" s="224">
        <v>0.375</v>
      </c>
      <c r="J77" s="224"/>
      <c r="K77" s="33"/>
    </row>
    <row r="78" spans="1:11" s="34" customFormat="1" ht="11.25" customHeight="1">
      <c r="A78" s="36" t="s">
        <v>62</v>
      </c>
      <c r="B78" s="30"/>
      <c r="C78" s="31">
        <v>170</v>
      </c>
      <c r="D78" s="31">
        <v>185</v>
      </c>
      <c r="E78" s="31">
        <v>185</v>
      </c>
      <c r="F78" s="32"/>
      <c r="G78" s="32"/>
      <c r="H78" s="224">
        <v>10.71</v>
      </c>
      <c r="I78" s="224">
        <v>11.5</v>
      </c>
      <c r="J78" s="224"/>
      <c r="K78" s="33"/>
    </row>
    <row r="79" spans="1:11" s="34" customFormat="1" ht="11.25" customHeight="1">
      <c r="A79" s="36" t="s">
        <v>63</v>
      </c>
      <c r="B79" s="30"/>
      <c r="C79" s="31">
        <v>50</v>
      </c>
      <c r="D79" s="31">
        <v>50</v>
      </c>
      <c r="E79" s="31">
        <v>50</v>
      </c>
      <c r="F79" s="32"/>
      <c r="G79" s="32"/>
      <c r="H79" s="224">
        <v>1.8</v>
      </c>
      <c r="I79" s="224">
        <v>1.85</v>
      </c>
      <c r="J79" s="224"/>
      <c r="K79" s="33"/>
    </row>
    <row r="80" spans="1:11" s="43" customFormat="1" ht="11.25" customHeight="1">
      <c r="A80" s="44" t="s">
        <v>64</v>
      </c>
      <c r="B80" s="38"/>
      <c r="C80" s="39">
        <v>8087</v>
      </c>
      <c r="D80" s="39">
        <v>8411</v>
      </c>
      <c r="E80" s="39">
        <v>8414</v>
      </c>
      <c r="F80" s="40">
        <f>IF(D80&gt;0,100*E80/D80,0)</f>
        <v>100.03566757817144</v>
      </c>
      <c r="G80" s="41"/>
      <c r="H80" s="225">
        <v>384.10600000000005</v>
      </c>
      <c r="I80" s="226">
        <v>457.316953</v>
      </c>
      <c r="J80" s="22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224"/>
      <c r="I81" s="224"/>
      <c r="J81" s="224"/>
      <c r="K81" s="33"/>
    </row>
    <row r="82" spans="1:11" s="34" customFormat="1" ht="11.25" customHeight="1">
      <c r="A82" s="36" t="s">
        <v>65</v>
      </c>
      <c r="B82" s="30"/>
      <c r="C82" s="31">
        <v>178</v>
      </c>
      <c r="D82" s="31">
        <v>178</v>
      </c>
      <c r="E82" s="31">
        <v>203</v>
      </c>
      <c r="F82" s="32"/>
      <c r="G82" s="32"/>
      <c r="H82" s="224">
        <v>8.463</v>
      </c>
      <c r="I82" s="224">
        <v>9.658</v>
      </c>
      <c r="J82" s="224"/>
      <c r="K82" s="33"/>
    </row>
    <row r="83" spans="1:11" s="34" customFormat="1" ht="11.25" customHeight="1">
      <c r="A83" s="36" t="s">
        <v>66</v>
      </c>
      <c r="B83" s="30"/>
      <c r="C83" s="31">
        <v>200</v>
      </c>
      <c r="D83" s="31">
        <v>225</v>
      </c>
      <c r="E83" s="31">
        <v>225</v>
      </c>
      <c r="F83" s="32"/>
      <c r="G83" s="32"/>
      <c r="H83" s="224">
        <v>8.3</v>
      </c>
      <c r="I83" s="224">
        <v>9.335</v>
      </c>
      <c r="J83" s="224"/>
      <c r="K83" s="33"/>
    </row>
    <row r="84" spans="1:11" s="43" customFormat="1" ht="11.25" customHeight="1">
      <c r="A84" s="37" t="s">
        <v>67</v>
      </c>
      <c r="B84" s="38"/>
      <c r="C84" s="39">
        <v>378</v>
      </c>
      <c r="D84" s="39">
        <v>403</v>
      </c>
      <c r="E84" s="39">
        <v>428</v>
      </c>
      <c r="F84" s="40">
        <f>IF(D84&gt;0,100*E84/D84,0)</f>
        <v>106.20347394540943</v>
      </c>
      <c r="G84" s="41"/>
      <c r="H84" s="225">
        <v>16.762999999999998</v>
      </c>
      <c r="I84" s="226">
        <v>18.993000000000002</v>
      </c>
      <c r="J84" s="226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224"/>
      <c r="I85" s="224"/>
      <c r="J85" s="224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224"/>
      <c r="I86" s="224"/>
      <c r="J86" s="224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227"/>
      <c r="I87" s="228"/>
      <c r="J87" s="228"/>
      <c r="K87" s="51"/>
    </row>
    <row r="88" spans="1:11" s="43" customFormat="1" ht="11.25" customHeight="1">
      <c r="A88" s="52" t="s">
        <v>68</v>
      </c>
      <c r="B88" s="53"/>
      <c r="C88" s="54">
        <v>10069</v>
      </c>
      <c r="D88" s="54">
        <v>10331</v>
      </c>
      <c r="E88" s="54">
        <v>10600</v>
      </c>
      <c r="F88" s="55">
        <f>IF(D88&gt;0,100*E88/D88,0)</f>
        <v>102.60381376439841</v>
      </c>
      <c r="G88" s="41"/>
      <c r="H88" s="229">
        <v>456.7395</v>
      </c>
      <c r="I88" s="230">
        <v>539.0629530000001</v>
      </c>
      <c r="J88" s="230"/>
      <c r="K88" s="55"/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231"/>
      <c r="I89" s="232"/>
      <c r="J89" s="232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31496062992125984" top="0.3937007874015748" bottom="0.3937007874015748" header="0" footer="0.2755905511811024"/>
  <pageSetup firstPageNumber="9" useFirstPageNumber="1" horizontalDpi="600" verticalDpi="600" orientation="portrait" paperSize="9" scale="7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2"/>
  <dimension ref="A1:K626"/>
  <sheetViews>
    <sheetView view="pageBreakPreview" zoomScale="80" zoomScaleNormal="80" zoomScaleSheetLayoutView="80" zoomScalePageLayoutView="0" workbookViewId="0" topLeftCell="A1">
      <selection activeCell="N66" sqref="N66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9" width="12.421875" style="61" customWidth="1"/>
    <col min="10" max="10" width="15.00390625" style="61" customWidth="1"/>
    <col min="11" max="11" width="12.421875" style="61" customWidth="1"/>
    <col min="12" max="12" width="0.71875" style="7" customWidth="1"/>
    <col min="13" max="14" width="11.57421875" style="7" hidden="1" customWidth="1"/>
    <col min="15" max="15" width="11.57421875" style="7" customWidth="1"/>
    <col min="16" max="16384" width="9.8515625" style="61" customWidth="1"/>
  </cols>
  <sheetData>
    <row r="1" spans="1:11" s="1" customFormat="1" ht="12.75" customHeight="1">
      <c r="A1" s="293" t="s">
        <v>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294" t="s">
        <v>70</v>
      </c>
      <c r="K2" s="2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95" t="s">
        <v>3</v>
      </c>
      <c r="D4" s="296"/>
      <c r="E4" s="296"/>
      <c r="F4" s="297"/>
      <c r="G4" s="10"/>
      <c r="H4" s="298" t="s">
        <v>4</v>
      </c>
      <c r="I4" s="299"/>
      <c r="J4" s="299"/>
      <c r="K4" s="30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9</v>
      </c>
      <c r="F7" s="23" t="str">
        <f>CONCATENATE(D6,"=100")</f>
        <v>2015=100</v>
      </c>
      <c r="G7" s="24"/>
      <c r="H7" s="21" t="s">
        <v>7</v>
      </c>
      <c r="I7" s="22" t="s">
        <v>7</v>
      </c>
      <c r="J7" s="22">
        <v>12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3238.6373127992442</v>
      </c>
      <c r="D9" s="31">
        <v>3084.854483082769</v>
      </c>
      <c r="E9" s="31">
        <v>3084.854483082769</v>
      </c>
      <c r="F9" s="32"/>
      <c r="G9" s="32"/>
      <c r="H9" s="224">
        <v>34.54585355059181</v>
      </c>
      <c r="I9" s="224">
        <v>33.904</v>
      </c>
      <c r="J9" s="224">
        <v>33.904</v>
      </c>
      <c r="K9" s="33"/>
    </row>
    <row r="10" spans="1:11" s="34" customFormat="1" ht="11.25" customHeight="1">
      <c r="A10" s="36" t="s">
        <v>9</v>
      </c>
      <c r="B10" s="30"/>
      <c r="C10" s="31">
        <v>2032.262151554739</v>
      </c>
      <c r="D10" s="31">
        <v>1971.464197633224</v>
      </c>
      <c r="E10" s="31">
        <v>1971.464197633224</v>
      </c>
      <c r="F10" s="32"/>
      <c r="G10" s="32"/>
      <c r="H10" s="224">
        <v>27.077154805479072</v>
      </c>
      <c r="I10" s="224">
        <v>27.041</v>
      </c>
      <c r="J10" s="224">
        <v>27.522</v>
      </c>
      <c r="K10" s="33"/>
    </row>
    <row r="11" spans="1:11" s="34" customFormat="1" ht="11.25" customHeight="1">
      <c r="A11" s="29" t="s">
        <v>10</v>
      </c>
      <c r="B11" s="30"/>
      <c r="C11" s="31">
        <v>1140.1698292926565</v>
      </c>
      <c r="D11" s="31">
        <v>1176.359396077367</v>
      </c>
      <c r="E11" s="31">
        <v>1176</v>
      </c>
      <c r="F11" s="32"/>
      <c r="G11" s="32"/>
      <c r="H11" s="224">
        <v>8.37340722632527</v>
      </c>
      <c r="I11" s="224">
        <v>8.896</v>
      </c>
      <c r="J11" s="224">
        <v>8.896</v>
      </c>
      <c r="K11" s="33"/>
    </row>
    <row r="12" spans="1:11" s="34" customFormat="1" ht="11.25" customHeight="1">
      <c r="A12" s="36" t="s">
        <v>11</v>
      </c>
      <c r="B12" s="30"/>
      <c r="C12" s="31">
        <v>415.5804687390669</v>
      </c>
      <c r="D12" s="31">
        <v>404.5171010741237</v>
      </c>
      <c r="E12" s="31">
        <v>405</v>
      </c>
      <c r="F12" s="32"/>
      <c r="G12" s="32"/>
      <c r="H12" s="224">
        <v>2.6701045116485047</v>
      </c>
      <c r="I12" s="224">
        <v>2.68</v>
      </c>
      <c r="J12" s="224">
        <v>2.68</v>
      </c>
      <c r="K12" s="33"/>
    </row>
    <row r="13" spans="1:11" s="43" customFormat="1" ht="11.25" customHeight="1">
      <c r="A13" s="37" t="s">
        <v>12</v>
      </c>
      <c r="B13" s="38"/>
      <c r="C13" s="39">
        <v>6826.649762385707</v>
      </c>
      <c r="D13" s="39">
        <v>6637.195177867483</v>
      </c>
      <c r="E13" s="39">
        <v>6637.318680715993</v>
      </c>
      <c r="F13" s="40">
        <f>IF(D13&gt;0,100*E13/D13,0)</f>
        <v>100.00186076867111</v>
      </c>
      <c r="G13" s="41"/>
      <c r="H13" s="225">
        <v>72.66652009404466</v>
      </c>
      <c r="I13" s="226">
        <v>72.52100000000002</v>
      </c>
      <c r="J13" s="226">
        <v>73.00200000000001</v>
      </c>
      <c r="K13" s="42">
        <f>IF(I13&gt;0,100*J13/I13,0)</f>
        <v>100.66325616028459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224"/>
      <c r="I14" s="224"/>
      <c r="J14" s="224"/>
      <c r="K14" s="33"/>
    </row>
    <row r="15" spans="1:11" s="43" customFormat="1" ht="11.25" customHeight="1">
      <c r="A15" s="37" t="s">
        <v>13</v>
      </c>
      <c r="B15" s="38"/>
      <c r="C15" s="39"/>
      <c r="D15" s="39">
        <v>2</v>
      </c>
      <c r="E15" s="39">
        <v>2</v>
      </c>
      <c r="F15" s="40">
        <f>IF(D15&gt;0,100*E15/D15,0)</f>
        <v>100</v>
      </c>
      <c r="G15" s="41"/>
      <c r="H15" s="225"/>
      <c r="I15" s="226">
        <v>0.03</v>
      </c>
      <c r="J15" s="226">
        <v>0.03</v>
      </c>
      <c r="K15" s="42">
        <f>IF(I15&gt;0,100*J15/I15,0)</f>
        <v>100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224"/>
      <c r="I16" s="224"/>
      <c r="J16" s="224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225"/>
      <c r="I17" s="226"/>
      <c r="J17" s="2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224"/>
      <c r="I18" s="224"/>
      <c r="J18" s="224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224"/>
      <c r="I19" s="224"/>
      <c r="J19" s="2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224"/>
      <c r="I20" s="224"/>
      <c r="J20" s="2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224"/>
      <c r="I21" s="224"/>
      <c r="J21" s="224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225"/>
      <c r="I22" s="226"/>
      <c r="J22" s="2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224"/>
      <c r="I23" s="224"/>
      <c r="J23" s="224"/>
      <c r="K23" s="33"/>
    </row>
    <row r="24" spans="1:11" s="43" customFormat="1" ht="11.25" customHeight="1">
      <c r="A24" s="37" t="s">
        <v>19</v>
      </c>
      <c r="B24" s="38"/>
      <c r="C24" s="39"/>
      <c r="D24" s="39">
        <v>26</v>
      </c>
      <c r="E24" s="39">
        <v>45</v>
      </c>
      <c r="F24" s="40">
        <f>IF(D24&gt;0,100*E24/D24,0)</f>
        <v>173.07692307692307</v>
      </c>
      <c r="G24" s="41"/>
      <c r="H24" s="225"/>
      <c r="I24" s="226">
        <v>0.39</v>
      </c>
      <c r="J24" s="226">
        <v>0.617</v>
      </c>
      <c r="K24" s="42">
        <f>IF(I24&gt;0,100*J24/I24,0)</f>
        <v>158.2051282051282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224"/>
      <c r="I25" s="224"/>
      <c r="J25" s="224"/>
      <c r="K25" s="33"/>
    </row>
    <row r="26" spans="1:11" s="43" customFormat="1" ht="11.25" customHeight="1">
      <c r="A26" s="37" t="s">
        <v>20</v>
      </c>
      <c r="B26" s="38"/>
      <c r="C26" s="39">
        <v>12</v>
      </c>
      <c r="D26" s="39">
        <v>8</v>
      </c>
      <c r="E26" s="39">
        <v>7</v>
      </c>
      <c r="F26" s="40">
        <f>IF(D26&gt;0,100*E26/D26,0)</f>
        <v>87.5</v>
      </c>
      <c r="G26" s="41"/>
      <c r="H26" s="225">
        <v>0.4</v>
      </c>
      <c r="I26" s="226">
        <v>0.35</v>
      </c>
      <c r="J26" s="226">
        <v>0.35</v>
      </c>
      <c r="K26" s="42">
        <f>IF(I26&gt;0,100*J26/I26,0)</f>
        <v>100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224"/>
      <c r="I27" s="224"/>
      <c r="J27" s="224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>
        <v>56</v>
      </c>
      <c r="F28" s="32"/>
      <c r="G28" s="32"/>
      <c r="H28" s="224"/>
      <c r="I28" s="224"/>
      <c r="J28" s="224">
        <v>0.672</v>
      </c>
      <c r="K28" s="33"/>
    </row>
    <row r="29" spans="1:11" s="34" customFormat="1" ht="11.25" customHeight="1">
      <c r="A29" s="36" t="s">
        <v>22</v>
      </c>
      <c r="B29" s="30"/>
      <c r="C29" s="31"/>
      <c r="D29" s="31">
        <v>3</v>
      </c>
      <c r="E29" s="31">
        <v>3</v>
      </c>
      <c r="F29" s="32"/>
      <c r="G29" s="32"/>
      <c r="H29" s="224"/>
      <c r="I29" s="224">
        <v>0.045</v>
      </c>
      <c r="J29" s="224">
        <v>0.054</v>
      </c>
      <c r="K29" s="33"/>
    </row>
    <row r="30" spans="1:11" s="34" customFormat="1" ht="11.25" customHeight="1">
      <c r="A30" s="36" t="s">
        <v>23</v>
      </c>
      <c r="B30" s="30"/>
      <c r="C30" s="31"/>
      <c r="D30" s="31">
        <v>19</v>
      </c>
      <c r="E30" s="31">
        <v>2</v>
      </c>
      <c r="F30" s="32"/>
      <c r="G30" s="32"/>
      <c r="H30" s="224"/>
      <c r="I30" s="224">
        <v>0.682</v>
      </c>
      <c r="J30" s="224">
        <v>0.05905263157894737</v>
      </c>
      <c r="K30" s="33"/>
    </row>
    <row r="31" spans="1:11" s="43" customFormat="1" ht="11.25" customHeight="1">
      <c r="A31" s="44" t="s">
        <v>24</v>
      </c>
      <c r="B31" s="38"/>
      <c r="C31" s="39"/>
      <c r="D31" s="39">
        <v>22</v>
      </c>
      <c r="E31" s="39">
        <v>61</v>
      </c>
      <c r="F31" s="40">
        <f>IF(D31&gt;0,100*E31/D31,0)</f>
        <v>277.27272727272725</v>
      </c>
      <c r="G31" s="41"/>
      <c r="H31" s="225"/>
      <c r="I31" s="226">
        <v>0.7270000000000001</v>
      </c>
      <c r="J31" s="226">
        <v>0.7850526315789474</v>
      </c>
      <c r="K31" s="42">
        <f>IF(I31&gt;0,100*J31/I31,0)</f>
        <v>107.9852313038442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224"/>
      <c r="I32" s="224"/>
      <c r="J32" s="224"/>
      <c r="K32" s="33"/>
    </row>
    <row r="33" spans="1:11" s="34" customFormat="1" ht="11.25" customHeight="1">
      <c r="A33" s="36" t="s">
        <v>25</v>
      </c>
      <c r="B33" s="30"/>
      <c r="C33" s="31">
        <v>5</v>
      </c>
      <c r="D33" s="31"/>
      <c r="E33" s="31">
        <v>10</v>
      </c>
      <c r="F33" s="32"/>
      <c r="G33" s="32"/>
      <c r="H33" s="224">
        <v>0.08</v>
      </c>
      <c r="I33" s="224"/>
      <c r="J33" s="224">
        <v>0.21</v>
      </c>
      <c r="K33" s="33"/>
    </row>
    <row r="34" spans="1:11" s="34" customFormat="1" ht="11.25" customHeight="1">
      <c r="A34" s="36" t="s">
        <v>26</v>
      </c>
      <c r="B34" s="30"/>
      <c r="C34" s="31">
        <v>3</v>
      </c>
      <c r="D34" s="31">
        <v>4</v>
      </c>
      <c r="E34" s="31">
        <v>13</v>
      </c>
      <c r="F34" s="32"/>
      <c r="G34" s="32"/>
      <c r="H34" s="224">
        <v>0.069</v>
      </c>
      <c r="I34" s="224">
        <v>0.09</v>
      </c>
      <c r="J34" s="224">
        <v>0.275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224"/>
      <c r="I35" s="224"/>
      <c r="J35" s="224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224"/>
      <c r="I36" s="224"/>
      <c r="J36" s="224"/>
      <c r="K36" s="33"/>
    </row>
    <row r="37" spans="1:11" s="43" customFormat="1" ht="11.25" customHeight="1">
      <c r="A37" s="37" t="s">
        <v>29</v>
      </c>
      <c r="B37" s="38"/>
      <c r="C37" s="39">
        <v>8</v>
      </c>
      <c r="D37" s="39">
        <v>4</v>
      </c>
      <c r="E37" s="39">
        <v>23</v>
      </c>
      <c r="F37" s="40">
        <f>IF(D37&gt;0,100*E37/D37,0)</f>
        <v>575</v>
      </c>
      <c r="G37" s="41"/>
      <c r="H37" s="225">
        <v>0.14900000000000002</v>
      </c>
      <c r="I37" s="226">
        <v>0.09</v>
      </c>
      <c r="J37" s="226">
        <v>0.485</v>
      </c>
      <c r="K37" s="42">
        <f>IF(I37&gt;0,100*J37/I37,0)</f>
        <v>538.8888888888889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224"/>
      <c r="I38" s="224"/>
      <c r="J38" s="224"/>
      <c r="K38" s="33"/>
    </row>
    <row r="39" spans="1:11" s="43" customFormat="1" ht="11.25" customHeight="1">
      <c r="A39" s="37" t="s">
        <v>30</v>
      </c>
      <c r="B39" s="38"/>
      <c r="C39" s="39">
        <v>10</v>
      </c>
      <c r="D39" s="39">
        <v>10</v>
      </c>
      <c r="E39" s="39">
        <v>7</v>
      </c>
      <c r="F39" s="40">
        <f>IF(D39&gt;0,100*E39/D39,0)</f>
        <v>70</v>
      </c>
      <c r="G39" s="41"/>
      <c r="H39" s="225">
        <v>0.216</v>
      </c>
      <c r="I39" s="226">
        <v>0.199</v>
      </c>
      <c r="J39" s="226">
        <v>0.19</v>
      </c>
      <c r="K39" s="42">
        <f>IF(I39&gt;0,100*J39/I39,0)</f>
        <v>95.47738693467336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224"/>
      <c r="I40" s="224"/>
      <c r="J40" s="224"/>
      <c r="K40" s="33"/>
    </row>
    <row r="41" spans="1:11" s="34" customFormat="1" ht="11.25" customHeight="1">
      <c r="A41" s="29" t="s">
        <v>31</v>
      </c>
      <c r="B41" s="30"/>
      <c r="C41" s="31">
        <v>2</v>
      </c>
      <c r="D41" s="31"/>
      <c r="E41" s="31"/>
      <c r="F41" s="32"/>
      <c r="G41" s="32"/>
      <c r="H41" s="224">
        <v>0.041</v>
      </c>
      <c r="I41" s="224"/>
      <c r="J41" s="224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224"/>
      <c r="I42" s="224"/>
      <c r="J42" s="224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224"/>
      <c r="I43" s="224"/>
      <c r="J43" s="224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224"/>
      <c r="I44" s="224"/>
      <c r="J44" s="224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224"/>
      <c r="I45" s="224"/>
      <c r="J45" s="224"/>
      <c r="K45" s="33"/>
    </row>
    <row r="46" spans="1:11" s="34" customFormat="1" ht="11.25" customHeight="1">
      <c r="A46" s="36" t="s">
        <v>36</v>
      </c>
      <c r="B46" s="30"/>
      <c r="C46" s="31">
        <v>48</v>
      </c>
      <c r="D46" s="31">
        <v>50</v>
      </c>
      <c r="E46" s="31">
        <v>50</v>
      </c>
      <c r="F46" s="32"/>
      <c r="G46" s="32"/>
      <c r="H46" s="224">
        <v>1.92</v>
      </c>
      <c r="I46" s="224">
        <v>2</v>
      </c>
      <c r="J46" s="224">
        <v>1.75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224"/>
      <c r="I47" s="224"/>
      <c r="J47" s="224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224"/>
      <c r="I48" s="224"/>
      <c r="J48" s="224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>
        <v>1</v>
      </c>
      <c r="F49" s="32"/>
      <c r="G49" s="32"/>
      <c r="H49" s="224"/>
      <c r="I49" s="224"/>
      <c r="J49" s="224">
        <v>0.025</v>
      </c>
      <c r="K49" s="33"/>
    </row>
    <row r="50" spans="1:11" s="43" customFormat="1" ht="11.25" customHeight="1">
      <c r="A50" s="44" t="s">
        <v>40</v>
      </c>
      <c r="B50" s="38"/>
      <c r="C50" s="39">
        <v>50</v>
      </c>
      <c r="D50" s="39">
        <v>50</v>
      </c>
      <c r="E50" s="39">
        <v>51</v>
      </c>
      <c r="F50" s="40">
        <f>IF(D50&gt;0,100*E50/D50,0)</f>
        <v>102</v>
      </c>
      <c r="G50" s="41"/>
      <c r="H50" s="225">
        <v>1.9609999999999999</v>
      </c>
      <c r="I50" s="226">
        <v>2</v>
      </c>
      <c r="J50" s="226">
        <v>1.775</v>
      </c>
      <c r="K50" s="42">
        <f>IF(I50&gt;0,100*J50/I50,0)</f>
        <v>88.75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224"/>
      <c r="I51" s="224"/>
      <c r="J51" s="224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>
        <v>1</v>
      </c>
      <c r="F52" s="40">
        <f>IF(D52&gt;0,100*E52/D52,0)</f>
        <v>0</v>
      </c>
      <c r="G52" s="41"/>
      <c r="H52" s="225"/>
      <c r="I52" s="226"/>
      <c r="J52" s="226">
        <v>1.3</v>
      </c>
      <c r="K52" s="42">
        <f>IF(I52&gt;0,100*J52/I52,0)</f>
        <v>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224"/>
      <c r="I53" s="224"/>
      <c r="J53" s="224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224"/>
      <c r="I54" s="224"/>
      <c r="J54" s="224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224"/>
      <c r="I55" s="224"/>
      <c r="J55" s="224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224"/>
      <c r="I56" s="224"/>
      <c r="J56" s="224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224"/>
      <c r="I57" s="224"/>
      <c r="J57" s="224"/>
      <c r="K57" s="33"/>
    </row>
    <row r="58" spans="1:11" s="34" customFormat="1" ht="11.25" customHeight="1">
      <c r="A58" s="36" t="s">
        <v>46</v>
      </c>
      <c r="B58" s="30"/>
      <c r="C58" s="31">
        <v>6</v>
      </c>
      <c r="D58" s="31">
        <v>6</v>
      </c>
      <c r="E58" s="31">
        <v>6</v>
      </c>
      <c r="F58" s="32"/>
      <c r="G58" s="32"/>
      <c r="H58" s="224">
        <v>0.18</v>
      </c>
      <c r="I58" s="224">
        <v>0.168</v>
      </c>
      <c r="J58" s="224">
        <v>0.126</v>
      </c>
      <c r="K58" s="33"/>
    </row>
    <row r="59" spans="1:11" s="43" customFormat="1" ht="11.25" customHeight="1">
      <c r="A59" s="37" t="s">
        <v>47</v>
      </c>
      <c r="B59" s="38"/>
      <c r="C59" s="39">
        <v>6</v>
      </c>
      <c r="D59" s="39">
        <v>6</v>
      </c>
      <c r="E59" s="39">
        <v>6</v>
      </c>
      <c r="F59" s="40">
        <f>IF(D59&gt;0,100*E59/D59,0)</f>
        <v>100</v>
      </c>
      <c r="G59" s="41"/>
      <c r="H59" s="225">
        <v>0.18</v>
      </c>
      <c r="I59" s="226">
        <v>0.168</v>
      </c>
      <c r="J59" s="226">
        <v>0.126</v>
      </c>
      <c r="K59" s="42">
        <f>IF(I59&gt;0,100*J59/I59,0)</f>
        <v>75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224"/>
      <c r="I60" s="224"/>
      <c r="J60" s="224"/>
      <c r="K60" s="33"/>
    </row>
    <row r="61" spans="1:11" s="34" customFormat="1" ht="11.25" customHeight="1">
      <c r="A61" s="36" t="s">
        <v>48</v>
      </c>
      <c r="B61" s="30"/>
      <c r="C61" s="31">
        <v>55</v>
      </c>
      <c r="D61" s="31">
        <v>40</v>
      </c>
      <c r="E61" s="31">
        <v>30</v>
      </c>
      <c r="F61" s="32"/>
      <c r="G61" s="32"/>
      <c r="H61" s="224">
        <v>1.6</v>
      </c>
      <c r="I61" s="224">
        <v>1.6</v>
      </c>
      <c r="J61" s="224">
        <v>1.2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224"/>
      <c r="I62" s="224"/>
      <c r="J62" s="224"/>
      <c r="K62" s="33"/>
    </row>
    <row r="63" spans="1:11" s="34" customFormat="1" ht="11.25" customHeight="1">
      <c r="A63" s="36" t="s">
        <v>50</v>
      </c>
      <c r="B63" s="30"/>
      <c r="C63" s="31">
        <v>48</v>
      </c>
      <c r="D63" s="31">
        <v>51</v>
      </c>
      <c r="E63" s="31">
        <v>51</v>
      </c>
      <c r="F63" s="32"/>
      <c r="G63" s="32"/>
      <c r="H63" s="224">
        <v>0.96</v>
      </c>
      <c r="I63" s="224">
        <v>1.316</v>
      </c>
      <c r="J63" s="224">
        <v>1.3</v>
      </c>
      <c r="K63" s="33"/>
    </row>
    <row r="64" spans="1:11" s="43" customFormat="1" ht="11.25" customHeight="1">
      <c r="A64" s="37" t="s">
        <v>51</v>
      </c>
      <c r="B64" s="38"/>
      <c r="C64" s="39">
        <v>103</v>
      </c>
      <c r="D64" s="39">
        <v>91</v>
      </c>
      <c r="E64" s="39">
        <v>81</v>
      </c>
      <c r="F64" s="40">
        <f>IF(D64&gt;0,100*E64/D64,0)</f>
        <v>89.01098901098901</v>
      </c>
      <c r="G64" s="41"/>
      <c r="H64" s="225">
        <v>2.56</v>
      </c>
      <c r="I64" s="226">
        <v>2.9160000000000004</v>
      </c>
      <c r="J64" s="226">
        <v>2.5</v>
      </c>
      <c r="K64" s="42">
        <f>IF(I64&gt;0,100*J64/I64,0)</f>
        <v>85.73388203017832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224"/>
      <c r="I65" s="224"/>
      <c r="J65" s="224"/>
      <c r="K65" s="33"/>
    </row>
    <row r="66" spans="1:11" s="43" customFormat="1" ht="11.25" customHeight="1">
      <c r="A66" s="37" t="s">
        <v>52</v>
      </c>
      <c r="B66" s="38"/>
      <c r="C66" s="39">
        <v>14</v>
      </c>
      <c r="D66" s="39">
        <v>14</v>
      </c>
      <c r="E66" s="39">
        <v>12</v>
      </c>
      <c r="F66" s="40">
        <f>IF(D66&gt;0,100*E66/D66,0)</f>
        <v>85.71428571428571</v>
      </c>
      <c r="G66" s="41"/>
      <c r="H66" s="225">
        <v>0.193</v>
      </c>
      <c r="I66" s="226">
        <v>0.193</v>
      </c>
      <c r="J66" s="226">
        <v>0.19</v>
      </c>
      <c r="K66" s="42">
        <f>IF(I66&gt;0,100*J66/I66,0)</f>
        <v>98.44559585492227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224"/>
      <c r="I67" s="224"/>
      <c r="J67" s="224"/>
      <c r="K67" s="33"/>
    </row>
    <row r="68" spans="1:11" s="34" customFormat="1" ht="11.25" customHeight="1">
      <c r="A68" s="36" t="s">
        <v>53</v>
      </c>
      <c r="B68" s="30"/>
      <c r="C68" s="31"/>
      <c r="D68" s="31">
        <v>12</v>
      </c>
      <c r="E68" s="31">
        <v>12</v>
      </c>
      <c r="F68" s="32"/>
      <c r="G68" s="32"/>
      <c r="H68" s="224"/>
      <c r="I68" s="224">
        <v>0.144</v>
      </c>
      <c r="J68" s="224">
        <v>0.144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224"/>
      <c r="I69" s="224"/>
      <c r="J69" s="224"/>
      <c r="K69" s="33"/>
    </row>
    <row r="70" spans="1:11" s="43" customFormat="1" ht="11.25" customHeight="1">
      <c r="A70" s="37" t="s">
        <v>55</v>
      </c>
      <c r="B70" s="38"/>
      <c r="C70" s="39">
        <v>0</v>
      </c>
      <c r="D70" s="39">
        <v>12</v>
      </c>
      <c r="E70" s="39">
        <v>12</v>
      </c>
      <c r="F70" s="40">
        <f>IF(D70&gt;0,100*E70/D70,0)</f>
        <v>100</v>
      </c>
      <c r="G70" s="41"/>
      <c r="H70" s="225">
        <v>0</v>
      </c>
      <c r="I70" s="226">
        <v>0.144</v>
      </c>
      <c r="J70" s="226">
        <v>0.144</v>
      </c>
      <c r="K70" s="42">
        <f>IF(I70&gt;0,100*J70/I70,0)</f>
        <v>100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224"/>
      <c r="I71" s="224"/>
      <c r="J71" s="224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224"/>
      <c r="I72" s="224"/>
      <c r="J72" s="224"/>
      <c r="K72" s="33"/>
    </row>
    <row r="73" spans="1:11" s="34" customFormat="1" ht="11.25" customHeight="1">
      <c r="A73" s="36" t="s">
        <v>57</v>
      </c>
      <c r="B73" s="30"/>
      <c r="C73" s="31">
        <v>5</v>
      </c>
      <c r="D73" s="31">
        <v>3</v>
      </c>
      <c r="E73" s="31">
        <v>1</v>
      </c>
      <c r="F73" s="32"/>
      <c r="G73" s="32"/>
      <c r="H73" s="224">
        <v>0.125</v>
      </c>
      <c r="I73" s="224">
        <v>0.06</v>
      </c>
      <c r="J73" s="224">
        <v>0.055</v>
      </c>
      <c r="K73" s="33"/>
    </row>
    <row r="74" spans="1:11" s="34" customFormat="1" ht="11.25" customHeight="1">
      <c r="A74" s="36" t="s">
        <v>58</v>
      </c>
      <c r="B74" s="30"/>
      <c r="C74" s="31">
        <v>35</v>
      </c>
      <c r="D74" s="31">
        <v>25</v>
      </c>
      <c r="E74" s="31">
        <v>25</v>
      </c>
      <c r="F74" s="32"/>
      <c r="G74" s="32"/>
      <c r="H74" s="224">
        <v>0.682</v>
      </c>
      <c r="I74" s="224">
        <v>0.487</v>
      </c>
      <c r="J74" s="224">
        <v>0.487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224"/>
      <c r="I75" s="224"/>
      <c r="J75" s="224"/>
      <c r="K75" s="33"/>
    </row>
    <row r="76" spans="1:11" s="34" customFormat="1" ht="11.25" customHeight="1">
      <c r="A76" s="36" t="s">
        <v>60</v>
      </c>
      <c r="B76" s="30"/>
      <c r="C76" s="31">
        <v>3</v>
      </c>
      <c r="D76" s="31">
        <v>4</v>
      </c>
      <c r="E76" s="31">
        <v>5</v>
      </c>
      <c r="F76" s="32"/>
      <c r="G76" s="32"/>
      <c r="H76" s="224">
        <v>0.072</v>
      </c>
      <c r="I76" s="224">
        <v>0.078</v>
      </c>
      <c r="J76" s="224">
        <v>0.115</v>
      </c>
      <c r="K76" s="33"/>
    </row>
    <row r="77" spans="1:11" s="34" customFormat="1" ht="11.25" customHeight="1">
      <c r="A77" s="36" t="s">
        <v>61</v>
      </c>
      <c r="B77" s="30"/>
      <c r="C77" s="31">
        <v>8</v>
      </c>
      <c r="D77" s="31">
        <v>3</v>
      </c>
      <c r="E77" s="31">
        <v>3</v>
      </c>
      <c r="F77" s="32"/>
      <c r="G77" s="32"/>
      <c r="H77" s="224">
        <v>0.007</v>
      </c>
      <c r="I77" s="224">
        <v>0.043</v>
      </c>
      <c r="J77" s="224">
        <v>0.028</v>
      </c>
      <c r="K77" s="33"/>
    </row>
    <row r="78" spans="1:11" s="34" customFormat="1" ht="11.25" customHeight="1">
      <c r="A78" s="36" t="s">
        <v>62</v>
      </c>
      <c r="B78" s="30"/>
      <c r="C78" s="31">
        <v>17</v>
      </c>
      <c r="D78" s="31">
        <v>16</v>
      </c>
      <c r="E78" s="31">
        <v>16</v>
      </c>
      <c r="F78" s="32"/>
      <c r="G78" s="32"/>
      <c r="H78" s="224">
        <v>0.323</v>
      </c>
      <c r="I78" s="224">
        <v>0.33</v>
      </c>
      <c r="J78" s="224">
        <v>0.32</v>
      </c>
      <c r="K78" s="33"/>
    </row>
    <row r="79" spans="1:11" s="34" customFormat="1" ht="11.25" customHeight="1">
      <c r="A79" s="36" t="s">
        <v>63</v>
      </c>
      <c r="B79" s="30"/>
      <c r="C79" s="31">
        <v>15</v>
      </c>
      <c r="D79" s="31">
        <v>8</v>
      </c>
      <c r="E79" s="31">
        <v>13</v>
      </c>
      <c r="F79" s="32"/>
      <c r="G79" s="32"/>
      <c r="H79" s="224">
        <v>0.263</v>
      </c>
      <c r="I79" s="224">
        <v>0.132</v>
      </c>
      <c r="J79" s="224">
        <v>0.221</v>
      </c>
      <c r="K79" s="33"/>
    </row>
    <row r="80" spans="1:11" s="43" customFormat="1" ht="11.25" customHeight="1">
      <c r="A80" s="44" t="s">
        <v>64</v>
      </c>
      <c r="B80" s="38"/>
      <c r="C80" s="39">
        <v>83</v>
      </c>
      <c r="D80" s="39">
        <v>59</v>
      </c>
      <c r="E80" s="39">
        <v>63</v>
      </c>
      <c r="F80" s="40">
        <f>IF(D80&gt;0,100*E80/D80,0)</f>
        <v>106.77966101694915</v>
      </c>
      <c r="G80" s="41"/>
      <c r="H80" s="225">
        <v>1.472</v>
      </c>
      <c r="I80" s="226">
        <v>1.13</v>
      </c>
      <c r="J80" s="226">
        <v>1.2260000000000002</v>
      </c>
      <c r="K80" s="42">
        <f>IF(I80&gt;0,100*J80/I80,0)</f>
        <v>108.49557522123897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224"/>
      <c r="I81" s="224"/>
      <c r="J81" s="224"/>
      <c r="K81" s="33"/>
    </row>
    <row r="82" spans="1:11" s="34" customFormat="1" ht="11.25" customHeight="1">
      <c r="A82" s="36" t="s">
        <v>65</v>
      </c>
      <c r="B82" s="30"/>
      <c r="C82" s="31"/>
      <c r="D82" s="31">
        <v>2</v>
      </c>
      <c r="E82" s="31">
        <v>7</v>
      </c>
      <c r="F82" s="32"/>
      <c r="G82" s="32"/>
      <c r="H82" s="224"/>
      <c r="I82" s="224">
        <v>0.05</v>
      </c>
      <c r="J82" s="224">
        <v>0.175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224"/>
      <c r="I83" s="224"/>
      <c r="J83" s="224"/>
      <c r="K83" s="33"/>
    </row>
    <row r="84" spans="1:11" s="43" customFormat="1" ht="11.25" customHeight="1">
      <c r="A84" s="37" t="s">
        <v>67</v>
      </c>
      <c r="B84" s="38"/>
      <c r="C84" s="39">
        <v>0</v>
      </c>
      <c r="D84" s="39">
        <v>2</v>
      </c>
      <c r="E84" s="39">
        <v>7</v>
      </c>
      <c r="F84" s="40">
        <f>IF(D84&gt;0,100*E84/D84,0)</f>
        <v>350</v>
      </c>
      <c r="G84" s="41"/>
      <c r="H84" s="225">
        <v>0</v>
      </c>
      <c r="I84" s="226">
        <v>0.05</v>
      </c>
      <c r="J84" s="226">
        <v>0.175</v>
      </c>
      <c r="K84" s="42">
        <f>IF(I84&gt;0,100*J84/I84,0)</f>
        <v>350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224"/>
      <c r="I85" s="224"/>
      <c r="J85" s="224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224"/>
      <c r="I86" s="224"/>
      <c r="J86" s="224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227"/>
      <c r="I87" s="228"/>
      <c r="J87" s="228"/>
      <c r="K87" s="51"/>
    </row>
    <row r="88" spans="1:11" s="43" customFormat="1" ht="11.25" customHeight="1">
      <c r="A88" s="52" t="s">
        <v>68</v>
      </c>
      <c r="B88" s="53"/>
      <c r="C88" s="54">
        <v>7112.649762385707</v>
      </c>
      <c r="D88" s="54">
        <v>6943.195177867483</v>
      </c>
      <c r="E88" s="54">
        <v>7015.318680715993</v>
      </c>
      <c r="F88" s="55">
        <f>IF(D88&gt;0,100*E88/D88,0)</f>
        <v>101.03876530906714</v>
      </c>
      <c r="G88" s="41"/>
      <c r="H88" s="229">
        <v>79.79752009404466</v>
      </c>
      <c r="I88" s="230">
        <v>80.90800000000002</v>
      </c>
      <c r="J88" s="230">
        <v>82.89505263157896</v>
      </c>
      <c r="K88" s="55">
        <f>IF(I88&gt;0,100*J88/I88,0)</f>
        <v>102.45594086070469</v>
      </c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231"/>
      <c r="I89" s="232"/>
      <c r="J89" s="232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31496062992125984" top="0.3937007874015748" bottom="0.3937007874015748" header="0" footer="0.2755905511811024"/>
  <pageSetup firstPageNumber="9" useFirstPageNumber="1" horizontalDpi="600" verticalDpi="600" orientation="portrait" paperSize="9" scale="7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3"/>
  <dimension ref="A1:K626"/>
  <sheetViews>
    <sheetView view="pageBreakPreview" zoomScale="80" zoomScaleNormal="80" zoomScaleSheetLayoutView="80" zoomScalePageLayoutView="0" workbookViewId="0" topLeftCell="A13">
      <selection activeCell="N66" sqref="N66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9" width="12.421875" style="61" customWidth="1"/>
    <col min="10" max="10" width="15.00390625" style="61" customWidth="1"/>
    <col min="11" max="11" width="12.421875" style="61" customWidth="1"/>
    <col min="12" max="12" width="0.71875" style="7" customWidth="1"/>
    <col min="13" max="14" width="11.57421875" style="7" hidden="1" customWidth="1"/>
    <col min="15" max="15" width="11.57421875" style="7" customWidth="1"/>
    <col min="16" max="16384" width="9.8515625" style="61" customWidth="1"/>
  </cols>
  <sheetData>
    <row r="1" spans="1:11" s="1" customFormat="1" ht="12.75" customHeight="1">
      <c r="A1" s="293" t="s">
        <v>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294" t="s">
        <v>70</v>
      </c>
      <c r="K2" s="2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95" t="s">
        <v>3</v>
      </c>
      <c r="D4" s="296"/>
      <c r="E4" s="296"/>
      <c r="F4" s="297"/>
      <c r="G4" s="10"/>
      <c r="H4" s="298" t="s">
        <v>4</v>
      </c>
      <c r="I4" s="299"/>
      <c r="J4" s="299"/>
      <c r="K4" s="30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10</v>
      </c>
      <c r="F7" s="23" t="str">
        <f>CONCATENATE(D6,"=100")</f>
        <v>2015=100</v>
      </c>
      <c r="G7" s="24"/>
      <c r="H7" s="21" t="s">
        <v>7</v>
      </c>
      <c r="I7" s="22" t="s">
        <v>7</v>
      </c>
      <c r="J7" s="22">
        <v>12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224"/>
      <c r="I9" s="224"/>
      <c r="J9" s="224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224"/>
      <c r="I10" s="224"/>
      <c r="J10" s="224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224"/>
      <c r="I11" s="224"/>
      <c r="J11" s="224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224"/>
      <c r="I12" s="224"/>
      <c r="J12" s="224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225"/>
      <c r="I13" s="226"/>
      <c r="J13" s="2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224"/>
      <c r="I14" s="224"/>
      <c r="J14" s="2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225"/>
      <c r="I15" s="226"/>
      <c r="J15" s="2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224"/>
      <c r="I16" s="224"/>
      <c r="J16" s="224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225"/>
      <c r="I17" s="226"/>
      <c r="J17" s="2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224"/>
      <c r="I18" s="224"/>
      <c r="J18" s="224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224"/>
      <c r="I19" s="224"/>
      <c r="J19" s="2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224"/>
      <c r="I20" s="224"/>
      <c r="J20" s="2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224"/>
      <c r="I21" s="224"/>
      <c r="J21" s="224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225"/>
      <c r="I22" s="226"/>
      <c r="J22" s="2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224"/>
      <c r="I23" s="224"/>
      <c r="J23" s="224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225"/>
      <c r="I24" s="226"/>
      <c r="J24" s="2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224"/>
      <c r="I25" s="224"/>
      <c r="J25" s="224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225"/>
      <c r="I26" s="226"/>
      <c r="J26" s="2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224"/>
      <c r="I27" s="224"/>
      <c r="J27" s="224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224"/>
      <c r="I28" s="224"/>
      <c r="J28" s="224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224"/>
      <c r="I29" s="224"/>
      <c r="J29" s="224"/>
      <c r="K29" s="33"/>
    </row>
    <row r="30" spans="1:11" s="34" customFormat="1" ht="11.25" customHeight="1">
      <c r="A30" s="36" t="s">
        <v>23</v>
      </c>
      <c r="B30" s="30"/>
      <c r="C30" s="31"/>
      <c r="D30" s="31">
        <v>1</v>
      </c>
      <c r="E30" s="31">
        <v>1</v>
      </c>
      <c r="F30" s="32"/>
      <c r="G30" s="32"/>
      <c r="H30" s="224"/>
      <c r="I30" s="224">
        <v>0.02</v>
      </c>
      <c r="J30" s="224">
        <v>0.02</v>
      </c>
      <c r="K30" s="33"/>
    </row>
    <row r="31" spans="1:11" s="43" customFormat="1" ht="11.25" customHeight="1">
      <c r="A31" s="44" t="s">
        <v>24</v>
      </c>
      <c r="B31" s="38"/>
      <c r="C31" s="39"/>
      <c r="D31" s="39">
        <v>1</v>
      </c>
      <c r="E31" s="39">
        <v>1</v>
      </c>
      <c r="F31" s="40">
        <f>IF(D31&gt;0,100*E31/D31,0)</f>
        <v>100</v>
      </c>
      <c r="G31" s="41"/>
      <c r="H31" s="225"/>
      <c r="I31" s="226">
        <v>0.02</v>
      </c>
      <c r="J31" s="226">
        <v>0.02</v>
      </c>
      <c r="K31" s="42">
        <f>IF(I31&gt;0,100*J31/I31,0)</f>
        <v>100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224"/>
      <c r="I32" s="224"/>
      <c r="J32" s="224"/>
      <c r="K32" s="33"/>
    </row>
    <row r="33" spans="1:11" s="34" customFormat="1" ht="11.25" customHeight="1">
      <c r="A33" s="36" t="s">
        <v>25</v>
      </c>
      <c r="B33" s="30"/>
      <c r="C33" s="31">
        <v>35</v>
      </c>
      <c r="D33" s="31">
        <v>35</v>
      </c>
      <c r="E33" s="31">
        <v>30</v>
      </c>
      <c r="F33" s="32"/>
      <c r="G33" s="32"/>
      <c r="H33" s="224">
        <v>0.5</v>
      </c>
      <c r="I33" s="224">
        <v>0.5</v>
      </c>
      <c r="J33" s="224">
        <v>0.42</v>
      </c>
      <c r="K33" s="33"/>
    </row>
    <row r="34" spans="1:11" s="34" customFormat="1" ht="11.25" customHeight="1">
      <c r="A34" s="36" t="s">
        <v>26</v>
      </c>
      <c r="B34" s="30"/>
      <c r="C34" s="31">
        <v>1</v>
      </c>
      <c r="D34" s="31"/>
      <c r="E34" s="31"/>
      <c r="F34" s="32"/>
      <c r="G34" s="32"/>
      <c r="H34" s="224">
        <v>0.005</v>
      </c>
      <c r="I34" s="224"/>
      <c r="J34" s="224"/>
      <c r="K34" s="33"/>
    </row>
    <row r="35" spans="1:11" s="34" customFormat="1" ht="11.25" customHeight="1">
      <c r="A35" s="36" t="s">
        <v>27</v>
      </c>
      <c r="B35" s="30"/>
      <c r="C35" s="31">
        <v>2</v>
      </c>
      <c r="D35" s="31">
        <v>2</v>
      </c>
      <c r="E35" s="31">
        <v>2</v>
      </c>
      <c r="F35" s="32"/>
      <c r="G35" s="32"/>
      <c r="H35" s="224">
        <v>0.02</v>
      </c>
      <c r="I35" s="224">
        <v>0.02</v>
      </c>
      <c r="J35" s="224">
        <v>0.02</v>
      </c>
      <c r="K35" s="33"/>
    </row>
    <row r="36" spans="1:11" s="34" customFormat="1" ht="11.25" customHeight="1">
      <c r="A36" s="36" t="s">
        <v>28</v>
      </c>
      <c r="B36" s="30"/>
      <c r="C36" s="31">
        <v>2</v>
      </c>
      <c r="D36" s="31">
        <v>3</v>
      </c>
      <c r="E36" s="31">
        <v>2</v>
      </c>
      <c r="F36" s="32"/>
      <c r="G36" s="32"/>
      <c r="H36" s="224">
        <v>0.036</v>
      </c>
      <c r="I36" s="224">
        <v>0.048</v>
      </c>
      <c r="J36" s="224">
        <v>0.036</v>
      </c>
      <c r="K36" s="33"/>
    </row>
    <row r="37" spans="1:11" s="43" customFormat="1" ht="11.25" customHeight="1">
      <c r="A37" s="37" t="s">
        <v>29</v>
      </c>
      <c r="B37" s="38"/>
      <c r="C37" s="39">
        <v>40</v>
      </c>
      <c r="D37" s="39">
        <v>40</v>
      </c>
      <c r="E37" s="39">
        <v>34</v>
      </c>
      <c r="F37" s="40">
        <f>IF(D37&gt;0,100*E37/D37,0)</f>
        <v>85</v>
      </c>
      <c r="G37" s="41"/>
      <c r="H37" s="225">
        <v>0.561</v>
      </c>
      <c r="I37" s="226">
        <v>0.5680000000000001</v>
      </c>
      <c r="J37" s="226">
        <v>0.476</v>
      </c>
      <c r="K37" s="42">
        <f>IF(I37&gt;0,100*J37/I37,0)</f>
        <v>83.80281690140843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224"/>
      <c r="I38" s="224"/>
      <c r="J38" s="224"/>
      <c r="K38" s="33"/>
    </row>
    <row r="39" spans="1:11" s="43" customFormat="1" ht="11.25" customHeight="1">
      <c r="A39" s="37" t="s">
        <v>30</v>
      </c>
      <c r="B39" s="38"/>
      <c r="C39" s="39">
        <v>29</v>
      </c>
      <c r="D39" s="39">
        <v>8</v>
      </c>
      <c r="E39" s="39">
        <v>3</v>
      </c>
      <c r="F39" s="40">
        <f>IF(D39&gt;0,100*E39/D39,0)</f>
        <v>37.5</v>
      </c>
      <c r="G39" s="41"/>
      <c r="H39" s="225">
        <v>0.587</v>
      </c>
      <c r="I39" s="226">
        <v>0.16</v>
      </c>
      <c r="J39" s="226">
        <v>0.045</v>
      </c>
      <c r="K39" s="42">
        <f>IF(I39&gt;0,100*J39/I39,0)</f>
        <v>28.125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224"/>
      <c r="I40" s="224"/>
      <c r="J40" s="224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224"/>
      <c r="I41" s="224"/>
      <c r="J41" s="224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224"/>
      <c r="I42" s="224"/>
      <c r="J42" s="224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224"/>
      <c r="I43" s="224"/>
      <c r="J43" s="224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224"/>
      <c r="I44" s="224"/>
      <c r="J44" s="224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224"/>
      <c r="I45" s="224"/>
      <c r="J45" s="224"/>
      <c r="K45" s="33"/>
    </row>
    <row r="46" spans="1:11" s="34" customFormat="1" ht="11.25" customHeight="1">
      <c r="A46" s="36" t="s">
        <v>36</v>
      </c>
      <c r="B46" s="30"/>
      <c r="C46" s="31">
        <v>24</v>
      </c>
      <c r="D46" s="31">
        <v>26</v>
      </c>
      <c r="E46" s="31">
        <v>26</v>
      </c>
      <c r="F46" s="32"/>
      <c r="G46" s="32"/>
      <c r="H46" s="224">
        <v>0.682</v>
      </c>
      <c r="I46" s="224">
        <v>0.78</v>
      </c>
      <c r="J46" s="224">
        <v>0.676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>
        <v>1</v>
      </c>
      <c r="F47" s="32"/>
      <c r="G47" s="32"/>
      <c r="H47" s="224"/>
      <c r="I47" s="224"/>
      <c r="J47" s="224">
        <v>0.01</v>
      </c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224"/>
      <c r="I48" s="224"/>
      <c r="J48" s="224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224"/>
      <c r="I49" s="224"/>
      <c r="J49" s="224"/>
      <c r="K49" s="33"/>
    </row>
    <row r="50" spans="1:11" s="43" customFormat="1" ht="11.25" customHeight="1">
      <c r="A50" s="44" t="s">
        <v>40</v>
      </c>
      <c r="B50" s="38"/>
      <c r="C50" s="39">
        <v>24</v>
      </c>
      <c r="D50" s="39">
        <v>26</v>
      </c>
      <c r="E50" s="39">
        <v>27</v>
      </c>
      <c r="F50" s="40">
        <f>IF(D50&gt;0,100*E50/D50,0)</f>
        <v>103.84615384615384</v>
      </c>
      <c r="G50" s="41"/>
      <c r="H50" s="225">
        <v>0.682</v>
      </c>
      <c r="I50" s="226">
        <v>0.78</v>
      </c>
      <c r="J50" s="226">
        <v>0.686</v>
      </c>
      <c r="K50" s="42">
        <f>IF(I50&gt;0,100*J50/I50,0)</f>
        <v>87.94871794871796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224"/>
      <c r="I51" s="224"/>
      <c r="J51" s="224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225"/>
      <c r="I52" s="226"/>
      <c r="J52" s="2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224"/>
      <c r="I53" s="224"/>
      <c r="J53" s="224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224"/>
      <c r="I54" s="224"/>
      <c r="J54" s="224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224"/>
      <c r="I55" s="224"/>
      <c r="J55" s="224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224"/>
      <c r="I56" s="224"/>
      <c r="J56" s="224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224"/>
      <c r="I57" s="224"/>
      <c r="J57" s="224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224"/>
      <c r="I58" s="224"/>
      <c r="J58" s="224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225"/>
      <c r="I59" s="226"/>
      <c r="J59" s="2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224"/>
      <c r="I60" s="224"/>
      <c r="J60" s="224"/>
      <c r="K60" s="33"/>
    </row>
    <row r="61" spans="1:11" s="34" customFormat="1" ht="11.25" customHeight="1">
      <c r="A61" s="36" t="s">
        <v>48</v>
      </c>
      <c r="B61" s="30"/>
      <c r="C61" s="31">
        <v>15</v>
      </c>
      <c r="D61" s="31">
        <v>15</v>
      </c>
      <c r="E61" s="31">
        <v>10</v>
      </c>
      <c r="F61" s="32"/>
      <c r="G61" s="32"/>
      <c r="H61" s="224">
        <v>0.45</v>
      </c>
      <c r="I61" s="224">
        <v>0.45</v>
      </c>
      <c r="J61" s="224">
        <v>0.3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224"/>
      <c r="I62" s="224"/>
      <c r="J62" s="224"/>
      <c r="K62" s="33"/>
    </row>
    <row r="63" spans="1:11" s="34" customFormat="1" ht="11.25" customHeight="1">
      <c r="A63" s="36" t="s">
        <v>50</v>
      </c>
      <c r="B63" s="30"/>
      <c r="C63" s="31">
        <v>23</v>
      </c>
      <c r="D63" s="31">
        <v>33</v>
      </c>
      <c r="E63" s="31">
        <v>33</v>
      </c>
      <c r="F63" s="32"/>
      <c r="G63" s="32"/>
      <c r="H63" s="224">
        <v>0.276</v>
      </c>
      <c r="I63" s="224">
        <v>0.594</v>
      </c>
      <c r="J63" s="224">
        <v>0.59</v>
      </c>
      <c r="K63" s="33"/>
    </row>
    <row r="64" spans="1:11" s="43" customFormat="1" ht="11.25" customHeight="1">
      <c r="A64" s="37" t="s">
        <v>51</v>
      </c>
      <c r="B64" s="38"/>
      <c r="C64" s="39">
        <v>38</v>
      </c>
      <c r="D64" s="39">
        <v>48</v>
      </c>
      <c r="E64" s="39">
        <v>43</v>
      </c>
      <c r="F64" s="40">
        <f>IF(D64&gt;0,100*E64/D64,0)</f>
        <v>89.58333333333333</v>
      </c>
      <c r="G64" s="41"/>
      <c r="H64" s="225">
        <v>0.726</v>
      </c>
      <c r="I64" s="226">
        <v>1.044</v>
      </c>
      <c r="J64" s="226">
        <v>0.8899999999999999</v>
      </c>
      <c r="K64" s="42">
        <f>IF(I64&gt;0,100*J64/I64,0)</f>
        <v>85.24904214559385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224"/>
      <c r="I65" s="224"/>
      <c r="J65" s="224"/>
      <c r="K65" s="33"/>
    </row>
    <row r="66" spans="1:11" s="43" customFormat="1" ht="11.25" customHeight="1">
      <c r="A66" s="37" t="s">
        <v>52</v>
      </c>
      <c r="B66" s="38"/>
      <c r="C66" s="39">
        <v>11</v>
      </c>
      <c r="D66" s="39">
        <v>10</v>
      </c>
      <c r="E66" s="39">
        <v>10</v>
      </c>
      <c r="F66" s="40">
        <f>IF(D66&gt;0,100*E66/D66,0)</f>
        <v>100</v>
      </c>
      <c r="G66" s="41"/>
      <c r="H66" s="225">
        <v>0.132</v>
      </c>
      <c r="I66" s="226">
        <v>0.11</v>
      </c>
      <c r="J66" s="226">
        <v>0.11</v>
      </c>
      <c r="K66" s="42">
        <f>IF(I66&gt;0,100*J66/I66,0)</f>
        <v>100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224"/>
      <c r="I67" s="224"/>
      <c r="J67" s="224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224"/>
      <c r="I68" s="224"/>
      <c r="J68" s="224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224"/>
      <c r="I69" s="224"/>
      <c r="J69" s="224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225"/>
      <c r="I70" s="226"/>
      <c r="J70" s="2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224"/>
      <c r="I71" s="224"/>
      <c r="J71" s="224"/>
      <c r="K71" s="33"/>
    </row>
    <row r="72" spans="1:11" s="34" customFormat="1" ht="11.25" customHeight="1">
      <c r="A72" s="36" t="s">
        <v>56</v>
      </c>
      <c r="B72" s="30"/>
      <c r="C72" s="31">
        <v>25</v>
      </c>
      <c r="D72" s="31">
        <v>25</v>
      </c>
      <c r="E72" s="31">
        <v>25</v>
      </c>
      <c r="F72" s="32"/>
      <c r="G72" s="32"/>
      <c r="H72" s="224">
        <v>0.275</v>
      </c>
      <c r="I72" s="224">
        <v>0.275</v>
      </c>
      <c r="J72" s="224">
        <v>0.275</v>
      </c>
      <c r="K72" s="33"/>
    </row>
    <row r="73" spans="1:11" s="34" customFormat="1" ht="11.25" customHeight="1">
      <c r="A73" s="36" t="s">
        <v>57</v>
      </c>
      <c r="B73" s="30"/>
      <c r="C73" s="31">
        <v>5</v>
      </c>
      <c r="D73" s="31">
        <v>5</v>
      </c>
      <c r="E73" s="31">
        <v>10</v>
      </c>
      <c r="F73" s="32"/>
      <c r="G73" s="32"/>
      <c r="H73" s="224">
        <v>0.11</v>
      </c>
      <c r="I73" s="224">
        <v>0.31</v>
      </c>
      <c r="J73" s="224">
        <v>0.31</v>
      </c>
      <c r="K73" s="33"/>
    </row>
    <row r="74" spans="1:11" s="34" customFormat="1" ht="11.25" customHeight="1">
      <c r="A74" s="36" t="s">
        <v>58</v>
      </c>
      <c r="B74" s="30"/>
      <c r="C74" s="31">
        <v>20</v>
      </c>
      <c r="D74" s="31">
        <v>20</v>
      </c>
      <c r="E74" s="31">
        <v>20</v>
      </c>
      <c r="F74" s="32"/>
      <c r="G74" s="32"/>
      <c r="H74" s="224">
        <v>0.3</v>
      </c>
      <c r="I74" s="224">
        <v>0.3</v>
      </c>
      <c r="J74" s="224">
        <v>0.3</v>
      </c>
      <c r="K74" s="33"/>
    </row>
    <row r="75" spans="1:11" s="34" customFormat="1" ht="11.25" customHeight="1">
      <c r="A75" s="36" t="s">
        <v>59</v>
      </c>
      <c r="B75" s="30"/>
      <c r="C75" s="31">
        <v>8</v>
      </c>
      <c r="D75" s="31">
        <v>1</v>
      </c>
      <c r="E75" s="31">
        <v>1</v>
      </c>
      <c r="F75" s="32"/>
      <c r="G75" s="32"/>
      <c r="H75" s="224">
        <v>0.08</v>
      </c>
      <c r="I75" s="224">
        <v>0.01</v>
      </c>
      <c r="J75" s="224">
        <v>0.01</v>
      </c>
      <c r="K75" s="33"/>
    </row>
    <row r="76" spans="1:11" s="34" customFormat="1" ht="11.25" customHeight="1">
      <c r="A76" s="36" t="s">
        <v>60</v>
      </c>
      <c r="B76" s="30"/>
      <c r="C76" s="31">
        <v>4</v>
      </c>
      <c r="D76" s="31">
        <v>4</v>
      </c>
      <c r="E76" s="31">
        <v>6</v>
      </c>
      <c r="F76" s="32"/>
      <c r="G76" s="32"/>
      <c r="H76" s="224">
        <v>0.06</v>
      </c>
      <c r="I76" s="224">
        <v>0.06</v>
      </c>
      <c r="J76" s="224">
        <v>0.09</v>
      </c>
      <c r="K76" s="33"/>
    </row>
    <row r="77" spans="1:11" s="34" customFormat="1" ht="11.25" customHeight="1">
      <c r="A77" s="36" t="s">
        <v>61</v>
      </c>
      <c r="B77" s="30"/>
      <c r="C77" s="31">
        <v>3</v>
      </c>
      <c r="D77" s="31">
        <v>11</v>
      </c>
      <c r="E77" s="31">
        <v>8</v>
      </c>
      <c r="F77" s="32"/>
      <c r="G77" s="32"/>
      <c r="H77" s="224">
        <v>0.119</v>
      </c>
      <c r="I77" s="224">
        <v>0.164</v>
      </c>
      <c r="J77" s="224">
        <v>0.12</v>
      </c>
      <c r="K77" s="33"/>
    </row>
    <row r="78" spans="1:11" s="34" customFormat="1" ht="11.25" customHeight="1">
      <c r="A78" s="36" t="s">
        <v>62</v>
      </c>
      <c r="B78" s="30"/>
      <c r="C78" s="31">
        <v>28</v>
      </c>
      <c r="D78" s="31">
        <v>23</v>
      </c>
      <c r="E78" s="31">
        <v>20</v>
      </c>
      <c r="F78" s="32"/>
      <c r="G78" s="32"/>
      <c r="H78" s="224">
        <v>0.532</v>
      </c>
      <c r="I78" s="224">
        <v>0.53</v>
      </c>
      <c r="J78" s="224">
        <v>0.4</v>
      </c>
      <c r="K78" s="33"/>
    </row>
    <row r="79" spans="1:11" s="34" customFormat="1" ht="11.25" customHeight="1">
      <c r="A79" s="36" t="s">
        <v>63</v>
      </c>
      <c r="B79" s="30"/>
      <c r="C79" s="31">
        <v>15</v>
      </c>
      <c r="D79" s="31">
        <v>10</v>
      </c>
      <c r="E79" s="31">
        <v>14</v>
      </c>
      <c r="F79" s="32"/>
      <c r="G79" s="32"/>
      <c r="H79" s="224">
        <v>0.188</v>
      </c>
      <c r="I79" s="224">
        <v>0.125</v>
      </c>
      <c r="J79" s="224">
        <v>0.168</v>
      </c>
      <c r="K79" s="33"/>
    </row>
    <row r="80" spans="1:11" s="43" customFormat="1" ht="11.25" customHeight="1">
      <c r="A80" s="44" t="s">
        <v>64</v>
      </c>
      <c r="B80" s="38"/>
      <c r="C80" s="39">
        <v>108</v>
      </c>
      <c r="D80" s="39">
        <v>99</v>
      </c>
      <c r="E80" s="39">
        <v>104</v>
      </c>
      <c r="F80" s="40">
        <f>IF(D80&gt;0,100*E80/D80,0)</f>
        <v>105.05050505050505</v>
      </c>
      <c r="G80" s="41"/>
      <c r="H80" s="225">
        <v>1.664</v>
      </c>
      <c r="I80" s="226">
        <v>1.774</v>
      </c>
      <c r="J80" s="226">
        <v>1.6729999999999998</v>
      </c>
      <c r="K80" s="42">
        <f>IF(I80&gt;0,100*J80/I80,0)</f>
        <v>94.30665163472378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224"/>
      <c r="I81" s="224"/>
      <c r="J81" s="224"/>
      <c r="K81" s="33"/>
    </row>
    <row r="82" spans="1:11" s="34" customFormat="1" ht="11.25" customHeight="1">
      <c r="A82" s="36" t="s">
        <v>65</v>
      </c>
      <c r="B82" s="30"/>
      <c r="C82" s="31">
        <v>5</v>
      </c>
      <c r="D82" s="31">
        <v>5</v>
      </c>
      <c r="E82" s="31">
        <v>5</v>
      </c>
      <c r="F82" s="32"/>
      <c r="G82" s="32"/>
      <c r="H82" s="224">
        <v>0.125</v>
      </c>
      <c r="I82" s="224">
        <v>0.125</v>
      </c>
      <c r="J82" s="224">
        <v>0.125</v>
      </c>
      <c r="K82" s="33"/>
    </row>
    <row r="83" spans="1:11" s="34" customFormat="1" ht="11.25" customHeight="1">
      <c r="A83" s="36" t="s">
        <v>66</v>
      </c>
      <c r="B83" s="30"/>
      <c r="C83" s="31">
        <v>8</v>
      </c>
      <c r="D83" s="31">
        <v>8</v>
      </c>
      <c r="E83" s="31">
        <v>8</v>
      </c>
      <c r="F83" s="32"/>
      <c r="G83" s="32"/>
      <c r="H83" s="224">
        <v>0.12</v>
      </c>
      <c r="I83" s="224">
        <v>0.122</v>
      </c>
      <c r="J83" s="224">
        <v>0.122</v>
      </c>
      <c r="K83" s="33"/>
    </row>
    <row r="84" spans="1:11" s="43" customFormat="1" ht="11.25" customHeight="1">
      <c r="A84" s="37" t="s">
        <v>67</v>
      </c>
      <c r="B84" s="38"/>
      <c r="C84" s="39">
        <v>13</v>
      </c>
      <c r="D84" s="39">
        <v>13</v>
      </c>
      <c r="E84" s="39">
        <v>13</v>
      </c>
      <c r="F84" s="40">
        <f>IF(D84&gt;0,100*E84/D84,0)</f>
        <v>100</v>
      </c>
      <c r="G84" s="41"/>
      <c r="H84" s="225">
        <v>0.245</v>
      </c>
      <c r="I84" s="226">
        <v>0.247</v>
      </c>
      <c r="J84" s="226">
        <v>0.247</v>
      </c>
      <c r="K84" s="42">
        <f>IF(I84&gt;0,100*J84/I84,0)</f>
        <v>100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224"/>
      <c r="I85" s="224"/>
      <c r="J85" s="224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224"/>
      <c r="I86" s="224"/>
      <c r="J86" s="224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227"/>
      <c r="I87" s="228"/>
      <c r="J87" s="228"/>
      <c r="K87" s="51"/>
    </row>
    <row r="88" spans="1:11" s="43" customFormat="1" ht="11.25" customHeight="1">
      <c r="A88" s="52" t="s">
        <v>68</v>
      </c>
      <c r="B88" s="53"/>
      <c r="C88" s="54">
        <v>263</v>
      </c>
      <c r="D88" s="54">
        <v>245</v>
      </c>
      <c r="E88" s="54">
        <v>235</v>
      </c>
      <c r="F88" s="55">
        <f>IF(D88&gt;0,100*E88/D88,0)</f>
        <v>95.91836734693878</v>
      </c>
      <c r="G88" s="41"/>
      <c r="H88" s="229">
        <v>4.597</v>
      </c>
      <c r="I88" s="230">
        <v>4.702999999999999</v>
      </c>
      <c r="J88" s="230">
        <v>4.146999999999999</v>
      </c>
      <c r="K88" s="55">
        <f>IF(I88&gt;0,100*J88/I88,0)</f>
        <v>88.17775887731236</v>
      </c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231"/>
      <c r="I89" s="232"/>
      <c r="J89" s="232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31496062992125984" top="0.3937007874015748" bottom="0.3937007874015748" header="0" footer="0.2755905511811024"/>
  <pageSetup firstPageNumber="9" useFirstPageNumber="1" horizontalDpi="600" verticalDpi="600" orientation="portrait" paperSize="9" scale="7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4"/>
  <dimension ref="A1:K626"/>
  <sheetViews>
    <sheetView view="pageBreakPreview" zoomScale="80" zoomScaleNormal="80" zoomScaleSheetLayoutView="80" zoomScalePageLayoutView="0" workbookViewId="0" topLeftCell="A1">
      <selection activeCell="N66" sqref="N66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9" width="12.421875" style="61" customWidth="1"/>
    <col min="10" max="10" width="15.00390625" style="61" customWidth="1"/>
    <col min="11" max="11" width="12.421875" style="61" customWidth="1"/>
    <col min="12" max="12" width="0.71875" style="7" customWidth="1"/>
    <col min="13" max="14" width="11.57421875" style="7" hidden="1" customWidth="1"/>
    <col min="15" max="15" width="11.57421875" style="7" customWidth="1"/>
    <col min="16" max="16384" width="9.8515625" style="61" customWidth="1"/>
  </cols>
  <sheetData>
    <row r="1" spans="1:11" s="1" customFormat="1" ht="12.75" customHeight="1">
      <c r="A1" s="293" t="s">
        <v>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294" t="s">
        <v>70</v>
      </c>
      <c r="K2" s="2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95" t="s">
        <v>3</v>
      </c>
      <c r="D4" s="296"/>
      <c r="E4" s="296"/>
      <c r="F4" s="297"/>
      <c r="G4" s="10"/>
      <c r="H4" s="298" t="s">
        <v>4</v>
      </c>
      <c r="I4" s="299"/>
      <c r="J4" s="299"/>
      <c r="K4" s="30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11</v>
      </c>
      <c r="F7" s="23" t="str">
        <f>CONCATENATE(D6,"=100")</f>
        <v>2015=100</v>
      </c>
      <c r="G7" s="24"/>
      <c r="H7" s="21" t="s">
        <v>7</v>
      </c>
      <c r="I7" s="22" t="s">
        <v>7</v>
      </c>
      <c r="J7" s="22">
        <v>12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39.98433991765327</v>
      </c>
      <c r="D9" s="31">
        <v>38</v>
      </c>
      <c r="E9" s="31">
        <v>41</v>
      </c>
      <c r="F9" s="32"/>
      <c r="G9" s="32"/>
      <c r="H9" s="224">
        <v>0.6428037979817176</v>
      </c>
      <c r="I9" s="224">
        <v>0.575</v>
      </c>
      <c r="J9" s="224">
        <v>0.675</v>
      </c>
      <c r="K9" s="33"/>
    </row>
    <row r="10" spans="1:11" s="34" customFormat="1" ht="11.25" customHeight="1">
      <c r="A10" s="36" t="s">
        <v>9</v>
      </c>
      <c r="B10" s="30"/>
      <c r="C10" s="31">
        <v>13.563849587170528</v>
      </c>
      <c r="D10" s="31">
        <v>13</v>
      </c>
      <c r="E10" s="31">
        <v>15</v>
      </c>
      <c r="F10" s="32"/>
      <c r="G10" s="32"/>
      <c r="H10" s="224">
        <v>0.276928595738065</v>
      </c>
      <c r="I10" s="224">
        <v>0.264</v>
      </c>
      <c r="J10" s="224">
        <v>0.32</v>
      </c>
      <c r="K10" s="33"/>
    </row>
    <row r="11" spans="1:11" s="34" customFormat="1" ht="11.25" customHeight="1">
      <c r="A11" s="29" t="s">
        <v>10</v>
      </c>
      <c r="B11" s="30"/>
      <c r="C11" s="31">
        <v>22.689740812562636</v>
      </c>
      <c r="D11" s="31">
        <v>21</v>
      </c>
      <c r="E11" s="31">
        <v>23</v>
      </c>
      <c r="F11" s="32"/>
      <c r="G11" s="32"/>
      <c r="H11" s="224">
        <v>0.4921757733768587</v>
      </c>
      <c r="I11" s="224">
        <v>0.483</v>
      </c>
      <c r="J11" s="224">
        <v>0.483</v>
      </c>
      <c r="K11" s="33"/>
    </row>
    <row r="12" spans="1:11" s="34" customFormat="1" ht="11.25" customHeight="1">
      <c r="A12" s="36" t="s">
        <v>11</v>
      </c>
      <c r="B12" s="30"/>
      <c r="C12" s="31">
        <v>67.34277754769543</v>
      </c>
      <c r="D12" s="31">
        <v>71</v>
      </c>
      <c r="E12" s="31">
        <v>71</v>
      </c>
      <c r="F12" s="32"/>
      <c r="G12" s="32"/>
      <c r="H12" s="224">
        <v>1.4463915967549288</v>
      </c>
      <c r="I12" s="224">
        <v>1.314</v>
      </c>
      <c r="J12" s="224">
        <v>1.38</v>
      </c>
      <c r="K12" s="33"/>
    </row>
    <row r="13" spans="1:11" s="43" customFormat="1" ht="11.25" customHeight="1">
      <c r="A13" s="37" t="s">
        <v>12</v>
      </c>
      <c r="B13" s="38"/>
      <c r="C13" s="39">
        <v>143.58070786508188</v>
      </c>
      <c r="D13" s="39">
        <v>143</v>
      </c>
      <c r="E13" s="39">
        <v>150</v>
      </c>
      <c r="F13" s="40">
        <f>IF(D13&gt;0,100*E13/D13,0)</f>
        <v>104.8951048951049</v>
      </c>
      <c r="G13" s="41"/>
      <c r="H13" s="225">
        <v>2.85829976385157</v>
      </c>
      <c r="I13" s="226">
        <v>2.636</v>
      </c>
      <c r="J13" s="226">
        <v>2.858</v>
      </c>
      <c r="K13" s="42">
        <f>IF(I13&gt;0,100*J13/I13,0)</f>
        <v>108.42185128983309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224"/>
      <c r="I14" s="224"/>
      <c r="J14" s="224"/>
      <c r="K14" s="33"/>
    </row>
    <row r="15" spans="1:11" s="43" customFormat="1" ht="11.25" customHeight="1">
      <c r="A15" s="37" t="s">
        <v>13</v>
      </c>
      <c r="B15" s="38"/>
      <c r="C15" s="39">
        <v>3</v>
      </c>
      <c r="D15" s="39">
        <v>2</v>
      </c>
      <c r="E15" s="39">
        <v>2</v>
      </c>
      <c r="F15" s="40">
        <f>IF(D15&gt;0,100*E15/D15,0)</f>
        <v>100</v>
      </c>
      <c r="G15" s="41"/>
      <c r="H15" s="225">
        <v>0.045</v>
      </c>
      <c r="I15" s="226">
        <v>0.04</v>
      </c>
      <c r="J15" s="226">
        <v>0.04</v>
      </c>
      <c r="K15" s="42">
        <f>IF(I15&gt;0,100*J15/I15,0)</f>
        <v>100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224"/>
      <c r="I16" s="224"/>
      <c r="J16" s="224"/>
      <c r="K16" s="33"/>
    </row>
    <row r="17" spans="1:11" s="43" customFormat="1" ht="11.25" customHeight="1">
      <c r="A17" s="37" t="s">
        <v>14</v>
      </c>
      <c r="B17" s="38"/>
      <c r="C17" s="39">
        <v>8</v>
      </c>
      <c r="D17" s="39">
        <v>5</v>
      </c>
      <c r="E17" s="39">
        <v>5</v>
      </c>
      <c r="F17" s="40">
        <f>IF(D17&gt;0,100*E17/D17,0)</f>
        <v>100</v>
      </c>
      <c r="G17" s="41"/>
      <c r="H17" s="225">
        <v>0.15</v>
      </c>
      <c r="I17" s="226">
        <v>0.15</v>
      </c>
      <c r="J17" s="226">
        <v>0.15</v>
      </c>
      <c r="K17" s="42">
        <f>IF(I17&gt;0,100*J17/I17,0)</f>
        <v>100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224"/>
      <c r="I18" s="224"/>
      <c r="J18" s="224"/>
      <c r="K18" s="33"/>
    </row>
    <row r="19" spans="1:11" s="34" customFormat="1" ht="11.25" customHeight="1">
      <c r="A19" s="29" t="s">
        <v>15</v>
      </c>
      <c r="B19" s="30"/>
      <c r="C19" s="31">
        <v>46</v>
      </c>
      <c r="D19" s="31">
        <v>46</v>
      </c>
      <c r="E19" s="31">
        <v>46</v>
      </c>
      <c r="F19" s="32"/>
      <c r="G19" s="32"/>
      <c r="H19" s="224">
        <v>1.055</v>
      </c>
      <c r="I19" s="224">
        <v>1.055</v>
      </c>
      <c r="J19" s="224">
        <v>1.153</v>
      </c>
      <c r="K19" s="33"/>
    </row>
    <row r="20" spans="1:11" s="34" customFormat="1" ht="11.25" customHeight="1">
      <c r="A20" s="36" t="s">
        <v>16</v>
      </c>
      <c r="B20" s="30"/>
      <c r="C20" s="31">
        <v>67</v>
      </c>
      <c r="D20" s="31">
        <v>67</v>
      </c>
      <c r="E20" s="31">
        <v>69</v>
      </c>
      <c r="F20" s="32"/>
      <c r="G20" s="32"/>
      <c r="H20" s="224">
        <v>0.984</v>
      </c>
      <c r="I20" s="224">
        <v>0.984</v>
      </c>
      <c r="J20" s="224">
        <v>1.084</v>
      </c>
      <c r="K20" s="33"/>
    </row>
    <row r="21" spans="1:11" s="34" customFormat="1" ht="11.25" customHeight="1">
      <c r="A21" s="36" t="s">
        <v>17</v>
      </c>
      <c r="B21" s="30"/>
      <c r="C21" s="31">
        <v>114</v>
      </c>
      <c r="D21" s="31">
        <v>114</v>
      </c>
      <c r="E21" s="31">
        <v>114</v>
      </c>
      <c r="F21" s="32"/>
      <c r="G21" s="32"/>
      <c r="H21" s="224">
        <v>1.663</v>
      </c>
      <c r="I21" s="224">
        <v>1.6</v>
      </c>
      <c r="J21" s="224">
        <v>1.663</v>
      </c>
      <c r="K21" s="33"/>
    </row>
    <row r="22" spans="1:11" s="43" customFormat="1" ht="11.25" customHeight="1">
      <c r="A22" s="37" t="s">
        <v>18</v>
      </c>
      <c r="B22" s="38"/>
      <c r="C22" s="39">
        <v>227</v>
      </c>
      <c r="D22" s="39">
        <v>227</v>
      </c>
      <c r="E22" s="39">
        <v>229</v>
      </c>
      <c r="F22" s="40">
        <f>IF(D22&gt;0,100*E22/D22,0)</f>
        <v>100.88105726872247</v>
      </c>
      <c r="G22" s="41"/>
      <c r="H22" s="225">
        <v>3.702</v>
      </c>
      <c r="I22" s="226">
        <v>3.639</v>
      </c>
      <c r="J22" s="226">
        <v>3.9000000000000004</v>
      </c>
      <c r="K22" s="42">
        <f>IF(I22&gt;0,100*J22/I22,0)</f>
        <v>107.17230008244026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224"/>
      <c r="I23" s="224"/>
      <c r="J23" s="224"/>
      <c r="K23" s="33"/>
    </row>
    <row r="24" spans="1:11" s="43" customFormat="1" ht="11.25" customHeight="1">
      <c r="A24" s="37" t="s">
        <v>19</v>
      </c>
      <c r="B24" s="38"/>
      <c r="C24" s="39">
        <v>61</v>
      </c>
      <c r="D24" s="39">
        <v>56</v>
      </c>
      <c r="E24" s="39">
        <v>48</v>
      </c>
      <c r="F24" s="40">
        <f>IF(D24&gt;0,100*E24/D24,0)</f>
        <v>85.71428571428571</v>
      </c>
      <c r="G24" s="41"/>
      <c r="H24" s="225">
        <v>1.977</v>
      </c>
      <c r="I24" s="226">
        <v>1.838</v>
      </c>
      <c r="J24" s="226">
        <v>1.937</v>
      </c>
      <c r="K24" s="42">
        <f>IF(I24&gt;0,100*J24/I24,0)</f>
        <v>105.38628944504897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224"/>
      <c r="I25" s="224"/>
      <c r="J25" s="224"/>
      <c r="K25" s="33"/>
    </row>
    <row r="26" spans="1:11" s="43" customFormat="1" ht="11.25" customHeight="1">
      <c r="A26" s="37" t="s">
        <v>20</v>
      </c>
      <c r="B26" s="38"/>
      <c r="C26" s="39">
        <v>32</v>
      </c>
      <c r="D26" s="39">
        <v>30</v>
      </c>
      <c r="E26" s="39">
        <v>30</v>
      </c>
      <c r="F26" s="40">
        <f>IF(D26&gt;0,100*E26/D26,0)</f>
        <v>100</v>
      </c>
      <c r="G26" s="41"/>
      <c r="H26" s="225">
        <v>0.864</v>
      </c>
      <c r="I26" s="226">
        <v>0.81</v>
      </c>
      <c r="J26" s="226">
        <v>0.78</v>
      </c>
      <c r="K26" s="42">
        <f>IF(I26&gt;0,100*J26/I26,0)</f>
        <v>96.29629629629629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224"/>
      <c r="I27" s="224"/>
      <c r="J27" s="224"/>
      <c r="K27" s="33"/>
    </row>
    <row r="28" spans="1:11" s="34" customFormat="1" ht="11.25" customHeight="1">
      <c r="A28" s="36" t="s">
        <v>21</v>
      </c>
      <c r="B28" s="30"/>
      <c r="C28" s="31"/>
      <c r="D28" s="31">
        <v>2</v>
      </c>
      <c r="E28" s="31"/>
      <c r="F28" s="32"/>
      <c r="G28" s="32"/>
      <c r="H28" s="224"/>
      <c r="I28" s="224">
        <v>0.032</v>
      </c>
      <c r="J28" s="224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224"/>
      <c r="I29" s="224"/>
      <c r="J29" s="224"/>
      <c r="K29" s="33"/>
    </row>
    <row r="30" spans="1:11" s="34" customFormat="1" ht="11.25" customHeight="1">
      <c r="A30" s="36" t="s">
        <v>23</v>
      </c>
      <c r="B30" s="30"/>
      <c r="C30" s="31">
        <v>266</v>
      </c>
      <c r="D30" s="31">
        <v>250</v>
      </c>
      <c r="E30" s="31">
        <v>168</v>
      </c>
      <c r="F30" s="32"/>
      <c r="G30" s="32"/>
      <c r="H30" s="224">
        <v>4.788</v>
      </c>
      <c r="I30" s="224">
        <v>5</v>
      </c>
      <c r="J30" s="224">
        <v>3.615</v>
      </c>
      <c r="K30" s="33"/>
    </row>
    <row r="31" spans="1:11" s="43" customFormat="1" ht="11.25" customHeight="1">
      <c r="A31" s="44" t="s">
        <v>24</v>
      </c>
      <c r="B31" s="38"/>
      <c r="C31" s="39">
        <v>266</v>
      </c>
      <c r="D31" s="39">
        <v>252</v>
      </c>
      <c r="E31" s="39">
        <v>168</v>
      </c>
      <c r="F31" s="40">
        <f>IF(D31&gt;0,100*E31/D31,0)</f>
        <v>66.66666666666667</v>
      </c>
      <c r="G31" s="41"/>
      <c r="H31" s="225">
        <v>4.788</v>
      </c>
      <c r="I31" s="226">
        <v>5.032</v>
      </c>
      <c r="J31" s="226">
        <v>3.615</v>
      </c>
      <c r="K31" s="42">
        <f>IF(I31&gt;0,100*J31/I31,0)</f>
        <v>71.84022257551669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224"/>
      <c r="I32" s="224"/>
      <c r="J32" s="224"/>
      <c r="K32" s="33"/>
    </row>
    <row r="33" spans="1:11" s="34" customFormat="1" ht="11.25" customHeight="1">
      <c r="A33" s="36" t="s">
        <v>25</v>
      </c>
      <c r="B33" s="30"/>
      <c r="C33" s="31">
        <v>100</v>
      </c>
      <c r="D33" s="31">
        <v>101</v>
      </c>
      <c r="E33" s="31">
        <v>90</v>
      </c>
      <c r="F33" s="32"/>
      <c r="G33" s="32"/>
      <c r="H33" s="224">
        <v>2.37</v>
      </c>
      <c r="I33" s="224">
        <v>2.4</v>
      </c>
      <c r="J33" s="224">
        <v>2.161</v>
      </c>
      <c r="K33" s="33"/>
    </row>
    <row r="34" spans="1:11" s="34" customFormat="1" ht="11.25" customHeight="1">
      <c r="A34" s="36" t="s">
        <v>26</v>
      </c>
      <c r="B34" s="30"/>
      <c r="C34" s="31">
        <v>28</v>
      </c>
      <c r="D34" s="31">
        <v>29</v>
      </c>
      <c r="E34" s="31">
        <v>30</v>
      </c>
      <c r="F34" s="32"/>
      <c r="G34" s="32"/>
      <c r="H34" s="224">
        <v>0.622</v>
      </c>
      <c r="I34" s="224">
        <v>0.644</v>
      </c>
      <c r="J34" s="224">
        <v>0.73</v>
      </c>
      <c r="K34" s="33"/>
    </row>
    <row r="35" spans="1:11" s="34" customFormat="1" ht="11.25" customHeight="1">
      <c r="A35" s="36" t="s">
        <v>27</v>
      </c>
      <c r="B35" s="30"/>
      <c r="C35" s="31">
        <v>4</v>
      </c>
      <c r="D35" s="31">
        <v>4</v>
      </c>
      <c r="E35" s="31">
        <v>4</v>
      </c>
      <c r="F35" s="32"/>
      <c r="G35" s="32"/>
      <c r="H35" s="224">
        <v>0.09</v>
      </c>
      <c r="I35" s="224">
        <v>0.09</v>
      </c>
      <c r="J35" s="224">
        <v>0.09</v>
      </c>
      <c r="K35" s="33"/>
    </row>
    <row r="36" spans="1:11" s="34" customFormat="1" ht="11.25" customHeight="1">
      <c r="A36" s="36" t="s">
        <v>28</v>
      </c>
      <c r="B36" s="30"/>
      <c r="C36" s="31">
        <v>151</v>
      </c>
      <c r="D36" s="31">
        <v>151</v>
      </c>
      <c r="E36" s="31">
        <v>119</v>
      </c>
      <c r="F36" s="32"/>
      <c r="G36" s="32"/>
      <c r="H36" s="224">
        <v>3.462</v>
      </c>
      <c r="I36" s="224">
        <v>3.462</v>
      </c>
      <c r="J36" s="224">
        <v>2.737</v>
      </c>
      <c r="K36" s="33"/>
    </row>
    <row r="37" spans="1:11" s="43" customFormat="1" ht="11.25" customHeight="1">
      <c r="A37" s="37" t="s">
        <v>29</v>
      </c>
      <c r="B37" s="38"/>
      <c r="C37" s="39">
        <v>283</v>
      </c>
      <c r="D37" s="39">
        <v>285</v>
      </c>
      <c r="E37" s="39">
        <v>243</v>
      </c>
      <c r="F37" s="40">
        <f>IF(D37&gt;0,100*E37/D37,0)</f>
        <v>85.26315789473684</v>
      </c>
      <c r="G37" s="41"/>
      <c r="H37" s="225">
        <v>6.5440000000000005</v>
      </c>
      <c r="I37" s="226">
        <v>6.596</v>
      </c>
      <c r="J37" s="226">
        <v>5.718</v>
      </c>
      <c r="K37" s="42">
        <f>IF(I37&gt;0,100*J37/I37,0)</f>
        <v>86.68890236506974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224"/>
      <c r="I38" s="224"/>
      <c r="J38" s="224"/>
      <c r="K38" s="33"/>
    </row>
    <row r="39" spans="1:11" s="43" customFormat="1" ht="11.25" customHeight="1">
      <c r="A39" s="37" t="s">
        <v>30</v>
      </c>
      <c r="B39" s="38"/>
      <c r="C39" s="39">
        <v>25</v>
      </c>
      <c r="D39" s="39">
        <v>35</v>
      </c>
      <c r="E39" s="39">
        <v>50</v>
      </c>
      <c r="F39" s="40">
        <f>IF(D39&gt;0,100*E39/D39,0)</f>
        <v>142.85714285714286</v>
      </c>
      <c r="G39" s="41"/>
      <c r="H39" s="225">
        <v>0.714</v>
      </c>
      <c r="I39" s="226">
        <v>0.72</v>
      </c>
      <c r="J39" s="226">
        <v>0.7</v>
      </c>
      <c r="K39" s="42">
        <f>IF(I39&gt;0,100*J39/I39,0)</f>
        <v>97.22222222222223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224"/>
      <c r="I40" s="224"/>
      <c r="J40" s="224"/>
      <c r="K40" s="33"/>
    </row>
    <row r="41" spans="1:11" s="34" customFormat="1" ht="11.25" customHeight="1">
      <c r="A41" s="29" t="s">
        <v>31</v>
      </c>
      <c r="B41" s="30"/>
      <c r="C41" s="31">
        <v>76</v>
      </c>
      <c r="D41" s="31">
        <v>68</v>
      </c>
      <c r="E41" s="31">
        <v>17</v>
      </c>
      <c r="F41" s="32"/>
      <c r="G41" s="32"/>
      <c r="H41" s="224">
        <v>2.014</v>
      </c>
      <c r="I41" s="224">
        <v>1.802</v>
      </c>
      <c r="J41" s="224">
        <v>0.442</v>
      </c>
      <c r="K41" s="33"/>
    </row>
    <row r="42" spans="1:11" s="34" customFormat="1" ht="11.25" customHeight="1">
      <c r="A42" s="36" t="s">
        <v>32</v>
      </c>
      <c r="B42" s="30"/>
      <c r="C42" s="31">
        <v>12</v>
      </c>
      <c r="D42" s="31">
        <v>7</v>
      </c>
      <c r="E42" s="31">
        <v>5</v>
      </c>
      <c r="F42" s="32"/>
      <c r="G42" s="32"/>
      <c r="H42" s="224">
        <v>0.3</v>
      </c>
      <c r="I42" s="224">
        <v>0.21</v>
      </c>
      <c r="J42" s="224">
        <v>0.15</v>
      </c>
      <c r="K42" s="33"/>
    </row>
    <row r="43" spans="1:11" s="34" customFormat="1" ht="11.25" customHeight="1">
      <c r="A43" s="36" t="s">
        <v>33</v>
      </c>
      <c r="B43" s="30"/>
      <c r="C43" s="31">
        <v>45</v>
      </c>
      <c r="D43" s="31">
        <v>43</v>
      </c>
      <c r="E43" s="31">
        <v>39</v>
      </c>
      <c r="F43" s="32"/>
      <c r="G43" s="32"/>
      <c r="H43" s="224">
        <v>0.81</v>
      </c>
      <c r="I43" s="224">
        <v>0.774</v>
      </c>
      <c r="J43" s="224">
        <v>0.702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224"/>
      <c r="I44" s="224"/>
      <c r="J44" s="224"/>
      <c r="K44" s="33"/>
    </row>
    <row r="45" spans="1:11" s="34" customFormat="1" ht="11.25" customHeight="1">
      <c r="A45" s="36" t="s">
        <v>35</v>
      </c>
      <c r="B45" s="30"/>
      <c r="C45" s="31">
        <v>10</v>
      </c>
      <c r="D45" s="31">
        <v>10</v>
      </c>
      <c r="E45" s="31">
        <v>10</v>
      </c>
      <c r="F45" s="32"/>
      <c r="G45" s="32"/>
      <c r="H45" s="224">
        <v>0.25</v>
      </c>
      <c r="I45" s="224">
        <v>0.28</v>
      </c>
      <c r="J45" s="224">
        <v>0.25</v>
      </c>
      <c r="K45" s="33"/>
    </row>
    <row r="46" spans="1:11" s="34" customFormat="1" ht="11.25" customHeight="1">
      <c r="A46" s="36" t="s">
        <v>36</v>
      </c>
      <c r="B46" s="30"/>
      <c r="C46" s="31">
        <v>650</v>
      </c>
      <c r="D46" s="31">
        <v>640</v>
      </c>
      <c r="E46" s="31">
        <v>640</v>
      </c>
      <c r="F46" s="32"/>
      <c r="G46" s="32"/>
      <c r="H46" s="224">
        <v>37.7</v>
      </c>
      <c r="I46" s="224">
        <v>35.2</v>
      </c>
      <c r="J46" s="224">
        <v>32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224"/>
      <c r="I47" s="224"/>
      <c r="J47" s="224"/>
      <c r="K47" s="33"/>
    </row>
    <row r="48" spans="1:11" s="34" customFormat="1" ht="11.25" customHeight="1">
      <c r="A48" s="36" t="s">
        <v>38</v>
      </c>
      <c r="B48" s="30"/>
      <c r="C48" s="31">
        <v>194</v>
      </c>
      <c r="D48" s="31">
        <v>168</v>
      </c>
      <c r="E48" s="31">
        <v>169</v>
      </c>
      <c r="F48" s="32"/>
      <c r="G48" s="32"/>
      <c r="H48" s="224">
        <v>6.79</v>
      </c>
      <c r="I48" s="224">
        <v>6.72</v>
      </c>
      <c r="J48" s="224">
        <v>6.76</v>
      </c>
      <c r="K48" s="33"/>
    </row>
    <row r="49" spans="1:11" s="34" customFormat="1" ht="11.25" customHeight="1">
      <c r="A49" s="36" t="s">
        <v>39</v>
      </c>
      <c r="B49" s="30"/>
      <c r="C49" s="31">
        <v>5</v>
      </c>
      <c r="D49" s="31">
        <v>5</v>
      </c>
      <c r="E49" s="31">
        <v>2</v>
      </c>
      <c r="F49" s="32"/>
      <c r="G49" s="32"/>
      <c r="H49" s="224">
        <v>0.15</v>
      </c>
      <c r="I49" s="224">
        <v>0.15</v>
      </c>
      <c r="J49" s="224">
        <v>0.06</v>
      </c>
      <c r="K49" s="33"/>
    </row>
    <row r="50" spans="1:11" s="43" customFormat="1" ht="11.25" customHeight="1">
      <c r="A50" s="44" t="s">
        <v>40</v>
      </c>
      <c r="B50" s="38"/>
      <c r="C50" s="39">
        <v>992</v>
      </c>
      <c r="D50" s="39">
        <v>941</v>
      </c>
      <c r="E50" s="39">
        <v>882</v>
      </c>
      <c r="F50" s="40">
        <f>IF(D50&gt;0,100*E50/D50,0)</f>
        <v>93.73007438894793</v>
      </c>
      <c r="G50" s="41"/>
      <c r="H50" s="225">
        <v>48.014</v>
      </c>
      <c r="I50" s="226">
        <v>45.136</v>
      </c>
      <c r="J50" s="226">
        <v>40.364</v>
      </c>
      <c r="K50" s="42">
        <f>IF(I50&gt;0,100*J50/I50,0)</f>
        <v>89.42750797589505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224"/>
      <c r="I51" s="224"/>
      <c r="J51" s="224"/>
      <c r="K51" s="33"/>
    </row>
    <row r="52" spans="1:11" s="43" customFormat="1" ht="11.25" customHeight="1">
      <c r="A52" s="37" t="s">
        <v>41</v>
      </c>
      <c r="B52" s="38"/>
      <c r="C52" s="39">
        <v>1</v>
      </c>
      <c r="D52" s="39">
        <v>2</v>
      </c>
      <c r="E52" s="39">
        <v>2</v>
      </c>
      <c r="F52" s="40">
        <f>IF(D52&gt;0,100*E52/D52,0)</f>
        <v>100</v>
      </c>
      <c r="G52" s="41"/>
      <c r="H52" s="225">
        <v>0.014</v>
      </c>
      <c r="I52" s="226">
        <v>0.05</v>
      </c>
      <c r="J52" s="226">
        <v>0.05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224"/>
      <c r="I53" s="224"/>
      <c r="J53" s="224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224"/>
      <c r="I54" s="224"/>
      <c r="J54" s="224"/>
      <c r="K54" s="33"/>
    </row>
    <row r="55" spans="1:11" s="34" customFormat="1" ht="11.25" customHeight="1">
      <c r="A55" s="36" t="s">
        <v>43</v>
      </c>
      <c r="B55" s="30"/>
      <c r="C55" s="31">
        <v>32</v>
      </c>
      <c r="D55" s="31">
        <v>12</v>
      </c>
      <c r="E55" s="31">
        <v>6</v>
      </c>
      <c r="F55" s="32"/>
      <c r="G55" s="32"/>
      <c r="H55" s="224">
        <v>0.704</v>
      </c>
      <c r="I55" s="224">
        <v>0.264</v>
      </c>
      <c r="J55" s="224">
        <v>0.144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224"/>
      <c r="I56" s="224"/>
      <c r="J56" s="224"/>
      <c r="K56" s="33"/>
    </row>
    <row r="57" spans="1:11" s="34" customFormat="1" ht="11.25" customHeight="1">
      <c r="A57" s="36" t="s">
        <v>45</v>
      </c>
      <c r="B57" s="30"/>
      <c r="C57" s="31"/>
      <c r="D57" s="31">
        <v>11</v>
      </c>
      <c r="E57" s="31">
        <v>7</v>
      </c>
      <c r="F57" s="32"/>
      <c r="G57" s="32"/>
      <c r="H57" s="224"/>
      <c r="I57" s="224">
        <v>0.11</v>
      </c>
      <c r="J57" s="224">
        <v>0.07</v>
      </c>
      <c r="K57" s="33"/>
    </row>
    <row r="58" spans="1:11" s="34" customFormat="1" ht="11.25" customHeight="1">
      <c r="A58" s="36" t="s">
        <v>46</v>
      </c>
      <c r="B58" s="30"/>
      <c r="C58" s="31">
        <v>74</v>
      </c>
      <c r="D58" s="31">
        <v>30</v>
      </c>
      <c r="E58" s="31">
        <v>22</v>
      </c>
      <c r="F58" s="32"/>
      <c r="G58" s="32"/>
      <c r="H58" s="224">
        <v>2.368</v>
      </c>
      <c r="I58" s="224">
        <v>0.87</v>
      </c>
      <c r="J58" s="224">
        <v>0.704</v>
      </c>
      <c r="K58" s="33"/>
    </row>
    <row r="59" spans="1:11" s="43" customFormat="1" ht="11.25" customHeight="1">
      <c r="A59" s="37" t="s">
        <v>47</v>
      </c>
      <c r="B59" s="38"/>
      <c r="C59" s="39">
        <v>106</v>
      </c>
      <c r="D59" s="39">
        <v>53</v>
      </c>
      <c r="E59" s="39">
        <v>35</v>
      </c>
      <c r="F59" s="40">
        <f>IF(D59&gt;0,100*E59/D59,0)</f>
        <v>66.0377358490566</v>
      </c>
      <c r="G59" s="41"/>
      <c r="H59" s="225">
        <v>3.072</v>
      </c>
      <c r="I59" s="226">
        <v>1.244</v>
      </c>
      <c r="J59" s="226">
        <v>0.9179999999999999</v>
      </c>
      <c r="K59" s="42">
        <f>IF(I59&gt;0,100*J59/I59,0)</f>
        <v>73.79421221864952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224"/>
      <c r="I60" s="224"/>
      <c r="J60" s="224"/>
      <c r="K60" s="33"/>
    </row>
    <row r="61" spans="1:11" s="34" customFormat="1" ht="11.25" customHeight="1">
      <c r="A61" s="36" t="s">
        <v>48</v>
      </c>
      <c r="B61" s="30"/>
      <c r="C61" s="31">
        <v>85</v>
      </c>
      <c r="D61" s="31">
        <v>90</v>
      </c>
      <c r="E61" s="31">
        <v>120</v>
      </c>
      <c r="F61" s="32"/>
      <c r="G61" s="32"/>
      <c r="H61" s="224">
        <v>4.05</v>
      </c>
      <c r="I61" s="224">
        <v>4.2</v>
      </c>
      <c r="J61" s="224">
        <v>4.9</v>
      </c>
      <c r="K61" s="33"/>
    </row>
    <row r="62" spans="1:11" s="34" customFormat="1" ht="11.25" customHeight="1">
      <c r="A62" s="36" t="s">
        <v>49</v>
      </c>
      <c r="B62" s="30"/>
      <c r="C62" s="31">
        <v>14</v>
      </c>
      <c r="D62" s="31">
        <v>15</v>
      </c>
      <c r="E62" s="31">
        <v>15</v>
      </c>
      <c r="F62" s="32"/>
      <c r="G62" s="32"/>
      <c r="H62" s="224">
        <v>0.325</v>
      </c>
      <c r="I62" s="224">
        <v>0.425</v>
      </c>
      <c r="J62" s="224">
        <v>0.35</v>
      </c>
      <c r="K62" s="33"/>
    </row>
    <row r="63" spans="1:11" s="34" customFormat="1" ht="11.25" customHeight="1">
      <c r="A63" s="36" t="s">
        <v>50</v>
      </c>
      <c r="B63" s="30"/>
      <c r="C63" s="31">
        <v>9</v>
      </c>
      <c r="D63" s="31">
        <v>33</v>
      </c>
      <c r="E63" s="31">
        <v>37</v>
      </c>
      <c r="F63" s="32"/>
      <c r="G63" s="32"/>
      <c r="H63" s="224">
        <v>0.252</v>
      </c>
      <c r="I63" s="224">
        <v>0.957</v>
      </c>
      <c r="J63" s="224">
        <v>1.05</v>
      </c>
      <c r="K63" s="33"/>
    </row>
    <row r="64" spans="1:11" s="43" customFormat="1" ht="11.25" customHeight="1">
      <c r="A64" s="37" t="s">
        <v>51</v>
      </c>
      <c r="B64" s="38"/>
      <c r="C64" s="39">
        <v>108</v>
      </c>
      <c r="D64" s="39">
        <v>138</v>
      </c>
      <c r="E64" s="39">
        <v>172</v>
      </c>
      <c r="F64" s="40">
        <f>IF(D64&gt;0,100*E64/D64,0)</f>
        <v>124.6376811594203</v>
      </c>
      <c r="G64" s="41"/>
      <c r="H64" s="225">
        <v>4.627</v>
      </c>
      <c r="I64" s="226">
        <v>5.582</v>
      </c>
      <c r="J64" s="226">
        <v>6.3</v>
      </c>
      <c r="K64" s="42">
        <f>IF(I64&gt;0,100*J64/I64,0)</f>
        <v>112.86277319957004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224"/>
      <c r="I65" s="224"/>
      <c r="J65" s="224"/>
      <c r="K65" s="33"/>
    </row>
    <row r="66" spans="1:11" s="43" customFormat="1" ht="11.25" customHeight="1">
      <c r="A66" s="37" t="s">
        <v>52</v>
      </c>
      <c r="B66" s="38"/>
      <c r="C66" s="39">
        <v>63</v>
      </c>
      <c r="D66" s="39">
        <v>63</v>
      </c>
      <c r="E66" s="39">
        <v>35</v>
      </c>
      <c r="F66" s="40">
        <f>IF(D66&gt;0,100*E66/D66,0)</f>
        <v>55.55555555555556</v>
      </c>
      <c r="G66" s="41"/>
      <c r="H66" s="225">
        <v>0.898</v>
      </c>
      <c r="I66" s="226">
        <v>0.898</v>
      </c>
      <c r="J66" s="226">
        <v>0.499</v>
      </c>
      <c r="K66" s="42">
        <f>IF(I66&gt;0,100*J66/I66,0)</f>
        <v>55.56792873051225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224"/>
      <c r="I67" s="224"/>
      <c r="J67" s="224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224"/>
      <c r="I68" s="224"/>
      <c r="J68" s="224"/>
      <c r="K68" s="33"/>
    </row>
    <row r="69" spans="1:11" s="34" customFormat="1" ht="11.25" customHeight="1">
      <c r="A69" s="36" t="s">
        <v>54</v>
      </c>
      <c r="B69" s="30"/>
      <c r="C69" s="31">
        <v>110</v>
      </c>
      <c r="D69" s="31">
        <v>30</v>
      </c>
      <c r="E69" s="31">
        <v>20</v>
      </c>
      <c r="F69" s="32"/>
      <c r="G69" s="32"/>
      <c r="H69" s="224">
        <v>3.12</v>
      </c>
      <c r="I69" s="224">
        <v>0.8</v>
      </c>
      <c r="J69" s="224">
        <v>0.5</v>
      </c>
      <c r="K69" s="33"/>
    </row>
    <row r="70" spans="1:11" s="43" customFormat="1" ht="11.25" customHeight="1">
      <c r="A70" s="37" t="s">
        <v>55</v>
      </c>
      <c r="B70" s="38"/>
      <c r="C70" s="39">
        <v>110</v>
      </c>
      <c r="D70" s="39">
        <v>30</v>
      </c>
      <c r="E70" s="39">
        <v>20</v>
      </c>
      <c r="F70" s="40">
        <f>IF(D70&gt;0,100*E70/D70,0)</f>
        <v>66.66666666666667</v>
      </c>
      <c r="G70" s="41"/>
      <c r="H70" s="225">
        <v>3.12</v>
      </c>
      <c r="I70" s="226">
        <v>0.8</v>
      </c>
      <c r="J70" s="226">
        <v>0.5</v>
      </c>
      <c r="K70" s="42">
        <f>IF(I70&gt;0,100*J70/I70,0)</f>
        <v>62.5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224"/>
      <c r="I71" s="224"/>
      <c r="J71" s="224"/>
      <c r="K71" s="33"/>
    </row>
    <row r="72" spans="1:11" s="34" customFormat="1" ht="11.25" customHeight="1">
      <c r="A72" s="36" t="s">
        <v>56</v>
      </c>
      <c r="B72" s="30"/>
      <c r="C72" s="31">
        <v>5</v>
      </c>
      <c r="D72" s="31">
        <v>7</v>
      </c>
      <c r="E72" s="31">
        <v>7</v>
      </c>
      <c r="F72" s="32"/>
      <c r="G72" s="32"/>
      <c r="H72" s="224">
        <v>0.038</v>
      </c>
      <c r="I72" s="224">
        <v>0.112</v>
      </c>
      <c r="J72" s="224">
        <v>0.112</v>
      </c>
      <c r="K72" s="33"/>
    </row>
    <row r="73" spans="1:11" s="34" customFormat="1" ht="11.25" customHeight="1">
      <c r="A73" s="36" t="s">
        <v>57</v>
      </c>
      <c r="B73" s="30"/>
      <c r="C73" s="31">
        <v>80</v>
      </c>
      <c r="D73" s="31">
        <v>332</v>
      </c>
      <c r="E73" s="31">
        <v>330</v>
      </c>
      <c r="F73" s="32"/>
      <c r="G73" s="32"/>
      <c r="H73" s="224">
        <v>1.9</v>
      </c>
      <c r="I73" s="224">
        <v>5.4</v>
      </c>
      <c r="J73" s="224">
        <v>5.6</v>
      </c>
      <c r="K73" s="33"/>
    </row>
    <row r="74" spans="1:11" s="34" customFormat="1" ht="11.25" customHeight="1">
      <c r="A74" s="36" t="s">
        <v>58</v>
      </c>
      <c r="B74" s="30"/>
      <c r="C74" s="31">
        <v>5</v>
      </c>
      <c r="D74" s="31">
        <v>5</v>
      </c>
      <c r="E74" s="31">
        <v>5</v>
      </c>
      <c r="F74" s="32"/>
      <c r="G74" s="32"/>
      <c r="H74" s="224">
        <v>0.1</v>
      </c>
      <c r="I74" s="224">
        <v>0.1</v>
      </c>
      <c r="J74" s="224">
        <v>0.1</v>
      </c>
      <c r="K74" s="33"/>
    </row>
    <row r="75" spans="1:11" s="34" customFormat="1" ht="11.25" customHeight="1">
      <c r="A75" s="36" t="s">
        <v>59</v>
      </c>
      <c r="B75" s="30"/>
      <c r="C75" s="31">
        <v>26</v>
      </c>
      <c r="D75" s="31">
        <v>26</v>
      </c>
      <c r="E75" s="31">
        <v>21</v>
      </c>
      <c r="F75" s="32"/>
      <c r="G75" s="32"/>
      <c r="H75" s="224">
        <v>1.005</v>
      </c>
      <c r="I75" s="224">
        <v>0.818</v>
      </c>
      <c r="J75" s="224">
        <v>0.818</v>
      </c>
      <c r="K75" s="33"/>
    </row>
    <row r="76" spans="1:11" s="34" customFormat="1" ht="11.25" customHeight="1">
      <c r="A76" s="36" t="s">
        <v>60</v>
      </c>
      <c r="B76" s="30"/>
      <c r="C76" s="31">
        <v>2</v>
      </c>
      <c r="D76" s="31">
        <v>2</v>
      </c>
      <c r="E76" s="31">
        <v>45</v>
      </c>
      <c r="F76" s="32"/>
      <c r="G76" s="32"/>
      <c r="H76" s="224">
        <v>0.06</v>
      </c>
      <c r="I76" s="224">
        <v>0.06</v>
      </c>
      <c r="J76" s="224">
        <v>1.25</v>
      </c>
      <c r="K76" s="33"/>
    </row>
    <row r="77" spans="1:11" s="34" customFormat="1" ht="11.25" customHeight="1">
      <c r="A77" s="36" t="s">
        <v>61</v>
      </c>
      <c r="B77" s="30"/>
      <c r="C77" s="31">
        <v>8</v>
      </c>
      <c r="D77" s="31">
        <v>1</v>
      </c>
      <c r="E77" s="31">
        <v>2</v>
      </c>
      <c r="F77" s="32"/>
      <c r="G77" s="32"/>
      <c r="H77" s="224">
        <v>0.14</v>
      </c>
      <c r="I77" s="224">
        <v>0.019</v>
      </c>
      <c r="J77" s="224">
        <v>0.04</v>
      </c>
      <c r="K77" s="33"/>
    </row>
    <row r="78" spans="1:11" s="34" customFormat="1" ht="11.25" customHeight="1">
      <c r="A78" s="36" t="s">
        <v>62</v>
      </c>
      <c r="B78" s="30"/>
      <c r="C78" s="31">
        <v>43</v>
      </c>
      <c r="D78" s="31">
        <v>43</v>
      </c>
      <c r="E78" s="31">
        <v>40</v>
      </c>
      <c r="F78" s="32"/>
      <c r="G78" s="32"/>
      <c r="H78" s="224">
        <v>1.075</v>
      </c>
      <c r="I78" s="224">
        <v>1</v>
      </c>
      <c r="J78" s="224">
        <v>1</v>
      </c>
      <c r="K78" s="33"/>
    </row>
    <row r="79" spans="1:11" s="34" customFormat="1" ht="11.25" customHeight="1">
      <c r="A79" s="36" t="s">
        <v>63</v>
      </c>
      <c r="B79" s="30"/>
      <c r="C79" s="31">
        <v>68</v>
      </c>
      <c r="D79" s="31">
        <v>60</v>
      </c>
      <c r="E79" s="31">
        <v>60</v>
      </c>
      <c r="F79" s="32"/>
      <c r="G79" s="32"/>
      <c r="H79" s="224">
        <v>1.172</v>
      </c>
      <c r="I79" s="224">
        <v>1.332</v>
      </c>
      <c r="J79" s="224">
        <v>1.68</v>
      </c>
      <c r="K79" s="33"/>
    </row>
    <row r="80" spans="1:11" s="43" customFormat="1" ht="11.25" customHeight="1">
      <c r="A80" s="44" t="s">
        <v>64</v>
      </c>
      <c r="B80" s="38"/>
      <c r="C80" s="39">
        <v>237</v>
      </c>
      <c r="D80" s="39">
        <v>476</v>
      </c>
      <c r="E80" s="39">
        <v>510</v>
      </c>
      <c r="F80" s="40">
        <f>IF(D80&gt;0,100*E80/D80,0)</f>
        <v>107.14285714285714</v>
      </c>
      <c r="G80" s="41"/>
      <c r="H80" s="225">
        <v>5.489999999999999</v>
      </c>
      <c r="I80" s="226">
        <v>8.841</v>
      </c>
      <c r="J80" s="226">
        <v>10.599999999999998</v>
      </c>
      <c r="K80" s="42">
        <f>IF(I80&gt;0,100*J80/I80,0)</f>
        <v>119.89593937337403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224"/>
      <c r="I81" s="224"/>
      <c r="J81" s="224"/>
      <c r="K81" s="33"/>
    </row>
    <row r="82" spans="1:11" s="34" customFormat="1" ht="11.25" customHeight="1">
      <c r="A82" s="36" t="s">
        <v>65</v>
      </c>
      <c r="B82" s="30"/>
      <c r="C82" s="31">
        <v>28</v>
      </c>
      <c r="D82" s="31">
        <v>24</v>
      </c>
      <c r="E82" s="31">
        <v>53</v>
      </c>
      <c r="F82" s="32"/>
      <c r="G82" s="32"/>
      <c r="H82" s="224">
        <v>0.6</v>
      </c>
      <c r="I82" s="224">
        <v>0.6</v>
      </c>
      <c r="J82" s="224">
        <v>1.239</v>
      </c>
      <c r="K82" s="33"/>
    </row>
    <row r="83" spans="1:11" s="34" customFormat="1" ht="11.25" customHeight="1">
      <c r="A83" s="36" t="s">
        <v>66</v>
      </c>
      <c r="B83" s="30"/>
      <c r="C83" s="31">
        <v>82</v>
      </c>
      <c r="D83" s="31">
        <v>80</v>
      </c>
      <c r="E83" s="31">
        <v>90</v>
      </c>
      <c r="F83" s="32"/>
      <c r="G83" s="32"/>
      <c r="H83" s="224">
        <v>1.47</v>
      </c>
      <c r="I83" s="224">
        <v>1.47</v>
      </c>
      <c r="J83" s="224">
        <v>1.638</v>
      </c>
      <c r="K83" s="33"/>
    </row>
    <row r="84" spans="1:11" s="43" customFormat="1" ht="11.25" customHeight="1">
      <c r="A84" s="37" t="s">
        <v>67</v>
      </c>
      <c r="B84" s="38"/>
      <c r="C84" s="39">
        <v>110</v>
      </c>
      <c r="D84" s="39">
        <v>104</v>
      </c>
      <c r="E84" s="39">
        <v>143</v>
      </c>
      <c r="F84" s="40">
        <f>IF(D84&gt;0,100*E84/D84,0)</f>
        <v>137.5</v>
      </c>
      <c r="G84" s="41"/>
      <c r="H84" s="225">
        <v>2.07</v>
      </c>
      <c r="I84" s="226">
        <v>2.07</v>
      </c>
      <c r="J84" s="226">
        <v>2.877</v>
      </c>
      <c r="K84" s="42">
        <f>IF(I84&gt;0,100*J84/I84,0)</f>
        <v>138.9855072463768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224"/>
      <c r="I85" s="224"/>
      <c r="J85" s="224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224"/>
      <c r="I86" s="224"/>
      <c r="J86" s="224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227"/>
      <c r="I87" s="228"/>
      <c r="J87" s="228"/>
      <c r="K87" s="51"/>
    </row>
    <row r="88" spans="1:11" s="43" customFormat="1" ht="11.25" customHeight="1">
      <c r="A88" s="52" t="s">
        <v>68</v>
      </c>
      <c r="B88" s="53"/>
      <c r="C88" s="54">
        <v>2775.580707865082</v>
      </c>
      <c r="D88" s="54">
        <v>2842</v>
      </c>
      <c r="E88" s="54">
        <v>2724</v>
      </c>
      <c r="F88" s="55">
        <f>IF(D88&gt;0,100*E88/D88,0)</f>
        <v>95.84799437016186</v>
      </c>
      <c r="G88" s="41"/>
      <c r="H88" s="229">
        <v>88.94729976385155</v>
      </c>
      <c r="I88" s="230">
        <v>86.08199999999998</v>
      </c>
      <c r="J88" s="230">
        <v>81.80599999999998</v>
      </c>
      <c r="K88" s="55">
        <f>IF(I88&gt;0,100*J88/I88,0)</f>
        <v>95.03264329360378</v>
      </c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231"/>
      <c r="I89" s="232"/>
      <c r="J89" s="232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31496062992125984" top="0.3937007874015748" bottom="0.3937007874015748" header="0" footer="0.2755905511811024"/>
  <pageSetup firstPageNumber="9" useFirstPageNumber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6"/>
  <sheetViews>
    <sheetView view="pageBreakPreview" zoomScale="80" zoomScaleNormal="80" zoomScaleSheetLayoutView="80" zoomScalePageLayoutView="0" workbookViewId="0" topLeftCell="A31">
      <selection activeCell="N66" sqref="N66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0" width="12.421875" style="61" customWidth="1"/>
    <col min="11" max="11" width="11.00390625" style="61" customWidth="1"/>
    <col min="12" max="15" width="11.57421875" style="7" customWidth="1"/>
    <col min="16" max="16384" width="9.8515625" style="61" customWidth="1"/>
  </cols>
  <sheetData>
    <row r="1" spans="1:11" s="1" customFormat="1" ht="12.75" customHeight="1">
      <c r="A1" s="293" t="s">
        <v>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s="1" customFormat="1" ht="11.25" customHeight="1">
      <c r="A2" s="3" t="s">
        <v>69</v>
      </c>
      <c r="B2" s="4"/>
      <c r="C2" s="4"/>
      <c r="D2" s="4"/>
      <c r="E2" s="5"/>
      <c r="F2" s="4"/>
      <c r="G2" s="4"/>
      <c r="H2" s="4"/>
      <c r="I2" s="6"/>
      <c r="J2" s="294" t="s">
        <v>70</v>
      </c>
      <c r="K2" s="2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95" t="s">
        <v>3</v>
      </c>
      <c r="D4" s="296"/>
      <c r="E4" s="296"/>
      <c r="F4" s="297"/>
      <c r="G4" s="10"/>
      <c r="H4" s="298" t="s">
        <v>4</v>
      </c>
      <c r="I4" s="299"/>
      <c r="J4" s="299"/>
      <c r="K4" s="30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12</v>
      </c>
      <c r="F7" s="23" t="str">
        <f>CONCATENATE(D6,"=100")</f>
        <v>2015=100</v>
      </c>
      <c r="G7" s="24"/>
      <c r="H7" s="21" t="s">
        <v>7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1731</v>
      </c>
      <c r="D9" s="31">
        <v>1711</v>
      </c>
      <c r="E9" s="31">
        <v>1711</v>
      </c>
      <c r="F9" s="32"/>
      <c r="G9" s="32"/>
      <c r="H9" s="224">
        <v>5.604</v>
      </c>
      <c r="I9" s="224">
        <v>5.367</v>
      </c>
      <c r="J9" s="224"/>
      <c r="K9" s="33"/>
    </row>
    <row r="10" spans="1:11" s="34" customFormat="1" ht="11.25" customHeight="1">
      <c r="A10" s="36" t="s">
        <v>9</v>
      </c>
      <c r="B10" s="30"/>
      <c r="C10" s="31">
        <v>3681</v>
      </c>
      <c r="D10" s="31">
        <v>3826</v>
      </c>
      <c r="E10" s="31">
        <v>3826</v>
      </c>
      <c r="F10" s="32"/>
      <c r="G10" s="32"/>
      <c r="H10" s="224">
        <v>7.235</v>
      </c>
      <c r="I10" s="224">
        <v>9.755</v>
      </c>
      <c r="J10" s="224"/>
      <c r="K10" s="33"/>
    </row>
    <row r="11" spans="1:11" s="34" customFormat="1" ht="11.25" customHeight="1">
      <c r="A11" s="29" t="s">
        <v>10</v>
      </c>
      <c r="B11" s="30"/>
      <c r="C11" s="31">
        <v>8235</v>
      </c>
      <c r="D11" s="31">
        <v>9248</v>
      </c>
      <c r="E11" s="31">
        <v>9248</v>
      </c>
      <c r="F11" s="32"/>
      <c r="G11" s="32"/>
      <c r="H11" s="224">
        <v>20.752</v>
      </c>
      <c r="I11" s="224">
        <v>26.815</v>
      </c>
      <c r="J11" s="224"/>
      <c r="K11" s="33"/>
    </row>
    <row r="12" spans="1:11" s="34" customFormat="1" ht="11.25" customHeight="1">
      <c r="A12" s="36" t="s">
        <v>11</v>
      </c>
      <c r="B12" s="30"/>
      <c r="C12" s="31">
        <v>308</v>
      </c>
      <c r="D12" s="31">
        <v>307.8050585307383</v>
      </c>
      <c r="E12" s="31">
        <v>420</v>
      </c>
      <c r="F12" s="32"/>
      <c r="G12" s="32"/>
      <c r="H12" s="224">
        <v>0.697</v>
      </c>
      <c r="I12" s="224">
        <v>0.9202755639952014</v>
      </c>
      <c r="J12" s="224"/>
      <c r="K12" s="33"/>
    </row>
    <row r="13" spans="1:11" s="43" customFormat="1" ht="11.25" customHeight="1">
      <c r="A13" s="37" t="s">
        <v>12</v>
      </c>
      <c r="B13" s="38"/>
      <c r="C13" s="39">
        <v>13955</v>
      </c>
      <c r="D13" s="39">
        <v>15092.80505853074</v>
      </c>
      <c r="E13" s="39">
        <v>15205</v>
      </c>
      <c r="F13" s="40">
        <f>IF(D13&gt;0,100*E13/D13,0)</f>
        <v>100.74336706155127</v>
      </c>
      <c r="G13" s="41"/>
      <c r="H13" s="225">
        <v>34.288000000000004</v>
      </c>
      <c r="I13" s="226">
        <v>42.8572755639952</v>
      </c>
      <c r="J13" s="2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224"/>
      <c r="I14" s="224"/>
      <c r="J14" s="224"/>
      <c r="K14" s="33"/>
    </row>
    <row r="15" spans="1:11" s="43" customFormat="1" ht="11.25" customHeight="1">
      <c r="A15" s="37" t="s">
        <v>13</v>
      </c>
      <c r="B15" s="38"/>
      <c r="C15" s="39">
        <v>50</v>
      </c>
      <c r="D15" s="39">
        <v>45</v>
      </c>
      <c r="E15" s="39">
        <v>45</v>
      </c>
      <c r="F15" s="40">
        <f>IF(D15&gt;0,100*E15/D15,0)</f>
        <v>100</v>
      </c>
      <c r="G15" s="41"/>
      <c r="H15" s="225">
        <v>0.06</v>
      </c>
      <c r="I15" s="226">
        <v>0.06</v>
      </c>
      <c r="J15" s="2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224"/>
      <c r="I16" s="224"/>
      <c r="J16" s="224"/>
      <c r="K16" s="33"/>
    </row>
    <row r="17" spans="1:11" s="43" customFormat="1" ht="11.25" customHeight="1">
      <c r="A17" s="37" t="s">
        <v>14</v>
      </c>
      <c r="B17" s="38"/>
      <c r="C17" s="39">
        <v>178</v>
      </c>
      <c r="D17" s="39">
        <v>679.4</v>
      </c>
      <c r="E17" s="39">
        <v>679</v>
      </c>
      <c r="F17" s="40">
        <f>IF(D17&gt;0,100*E17/D17,0)</f>
        <v>99.94112452163674</v>
      </c>
      <c r="G17" s="41"/>
      <c r="H17" s="225">
        <v>0.445</v>
      </c>
      <c r="I17" s="226">
        <v>1.698</v>
      </c>
      <c r="J17" s="2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224"/>
      <c r="I18" s="224"/>
      <c r="J18" s="224"/>
      <c r="K18" s="33"/>
    </row>
    <row r="19" spans="1:11" s="34" customFormat="1" ht="11.25" customHeight="1">
      <c r="A19" s="29" t="s">
        <v>15</v>
      </c>
      <c r="B19" s="30"/>
      <c r="C19" s="31">
        <v>24705</v>
      </c>
      <c r="D19" s="31">
        <v>23368.02</v>
      </c>
      <c r="E19" s="31">
        <v>23368</v>
      </c>
      <c r="F19" s="32"/>
      <c r="G19" s="32"/>
      <c r="H19" s="224">
        <v>142.054</v>
      </c>
      <c r="I19" s="224">
        <v>121.514</v>
      </c>
      <c r="J19" s="2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224"/>
      <c r="I20" s="224"/>
      <c r="J20" s="2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224"/>
      <c r="I21" s="224"/>
      <c r="J21" s="224"/>
      <c r="K21" s="33"/>
    </row>
    <row r="22" spans="1:11" s="43" customFormat="1" ht="11.25" customHeight="1">
      <c r="A22" s="37" t="s">
        <v>18</v>
      </c>
      <c r="B22" s="38"/>
      <c r="C22" s="39">
        <v>24705</v>
      </c>
      <c r="D22" s="39">
        <v>23368.02</v>
      </c>
      <c r="E22" s="39">
        <v>23368</v>
      </c>
      <c r="F22" s="40">
        <f>IF(D22&gt;0,100*E22/D22,0)</f>
        <v>99.99991441294556</v>
      </c>
      <c r="G22" s="41"/>
      <c r="H22" s="225">
        <v>142.054</v>
      </c>
      <c r="I22" s="226">
        <v>121.514</v>
      </c>
      <c r="J22" s="2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224"/>
      <c r="I23" s="224"/>
      <c r="J23" s="224"/>
      <c r="K23" s="33"/>
    </row>
    <row r="24" spans="1:11" s="43" customFormat="1" ht="11.25" customHeight="1">
      <c r="A24" s="37" t="s">
        <v>19</v>
      </c>
      <c r="B24" s="38"/>
      <c r="C24" s="39">
        <v>70869</v>
      </c>
      <c r="D24" s="39">
        <v>72924</v>
      </c>
      <c r="E24" s="39">
        <v>72500</v>
      </c>
      <c r="F24" s="40">
        <f>IF(D24&gt;0,100*E24/D24,0)</f>
        <v>99.41857276068235</v>
      </c>
      <c r="G24" s="41"/>
      <c r="H24" s="225">
        <v>342.88</v>
      </c>
      <c r="I24" s="226">
        <v>316.023</v>
      </c>
      <c r="J24" s="2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224"/>
      <c r="I25" s="224"/>
      <c r="J25" s="224"/>
      <c r="K25" s="33"/>
    </row>
    <row r="26" spans="1:11" s="43" customFormat="1" ht="11.25" customHeight="1">
      <c r="A26" s="37" t="s">
        <v>20</v>
      </c>
      <c r="B26" s="38"/>
      <c r="C26" s="39">
        <v>32100</v>
      </c>
      <c r="D26" s="39">
        <v>30000</v>
      </c>
      <c r="E26" s="39">
        <v>32000</v>
      </c>
      <c r="F26" s="40">
        <f>IF(D26&gt;0,100*E26/D26,0)</f>
        <v>106.66666666666667</v>
      </c>
      <c r="G26" s="41"/>
      <c r="H26" s="225">
        <v>147</v>
      </c>
      <c r="I26" s="226">
        <v>106</v>
      </c>
      <c r="J26" s="2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224"/>
      <c r="I27" s="224"/>
      <c r="J27" s="224"/>
      <c r="K27" s="33"/>
    </row>
    <row r="28" spans="1:11" s="34" customFormat="1" ht="11.25" customHeight="1">
      <c r="A28" s="36" t="s">
        <v>21</v>
      </c>
      <c r="B28" s="30"/>
      <c r="C28" s="31">
        <v>49483</v>
      </c>
      <c r="D28" s="31">
        <v>59962</v>
      </c>
      <c r="E28" s="31">
        <v>62000</v>
      </c>
      <c r="F28" s="32"/>
      <c r="G28" s="32"/>
      <c r="H28" s="224">
        <v>198.248</v>
      </c>
      <c r="I28" s="224">
        <v>193.997</v>
      </c>
      <c r="J28" s="224"/>
      <c r="K28" s="33"/>
    </row>
    <row r="29" spans="1:11" s="34" customFormat="1" ht="11.25" customHeight="1">
      <c r="A29" s="36" t="s">
        <v>22</v>
      </c>
      <c r="B29" s="30"/>
      <c r="C29" s="31">
        <v>41222</v>
      </c>
      <c r="D29" s="31">
        <v>40538</v>
      </c>
      <c r="E29" s="31">
        <v>40559</v>
      </c>
      <c r="F29" s="32"/>
      <c r="G29" s="32"/>
      <c r="H29" s="224">
        <v>69.765</v>
      </c>
      <c r="I29" s="224">
        <v>74.7</v>
      </c>
      <c r="J29" s="224"/>
      <c r="K29" s="33"/>
    </row>
    <row r="30" spans="1:11" s="34" customFormat="1" ht="11.25" customHeight="1">
      <c r="A30" s="36" t="s">
        <v>23</v>
      </c>
      <c r="B30" s="30"/>
      <c r="C30" s="31">
        <v>57890</v>
      </c>
      <c r="D30" s="31">
        <v>62106</v>
      </c>
      <c r="E30" s="31">
        <v>62106</v>
      </c>
      <c r="F30" s="32"/>
      <c r="G30" s="32"/>
      <c r="H30" s="224">
        <v>162.256</v>
      </c>
      <c r="I30" s="224">
        <v>188.016</v>
      </c>
      <c r="J30" s="224"/>
      <c r="K30" s="33"/>
    </row>
    <row r="31" spans="1:11" s="43" customFormat="1" ht="11.25" customHeight="1">
      <c r="A31" s="44" t="s">
        <v>24</v>
      </c>
      <c r="B31" s="38"/>
      <c r="C31" s="39">
        <v>148595</v>
      </c>
      <c r="D31" s="39">
        <v>162606</v>
      </c>
      <c r="E31" s="39">
        <v>164665</v>
      </c>
      <c r="F31" s="40">
        <f>IF(D31&gt;0,100*E31/D31,0)</f>
        <v>101.26625093784978</v>
      </c>
      <c r="G31" s="41"/>
      <c r="H31" s="225">
        <v>430.269</v>
      </c>
      <c r="I31" s="226">
        <v>456.71299999999997</v>
      </c>
      <c r="J31" s="2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224"/>
      <c r="I32" s="224"/>
      <c r="J32" s="224"/>
      <c r="K32" s="33"/>
    </row>
    <row r="33" spans="1:11" s="34" customFormat="1" ht="11.25" customHeight="1">
      <c r="A33" s="36" t="s">
        <v>25</v>
      </c>
      <c r="B33" s="30"/>
      <c r="C33" s="31">
        <v>24054</v>
      </c>
      <c r="D33" s="31">
        <v>23776</v>
      </c>
      <c r="E33" s="31">
        <v>23800</v>
      </c>
      <c r="F33" s="32"/>
      <c r="G33" s="32"/>
      <c r="H33" s="224">
        <v>88.531</v>
      </c>
      <c r="I33" s="224">
        <v>64.555</v>
      </c>
      <c r="J33" s="224"/>
      <c r="K33" s="33"/>
    </row>
    <row r="34" spans="1:11" s="34" customFormat="1" ht="11.25" customHeight="1">
      <c r="A34" s="36" t="s">
        <v>26</v>
      </c>
      <c r="B34" s="30"/>
      <c r="C34" s="31">
        <v>14601</v>
      </c>
      <c r="D34" s="31">
        <v>11203</v>
      </c>
      <c r="E34" s="31">
        <v>12407</v>
      </c>
      <c r="F34" s="32"/>
      <c r="G34" s="32"/>
      <c r="H34" s="224">
        <v>55.416</v>
      </c>
      <c r="I34" s="224">
        <v>40.3</v>
      </c>
      <c r="J34" s="224"/>
      <c r="K34" s="33"/>
    </row>
    <row r="35" spans="1:11" s="34" customFormat="1" ht="11.25" customHeight="1">
      <c r="A35" s="36" t="s">
        <v>27</v>
      </c>
      <c r="B35" s="30"/>
      <c r="C35" s="31">
        <v>48000</v>
      </c>
      <c r="D35" s="31">
        <v>50000</v>
      </c>
      <c r="E35" s="31">
        <v>49000</v>
      </c>
      <c r="F35" s="32"/>
      <c r="G35" s="32"/>
      <c r="H35" s="224">
        <v>180</v>
      </c>
      <c r="I35" s="224">
        <v>169.4</v>
      </c>
      <c r="J35" s="224"/>
      <c r="K35" s="33"/>
    </row>
    <row r="36" spans="1:11" s="34" customFormat="1" ht="11.25" customHeight="1">
      <c r="A36" s="36" t="s">
        <v>28</v>
      </c>
      <c r="B36" s="30"/>
      <c r="C36" s="31">
        <v>6242</v>
      </c>
      <c r="D36" s="31">
        <v>6056</v>
      </c>
      <c r="E36" s="31">
        <v>6056</v>
      </c>
      <c r="F36" s="32"/>
      <c r="G36" s="32"/>
      <c r="H36" s="224">
        <v>17.348</v>
      </c>
      <c r="I36" s="224">
        <v>16.534</v>
      </c>
      <c r="J36" s="224"/>
      <c r="K36" s="33"/>
    </row>
    <row r="37" spans="1:11" s="43" customFormat="1" ht="11.25" customHeight="1">
      <c r="A37" s="37" t="s">
        <v>29</v>
      </c>
      <c r="B37" s="38"/>
      <c r="C37" s="39">
        <v>92897</v>
      </c>
      <c r="D37" s="39">
        <v>91035</v>
      </c>
      <c r="E37" s="39">
        <v>91263</v>
      </c>
      <c r="F37" s="40">
        <f>IF(D37&gt;0,100*E37/D37,0)</f>
        <v>100.25045312242544</v>
      </c>
      <c r="G37" s="41"/>
      <c r="H37" s="225">
        <v>341.295</v>
      </c>
      <c r="I37" s="226">
        <v>290.789</v>
      </c>
      <c r="J37" s="2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224"/>
      <c r="I38" s="224"/>
      <c r="J38" s="224"/>
      <c r="K38" s="33"/>
    </row>
    <row r="39" spans="1:11" s="43" customFormat="1" ht="11.25" customHeight="1">
      <c r="A39" s="37" t="s">
        <v>30</v>
      </c>
      <c r="B39" s="38"/>
      <c r="C39" s="39">
        <v>4797</v>
      </c>
      <c r="D39" s="39">
        <v>4970</v>
      </c>
      <c r="E39" s="39">
        <v>4970</v>
      </c>
      <c r="F39" s="40">
        <f>IF(D39&gt;0,100*E39/D39,0)</f>
        <v>100</v>
      </c>
      <c r="G39" s="41"/>
      <c r="H39" s="225">
        <v>9.533</v>
      </c>
      <c r="I39" s="226">
        <v>8.09</v>
      </c>
      <c r="J39" s="2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224"/>
      <c r="I40" s="224"/>
      <c r="J40" s="224"/>
      <c r="K40" s="33"/>
    </row>
    <row r="41" spans="1:11" s="34" customFormat="1" ht="11.25" customHeight="1">
      <c r="A41" s="29" t="s">
        <v>31</v>
      </c>
      <c r="B41" s="30"/>
      <c r="C41" s="31">
        <v>38863</v>
      </c>
      <c r="D41" s="31">
        <v>39214</v>
      </c>
      <c r="E41" s="31">
        <v>40300</v>
      </c>
      <c r="F41" s="32"/>
      <c r="G41" s="32"/>
      <c r="H41" s="224">
        <v>72.3</v>
      </c>
      <c r="I41" s="224">
        <v>104.345</v>
      </c>
      <c r="J41" s="224"/>
      <c r="K41" s="33"/>
    </row>
    <row r="42" spans="1:11" s="34" customFormat="1" ht="11.25" customHeight="1">
      <c r="A42" s="36" t="s">
        <v>32</v>
      </c>
      <c r="B42" s="30"/>
      <c r="C42" s="31">
        <v>233325</v>
      </c>
      <c r="D42" s="31">
        <v>214175</v>
      </c>
      <c r="E42" s="31">
        <v>216500</v>
      </c>
      <c r="F42" s="32"/>
      <c r="G42" s="32"/>
      <c r="H42" s="224">
        <v>976.179</v>
      </c>
      <c r="I42" s="224">
        <v>823.134</v>
      </c>
      <c r="J42" s="224"/>
      <c r="K42" s="33"/>
    </row>
    <row r="43" spans="1:11" s="34" customFormat="1" ht="11.25" customHeight="1">
      <c r="A43" s="36" t="s">
        <v>33</v>
      </c>
      <c r="B43" s="30"/>
      <c r="C43" s="31">
        <v>62544</v>
      </c>
      <c r="D43" s="31">
        <v>57380</v>
      </c>
      <c r="E43" s="31">
        <v>57000</v>
      </c>
      <c r="F43" s="32"/>
      <c r="G43" s="32"/>
      <c r="H43" s="224">
        <v>221.714</v>
      </c>
      <c r="I43" s="224">
        <v>243.125</v>
      </c>
      <c r="J43" s="224"/>
      <c r="K43" s="33"/>
    </row>
    <row r="44" spans="1:11" s="34" customFormat="1" ht="11.25" customHeight="1">
      <c r="A44" s="36" t="s">
        <v>34</v>
      </c>
      <c r="B44" s="30"/>
      <c r="C44" s="31">
        <v>125806</v>
      </c>
      <c r="D44" s="31">
        <v>127021</v>
      </c>
      <c r="E44" s="31">
        <v>127100</v>
      </c>
      <c r="F44" s="32"/>
      <c r="G44" s="32"/>
      <c r="H44" s="224">
        <v>420.151</v>
      </c>
      <c r="I44" s="224">
        <v>451.053</v>
      </c>
      <c r="J44" s="224"/>
      <c r="K44" s="33"/>
    </row>
    <row r="45" spans="1:11" s="34" customFormat="1" ht="11.25" customHeight="1">
      <c r="A45" s="36" t="s">
        <v>35</v>
      </c>
      <c r="B45" s="30"/>
      <c r="C45" s="31">
        <v>76672</v>
      </c>
      <c r="D45" s="31">
        <v>72944</v>
      </c>
      <c r="E45" s="31">
        <v>70000</v>
      </c>
      <c r="F45" s="32"/>
      <c r="G45" s="32"/>
      <c r="H45" s="224">
        <v>184.326</v>
      </c>
      <c r="I45" s="224">
        <v>198.6</v>
      </c>
      <c r="J45" s="224"/>
      <c r="K45" s="33"/>
    </row>
    <row r="46" spans="1:11" s="34" customFormat="1" ht="11.25" customHeight="1">
      <c r="A46" s="36" t="s">
        <v>36</v>
      </c>
      <c r="B46" s="30"/>
      <c r="C46" s="31">
        <v>71345</v>
      </c>
      <c r="D46" s="31">
        <v>73237</v>
      </c>
      <c r="E46" s="31">
        <v>72940</v>
      </c>
      <c r="F46" s="32"/>
      <c r="G46" s="32"/>
      <c r="H46" s="224">
        <v>159.648</v>
      </c>
      <c r="I46" s="224">
        <v>185.884</v>
      </c>
      <c r="J46" s="224"/>
      <c r="K46" s="33"/>
    </row>
    <row r="47" spans="1:11" s="34" customFormat="1" ht="11.25" customHeight="1">
      <c r="A47" s="36" t="s">
        <v>37</v>
      </c>
      <c r="B47" s="30"/>
      <c r="C47" s="31">
        <v>106211</v>
      </c>
      <c r="D47" s="31">
        <v>103394</v>
      </c>
      <c r="E47" s="31">
        <v>103500</v>
      </c>
      <c r="F47" s="32"/>
      <c r="G47" s="32"/>
      <c r="H47" s="224">
        <v>299.558</v>
      </c>
      <c r="I47" s="224">
        <v>290.404</v>
      </c>
      <c r="J47" s="224"/>
      <c r="K47" s="33"/>
    </row>
    <row r="48" spans="1:11" s="34" customFormat="1" ht="11.25" customHeight="1">
      <c r="A48" s="36" t="s">
        <v>38</v>
      </c>
      <c r="B48" s="30"/>
      <c r="C48" s="31">
        <v>93969</v>
      </c>
      <c r="D48" s="31">
        <v>100963</v>
      </c>
      <c r="E48" s="31">
        <v>101000</v>
      </c>
      <c r="F48" s="32"/>
      <c r="G48" s="32"/>
      <c r="H48" s="224">
        <v>268.454</v>
      </c>
      <c r="I48" s="224">
        <v>326.325</v>
      </c>
      <c r="J48" s="224"/>
      <c r="K48" s="33"/>
    </row>
    <row r="49" spans="1:11" s="34" customFormat="1" ht="11.25" customHeight="1">
      <c r="A49" s="36" t="s">
        <v>39</v>
      </c>
      <c r="B49" s="30"/>
      <c r="C49" s="31">
        <v>75075</v>
      </c>
      <c r="D49" s="31">
        <v>76116</v>
      </c>
      <c r="E49" s="31">
        <v>79067</v>
      </c>
      <c r="F49" s="32"/>
      <c r="G49" s="32"/>
      <c r="H49" s="224">
        <v>177.429</v>
      </c>
      <c r="I49" s="224">
        <v>211.147</v>
      </c>
      <c r="J49" s="224"/>
      <c r="K49" s="33"/>
    </row>
    <row r="50" spans="1:11" s="43" customFormat="1" ht="11.25" customHeight="1">
      <c r="A50" s="44" t="s">
        <v>40</v>
      </c>
      <c r="B50" s="38"/>
      <c r="C50" s="39">
        <v>883810</v>
      </c>
      <c r="D50" s="39">
        <v>864444</v>
      </c>
      <c r="E50" s="39">
        <v>867407</v>
      </c>
      <c r="F50" s="40">
        <f>IF(D50&gt;0,100*E50/D50,0)</f>
        <v>100.34276367237207</v>
      </c>
      <c r="G50" s="41"/>
      <c r="H50" s="225">
        <v>2779.7590000000005</v>
      </c>
      <c r="I50" s="226">
        <v>2834.017</v>
      </c>
      <c r="J50" s="2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224"/>
      <c r="I51" s="224"/>
      <c r="J51" s="224"/>
      <c r="K51" s="33"/>
    </row>
    <row r="52" spans="1:11" s="43" customFormat="1" ht="11.25" customHeight="1">
      <c r="A52" s="37" t="s">
        <v>41</v>
      </c>
      <c r="B52" s="38"/>
      <c r="C52" s="39">
        <v>26900</v>
      </c>
      <c r="D52" s="39">
        <v>28520</v>
      </c>
      <c r="E52" s="39">
        <v>28520</v>
      </c>
      <c r="F52" s="40">
        <f>IF(D52&gt;0,100*E52/D52,0)</f>
        <v>100</v>
      </c>
      <c r="G52" s="41"/>
      <c r="H52" s="225">
        <v>86.16736279547791</v>
      </c>
      <c r="I52" s="226">
        <v>56.29</v>
      </c>
      <c r="J52" s="2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224"/>
      <c r="I53" s="224"/>
      <c r="J53" s="224"/>
      <c r="K53" s="33"/>
    </row>
    <row r="54" spans="1:11" s="34" customFormat="1" ht="11.25" customHeight="1">
      <c r="A54" s="36" t="s">
        <v>42</v>
      </c>
      <c r="B54" s="30"/>
      <c r="C54" s="31">
        <v>68307</v>
      </c>
      <c r="D54" s="31">
        <v>72623</v>
      </c>
      <c r="E54" s="31">
        <v>73700</v>
      </c>
      <c r="F54" s="32"/>
      <c r="G54" s="32"/>
      <c r="H54" s="224">
        <v>162.657</v>
      </c>
      <c r="I54" s="224">
        <v>199.921</v>
      </c>
      <c r="J54" s="224"/>
      <c r="K54" s="33"/>
    </row>
    <row r="55" spans="1:11" s="34" customFormat="1" ht="11.25" customHeight="1">
      <c r="A55" s="36" t="s">
        <v>43</v>
      </c>
      <c r="B55" s="30"/>
      <c r="C55" s="31">
        <v>54708</v>
      </c>
      <c r="D55" s="31">
        <v>56618</v>
      </c>
      <c r="E55" s="31">
        <v>55400</v>
      </c>
      <c r="F55" s="32"/>
      <c r="G55" s="32"/>
      <c r="H55" s="224">
        <v>69.634</v>
      </c>
      <c r="I55" s="224">
        <v>92.611</v>
      </c>
      <c r="J55" s="224"/>
      <c r="K55" s="33"/>
    </row>
    <row r="56" spans="1:11" s="34" customFormat="1" ht="11.25" customHeight="1">
      <c r="A56" s="36" t="s">
        <v>44</v>
      </c>
      <c r="B56" s="30"/>
      <c r="C56" s="31">
        <v>35777</v>
      </c>
      <c r="D56" s="31">
        <v>30050</v>
      </c>
      <c r="E56" s="31">
        <v>30050</v>
      </c>
      <c r="F56" s="32"/>
      <c r="G56" s="32"/>
      <c r="H56" s="224">
        <v>107</v>
      </c>
      <c r="I56" s="224">
        <v>58.09</v>
      </c>
      <c r="J56" s="224"/>
      <c r="K56" s="33"/>
    </row>
    <row r="57" spans="1:11" s="34" customFormat="1" ht="11.25" customHeight="1">
      <c r="A57" s="36" t="s">
        <v>45</v>
      </c>
      <c r="B57" s="30"/>
      <c r="C57" s="31">
        <v>71461</v>
      </c>
      <c r="D57" s="31">
        <v>66284</v>
      </c>
      <c r="E57" s="31">
        <v>66284</v>
      </c>
      <c r="F57" s="32"/>
      <c r="G57" s="32"/>
      <c r="H57" s="224">
        <v>142.212</v>
      </c>
      <c r="I57" s="224">
        <v>122.6075</v>
      </c>
      <c r="J57" s="224"/>
      <c r="K57" s="33"/>
    </row>
    <row r="58" spans="1:11" s="34" customFormat="1" ht="11.25" customHeight="1">
      <c r="A58" s="36" t="s">
        <v>46</v>
      </c>
      <c r="B58" s="30"/>
      <c r="C58" s="31">
        <v>64535</v>
      </c>
      <c r="D58" s="31">
        <v>63073</v>
      </c>
      <c r="E58" s="31">
        <v>61128</v>
      </c>
      <c r="F58" s="32"/>
      <c r="G58" s="32"/>
      <c r="H58" s="224">
        <v>101.085</v>
      </c>
      <c r="I58" s="224">
        <v>78.901</v>
      </c>
      <c r="J58" s="224"/>
      <c r="K58" s="33"/>
    </row>
    <row r="59" spans="1:11" s="43" customFormat="1" ht="11.25" customHeight="1">
      <c r="A59" s="37" t="s">
        <v>47</v>
      </c>
      <c r="B59" s="38"/>
      <c r="C59" s="39">
        <v>294788</v>
      </c>
      <c r="D59" s="39">
        <v>288648</v>
      </c>
      <c r="E59" s="39">
        <v>286562</v>
      </c>
      <c r="F59" s="40">
        <f>IF(D59&gt;0,100*E59/D59,0)</f>
        <v>99.27732047337935</v>
      </c>
      <c r="G59" s="41"/>
      <c r="H59" s="225">
        <v>582.588</v>
      </c>
      <c r="I59" s="226">
        <v>552.1305</v>
      </c>
      <c r="J59" s="2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224"/>
      <c r="I60" s="224"/>
      <c r="J60" s="224"/>
      <c r="K60" s="33"/>
    </row>
    <row r="61" spans="1:11" s="34" customFormat="1" ht="11.25" customHeight="1">
      <c r="A61" s="36" t="s">
        <v>48</v>
      </c>
      <c r="B61" s="30"/>
      <c r="C61" s="31">
        <v>1200</v>
      </c>
      <c r="D61" s="31">
        <v>1600</v>
      </c>
      <c r="E61" s="31">
        <v>1600</v>
      </c>
      <c r="F61" s="32"/>
      <c r="G61" s="32"/>
      <c r="H61" s="224">
        <v>2</v>
      </c>
      <c r="I61" s="224">
        <v>3.2</v>
      </c>
      <c r="J61" s="224"/>
      <c r="K61" s="33"/>
    </row>
    <row r="62" spans="1:11" s="34" customFormat="1" ht="11.25" customHeight="1">
      <c r="A62" s="36" t="s">
        <v>49</v>
      </c>
      <c r="B62" s="30"/>
      <c r="C62" s="31">
        <v>590</v>
      </c>
      <c r="D62" s="31">
        <v>625</v>
      </c>
      <c r="E62" s="31">
        <v>750</v>
      </c>
      <c r="F62" s="32"/>
      <c r="G62" s="32"/>
      <c r="H62" s="224">
        <v>0.336</v>
      </c>
      <c r="I62" s="224">
        <v>0.785</v>
      </c>
      <c r="J62" s="224"/>
      <c r="K62" s="33"/>
    </row>
    <row r="63" spans="1:11" s="34" customFormat="1" ht="11.25" customHeight="1">
      <c r="A63" s="36" t="s">
        <v>50</v>
      </c>
      <c r="B63" s="30"/>
      <c r="C63" s="31">
        <v>1560</v>
      </c>
      <c r="D63" s="31">
        <v>1995</v>
      </c>
      <c r="E63" s="31">
        <v>2212</v>
      </c>
      <c r="F63" s="32"/>
      <c r="G63" s="32"/>
      <c r="H63" s="224">
        <v>0.924</v>
      </c>
      <c r="I63" s="224">
        <v>3.63</v>
      </c>
      <c r="J63" s="224"/>
      <c r="K63" s="33"/>
    </row>
    <row r="64" spans="1:11" s="43" customFormat="1" ht="11.25" customHeight="1">
      <c r="A64" s="37" t="s">
        <v>51</v>
      </c>
      <c r="B64" s="38"/>
      <c r="C64" s="39">
        <v>3350</v>
      </c>
      <c r="D64" s="39">
        <v>4220</v>
      </c>
      <c r="E64" s="39">
        <v>4562</v>
      </c>
      <c r="F64" s="40">
        <f>IF(D64&gt;0,100*E64/D64,0)</f>
        <v>108.10426540284361</v>
      </c>
      <c r="G64" s="41"/>
      <c r="H64" s="225">
        <v>3.26</v>
      </c>
      <c r="I64" s="226">
        <v>7.615</v>
      </c>
      <c r="J64" s="2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224"/>
      <c r="I65" s="224"/>
      <c r="J65" s="224"/>
      <c r="K65" s="33"/>
    </row>
    <row r="66" spans="1:11" s="43" customFormat="1" ht="11.25" customHeight="1">
      <c r="A66" s="37" t="s">
        <v>52</v>
      </c>
      <c r="B66" s="38"/>
      <c r="C66" s="39">
        <v>4366</v>
      </c>
      <c r="D66" s="39">
        <v>5211</v>
      </c>
      <c r="E66" s="39">
        <v>4366</v>
      </c>
      <c r="F66" s="40">
        <f>IF(D66&gt;0,100*E66/D66,0)</f>
        <v>83.78430243715218</v>
      </c>
      <c r="G66" s="41"/>
      <c r="H66" s="225">
        <v>9.303</v>
      </c>
      <c r="I66" s="226">
        <v>9.758</v>
      </c>
      <c r="J66" s="2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224"/>
      <c r="I67" s="224"/>
      <c r="J67" s="224"/>
      <c r="K67" s="33"/>
    </row>
    <row r="68" spans="1:11" s="34" customFormat="1" ht="11.25" customHeight="1">
      <c r="A68" s="36" t="s">
        <v>53</v>
      </c>
      <c r="B68" s="30"/>
      <c r="C68" s="31">
        <v>78800</v>
      </c>
      <c r="D68" s="31">
        <v>72500</v>
      </c>
      <c r="E68" s="31">
        <v>72500</v>
      </c>
      <c r="F68" s="32"/>
      <c r="G68" s="32"/>
      <c r="H68" s="224">
        <v>165</v>
      </c>
      <c r="I68" s="224">
        <v>152.5</v>
      </c>
      <c r="J68" s="224"/>
      <c r="K68" s="33"/>
    </row>
    <row r="69" spans="1:11" s="34" customFormat="1" ht="11.25" customHeight="1">
      <c r="A69" s="36" t="s">
        <v>54</v>
      </c>
      <c r="B69" s="30"/>
      <c r="C69" s="31">
        <v>5760</v>
      </c>
      <c r="D69" s="31">
        <v>4900</v>
      </c>
      <c r="E69" s="31">
        <v>5000</v>
      </c>
      <c r="F69" s="32"/>
      <c r="G69" s="32"/>
      <c r="H69" s="224">
        <v>8.5</v>
      </c>
      <c r="I69" s="224">
        <v>8</v>
      </c>
      <c r="J69" s="224"/>
      <c r="K69" s="33"/>
    </row>
    <row r="70" spans="1:11" s="43" customFormat="1" ht="11.25" customHeight="1">
      <c r="A70" s="37" t="s">
        <v>55</v>
      </c>
      <c r="B70" s="38"/>
      <c r="C70" s="39">
        <v>84560</v>
      </c>
      <c r="D70" s="39">
        <v>77400</v>
      </c>
      <c r="E70" s="39">
        <v>77500</v>
      </c>
      <c r="F70" s="40">
        <f>IF(D70&gt;0,100*E70/D70,0)</f>
        <v>100.12919896640827</v>
      </c>
      <c r="G70" s="41"/>
      <c r="H70" s="225">
        <v>173.5</v>
      </c>
      <c r="I70" s="226">
        <v>160.5</v>
      </c>
      <c r="J70" s="2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224"/>
      <c r="I71" s="224"/>
      <c r="J71" s="224"/>
      <c r="K71" s="33"/>
    </row>
    <row r="72" spans="1:11" s="34" customFormat="1" ht="11.25" customHeight="1">
      <c r="A72" s="36" t="s">
        <v>56</v>
      </c>
      <c r="B72" s="30"/>
      <c r="C72" s="31">
        <v>1600</v>
      </c>
      <c r="D72" s="31">
        <v>2170</v>
      </c>
      <c r="E72" s="31">
        <v>2170</v>
      </c>
      <c r="F72" s="32"/>
      <c r="G72" s="32"/>
      <c r="H72" s="224">
        <v>0.521</v>
      </c>
      <c r="I72" s="224">
        <v>2.737</v>
      </c>
      <c r="J72" s="224"/>
      <c r="K72" s="33"/>
    </row>
    <row r="73" spans="1:11" s="34" customFormat="1" ht="11.25" customHeight="1">
      <c r="A73" s="36" t="s">
        <v>57</v>
      </c>
      <c r="B73" s="30"/>
      <c r="C73" s="31">
        <v>22065</v>
      </c>
      <c r="D73" s="31">
        <v>17025</v>
      </c>
      <c r="E73" s="31">
        <v>17100</v>
      </c>
      <c r="F73" s="32"/>
      <c r="G73" s="32"/>
      <c r="H73" s="224">
        <v>77.65</v>
      </c>
      <c r="I73" s="224">
        <v>77.1</v>
      </c>
      <c r="J73" s="224"/>
      <c r="K73" s="33"/>
    </row>
    <row r="74" spans="1:11" s="34" customFormat="1" ht="11.25" customHeight="1">
      <c r="A74" s="36" t="s">
        <v>58</v>
      </c>
      <c r="B74" s="30"/>
      <c r="C74" s="31">
        <v>38856</v>
      </c>
      <c r="D74" s="31">
        <v>31281</v>
      </c>
      <c r="E74" s="31">
        <v>31300</v>
      </c>
      <c r="F74" s="32"/>
      <c r="G74" s="32"/>
      <c r="H74" s="224">
        <v>136.454</v>
      </c>
      <c r="I74" s="224">
        <v>72.657</v>
      </c>
      <c r="J74" s="224"/>
      <c r="K74" s="33"/>
    </row>
    <row r="75" spans="1:11" s="34" customFormat="1" ht="11.25" customHeight="1">
      <c r="A75" s="36" t="s">
        <v>59</v>
      </c>
      <c r="B75" s="30"/>
      <c r="C75" s="31">
        <v>11846.28</v>
      </c>
      <c r="D75" s="31">
        <v>10700</v>
      </c>
      <c r="E75" s="31">
        <v>10700</v>
      </c>
      <c r="F75" s="32"/>
      <c r="G75" s="32"/>
      <c r="H75" s="224">
        <v>13.68187365726355</v>
      </c>
      <c r="I75" s="224">
        <v>15.6541</v>
      </c>
      <c r="J75" s="224"/>
      <c r="K75" s="33"/>
    </row>
    <row r="76" spans="1:11" s="34" customFormat="1" ht="11.25" customHeight="1">
      <c r="A76" s="36" t="s">
        <v>60</v>
      </c>
      <c r="B76" s="30"/>
      <c r="C76" s="31">
        <v>6194</v>
      </c>
      <c r="D76" s="31">
        <v>5584</v>
      </c>
      <c r="E76" s="31">
        <v>5700</v>
      </c>
      <c r="F76" s="32"/>
      <c r="G76" s="32"/>
      <c r="H76" s="224">
        <v>20.44</v>
      </c>
      <c r="I76" s="224">
        <v>20.549</v>
      </c>
      <c r="J76" s="224"/>
      <c r="K76" s="33"/>
    </row>
    <row r="77" spans="1:11" s="34" customFormat="1" ht="11.25" customHeight="1">
      <c r="A77" s="36" t="s">
        <v>61</v>
      </c>
      <c r="B77" s="30"/>
      <c r="C77" s="31">
        <v>3985</v>
      </c>
      <c r="D77" s="31">
        <v>2885</v>
      </c>
      <c r="E77" s="31">
        <v>2600</v>
      </c>
      <c r="F77" s="32"/>
      <c r="G77" s="32"/>
      <c r="H77" s="224">
        <v>7.985</v>
      </c>
      <c r="I77" s="224">
        <v>7.79</v>
      </c>
      <c r="J77" s="224"/>
      <c r="K77" s="33"/>
    </row>
    <row r="78" spans="1:11" s="34" customFormat="1" ht="11.25" customHeight="1">
      <c r="A78" s="36" t="s">
        <v>62</v>
      </c>
      <c r="B78" s="30"/>
      <c r="C78" s="31">
        <v>8710</v>
      </c>
      <c r="D78" s="31">
        <v>7050</v>
      </c>
      <c r="E78" s="31">
        <v>7000</v>
      </c>
      <c r="F78" s="32"/>
      <c r="G78" s="32"/>
      <c r="H78" s="224">
        <v>16.035</v>
      </c>
      <c r="I78" s="224">
        <v>16.92</v>
      </c>
      <c r="J78" s="224"/>
      <c r="K78" s="33"/>
    </row>
    <row r="79" spans="1:11" s="34" customFormat="1" ht="11.25" customHeight="1">
      <c r="A79" s="36" t="s">
        <v>63</v>
      </c>
      <c r="B79" s="30"/>
      <c r="C79" s="31">
        <v>92300</v>
      </c>
      <c r="D79" s="31">
        <v>71100</v>
      </c>
      <c r="E79" s="31">
        <v>51000</v>
      </c>
      <c r="F79" s="32"/>
      <c r="G79" s="32"/>
      <c r="H79" s="224">
        <v>343.246</v>
      </c>
      <c r="I79" s="224">
        <v>248.85</v>
      </c>
      <c r="J79" s="224"/>
      <c r="K79" s="33"/>
    </row>
    <row r="80" spans="1:11" s="43" customFormat="1" ht="11.25" customHeight="1">
      <c r="A80" s="44" t="s">
        <v>64</v>
      </c>
      <c r="B80" s="38"/>
      <c r="C80" s="39">
        <v>185556.28</v>
      </c>
      <c r="D80" s="39">
        <v>147795</v>
      </c>
      <c r="E80" s="39">
        <v>127570</v>
      </c>
      <c r="F80" s="40">
        <f>IF(D80&gt;0,100*E80/D80,0)</f>
        <v>86.31550458405223</v>
      </c>
      <c r="G80" s="41"/>
      <c r="H80" s="225">
        <v>616.0128736572635</v>
      </c>
      <c r="I80" s="226">
        <v>462.2570999999999</v>
      </c>
      <c r="J80" s="22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224"/>
      <c r="I81" s="224"/>
      <c r="J81" s="224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224"/>
      <c r="I82" s="224"/>
      <c r="J82" s="224"/>
      <c r="K82" s="33"/>
    </row>
    <row r="83" spans="1:11" s="34" customFormat="1" ht="11.25" customHeight="1">
      <c r="A83" s="36" t="s">
        <v>66</v>
      </c>
      <c r="B83" s="30"/>
      <c r="C83" s="31">
        <v>180</v>
      </c>
      <c r="D83" s="31">
        <v>192</v>
      </c>
      <c r="E83" s="31">
        <v>192</v>
      </c>
      <c r="F83" s="32"/>
      <c r="G83" s="32"/>
      <c r="H83" s="224">
        <v>0.18</v>
      </c>
      <c r="I83" s="224">
        <v>0.192</v>
      </c>
      <c r="J83" s="224"/>
      <c r="K83" s="33"/>
    </row>
    <row r="84" spans="1:11" s="43" customFormat="1" ht="11.25" customHeight="1">
      <c r="A84" s="37" t="s">
        <v>67</v>
      </c>
      <c r="B84" s="38"/>
      <c r="C84" s="39">
        <v>180</v>
      </c>
      <c r="D84" s="39">
        <v>192</v>
      </c>
      <c r="E84" s="39">
        <v>192</v>
      </c>
      <c r="F84" s="40">
        <f>IF(D84&gt;0,100*E84/D84,0)</f>
        <v>100</v>
      </c>
      <c r="G84" s="41"/>
      <c r="H84" s="225">
        <v>0.18</v>
      </c>
      <c r="I84" s="226">
        <v>0.192</v>
      </c>
      <c r="J84" s="226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224"/>
      <c r="I85" s="224"/>
      <c r="J85" s="224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224"/>
      <c r="I86" s="224"/>
      <c r="J86" s="224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227"/>
      <c r="I87" s="228"/>
      <c r="J87" s="228"/>
      <c r="K87" s="51"/>
    </row>
    <row r="88" spans="1:11" s="43" customFormat="1" ht="11.25" customHeight="1">
      <c r="A88" s="52" t="s">
        <v>68</v>
      </c>
      <c r="B88" s="53"/>
      <c r="C88" s="54">
        <v>1871656.28</v>
      </c>
      <c r="D88" s="54">
        <v>1817150.2250585307</v>
      </c>
      <c r="E88" s="54">
        <v>1801374</v>
      </c>
      <c r="F88" s="55">
        <f>IF(D88&gt;0,100*E88/D88,0)</f>
        <v>99.1318150342786</v>
      </c>
      <c r="G88" s="41"/>
      <c r="H88" s="229">
        <v>5698.594236452742</v>
      </c>
      <c r="I88" s="230">
        <v>5426.503875563994</v>
      </c>
      <c r="J88" s="230"/>
      <c r="K88" s="55"/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231"/>
      <c r="I89" s="232"/>
      <c r="J89" s="232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31496062992125984" top="0.3937007874015748" bottom="0.3937007874015748" header="0" footer="0.2755905511811024"/>
  <pageSetup firstPageNumber="9" useFirstPageNumber="1" horizontalDpi="600" verticalDpi="600" orientation="portrait" paperSize="9" scale="74" r:id="rId1"/>
  <colBreaks count="1" manualBreakCount="1">
    <brk id="11" max="6553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5"/>
  <dimension ref="A1:K626"/>
  <sheetViews>
    <sheetView view="pageBreakPreview" zoomScale="80" zoomScaleNormal="80" zoomScaleSheetLayoutView="80" zoomScalePageLayoutView="0" workbookViewId="0" topLeftCell="A52">
      <selection activeCell="N66" sqref="N66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9" width="12.421875" style="61" customWidth="1"/>
    <col min="10" max="10" width="15.00390625" style="61" customWidth="1"/>
    <col min="11" max="11" width="12.421875" style="61" customWidth="1"/>
    <col min="12" max="12" width="0.71875" style="7" customWidth="1"/>
    <col min="13" max="14" width="11.57421875" style="7" hidden="1" customWidth="1"/>
    <col min="15" max="15" width="11.57421875" style="7" customWidth="1"/>
    <col min="16" max="16384" width="9.8515625" style="61" customWidth="1"/>
  </cols>
  <sheetData>
    <row r="1" spans="1:11" s="1" customFormat="1" ht="12.75" customHeight="1">
      <c r="A1" s="293" t="s">
        <v>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294" t="s">
        <v>70</v>
      </c>
      <c r="K2" s="2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95" t="s">
        <v>3</v>
      </c>
      <c r="D4" s="296"/>
      <c r="E4" s="296"/>
      <c r="F4" s="297"/>
      <c r="G4" s="10"/>
      <c r="H4" s="298" t="s">
        <v>4</v>
      </c>
      <c r="I4" s="299"/>
      <c r="J4" s="299"/>
      <c r="K4" s="30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298</v>
      </c>
      <c r="I7" s="22" t="s">
        <v>7</v>
      </c>
      <c r="J7" s="22">
        <v>12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224"/>
      <c r="I9" s="224"/>
      <c r="J9" s="224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224"/>
      <c r="I10" s="224"/>
      <c r="J10" s="224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224"/>
      <c r="I11" s="224"/>
      <c r="J11" s="224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224"/>
      <c r="I12" s="224"/>
      <c r="J12" s="224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225"/>
      <c r="I13" s="226"/>
      <c r="J13" s="2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224"/>
      <c r="I14" s="224"/>
      <c r="J14" s="2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225"/>
      <c r="I15" s="226"/>
      <c r="J15" s="2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224"/>
      <c r="I16" s="224"/>
      <c r="J16" s="224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225"/>
      <c r="I17" s="226"/>
      <c r="J17" s="2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224"/>
      <c r="I18" s="224"/>
      <c r="J18" s="224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224"/>
      <c r="I19" s="224"/>
      <c r="J19" s="2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224"/>
      <c r="I20" s="224"/>
      <c r="J20" s="2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224"/>
      <c r="I21" s="224"/>
      <c r="J21" s="224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225"/>
      <c r="I22" s="226"/>
      <c r="J22" s="2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224"/>
      <c r="I23" s="224"/>
      <c r="J23" s="224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225"/>
      <c r="I24" s="226"/>
      <c r="J24" s="2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224"/>
      <c r="I25" s="224"/>
      <c r="J25" s="224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225"/>
      <c r="I26" s="226"/>
      <c r="J26" s="2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224"/>
      <c r="I27" s="224"/>
      <c r="J27" s="224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224"/>
      <c r="I28" s="224"/>
      <c r="J28" s="224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224"/>
      <c r="I29" s="224"/>
      <c r="J29" s="224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224"/>
      <c r="I30" s="224"/>
      <c r="J30" s="224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225"/>
      <c r="I31" s="226"/>
      <c r="J31" s="2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224"/>
      <c r="I32" s="224"/>
      <c r="J32" s="224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224"/>
      <c r="I33" s="224"/>
      <c r="J33" s="224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224"/>
      <c r="I34" s="224"/>
      <c r="J34" s="224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224"/>
      <c r="I35" s="224"/>
      <c r="J35" s="224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224"/>
      <c r="I36" s="224"/>
      <c r="J36" s="224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225"/>
      <c r="I37" s="226"/>
      <c r="J37" s="2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224"/>
      <c r="I38" s="224"/>
      <c r="J38" s="224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225">
        <v>0.074</v>
      </c>
      <c r="I39" s="226">
        <v>0.1</v>
      </c>
      <c r="J39" s="226">
        <v>0.1</v>
      </c>
      <c r="K39" s="42">
        <f>IF(I39&gt;0,100*J39/I39,0)</f>
        <v>100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224"/>
      <c r="I40" s="224"/>
      <c r="J40" s="224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224"/>
      <c r="I41" s="224"/>
      <c r="J41" s="224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224"/>
      <c r="I42" s="224"/>
      <c r="J42" s="224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224"/>
      <c r="I43" s="224"/>
      <c r="J43" s="224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224"/>
      <c r="I44" s="224"/>
      <c r="J44" s="224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224"/>
      <c r="I45" s="224"/>
      <c r="J45" s="224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224"/>
      <c r="I46" s="224"/>
      <c r="J46" s="224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224"/>
      <c r="I47" s="224"/>
      <c r="J47" s="224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224"/>
      <c r="I48" s="224"/>
      <c r="J48" s="224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224"/>
      <c r="I49" s="224"/>
      <c r="J49" s="224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225"/>
      <c r="I50" s="226"/>
      <c r="J50" s="2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224"/>
      <c r="I51" s="224"/>
      <c r="J51" s="224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225"/>
      <c r="I52" s="226"/>
      <c r="J52" s="2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224"/>
      <c r="I53" s="224"/>
      <c r="J53" s="224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224"/>
      <c r="I54" s="224"/>
      <c r="J54" s="224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224"/>
      <c r="I55" s="224"/>
      <c r="J55" s="224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224"/>
      <c r="I56" s="224"/>
      <c r="J56" s="224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224"/>
      <c r="I57" s="224"/>
      <c r="J57" s="224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224"/>
      <c r="I58" s="224"/>
      <c r="J58" s="224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225"/>
      <c r="I59" s="226"/>
      <c r="J59" s="2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224"/>
      <c r="I60" s="224"/>
      <c r="J60" s="224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224">
        <v>2.6</v>
      </c>
      <c r="I61" s="224">
        <v>5.785</v>
      </c>
      <c r="J61" s="224">
        <v>4.4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224">
        <v>0.048</v>
      </c>
      <c r="I62" s="224">
        <v>0.324</v>
      </c>
      <c r="J62" s="224">
        <v>0.225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224">
        <v>4.539</v>
      </c>
      <c r="I63" s="224">
        <v>10.458</v>
      </c>
      <c r="J63" s="224">
        <v>9.63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225">
        <v>7.186999999999999</v>
      </c>
      <c r="I64" s="226">
        <v>16.567</v>
      </c>
      <c r="J64" s="226">
        <v>14.255</v>
      </c>
      <c r="K64" s="42">
        <f>IF(I64&gt;0,100*J64/I64,0)</f>
        <v>86.04454638739664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224"/>
      <c r="I65" s="224"/>
      <c r="J65" s="224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225">
        <v>27.677</v>
      </c>
      <c r="I66" s="226">
        <v>32</v>
      </c>
      <c r="J66" s="226">
        <v>28.578</v>
      </c>
      <c r="K66" s="42">
        <f>IF(I66&gt;0,100*J66/I66,0)</f>
        <v>89.30624999999999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224"/>
      <c r="I67" s="224"/>
      <c r="J67" s="224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224"/>
      <c r="I68" s="224"/>
      <c r="J68" s="224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224"/>
      <c r="I69" s="224"/>
      <c r="J69" s="224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225"/>
      <c r="I70" s="226"/>
      <c r="J70" s="2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224"/>
      <c r="I71" s="224"/>
      <c r="J71" s="224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224">
        <v>0.852</v>
      </c>
      <c r="I72" s="224">
        <v>1.066</v>
      </c>
      <c r="J72" s="224">
        <v>1.091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224">
        <v>2.625</v>
      </c>
      <c r="I73" s="224">
        <v>2.625</v>
      </c>
      <c r="J73" s="224">
        <v>1.91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224">
        <v>1.262</v>
      </c>
      <c r="I74" s="224">
        <v>1.795</v>
      </c>
      <c r="J74" s="224">
        <v>1.925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224">
        <v>0.017443999999999998</v>
      </c>
      <c r="I75" s="224">
        <v>0.014</v>
      </c>
      <c r="J75" s="224">
        <v>0.027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224">
        <v>1.971</v>
      </c>
      <c r="I76" s="224">
        <v>4.275</v>
      </c>
      <c r="J76" s="224">
        <v>4.55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224"/>
      <c r="I77" s="224"/>
      <c r="J77" s="224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224">
        <v>0.635</v>
      </c>
      <c r="I78" s="224">
        <v>0.629</v>
      </c>
      <c r="J78" s="224">
        <v>0.888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224">
        <v>11.811</v>
      </c>
      <c r="I79" s="224">
        <v>18.809</v>
      </c>
      <c r="J79" s="224">
        <v>11.85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225">
        <v>19.173444</v>
      </c>
      <c r="I80" s="226">
        <v>29.213</v>
      </c>
      <c r="J80" s="226">
        <v>22.241</v>
      </c>
      <c r="K80" s="42">
        <f>IF(I80&gt;0,100*J80/I80,0)</f>
        <v>76.13391298394549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224"/>
      <c r="I81" s="224"/>
      <c r="J81" s="224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224">
        <v>0.045</v>
      </c>
      <c r="I82" s="224">
        <v>0.045</v>
      </c>
      <c r="J82" s="224">
        <v>0.074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224"/>
      <c r="I83" s="224"/>
      <c r="J83" s="224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225">
        <v>0.045</v>
      </c>
      <c r="I84" s="226">
        <v>0.045</v>
      </c>
      <c r="J84" s="226">
        <v>0.074</v>
      </c>
      <c r="K84" s="42">
        <f>IF(I84&gt;0,100*J84/I84,0)</f>
        <v>164.44444444444443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224"/>
      <c r="I85" s="224"/>
      <c r="J85" s="224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224"/>
      <c r="I86" s="224"/>
      <c r="J86" s="224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227"/>
      <c r="I87" s="228"/>
      <c r="J87" s="228"/>
      <c r="K87" s="51"/>
    </row>
    <row r="88" spans="1:11" s="43" customFormat="1" ht="11.25" customHeight="1">
      <c r="A88" s="52" t="s">
        <v>68</v>
      </c>
      <c r="B88" s="53"/>
      <c r="C88" s="54"/>
      <c r="D88" s="54"/>
      <c r="E88" s="54"/>
      <c r="F88" s="55"/>
      <c r="G88" s="41"/>
      <c r="H88" s="229">
        <v>54.15644400000001</v>
      </c>
      <c r="I88" s="230">
        <v>77.925</v>
      </c>
      <c r="J88" s="230">
        <v>65.248</v>
      </c>
      <c r="K88" s="55">
        <f>IF(I88&gt;0,100*J88/I88,0)</f>
        <v>83.73179339108117</v>
      </c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231"/>
      <c r="I89" s="232"/>
      <c r="J89" s="232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31496062992125984" top="0.3937007874015748" bottom="0.3937007874015748" header="0" footer="0.2755905511811024"/>
  <pageSetup firstPageNumber="9" useFirstPageNumber="1" horizontalDpi="600" verticalDpi="600" orientation="portrait" paperSize="9" scale="7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6"/>
  <dimension ref="A1:K626"/>
  <sheetViews>
    <sheetView view="pageBreakPreview" zoomScale="80" zoomScaleNormal="80" zoomScaleSheetLayoutView="80" zoomScalePageLayoutView="0" workbookViewId="0" topLeftCell="A46">
      <selection activeCell="N66" sqref="N66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9" width="12.421875" style="61" customWidth="1"/>
    <col min="10" max="10" width="15.00390625" style="61" customWidth="1"/>
    <col min="11" max="11" width="12.421875" style="61" customWidth="1"/>
    <col min="12" max="12" width="0.71875" style="7" customWidth="1"/>
    <col min="13" max="14" width="11.57421875" style="7" hidden="1" customWidth="1"/>
    <col min="15" max="15" width="11.57421875" style="7" customWidth="1"/>
    <col min="16" max="16384" width="9.8515625" style="61" customWidth="1"/>
  </cols>
  <sheetData>
    <row r="1" spans="1:11" s="1" customFormat="1" ht="12.75" customHeight="1">
      <c r="A1" s="293" t="s">
        <v>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294" t="s">
        <v>70</v>
      </c>
      <c r="K2" s="2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95" t="s">
        <v>3</v>
      </c>
      <c r="D4" s="296"/>
      <c r="E4" s="296"/>
      <c r="F4" s="297"/>
      <c r="G4" s="10"/>
      <c r="H4" s="298" t="s">
        <v>4</v>
      </c>
      <c r="I4" s="299"/>
      <c r="J4" s="299"/>
      <c r="K4" s="30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298</v>
      </c>
      <c r="I7" s="22" t="s">
        <v>7</v>
      </c>
      <c r="J7" s="22">
        <v>12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224"/>
      <c r="I9" s="224"/>
      <c r="J9" s="224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224"/>
      <c r="I10" s="224"/>
      <c r="J10" s="224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224"/>
      <c r="I11" s="224"/>
      <c r="J11" s="224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224"/>
      <c r="I12" s="224"/>
      <c r="J12" s="224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225"/>
      <c r="I13" s="226"/>
      <c r="J13" s="2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224"/>
      <c r="I14" s="224"/>
      <c r="J14" s="2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225"/>
      <c r="I15" s="226"/>
      <c r="J15" s="2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224"/>
      <c r="I16" s="224"/>
      <c r="J16" s="224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225"/>
      <c r="I17" s="226"/>
      <c r="J17" s="2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224"/>
      <c r="I18" s="224"/>
      <c r="J18" s="224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224"/>
      <c r="I19" s="224"/>
      <c r="J19" s="2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224"/>
      <c r="I20" s="224"/>
      <c r="J20" s="2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224"/>
      <c r="I21" s="224"/>
      <c r="J21" s="224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225"/>
      <c r="I22" s="226"/>
      <c r="J22" s="2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224"/>
      <c r="I23" s="224"/>
      <c r="J23" s="224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225"/>
      <c r="I24" s="226"/>
      <c r="J24" s="2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224"/>
      <c r="I25" s="224"/>
      <c r="J25" s="224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225"/>
      <c r="I26" s="226"/>
      <c r="J26" s="2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224"/>
      <c r="I27" s="224"/>
      <c r="J27" s="224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224"/>
      <c r="I28" s="224"/>
      <c r="J28" s="224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224"/>
      <c r="I29" s="224"/>
      <c r="J29" s="224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224"/>
      <c r="I30" s="224"/>
      <c r="J30" s="224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225"/>
      <c r="I31" s="226"/>
      <c r="J31" s="2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224"/>
      <c r="I32" s="224"/>
      <c r="J32" s="224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224"/>
      <c r="I33" s="224"/>
      <c r="J33" s="224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224"/>
      <c r="I34" s="224"/>
      <c r="J34" s="224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224"/>
      <c r="I35" s="224"/>
      <c r="J35" s="224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224">
        <v>4.8</v>
      </c>
      <c r="I36" s="224">
        <v>6.16</v>
      </c>
      <c r="J36" s="224">
        <v>5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225">
        <v>4.8</v>
      </c>
      <c r="I37" s="226">
        <v>6.16</v>
      </c>
      <c r="J37" s="226">
        <v>5</v>
      </c>
      <c r="K37" s="42">
        <f>IF(I37&gt;0,100*J37/I37,0)</f>
        <v>81.16883116883116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224"/>
      <c r="I38" s="224"/>
      <c r="J38" s="224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225"/>
      <c r="I39" s="226"/>
      <c r="J39" s="2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224"/>
      <c r="I40" s="224"/>
      <c r="J40" s="224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224"/>
      <c r="I41" s="224"/>
      <c r="J41" s="224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224"/>
      <c r="I42" s="224"/>
      <c r="J42" s="224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224"/>
      <c r="I43" s="224"/>
      <c r="J43" s="224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224"/>
      <c r="I44" s="224"/>
      <c r="J44" s="224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224"/>
      <c r="I45" s="224"/>
      <c r="J45" s="224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224"/>
      <c r="I46" s="224"/>
      <c r="J46" s="224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224"/>
      <c r="I47" s="224"/>
      <c r="J47" s="224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224"/>
      <c r="I48" s="224"/>
      <c r="J48" s="224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224"/>
      <c r="I49" s="224"/>
      <c r="J49" s="224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225"/>
      <c r="I50" s="226"/>
      <c r="J50" s="2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224"/>
      <c r="I51" s="224"/>
      <c r="J51" s="224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225"/>
      <c r="I52" s="226"/>
      <c r="J52" s="2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224"/>
      <c r="I53" s="224"/>
      <c r="J53" s="224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224"/>
      <c r="I54" s="224"/>
      <c r="J54" s="224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224"/>
      <c r="I55" s="224"/>
      <c r="J55" s="224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224"/>
      <c r="I56" s="224"/>
      <c r="J56" s="224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224"/>
      <c r="I57" s="224"/>
      <c r="J57" s="224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224"/>
      <c r="I58" s="224"/>
      <c r="J58" s="224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225"/>
      <c r="I59" s="226"/>
      <c r="J59" s="2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224"/>
      <c r="I60" s="224"/>
      <c r="J60" s="224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224">
        <v>14.702</v>
      </c>
      <c r="I61" s="224">
        <v>5.713</v>
      </c>
      <c r="J61" s="224">
        <v>4.45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224">
        <v>7.809</v>
      </c>
      <c r="I62" s="224">
        <v>2.072</v>
      </c>
      <c r="J62" s="224">
        <v>1.518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224">
        <v>156.447</v>
      </c>
      <c r="I63" s="224">
        <v>104.481</v>
      </c>
      <c r="J63" s="224">
        <v>81.625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225">
        <v>178.958</v>
      </c>
      <c r="I64" s="226">
        <v>112.26599999999999</v>
      </c>
      <c r="J64" s="226">
        <v>87.593</v>
      </c>
      <c r="K64" s="42">
        <f>IF(I64&gt;0,100*J64/I64,0)</f>
        <v>78.02273172643545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224"/>
      <c r="I65" s="224"/>
      <c r="J65" s="224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225">
        <v>5</v>
      </c>
      <c r="I66" s="226">
        <v>1.922</v>
      </c>
      <c r="J66" s="226">
        <v>1.44</v>
      </c>
      <c r="K66" s="42">
        <f>IF(I66&gt;0,100*J66/I66,0)</f>
        <v>74.92195629552549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224"/>
      <c r="I67" s="224"/>
      <c r="J67" s="224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224"/>
      <c r="I68" s="224"/>
      <c r="J68" s="224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224"/>
      <c r="I69" s="224"/>
      <c r="J69" s="224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225"/>
      <c r="I70" s="226"/>
      <c r="J70" s="2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224"/>
      <c r="I71" s="224"/>
      <c r="J71" s="224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224">
        <v>1.349</v>
      </c>
      <c r="I72" s="224">
        <v>1.341</v>
      </c>
      <c r="J72" s="224">
        <v>1.357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224">
        <v>1.025</v>
      </c>
      <c r="I73" s="224">
        <v>1.025</v>
      </c>
      <c r="J73" s="224">
        <v>1.32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224">
        <v>0.003</v>
      </c>
      <c r="I74" s="224">
        <v>0.052</v>
      </c>
      <c r="J74" s="224">
        <v>0.072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224"/>
      <c r="I75" s="224"/>
      <c r="J75" s="224"/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224">
        <v>3.742</v>
      </c>
      <c r="I76" s="224">
        <v>8.184</v>
      </c>
      <c r="J76" s="224">
        <v>9.572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224"/>
      <c r="I77" s="224"/>
      <c r="J77" s="224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224">
        <v>0.808</v>
      </c>
      <c r="I78" s="224">
        <v>0.675</v>
      </c>
      <c r="J78" s="224">
        <v>0.364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224">
        <v>3.974</v>
      </c>
      <c r="I79" s="224">
        <v>3.769</v>
      </c>
      <c r="J79" s="224">
        <v>2.18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225">
        <v>10.901</v>
      </c>
      <c r="I80" s="226">
        <v>15.046</v>
      </c>
      <c r="J80" s="226">
        <v>14.865</v>
      </c>
      <c r="K80" s="42">
        <f>IF(I80&gt;0,100*J80/I80,0)</f>
        <v>98.79702246444238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224"/>
      <c r="I81" s="224"/>
      <c r="J81" s="224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224">
        <v>0.172</v>
      </c>
      <c r="I82" s="224">
        <v>0.213</v>
      </c>
      <c r="J82" s="224">
        <v>0.213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224">
        <v>0.175</v>
      </c>
      <c r="I83" s="224">
        <v>0.14</v>
      </c>
      <c r="J83" s="224">
        <v>0.147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225">
        <v>0.347</v>
      </c>
      <c r="I84" s="226">
        <v>0.353</v>
      </c>
      <c r="J84" s="226">
        <v>0.36</v>
      </c>
      <c r="K84" s="42">
        <f>IF(I84&gt;0,100*J84/I84,0)</f>
        <v>101.98300283286119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224"/>
      <c r="I85" s="224"/>
      <c r="J85" s="224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224"/>
      <c r="I86" s="224"/>
      <c r="J86" s="224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227"/>
      <c r="I87" s="228"/>
      <c r="J87" s="228"/>
      <c r="K87" s="51"/>
    </row>
    <row r="88" spans="1:11" s="43" customFormat="1" ht="11.25" customHeight="1">
      <c r="A88" s="52" t="s">
        <v>68</v>
      </c>
      <c r="B88" s="53"/>
      <c r="C88" s="54"/>
      <c r="D88" s="54"/>
      <c r="E88" s="54"/>
      <c r="F88" s="55"/>
      <c r="G88" s="41"/>
      <c r="H88" s="229">
        <v>200.00600000000003</v>
      </c>
      <c r="I88" s="230">
        <v>135.74699999999999</v>
      </c>
      <c r="J88" s="230">
        <v>109.258</v>
      </c>
      <c r="K88" s="55">
        <f>IF(I88&gt;0,100*J88/I88,0)</f>
        <v>80.48649325583622</v>
      </c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231"/>
      <c r="I89" s="232"/>
      <c r="J89" s="232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31496062992125984" top="0.3937007874015748" bottom="0.3937007874015748" header="0" footer="0.2755905511811024"/>
  <pageSetup firstPageNumber="9" useFirstPageNumber="1" horizontalDpi="600" verticalDpi="600" orientation="portrait" paperSize="9" scale="7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7"/>
  <dimension ref="A1:K626"/>
  <sheetViews>
    <sheetView view="pageBreakPreview" zoomScale="80" zoomScaleNormal="80" zoomScaleSheetLayoutView="80" zoomScalePageLayoutView="0" workbookViewId="0" topLeftCell="A58">
      <selection activeCell="N66" sqref="N66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9" width="12.421875" style="61" customWidth="1"/>
    <col min="10" max="10" width="15.00390625" style="61" customWidth="1"/>
    <col min="11" max="11" width="12.421875" style="61" customWidth="1"/>
    <col min="12" max="12" width="0.71875" style="7" customWidth="1"/>
    <col min="13" max="14" width="11.57421875" style="7" hidden="1" customWidth="1"/>
    <col min="15" max="15" width="11.57421875" style="7" customWidth="1"/>
    <col min="16" max="16384" width="9.8515625" style="61" customWidth="1"/>
  </cols>
  <sheetData>
    <row r="1" spans="1:11" s="1" customFormat="1" ht="12.75" customHeight="1">
      <c r="A1" s="293" t="s">
        <v>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294" t="s">
        <v>70</v>
      </c>
      <c r="K2" s="2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95" t="s">
        <v>3</v>
      </c>
      <c r="D4" s="296"/>
      <c r="E4" s="296"/>
      <c r="F4" s="297"/>
      <c r="G4" s="10"/>
      <c r="H4" s="298" t="s">
        <v>4</v>
      </c>
      <c r="I4" s="299"/>
      <c r="J4" s="299"/>
      <c r="K4" s="30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298</v>
      </c>
      <c r="I7" s="22" t="s">
        <v>7</v>
      </c>
      <c r="J7" s="22">
        <v>12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224"/>
      <c r="I9" s="224"/>
      <c r="J9" s="224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224"/>
      <c r="I10" s="224"/>
      <c r="J10" s="224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224"/>
      <c r="I11" s="224"/>
      <c r="J11" s="224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224"/>
      <c r="I12" s="224"/>
      <c r="J12" s="224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225"/>
      <c r="I13" s="226"/>
      <c r="J13" s="2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224"/>
      <c r="I14" s="224"/>
      <c r="J14" s="2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225"/>
      <c r="I15" s="226"/>
      <c r="J15" s="2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224"/>
      <c r="I16" s="224"/>
      <c r="J16" s="224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225"/>
      <c r="I17" s="226"/>
      <c r="J17" s="2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224"/>
      <c r="I18" s="224"/>
      <c r="J18" s="224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224"/>
      <c r="I19" s="224"/>
      <c r="J19" s="2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224"/>
      <c r="I20" s="224"/>
      <c r="J20" s="2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224"/>
      <c r="I21" s="224"/>
      <c r="J21" s="224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225"/>
      <c r="I22" s="226"/>
      <c r="J22" s="2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224"/>
      <c r="I23" s="224"/>
      <c r="J23" s="224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225"/>
      <c r="I24" s="226"/>
      <c r="J24" s="2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224"/>
      <c r="I25" s="224"/>
      <c r="J25" s="224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225"/>
      <c r="I26" s="226"/>
      <c r="J26" s="2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224"/>
      <c r="I27" s="224"/>
      <c r="J27" s="224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224"/>
      <c r="I28" s="224"/>
      <c r="J28" s="224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224"/>
      <c r="I29" s="224"/>
      <c r="J29" s="224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224"/>
      <c r="I30" s="224"/>
      <c r="J30" s="224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225"/>
      <c r="I31" s="226"/>
      <c r="J31" s="2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224"/>
      <c r="I32" s="224"/>
      <c r="J32" s="224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224"/>
      <c r="I33" s="224"/>
      <c r="J33" s="224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224"/>
      <c r="I34" s="224"/>
      <c r="J34" s="224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224"/>
      <c r="I35" s="224"/>
      <c r="J35" s="224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224">
        <v>108</v>
      </c>
      <c r="I36" s="224">
        <v>138.6</v>
      </c>
      <c r="J36" s="224">
        <v>108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225">
        <v>108</v>
      </c>
      <c r="I37" s="226">
        <v>138.6</v>
      </c>
      <c r="J37" s="226">
        <v>108</v>
      </c>
      <c r="K37" s="42">
        <f>IF(I37&gt;0,100*J37/I37,0)</f>
        <v>77.92207792207793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224"/>
      <c r="I38" s="224"/>
      <c r="J38" s="224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225">
        <v>1.4</v>
      </c>
      <c r="I39" s="226">
        <v>1.32</v>
      </c>
      <c r="J39" s="226">
        <v>1.3</v>
      </c>
      <c r="K39" s="42">
        <f>IF(I39&gt;0,100*J39/I39,0)</f>
        <v>98.48484848484848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224"/>
      <c r="I40" s="224"/>
      <c r="J40" s="224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224"/>
      <c r="I41" s="224"/>
      <c r="J41" s="224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224"/>
      <c r="I42" s="224"/>
      <c r="J42" s="224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224"/>
      <c r="I43" s="224"/>
      <c r="J43" s="224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224"/>
      <c r="I44" s="224"/>
      <c r="J44" s="224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224"/>
      <c r="I45" s="224"/>
      <c r="J45" s="224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224"/>
      <c r="I46" s="224"/>
      <c r="J46" s="224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224"/>
      <c r="I47" s="224"/>
      <c r="J47" s="224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224"/>
      <c r="I48" s="224"/>
      <c r="J48" s="224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224"/>
      <c r="I49" s="224"/>
      <c r="J49" s="224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225"/>
      <c r="I50" s="226"/>
      <c r="J50" s="2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224"/>
      <c r="I51" s="224"/>
      <c r="J51" s="224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225"/>
      <c r="I52" s="226"/>
      <c r="J52" s="2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224"/>
      <c r="I53" s="224"/>
      <c r="J53" s="224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224"/>
      <c r="I54" s="224"/>
      <c r="J54" s="224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224"/>
      <c r="I55" s="224"/>
      <c r="J55" s="224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224"/>
      <c r="I56" s="224"/>
      <c r="J56" s="224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224"/>
      <c r="I57" s="224"/>
      <c r="J57" s="224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224"/>
      <c r="I58" s="224"/>
      <c r="J58" s="224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225"/>
      <c r="I59" s="226"/>
      <c r="J59" s="2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224"/>
      <c r="I60" s="224"/>
      <c r="J60" s="224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224">
        <v>63.892</v>
      </c>
      <c r="I61" s="224">
        <v>51.181</v>
      </c>
      <c r="J61" s="224">
        <v>34.69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224">
        <v>479.875</v>
      </c>
      <c r="I62" s="224">
        <v>637.465</v>
      </c>
      <c r="J62" s="224">
        <v>475.298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224">
        <v>468.63</v>
      </c>
      <c r="I63" s="224">
        <v>547.901</v>
      </c>
      <c r="J63" s="224">
        <v>382.879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225">
        <v>1012.397</v>
      </c>
      <c r="I64" s="226">
        <v>1236.547</v>
      </c>
      <c r="J64" s="226">
        <v>892.867</v>
      </c>
      <c r="K64" s="42">
        <f>IF(I64&gt;0,100*J64/I64,0)</f>
        <v>72.20647496617597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224"/>
      <c r="I65" s="224"/>
      <c r="J65" s="224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225">
        <v>48.112</v>
      </c>
      <c r="I66" s="226">
        <v>82.832</v>
      </c>
      <c r="J66" s="226">
        <v>79.025</v>
      </c>
      <c r="K66" s="42">
        <f>IF(I66&gt;0,100*J66/I66,0)</f>
        <v>95.40395016418778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224"/>
      <c r="I67" s="224"/>
      <c r="J67" s="224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224"/>
      <c r="I68" s="224"/>
      <c r="J68" s="224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224"/>
      <c r="I69" s="224"/>
      <c r="J69" s="224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225"/>
      <c r="I70" s="226"/>
      <c r="J70" s="2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224"/>
      <c r="I71" s="224"/>
      <c r="J71" s="224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224">
        <v>45.075</v>
      </c>
      <c r="I72" s="224">
        <v>47.341</v>
      </c>
      <c r="J72" s="224">
        <v>48.054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224">
        <v>3.6</v>
      </c>
      <c r="I73" s="224">
        <v>3.6</v>
      </c>
      <c r="J73" s="224">
        <v>3.6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224">
        <v>5.295</v>
      </c>
      <c r="I74" s="224">
        <v>7.974</v>
      </c>
      <c r="J74" s="224">
        <v>6.046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224"/>
      <c r="I75" s="224">
        <v>0.245</v>
      </c>
      <c r="J75" s="224">
        <v>0.178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224">
        <v>125.067</v>
      </c>
      <c r="I76" s="224">
        <v>128.179</v>
      </c>
      <c r="J76" s="224">
        <v>112.011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224"/>
      <c r="I77" s="224"/>
      <c r="J77" s="224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224">
        <v>20.977</v>
      </c>
      <c r="I78" s="224">
        <v>17.753</v>
      </c>
      <c r="J78" s="224">
        <v>9.675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224">
        <v>34.445</v>
      </c>
      <c r="I79" s="224">
        <v>31.653</v>
      </c>
      <c r="J79" s="224">
        <v>50.068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225">
        <v>234.459</v>
      </c>
      <c r="I80" s="226">
        <v>236.74499999999998</v>
      </c>
      <c r="J80" s="226">
        <v>229.632</v>
      </c>
      <c r="K80" s="42">
        <f>IF(I80&gt;0,100*J80/I80,0)</f>
        <v>96.99550148894382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224"/>
      <c r="I81" s="224"/>
      <c r="J81" s="224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224">
        <v>0.151</v>
      </c>
      <c r="I82" s="224">
        <v>0.182</v>
      </c>
      <c r="J82" s="224">
        <v>0.179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224">
        <v>0.095</v>
      </c>
      <c r="I83" s="224">
        <v>0.071</v>
      </c>
      <c r="J83" s="224">
        <v>0.071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225">
        <v>0.246</v>
      </c>
      <c r="I84" s="226">
        <v>0.253</v>
      </c>
      <c r="J84" s="226">
        <v>0.25</v>
      </c>
      <c r="K84" s="42">
        <f>IF(I84&gt;0,100*J84/I84,0)</f>
        <v>98.81422924901186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224"/>
      <c r="I85" s="224"/>
      <c r="J85" s="224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224"/>
      <c r="I86" s="224"/>
      <c r="J86" s="224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227"/>
      <c r="I87" s="228"/>
      <c r="J87" s="228"/>
      <c r="K87" s="51"/>
    </row>
    <row r="88" spans="1:11" s="43" customFormat="1" ht="11.25" customHeight="1">
      <c r="A88" s="52" t="s">
        <v>68</v>
      </c>
      <c r="B88" s="53"/>
      <c r="C88" s="54"/>
      <c r="D88" s="54"/>
      <c r="E88" s="54"/>
      <c r="F88" s="55"/>
      <c r="G88" s="41"/>
      <c r="H88" s="229">
        <v>1404.6140000000003</v>
      </c>
      <c r="I88" s="230">
        <v>1696.2969999999998</v>
      </c>
      <c r="J88" s="230">
        <v>1311.074</v>
      </c>
      <c r="K88" s="55">
        <f>IF(I88&gt;0,100*J88/I88,0)</f>
        <v>77.29035658260317</v>
      </c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231"/>
      <c r="I89" s="232"/>
      <c r="J89" s="232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31496062992125984" top="0.3937007874015748" bottom="0.3937007874015748" header="0" footer="0.2755905511811024"/>
  <pageSetup firstPageNumber="9" useFirstPageNumber="1" horizontalDpi="600" verticalDpi="600" orientation="portrait" paperSize="9" scale="7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48"/>
  <dimension ref="A1:K626"/>
  <sheetViews>
    <sheetView view="pageBreakPreview" zoomScale="80" zoomScaleNormal="80" zoomScaleSheetLayoutView="80" zoomScalePageLayoutView="0" workbookViewId="0" topLeftCell="A46">
      <selection activeCell="N66" sqref="N66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9" width="12.421875" style="61" customWidth="1"/>
    <col min="10" max="10" width="15.00390625" style="61" customWidth="1"/>
    <col min="11" max="11" width="12.421875" style="61" customWidth="1"/>
    <col min="12" max="12" width="0.71875" style="7" customWidth="1"/>
    <col min="13" max="14" width="11.57421875" style="7" hidden="1" customWidth="1"/>
    <col min="15" max="15" width="11.57421875" style="7" customWidth="1"/>
    <col min="16" max="16384" width="9.8515625" style="61" customWidth="1"/>
  </cols>
  <sheetData>
    <row r="1" spans="1:11" s="1" customFormat="1" ht="12.75" customHeight="1">
      <c r="A1" s="293" t="s">
        <v>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294" t="s">
        <v>70</v>
      </c>
      <c r="K2" s="2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95" t="s">
        <v>3</v>
      </c>
      <c r="D4" s="296"/>
      <c r="E4" s="296"/>
      <c r="F4" s="297"/>
      <c r="G4" s="10"/>
      <c r="H4" s="298" t="s">
        <v>4</v>
      </c>
      <c r="I4" s="299"/>
      <c r="J4" s="299"/>
      <c r="K4" s="30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298</v>
      </c>
      <c r="I7" s="22" t="s">
        <v>7</v>
      </c>
      <c r="J7" s="22">
        <v>12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224"/>
      <c r="I9" s="224">
        <v>0.169</v>
      </c>
      <c r="J9" s="224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224"/>
      <c r="I10" s="224">
        <v>0.004</v>
      </c>
      <c r="J10" s="224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224"/>
      <c r="I11" s="224">
        <v>0.012</v>
      </c>
      <c r="J11" s="224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224"/>
      <c r="I12" s="224">
        <v>0.054</v>
      </c>
      <c r="J12" s="224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225"/>
      <c r="I13" s="226">
        <v>0.23900000000000002</v>
      </c>
      <c r="J13" s="2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224"/>
      <c r="I14" s="224"/>
      <c r="J14" s="2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225"/>
      <c r="I15" s="226"/>
      <c r="J15" s="2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224"/>
      <c r="I16" s="224"/>
      <c r="J16" s="224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225">
        <v>0.001</v>
      </c>
      <c r="I17" s="226"/>
      <c r="J17" s="2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224"/>
      <c r="I18" s="224"/>
      <c r="J18" s="224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224"/>
      <c r="I19" s="224"/>
      <c r="J19" s="2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224"/>
      <c r="I20" s="224"/>
      <c r="J20" s="2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224"/>
      <c r="I21" s="224"/>
      <c r="J21" s="224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225"/>
      <c r="I22" s="226"/>
      <c r="J22" s="2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224"/>
      <c r="I23" s="224"/>
      <c r="J23" s="224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225"/>
      <c r="I24" s="226"/>
      <c r="J24" s="2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224"/>
      <c r="I25" s="224"/>
      <c r="J25" s="224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225"/>
      <c r="I26" s="226"/>
      <c r="J26" s="2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224"/>
      <c r="I27" s="224"/>
      <c r="J27" s="224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224"/>
      <c r="I28" s="224"/>
      <c r="J28" s="224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224"/>
      <c r="I29" s="224"/>
      <c r="J29" s="224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224"/>
      <c r="I30" s="224"/>
      <c r="J30" s="224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225"/>
      <c r="I31" s="226"/>
      <c r="J31" s="2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224"/>
      <c r="I32" s="224"/>
      <c r="J32" s="224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224">
        <v>0.023</v>
      </c>
      <c r="I33" s="224">
        <v>0.025</v>
      </c>
      <c r="J33" s="224">
        <v>0.025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224"/>
      <c r="I34" s="224"/>
      <c r="J34" s="224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224"/>
      <c r="I35" s="224"/>
      <c r="J35" s="224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224">
        <v>7.311</v>
      </c>
      <c r="I36" s="224">
        <v>9.24</v>
      </c>
      <c r="J36" s="224">
        <v>7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225">
        <v>7.334</v>
      </c>
      <c r="I37" s="226">
        <v>9.265</v>
      </c>
      <c r="J37" s="226">
        <v>7.025</v>
      </c>
      <c r="K37" s="42">
        <f>IF(I37&gt;0,100*J37/I37,0)</f>
        <v>75.82298974635725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224"/>
      <c r="I38" s="224"/>
      <c r="J38" s="224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225">
        <v>0.272</v>
      </c>
      <c r="I39" s="226">
        <v>0.5</v>
      </c>
      <c r="J39" s="226">
        <v>0.5</v>
      </c>
      <c r="K39" s="42">
        <f>IF(I39&gt;0,100*J39/I39,0)</f>
        <v>100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224"/>
      <c r="I40" s="224"/>
      <c r="J40" s="224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224"/>
      <c r="I41" s="224"/>
      <c r="J41" s="224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224"/>
      <c r="I42" s="224"/>
      <c r="J42" s="224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224"/>
      <c r="I43" s="224"/>
      <c r="J43" s="224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224"/>
      <c r="I44" s="224"/>
      <c r="J44" s="224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224"/>
      <c r="I45" s="224"/>
      <c r="J45" s="224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224"/>
      <c r="I46" s="224"/>
      <c r="J46" s="224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224"/>
      <c r="I47" s="224"/>
      <c r="J47" s="224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224"/>
      <c r="I48" s="224"/>
      <c r="J48" s="224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224"/>
      <c r="I49" s="224"/>
      <c r="J49" s="224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225"/>
      <c r="I50" s="226"/>
      <c r="J50" s="2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224"/>
      <c r="I51" s="224"/>
      <c r="J51" s="224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225"/>
      <c r="I52" s="226"/>
      <c r="J52" s="2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224"/>
      <c r="I53" s="224"/>
      <c r="J53" s="224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224"/>
      <c r="I54" s="224"/>
      <c r="J54" s="224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224"/>
      <c r="I55" s="224"/>
      <c r="J55" s="224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224"/>
      <c r="I56" s="224"/>
      <c r="J56" s="224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224"/>
      <c r="I57" s="224"/>
      <c r="J57" s="224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224"/>
      <c r="I58" s="224"/>
      <c r="J58" s="224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225"/>
      <c r="I59" s="226"/>
      <c r="J59" s="2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224"/>
      <c r="I60" s="224"/>
      <c r="J60" s="224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224">
        <v>65.242</v>
      </c>
      <c r="I61" s="224">
        <v>71.585</v>
      </c>
      <c r="J61" s="224">
        <v>61.312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224">
        <v>61.458</v>
      </c>
      <c r="I62" s="224">
        <v>48.398</v>
      </c>
      <c r="J62" s="224">
        <v>45.923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224">
        <v>214.246</v>
      </c>
      <c r="I63" s="224">
        <v>238.23</v>
      </c>
      <c r="J63" s="224">
        <v>238.23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225">
        <v>340.946</v>
      </c>
      <c r="I64" s="226">
        <v>358.21299999999997</v>
      </c>
      <c r="J64" s="226">
        <v>345.465</v>
      </c>
      <c r="K64" s="42">
        <f>IF(I64&gt;0,100*J64/I64,0)</f>
        <v>96.44122351785111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224"/>
      <c r="I65" s="224"/>
      <c r="J65" s="224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225">
        <v>35.966</v>
      </c>
      <c r="I66" s="226">
        <v>41.2</v>
      </c>
      <c r="J66" s="226">
        <v>43.61</v>
      </c>
      <c r="K66" s="42">
        <f>IF(I66&gt;0,100*J66/I66,0)</f>
        <v>105.8495145631068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224"/>
      <c r="I67" s="224"/>
      <c r="J67" s="224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224">
        <v>0.19</v>
      </c>
      <c r="I68" s="224">
        <v>0.18</v>
      </c>
      <c r="J68" s="224">
        <v>0.2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224"/>
      <c r="I69" s="224"/>
      <c r="J69" s="224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225">
        <v>0.19</v>
      </c>
      <c r="I70" s="226">
        <v>0.18</v>
      </c>
      <c r="J70" s="226">
        <v>0.2</v>
      </c>
      <c r="K70" s="42">
        <f>IF(I70&gt;0,100*J70/I70,0)</f>
        <v>111.11111111111111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224"/>
      <c r="I71" s="224"/>
      <c r="J71" s="224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224">
        <v>24.688</v>
      </c>
      <c r="I72" s="224">
        <v>25.118</v>
      </c>
      <c r="J72" s="224">
        <v>25.736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224">
        <v>3.6</v>
      </c>
      <c r="I73" s="224">
        <v>3.6</v>
      </c>
      <c r="J73" s="224">
        <v>5.25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224">
        <v>2.265</v>
      </c>
      <c r="I74" s="224">
        <v>4.208</v>
      </c>
      <c r="J74" s="224">
        <v>4.695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224">
        <v>0.184262</v>
      </c>
      <c r="I75" s="224">
        <v>0.178017</v>
      </c>
      <c r="J75" s="224">
        <v>0.212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224">
        <v>97.793</v>
      </c>
      <c r="I76" s="224">
        <v>84.711</v>
      </c>
      <c r="J76" s="224">
        <v>71.232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224"/>
      <c r="I77" s="224"/>
      <c r="J77" s="224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224">
        <v>5.95</v>
      </c>
      <c r="I78" s="224">
        <v>7.639</v>
      </c>
      <c r="J78" s="224">
        <v>7.639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224">
        <v>14.307</v>
      </c>
      <c r="I79" s="224">
        <v>18.353</v>
      </c>
      <c r="J79" s="224">
        <v>18.711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225">
        <v>148.78726199999997</v>
      </c>
      <c r="I80" s="226">
        <v>143.807017</v>
      </c>
      <c r="J80" s="226">
        <v>133.475</v>
      </c>
      <c r="K80" s="42">
        <f>IF(I80&gt;0,100*J80/I80,0)</f>
        <v>92.81535962880031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224"/>
      <c r="I81" s="224"/>
      <c r="J81" s="224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224">
        <v>0.195</v>
      </c>
      <c r="I82" s="224">
        <v>0.24</v>
      </c>
      <c r="J82" s="224">
        <v>0.24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224">
        <v>0.32</v>
      </c>
      <c r="I83" s="224">
        <v>0.113</v>
      </c>
      <c r="J83" s="224">
        <v>0.113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225">
        <v>0.515</v>
      </c>
      <c r="I84" s="226">
        <v>0.353</v>
      </c>
      <c r="J84" s="226">
        <v>0.353</v>
      </c>
      <c r="K84" s="42">
        <f>IF(I84&gt;0,100*J84/I84,0)</f>
        <v>100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224"/>
      <c r="I85" s="224"/>
      <c r="J85" s="224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224"/>
      <c r="I86" s="224"/>
      <c r="J86" s="224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227"/>
      <c r="I87" s="228"/>
      <c r="J87" s="228"/>
      <c r="K87" s="51"/>
    </row>
    <row r="88" spans="1:11" s="43" customFormat="1" ht="11.25" customHeight="1">
      <c r="A88" s="52" t="s">
        <v>68</v>
      </c>
      <c r="B88" s="53"/>
      <c r="C88" s="54"/>
      <c r="D88" s="54"/>
      <c r="E88" s="54"/>
      <c r="F88" s="55"/>
      <c r="G88" s="41"/>
      <c r="H88" s="229">
        <v>534.011262</v>
      </c>
      <c r="I88" s="230">
        <v>553.7570169999999</v>
      </c>
      <c r="J88" s="230">
        <v>530.6279999999999</v>
      </c>
      <c r="K88" s="55">
        <f>IF(I88&gt;0,100*J88/I88,0)</f>
        <v>95.82325527443385</v>
      </c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231"/>
      <c r="I89" s="232"/>
      <c r="J89" s="232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31496062992125984" top="0.3937007874015748" bottom="0.3937007874015748" header="0" footer="0.2755905511811024"/>
  <pageSetup firstPageNumber="9" useFirstPageNumber="1" horizontalDpi="600" verticalDpi="600" orientation="portrait" paperSize="9" scale="7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49"/>
  <dimension ref="A1:K626"/>
  <sheetViews>
    <sheetView view="pageBreakPreview" zoomScale="80" zoomScaleNormal="80" zoomScaleSheetLayoutView="80" zoomScalePageLayoutView="0" workbookViewId="0" topLeftCell="A55">
      <selection activeCell="N66" sqref="N66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9" width="12.421875" style="61" customWidth="1"/>
    <col min="10" max="10" width="15.00390625" style="61" customWidth="1"/>
    <col min="11" max="11" width="12.421875" style="61" customWidth="1"/>
    <col min="12" max="12" width="0.71875" style="7" customWidth="1"/>
    <col min="13" max="14" width="11.57421875" style="7" hidden="1" customWidth="1"/>
    <col min="15" max="15" width="11.57421875" style="7" customWidth="1"/>
    <col min="16" max="16384" width="9.8515625" style="61" customWidth="1"/>
  </cols>
  <sheetData>
    <row r="1" spans="1:11" s="1" customFormat="1" ht="12.75" customHeight="1">
      <c r="A1" s="293" t="s">
        <v>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294" t="s">
        <v>70</v>
      </c>
      <c r="K2" s="2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95" t="s">
        <v>3</v>
      </c>
      <c r="D4" s="296"/>
      <c r="E4" s="296"/>
      <c r="F4" s="297"/>
      <c r="G4" s="10"/>
      <c r="H4" s="298" t="s">
        <v>4</v>
      </c>
      <c r="I4" s="299"/>
      <c r="J4" s="299"/>
      <c r="K4" s="30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298</v>
      </c>
      <c r="I7" s="22" t="s">
        <v>7</v>
      </c>
      <c r="J7" s="22">
        <v>12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224">
        <v>4.901</v>
      </c>
      <c r="I9" s="224">
        <v>4.373</v>
      </c>
      <c r="J9" s="224">
        <v>4.373</v>
      </c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224">
        <v>0.286</v>
      </c>
      <c r="I10" s="224">
        <v>0.279</v>
      </c>
      <c r="J10" s="224">
        <v>0.279</v>
      </c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224">
        <v>0.29</v>
      </c>
      <c r="I11" s="224">
        <v>0.274</v>
      </c>
      <c r="J11" s="224">
        <v>0.274</v>
      </c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224">
        <v>6.622</v>
      </c>
      <c r="I12" s="224">
        <v>6.027</v>
      </c>
      <c r="J12" s="224">
        <v>6.027</v>
      </c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225">
        <v>12.099</v>
      </c>
      <c r="I13" s="226">
        <v>10.953</v>
      </c>
      <c r="J13" s="226">
        <v>10.953</v>
      </c>
      <c r="K13" s="42">
        <f>IF(I13&gt;0,100*J13/I13,0)</f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224"/>
      <c r="I14" s="224"/>
      <c r="J14" s="2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225">
        <v>2.345</v>
      </c>
      <c r="I15" s="226">
        <v>2.3</v>
      </c>
      <c r="J15" s="226">
        <v>2.25</v>
      </c>
      <c r="K15" s="42">
        <f>IF(I15&gt;0,100*J15/I15,0)</f>
        <v>97.82608695652175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224"/>
      <c r="I16" s="224"/>
      <c r="J16" s="224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225">
        <v>0.015</v>
      </c>
      <c r="I17" s="226">
        <v>0.015</v>
      </c>
      <c r="J17" s="226">
        <v>0.048</v>
      </c>
      <c r="K17" s="42">
        <f>IF(I17&gt;0,100*J17/I17,0)</f>
        <v>320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224"/>
      <c r="I18" s="224"/>
      <c r="J18" s="224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224">
        <v>0.042</v>
      </c>
      <c r="I19" s="224">
        <v>0.042</v>
      </c>
      <c r="J19" s="224">
        <v>0.058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224">
        <v>0.423</v>
      </c>
      <c r="I20" s="224">
        <v>0.423</v>
      </c>
      <c r="J20" s="224">
        <v>0.544</v>
      </c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224">
        <v>0.562</v>
      </c>
      <c r="I21" s="224">
        <v>0.562</v>
      </c>
      <c r="J21" s="224">
        <v>0.749</v>
      </c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225">
        <v>1.0270000000000001</v>
      </c>
      <c r="I22" s="226">
        <v>1.0270000000000001</v>
      </c>
      <c r="J22" s="226">
        <v>1.351</v>
      </c>
      <c r="K22" s="42">
        <f>IF(I22&gt;0,100*J22/I22,0)</f>
        <v>131.5481986368062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224"/>
      <c r="I23" s="224"/>
      <c r="J23" s="224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225">
        <v>0.425</v>
      </c>
      <c r="I24" s="226">
        <v>0.304</v>
      </c>
      <c r="J24" s="226">
        <v>0.32</v>
      </c>
      <c r="K24" s="42">
        <f>IF(I24&gt;0,100*J24/I24,0)</f>
        <v>105.26315789473685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224"/>
      <c r="I25" s="224"/>
      <c r="J25" s="224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225">
        <v>0.051</v>
      </c>
      <c r="I26" s="226">
        <v>0.05</v>
      </c>
      <c r="J26" s="226">
        <v>0.055</v>
      </c>
      <c r="K26" s="42">
        <f>IF(I26&gt;0,100*J26/I26,0)</f>
        <v>110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224"/>
      <c r="I27" s="224"/>
      <c r="J27" s="224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224">
        <v>1.639</v>
      </c>
      <c r="I28" s="224">
        <v>1.639</v>
      </c>
      <c r="J28" s="224">
        <v>1.915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224"/>
      <c r="I29" s="224"/>
      <c r="J29" s="224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224">
        <v>0.07</v>
      </c>
      <c r="I30" s="224">
        <v>0.091</v>
      </c>
      <c r="J30" s="224">
        <v>0.091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225">
        <v>1.709</v>
      </c>
      <c r="I31" s="226">
        <v>1.73</v>
      </c>
      <c r="J31" s="226">
        <v>2.0060000000000002</v>
      </c>
      <c r="K31" s="42">
        <f>IF(I31&gt;0,100*J31/I31,0)</f>
        <v>115.95375722543353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224"/>
      <c r="I32" s="224"/>
      <c r="J32" s="224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224">
        <v>0.218</v>
      </c>
      <c r="I33" s="224">
        <v>0.26</v>
      </c>
      <c r="J33" s="224">
        <v>0.16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224"/>
      <c r="I34" s="224">
        <v>0.015</v>
      </c>
      <c r="J34" s="224">
        <v>0.024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224">
        <v>0.729</v>
      </c>
      <c r="I35" s="224">
        <v>1</v>
      </c>
      <c r="J35" s="224">
        <v>0.51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224">
        <v>0.045</v>
      </c>
      <c r="I36" s="224">
        <v>0.045</v>
      </c>
      <c r="J36" s="224">
        <v>0.07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225">
        <v>0.992</v>
      </c>
      <c r="I37" s="226">
        <v>1.3199999999999998</v>
      </c>
      <c r="J37" s="226">
        <v>0.764</v>
      </c>
      <c r="K37" s="42">
        <f>IF(I37&gt;0,100*J37/I37,0)</f>
        <v>57.87878787878789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224"/>
      <c r="I38" s="224"/>
      <c r="J38" s="224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225">
        <v>0.061</v>
      </c>
      <c r="I39" s="226">
        <v>0.06</v>
      </c>
      <c r="J39" s="226">
        <v>0.3</v>
      </c>
      <c r="K39" s="42">
        <f>IF(I39&gt;0,100*J39/I39,0)</f>
        <v>500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224"/>
      <c r="I40" s="224"/>
      <c r="J40" s="224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224"/>
      <c r="I41" s="224"/>
      <c r="J41" s="224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224"/>
      <c r="I42" s="224"/>
      <c r="J42" s="224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224"/>
      <c r="I43" s="224"/>
      <c r="J43" s="224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224"/>
      <c r="I44" s="224"/>
      <c r="J44" s="224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224"/>
      <c r="I45" s="224"/>
      <c r="J45" s="224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224"/>
      <c r="I46" s="224"/>
      <c r="J46" s="224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224"/>
      <c r="I47" s="224"/>
      <c r="J47" s="224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224"/>
      <c r="I48" s="224"/>
      <c r="J48" s="224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224"/>
      <c r="I49" s="224"/>
      <c r="J49" s="224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225"/>
      <c r="I50" s="226"/>
      <c r="J50" s="2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224"/>
      <c r="I51" s="224"/>
      <c r="J51" s="224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225"/>
      <c r="I52" s="226"/>
      <c r="J52" s="2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224"/>
      <c r="I53" s="224"/>
      <c r="J53" s="224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224"/>
      <c r="I54" s="224"/>
      <c r="J54" s="224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224"/>
      <c r="I55" s="224"/>
      <c r="J55" s="224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224"/>
      <c r="I56" s="224"/>
      <c r="J56" s="224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224"/>
      <c r="I57" s="224"/>
      <c r="J57" s="224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224"/>
      <c r="I58" s="224"/>
      <c r="J58" s="224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225"/>
      <c r="I59" s="226"/>
      <c r="J59" s="2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224"/>
      <c r="I60" s="224"/>
      <c r="J60" s="224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224"/>
      <c r="I61" s="224"/>
      <c r="J61" s="224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224">
        <v>0.03</v>
      </c>
      <c r="I62" s="224">
        <v>0.026</v>
      </c>
      <c r="J62" s="224">
        <v>0.026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224">
        <v>0.55</v>
      </c>
      <c r="I63" s="224">
        <v>2.34</v>
      </c>
      <c r="J63" s="224">
        <v>2.7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225">
        <v>0.5800000000000001</v>
      </c>
      <c r="I64" s="226">
        <v>2.3659999999999997</v>
      </c>
      <c r="J64" s="226">
        <v>2.726</v>
      </c>
      <c r="K64" s="42">
        <f>IF(I64&gt;0,100*J64/I64,0)</f>
        <v>115.21555367709216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224"/>
      <c r="I65" s="224"/>
      <c r="J65" s="224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225"/>
      <c r="I66" s="226"/>
      <c r="J66" s="2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224"/>
      <c r="I67" s="224"/>
      <c r="J67" s="224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224"/>
      <c r="I68" s="224"/>
      <c r="J68" s="224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224">
        <v>0.106</v>
      </c>
      <c r="I69" s="224">
        <v>0.12</v>
      </c>
      <c r="J69" s="224">
        <v>0.12</v>
      </c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225">
        <v>0.106</v>
      </c>
      <c r="I70" s="226">
        <v>0.12</v>
      </c>
      <c r="J70" s="226">
        <v>0.12</v>
      </c>
      <c r="K70" s="42">
        <f>IF(I70&gt;0,100*J70/I70,0)</f>
        <v>100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224"/>
      <c r="I71" s="224"/>
      <c r="J71" s="224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224"/>
      <c r="I72" s="224"/>
      <c r="J72" s="224"/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224"/>
      <c r="I73" s="224"/>
      <c r="J73" s="224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224"/>
      <c r="I74" s="224"/>
      <c r="J74" s="224"/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224"/>
      <c r="I75" s="224"/>
      <c r="J75" s="224"/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224"/>
      <c r="I76" s="224"/>
      <c r="J76" s="224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224"/>
      <c r="I77" s="224"/>
      <c r="J77" s="224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224"/>
      <c r="I78" s="224"/>
      <c r="J78" s="224"/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224"/>
      <c r="I79" s="224"/>
      <c r="J79" s="224"/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225"/>
      <c r="I80" s="226"/>
      <c r="J80" s="22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224"/>
      <c r="I81" s="224"/>
      <c r="J81" s="224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224">
        <v>0.011</v>
      </c>
      <c r="I82" s="224">
        <v>0.011</v>
      </c>
      <c r="J82" s="224">
        <v>0.014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224">
        <v>0.03</v>
      </c>
      <c r="I83" s="224">
        <v>0.03</v>
      </c>
      <c r="J83" s="224">
        <v>0.03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225">
        <v>0.040999999999999995</v>
      </c>
      <c r="I84" s="226">
        <v>0.040999999999999995</v>
      </c>
      <c r="J84" s="226">
        <v>0.044</v>
      </c>
      <c r="K84" s="42">
        <f>IF(I84&gt;0,100*J84/I84,0)</f>
        <v>107.3170731707317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224"/>
      <c r="I85" s="224"/>
      <c r="J85" s="224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224"/>
      <c r="I86" s="224"/>
      <c r="J86" s="224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227"/>
      <c r="I87" s="228"/>
      <c r="J87" s="228"/>
      <c r="K87" s="51"/>
    </row>
    <row r="88" spans="1:11" s="43" customFormat="1" ht="11.25" customHeight="1">
      <c r="A88" s="52" t="s">
        <v>68</v>
      </c>
      <c r="B88" s="53"/>
      <c r="C88" s="54"/>
      <c r="D88" s="54"/>
      <c r="E88" s="54"/>
      <c r="F88" s="55"/>
      <c r="G88" s="41"/>
      <c r="H88" s="229">
        <v>19.451000000000004</v>
      </c>
      <c r="I88" s="230">
        <v>20.286</v>
      </c>
      <c r="J88" s="230">
        <v>20.937</v>
      </c>
      <c r="K88" s="55">
        <f>IF(I88&gt;0,100*J88/I88,0)</f>
        <v>103.20910973084887</v>
      </c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231"/>
      <c r="I89" s="232"/>
      <c r="J89" s="232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31496062992125984" top="0.3937007874015748" bottom="0.3937007874015748" header="0" footer="0.2755905511811024"/>
  <pageSetup firstPageNumber="9" useFirstPageNumber="1" horizontalDpi="600" verticalDpi="600" orientation="portrait" paperSize="9" scale="7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0"/>
  <dimension ref="A1:K626"/>
  <sheetViews>
    <sheetView view="pageBreakPreview" zoomScale="80" zoomScaleNormal="80" zoomScaleSheetLayoutView="80" zoomScalePageLayoutView="0" workbookViewId="0" topLeftCell="A46">
      <selection activeCell="N66" sqref="N66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9" width="12.421875" style="61" customWidth="1"/>
    <col min="10" max="10" width="15.00390625" style="61" customWidth="1"/>
    <col min="11" max="11" width="12.421875" style="61" customWidth="1"/>
    <col min="12" max="12" width="0.71875" style="7" customWidth="1"/>
    <col min="13" max="14" width="11.57421875" style="7" hidden="1" customWidth="1"/>
    <col min="15" max="15" width="11.57421875" style="7" customWidth="1"/>
    <col min="16" max="16384" width="9.8515625" style="61" customWidth="1"/>
  </cols>
  <sheetData>
    <row r="1" spans="1:11" s="1" customFormat="1" ht="12.75" customHeight="1">
      <c r="A1" s="293" t="s">
        <v>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294" t="s">
        <v>70</v>
      </c>
      <c r="K2" s="2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95" t="s">
        <v>3</v>
      </c>
      <c r="D4" s="296"/>
      <c r="E4" s="296"/>
      <c r="F4" s="297"/>
      <c r="G4" s="10"/>
      <c r="H4" s="298" t="s">
        <v>4</v>
      </c>
      <c r="I4" s="299"/>
      <c r="J4" s="299"/>
      <c r="K4" s="30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298</v>
      </c>
      <c r="I7" s="22" t="s">
        <v>7</v>
      </c>
      <c r="J7" s="22">
        <v>12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224">
        <v>7.677</v>
      </c>
      <c r="I9" s="224">
        <v>11.369</v>
      </c>
      <c r="J9" s="224">
        <v>11.369</v>
      </c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224">
        <v>41.122</v>
      </c>
      <c r="I10" s="224">
        <v>42.133</v>
      </c>
      <c r="J10" s="224">
        <v>42.133</v>
      </c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224">
        <v>98.609</v>
      </c>
      <c r="I11" s="224">
        <v>89.096</v>
      </c>
      <c r="J11" s="224">
        <v>89.096</v>
      </c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224">
        <v>3.781</v>
      </c>
      <c r="I12" s="224">
        <v>3.667</v>
      </c>
      <c r="J12" s="224">
        <v>3.667</v>
      </c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225">
        <v>151.189</v>
      </c>
      <c r="I13" s="226">
        <v>146.26500000000001</v>
      </c>
      <c r="J13" s="226">
        <v>146.26500000000001</v>
      </c>
      <c r="K13" s="42">
        <f>IF(I13&gt;0,100*J13/I13,0)</f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224"/>
      <c r="I14" s="224"/>
      <c r="J14" s="2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225">
        <v>0.3</v>
      </c>
      <c r="I15" s="226">
        <v>0.33</v>
      </c>
      <c r="J15" s="226">
        <v>0.3</v>
      </c>
      <c r="K15" s="42">
        <f>IF(I15&gt;0,100*J15/I15,0)</f>
        <v>90.9090909090909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224"/>
      <c r="I16" s="224"/>
      <c r="J16" s="224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225"/>
      <c r="I17" s="226">
        <v>0.003</v>
      </c>
      <c r="J17" s="226">
        <v>0.003</v>
      </c>
      <c r="K17" s="42">
        <f>IF(I17&gt;0,100*J17/I17,0)</f>
        <v>100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224"/>
      <c r="I18" s="224"/>
      <c r="J18" s="224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224"/>
      <c r="I19" s="224"/>
      <c r="J19" s="2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224"/>
      <c r="I20" s="224"/>
      <c r="J20" s="2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224"/>
      <c r="I21" s="224"/>
      <c r="J21" s="224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225"/>
      <c r="I22" s="226"/>
      <c r="J22" s="2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224"/>
      <c r="I23" s="224"/>
      <c r="J23" s="224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225"/>
      <c r="I24" s="226"/>
      <c r="J24" s="2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224"/>
      <c r="I25" s="224"/>
      <c r="J25" s="224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225"/>
      <c r="I26" s="226"/>
      <c r="J26" s="2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224"/>
      <c r="I27" s="224"/>
      <c r="J27" s="224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224"/>
      <c r="I28" s="224"/>
      <c r="J28" s="224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224"/>
      <c r="I29" s="224"/>
      <c r="J29" s="224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224"/>
      <c r="I30" s="224"/>
      <c r="J30" s="224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225"/>
      <c r="I31" s="226"/>
      <c r="J31" s="2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224"/>
      <c r="I32" s="224"/>
      <c r="J32" s="224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224"/>
      <c r="I33" s="224"/>
      <c r="J33" s="224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224"/>
      <c r="I34" s="224">
        <v>0.045</v>
      </c>
      <c r="J34" s="224">
        <v>0.026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224"/>
      <c r="I35" s="224"/>
      <c r="J35" s="224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224">
        <v>0.024</v>
      </c>
      <c r="I36" s="224">
        <v>0.024</v>
      </c>
      <c r="J36" s="224">
        <v>0.026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225">
        <v>0.024</v>
      </c>
      <c r="I37" s="226">
        <v>0.069</v>
      </c>
      <c r="J37" s="226">
        <v>0.052</v>
      </c>
      <c r="K37" s="42">
        <f>IF(I37&gt;0,100*J37/I37,0)</f>
        <v>75.3623188405797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224"/>
      <c r="I38" s="224"/>
      <c r="J38" s="224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225"/>
      <c r="I39" s="226"/>
      <c r="J39" s="2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224"/>
      <c r="I40" s="224"/>
      <c r="J40" s="224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224">
        <v>0.757</v>
      </c>
      <c r="I41" s="224">
        <v>0.42</v>
      </c>
      <c r="J41" s="224">
        <v>0.92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224"/>
      <c r="I42" s="224"/>
      <c r="J42" s="224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224">
        <v>7.751</v>
      </c>
      <c r="I43" s="224">
        <v>8.5</v>
      </c>
      <c r="J43" s="224">
        <v>8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224"/>
      <c r="I44" s="224"/>
      <c r="J44" s="224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224">
        <v>0.115</v>
      </c>
      <c r="I45" s="224">
        <v>0.04</v>
      </c>
      <c r="J45" s="224">
        <v>0.19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224"/>
      <c r="I46" s="224"/>
      <c r="J46" s="224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224"/>
      <c r="I47" s="224"/>
      <c r="J47" s="224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224"/>
      <c r="I48" s="224"/>
      <c r="J48" s="224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224">
        <v>0.5</v>
      </c>
      <c r="I49" s="224">
        <v>0.5</v>
      </c>
      <c r="J49" s="224">
        <v>0.5</v>
      </c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225">
        <v>9.123000000000001</v>
      </c>
      <c r="I50" s="226">
        <v>9.459999999999999</v>
      </c>
      <c r="J50" s="226">
        <v>9.61</v>
      </c>
      <c r="K50" s="42">
        <f>IF(I50&gt;0,100*J50/I50,0)</f>
        <v>101.58562367864694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224"/>
      <c r="I51" s="224"/>
      <c r="J51" s="224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225">
        <v>0.01</v>
      </c>
      <c r="I52" s="226">
        <v>0.01</v>
      </c>
      <c r="J52" s="226">
        <v>0.005</v>
      </c>
      <c r="K52" s="42">
        <f>IF(I52&gt;0,100*J52/I52,0)</f>
        <v>50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224"/>
      <c r="I53" s="224"/>
      <c r="J53" s="224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224"/>
      <c r="I54" s="224"/>
      <c r="J54" s="224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224"/>
      <c r="I55" s="224"/>
      <c r="J55" s="224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224"/>
      <c r="I56" s="224"/>
      <c r="J56" s="224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224"/>
      <c r="I57" s="224"/>
      <c r="J57" s="224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224"/>
      <c r="I58" s="224"/>
      <c r="J58" s="224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225"/>
      <c r="I59" s="226"/>
      <c r="J59" s="2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224"/>
      <c r="I60" s="224"/>
      <c r="J60" s="224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224"/>
      <c r="I61" s="224"/>
      <c r="J61" s="224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224"/>
      <c r="I62" s="224"/>
      <c r="J62" s="224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224"/>
      <c r="I63" s="224"/>
      <c r="J63" s="224"/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225"/>
      <c r="I64" s="226"/>
      <c r="J64" s="2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224"/>
      <c r="I65" s="224"/>
      <c r="J65" s="224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225"/>
      <c r="I66" s="226"/>
      <c r="J66" s="2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224"/>
      <c r="I67" s="224"/>
      <c r="J67" s="224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224">
        <v>0.438</v>
      </c>
      <c r="I68" s="224">
        <v>0.35</v>
      </c>
      <c r="J68" s="224">
        <v>0.1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224">
        <v>3.492</v>
      </c>
      <c r="I69" s="224">
        <v>3.5</v>
      </c>
      <c r="J69" s="224">
        <v>3.7</v>
      </c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225">
        <v>3.93</v>
      </c>
      <c r="I70" s="226">
        <v>3.85</v>
      </c>
      <c r="J70" s="226">
        <v>3.8000000000000003</v>
      </c>
      <c r="K70" s="42">
        <f>IF(I70&gt;0,100*J70/I70,0)</f>
        <v>98.7012987012987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224"/>
      <c r="I71" s="224"/>
      <c r="J71" s="224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224">
        <v>0.2</v>
      </c>
      <c r="I72" s="224">
        <v>0.2</v>
      </c>
      <c r="J72" s="224">
        <v>0.179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224"/>
      <c r="I73" s="224"/>
      <c r="J73" s="224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224"/>
      <c r="I74" s="224"/>
      <c r="J74" s="224"/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224">
        <v>0.916</v>
      </c>
      <c r="I75" s="224">
        <v>0.916</v>
      </c>
      <c r="J75" s="224">
        <v>0.916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224">
        <v>1.497</v>
      </c>
      <c r="I76" s="224">
        <v>1.5</v>
      </c>
      <c r="J76" s="224">
        <v>1.95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224"/>
      <c r="I77" s="224"/>
      <c r="J77" s="224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224">
        <v>4.925</v>
      </c>
      <c r="I78" s="224">
        <v>3.5</v>
      </c>
      <c r="J78" s="224">
        <v>4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224"/>
      <c r="I79" s="224"/>
      <c r="J79" s="224"/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225">
        <v>7.538</v>
      </c>
      <c r="I80" s="226">
        <v>6.116</v>
      </c>
      <c r="J80" s="226">
        <v>7.045</v>
      </c>
      <c r="K80" s="42">
        <f>IF(I80&gt;0,100*J80/I80,0)</f>
        <v>115.18966644865927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224"/>
      <c r="I81" s="224"/>
      <c r="J81" s="224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224"/>
      <c r="I82" s="224"/>
      <c r="J82" s="224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224">
        <v>0.121</v>
      </c>
      <c r="I83" s="224">
        <v>0.12</v>
      </c>
      <c r="J83" s="224">
        <v>0.121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225">
        <v>0.121</v>
      </c>
      <c r="I84" s="226">
        <v>0.12</v>
      </c>
      <c r="J84" s="226">
        <v>0.121</v>
      </c>
      <c r="K84" s="42">
        <f>IF(I84&gt;0,100*J84/I84,0)</f>
        <v>100.83333333333333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224"/>
      <c r="I85" s="224"/>
      <c r="J85" s="224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224"/>
      <c r="I86" s="224"/>
      <c r="J86" s="224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227"/>
      <c r="I87" s="228"/>
      <c r="J87" s="228"/>
      <c r="K87" s="51"/>
    </row>
    <row r="88" spans="1:11" s="43" customFormat="1" ht="11.25" customHeight="1">
      <c r="A88" s="52" t="s">
        <v>68</v>
      </c>
      <c r="B88" s="53"/>
      <c r="C88" s="54"/>
      <c r="D88" s="54"/>
      <c r="E88" s="54"/>
      <c r="F88" s="55"/>
      <c r="G88" s="41"/>
      <c r="H88" s="229">
        <v>172.235</v>
      </c>
      <c r="I88" s="230">
        <v>166.223</v>
      </c>
      <c r="J88" s="230">
        <v>167.20100000000002</v>
      </c>
      <c r="K88" s="55">
        <f>IF(I88&gt;0,100*J88/I88,0)</f>
        <v>100.58836623090667</v>
      </c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231"/>
      <c r="I89" s="232"/>
      <c r="J89" s="232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31496062992125984" top="0.3937007874015748" bottom="0.3937007874015748" header="0" footer="0.2755905511811024"/>
  <pageSetup firstPageNumber="9" useFirstPageNumber="1" horizontalDpi="600" verticalDpi="600" orientation="portrait" paperSize="9" scale="74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1"/>
  <dimension ref="A1:K626"/>
  <sheetViews>
    <sheetView view="pageBreakPreview" zoomScale="80" zoomScaleNormal="80" zoomScaleSheetLayoutView="80" zoomScalePageLayoutView="0" workbookViewId="0" topLeftCell="A49">
      <selection activeCell="N66" sqref="N66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9" width="12.421875" style="61" customWidth="1"/>
    <col min="10" max="10" width="15.00390625" style="61" customWidth="1"/>
    <col min="11" max="11" width="12.421875" style="61" customWidth="1"/>
    <col min="12" max="12" width="0.71875" style="7" customWidth="1"/>
    <col min="13" max="14" width="11.57421875" style="7" hidden="1" customWidth="1"/>
    <col min="15" max="15" width="11.57421875" style="7" customWidth="1"/>
    <col min="16" max="16384" width="9.8515625" style="61" customWidth="1"/>
  </cols>
  <sheetData>
    <row r="1" spans="1:11" s="1" customFormat="1" ht="12.75" customHeight="1">
      <c r="A1" s="293" t="s">
        <v>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s="1" customFormat="1" ht="11.25" customHeight="1">
      <c r="A2" s="3" t="s">
        <v>110</v>
      </c>
      <c r="B2" s="4"/>
      <c r="C2" s="4"/>
      <c r="D2" s="4"/>
      <c r="E2" s="5"/>
      <c r="F2" s="4"/>
      <c r="G2" s="4"/>
      <c r="H2" s="4"/>
      <c r="I2" s="6"/>
      <c r="J2" s="294" t="s">
        <v>70</v>
      </c>
      <c r="K2" s="2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95" t="s">
        <v>3</v>
      </c>
      <c r="D4" s="296"/>
      <c r="E4" s="296"/>
      <c r="F4" s="297"/>
      <c r="G4" s="10"/>
      <c r="H4" s="298" t="s">
        <v>4</v>
      </c>
      <c r="I4" s="299"/>
      <c r="J4" s="299"/>
      <c r="K4" s="30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298</v>
      </c>
      <c r="I7" s="22" t="s">
        <v>7</v>
      </c>
      <c r="J7" s="22">
        <v>12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224"/>
      <c r="I9" s="224"/>
      <c r="J9" s="224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224">
        <v>0.00885</v>
      </c>
      <c r="I10" s="224">
        <v>0.033</v>
      </c>
      <c r="J10" s="224">
        <v>0.039</v>
      </c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224">
        <v>0.002685</v>
      </c>
      <c r="I11" s="224">
        <v>0.002685</v>
      </c>
      <c r="J11" s="224">
        <v>0.007</v>
      </c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224">
        <v>0.015705</v>
      </c>
      <c r="I12" s="224">
        <v>0.01316</v>
      </c>
      <c r="J12" s="224">
        <v>0.013</v>
      </c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225">
        <v>0.02724</v>
      </c>
      <c r="I13" s="226">
        <v>0.048845</v>
      </c>
      <c r="J13" s="226">
        <v>0.059</v>
      </c>
      <c r="K13" s="42">
        <f>IF(I13&gt;0,100*J13/I13,0)</f>
        <v>120.79025488791073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224"/>
      <c r="I14" s="224"/>
      <c r="J14" s="2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225"/>
      <c r="I15" s="226"/>
      <c r="J15" s="2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224"/>
      <c r="I16" s="224"/>
      <c r="J16" s="224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225"/>
      <c r="I17" s="226"/>
      <c r="J17" s="2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224"/>
      <c r="I18" s="224"/>
      <c r="J18" s="224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224">
        <v>0.4</v>
      </c>
      <c r="I19" s="224">
        <v>0.55</v>
      </c>
      <c r="J19" s="224">
        <v>0.405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224"/>
      <c r="I20" s="224"/>
      <c r="J20" s="2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224"/>
      <c r="I21" s="224"/>
      <c r="J21" s="224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225">
        <v>0.4</v>
      </c>
      <c r="I22" s="226">
        <v>0.55</v>
      </c>
      <c r="J22" s="226">
        <v>0.405</v>
      </c>
      <c r="K22" s="42">
        <f>IF(I22&gt;0,100*J22/I22,0)</f>
        <v>73.63636363636363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224"/>
      <c r="I23" s="224"/>
      <c r="J23" s="224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225">
        <v>21.585</v>
      </c>
      <c r="I24" s="226">
        <v>18.815</v>
      </c>
      <c r="J24" s="226">
        <v>26.121</v>
      </c>
      <c r="K24" s="42">
        <f>IF(I24&gt;0,100*J24/I24,0)</f>
        <v>138.83072017007706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224"/>
      <c r="I25" s="224"/>
      <c r="J25" s="224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225">
        <v>11.386</v>
      </c>
      <c r="I26" s="226">
        <v>8.98</v>
      </c>
      <c r="J26" s="226">
        <v>10.9</v>
      </c>
      <c r="K26" s="42">
        <f>IF(I26&gt;0,100*J26/I26,0)</f>
        <v>121.38084632516703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224"/>
      <c r="I27" s="224"/>
      <c r="J27" s="224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224">
        <v>13.406</v>
      </c>
      <c r="I28" s="224">
        <v>8.652</v>
      </c>
      <c r="J28" s="224">
        <v>9.184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224">
        <v>19.014</v>
      </c>
      <c r="I29" s="224">
        <v>40.34</v>
      </c>
      <c r="J29" s="224">
        <v>10.22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224">
        <v>30.228</v>
      </c>
      <c r="I30" s="224">
        <v>34.128</v>
      </c>
      <c r="J30" s="224">
        <v>31.929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225">
        <v>62.648</v>
      </c>
      <c r="I31" s="226">
        <v>83.12</v>
      </c>
      <c r="J31" s="226">
        <v>51.333</v>
      </c>
      <c r="K31" s="42">
        <f>IF(I31&gt;0,100*J31/I31,0)</f>
        <v>61.75769971126083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224"/>
      <c r="I32" s="224"/>
      <c r="J32" s="224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224">
        <v>4.263</v>
      </c>
      <c r="I33" s="224">
        <v>3.171</v>
      </c>
      <c r="J33" s="224">
        <v>3.2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224">
        <v>4.103</v>
      </c>
      <c r="I34" s="224">
        <v>4</v>
      </c>
      <c r="J34" s="224">
        <v>4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224">
        <v>50.099</v>
      </c>
      <c r="I35" s="224">
        <v>43.207</v>
      </c>
      <c r="J35" s="224">
        <v>32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224">
        <v>69.422</v>
      </c>
      <c r="I36" s="224">
        <v>130.286</v>
      </c>
      <c r="J36" s="224">
        <v>93.369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225">
        <v>127.887</v>
      </c>
      <c r="I37" s="226">
        <v>180.664</v>
      </c>
      <c r="J37" s="226">
        <v>132.56900000000002</v>
      </c>
      <c r="K37" s="42">
        <f>IF(I37&gt;0,100*J37/I37,0)</f>
        <v>73.37875835805696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224"/>
      <c r="I38" s="224"/>
      <c r="J38" s="224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225">
        <v>3.729</v>
      </c>
      <c r="I39" s="226">
        <v>2.804</v>
      </c>
      <c r="J39" s="226">
        <v>3</v>
      </c>
      <c r="K39" s="42">
        <f>IF(I39&gt;0,100*J39/I39,0)</f>
        <v>106.99001426533525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224"/>
      <c r="I40" s="224"/>
      <c r="J40" s="224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224">
        <v>8.418</v>
      </c>
      <c r="I41" s="224">
        <v>2.145</v>
      </c>
      <c r="J41" s="224">
        <v>7.3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224"/>
      <c r="I42" s="224"/>
      <c r="J42" s="224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224"/>
      <c r="I43" s="224"/>
      <c r="J43" s="224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224"/>
      <c r="I44" s="224"/>
      <c r="J44" s="224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224">
        <v>2.6</v>
      </c>
      <c r="I45" s="224">
        <v>2.299</v>
      </c>
      <c r="J45" s="224">
        <v>2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224"/>
      <c r="I46" s="224"/>
      <c r="J46" s="224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224"/>
      <c r="I47" s="224"/>
      <c r="J47" s="224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224">
        <v>2.553</v>
      </c>
      <c r="I48" s="224">
        <v>2.35</v>
      </c>
      <c r="J48" s="224">
        <v>1.35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224">
        <v>0.511</v>
      </c>
      <c r="I49" s="224">
        <v>0.45</v>
      </c>
      <c r="J49" s="224">
        <v>0.34</v>
      </c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225">
        <v>14.081999999999997</v>
      </c>
      <c r="I50" s="226">
        <v>7.244000000000001</v>
      </c>
      <c r="J50" s="226">
        <v>10.99</v>
      </c>
      <c r="K50" s="42">
        <f>IF(I50&gt;0,100*J50/I50,0)</f>
        <v>151.71176145775814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224"/>
      <c r="I51" s="224"/>
      <c r="J51" s="224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225">
        <v>27.673</v>
      </c>
      <c r="I52" s="226">
        <v>5.592</v>
      </c>
      <c r="J52" s="226">
        <v>6.527</v>
      </c>
      <c r="K52" s="42">
        <f>IF(I52&gt;0,100*J52/I52,0)</f>
        <v>116.72031473533622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224"/>
      <c r="I53" s="224"/>
      <c r="J53" s="224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224">
        <v>69.79</v>
      </c>
      <c r="I54" s="224">
        <v>34.925</v>
      </c>
      <c r="J54" s="224">
        <v>42.037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224">
        <v>321.957</v>
      </c>
      <c r="I55" s="224">
        <v>110.419</v>
      </c>
      <c r="J55" s="224">
        <v>180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224">
        <v>39.31875</v>
      </c>
      <c r="I56" s="224">
        <v>13.24</v>
      </c>
      <c r="J56" s="224">
        <v>16.622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224">
        <v>14.14</v>
      </c>
      <c r="I57" s="224">
        <v>4.147</v>
      </c>
      <c r="J57" s="224">
        <v>3.803</v>
      </c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224">
        <v>286.641</v>
      </c>
      <c r="I58" s="224">
        <v>83.233</v>
      </c>
      <c r="J58" s="224">
        <v>113.95</v>
      </c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225">
        <v>731.84675</v>
      </c>
      <c r="I59" s="226">
        <v>245.964</v>
      </c>
      <c r="J59" s="226">
        <v>356.412</v>
      </c>
      <c r="K59" s="42">
        <f>IF(I59&gt;0,100*J59/I59,0)</f>
        <v>144.90413231204565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224"/>
      <c r="I60" s="224"/>
      <c r="J60" s="224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224">
        <v>39.3</v>
      </c>
      <c r="I61" s="224">
        <v>25</v>
      </c>
      <c r="J61" s="224">
        <v>30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224">
        <v>21.5</v>
      </c>
      <c r="I62" s="224">
        <v>21.95</v>
      </c>
      <c r="J62" s="224">
        <v>30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224">
        <v>32.019</v>
      </c>
      <c r="I63" s="224">
        <v>19.5</v>
      </c>
      <c r="J63" s="224">
        <v>52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225">
        <v>92.81899999999999</v>
      </c>
      <c r="I64" s="226">
        <v>66.45</v>
      </c>
      <c r="J64" s="226">
        <v>112</v>
      </c>
      <c r="K64" s="42">
        <f>IF(I64&gt;0,100*J64/I64,0)</f>
        <v>168.54778028592926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224"/>
      <c r="I65" s="224"/>
      <c r="J65" s="224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225">
        <v>52.523</v>
      </c>
      <c r="I66" s="226">
        <v>37.045</v>
      </c>
      <c r="J66" s="226">
        <v>59.619</v>
      </c>
      <c r="K66" s="42">
        <f>IF(I66&gt;0,100*J66/I66,0)</f>
        <v>160.93669860979887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224"/>
      <c r="I67" s="224"/>
      <c r="J67" s="224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224">
        <v>274.75</v>
      </c>
      <c r="I68" s="224">
        <v>170</v>
      </c>
      <c r="J68" s="224">
        <v>285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224">
        <v>71.2</v>
      </c>
      <c r="I69" s="224">
        <v>40</v>
      </c>
      <c r="J69" s="224">
        <v>51</v>
      </c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225">
        <v>345.95</v>
      </c>
      <c r="I70" s="226">
        <v>210</v>
      </c>
      <c r="J70" s="226">
        <v>336</v>
      </c>
      <c r="K70" s="42">
        <f>IF(I70&gt;0,100*J70/I70,0)</f>
        <v>160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224"/>
      <c r="I71" s="224"/>
      <c r="J71" s="224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224">
        <v>52.609</v>
      </c>
      <c r="I72" s="224">
        <v>53.102</v>
      </c>
      <c r="J72" s="224">
        <v>63.735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224">
        <v>47.553</v>
      </c>
      <c r="I73" s="224">
        <v>44.5</v>
      </c>
      <c r="J73" s="224">
        <v>44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224">
        <v>1851.667</v>
      </c>
      <c r="I74" s="224">
        <v>795.895</v>
      </c>
      <c r="J74" s="224">
        <v>1121.951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224">
        <v>687.281</v>
      </c>
      <c r="I75" s="224">
        <v>427.444</v>
      </c>
      <c r="J75" s="224">
        <v>450.494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224">
        <v>25.984</v>
      </c>
      <c r="I76" s="224">
        <v>35.444</v>
      </c>
      <c r="J76" s="224">
        <v>29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224">
        <v>3595.872</v>
      </c>
      <c r="I77" s="224">
        <v>1021.069</v>
      </c>
      <c r="J77" s="224">
        <v>2200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224">
        <v>394.357</v>
      </c>
      <c r="I78" s="224">
        <v>306.584</v>
      </c>
      <c r="J78" s="224">
        <v>381.534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224">
        <v>578.222</v>
      </c>
      <c r="I79" s="224">
        <v>493.166</v>
      </c>
      <c r="J79" s="224">
        <v>508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225">
        <v>7233.544999999999</v>
      </c>
      <c r="I80" s="226">
        <v>3177.2039999999997</v>
      </c>
      <c r="J80" s="226">
        <v>4798.714</v>
      </c>
      <c r="K80" s="42">
        <f>IF(I80&gt;0,100*J80/I80,0)</f>
        <v>151.0357534486297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224"/>
      <c r="I81" s="224"/>
      <c r="J81" s="224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224">
        <v>0.072</v>
      </c>
      <c r="I82" s="224">
        <v>0.072</v>
      </c>
      <c r="J82" s="224">
        <v>0.334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224">
        <v>0.04</v>
      </c>
      <c r="I83" s="224">
        <v>0.042</v>
      </c>
      <c r="J83" s="224">
        <v>0.042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225">
        <v>0.11199999999999999</v>
      </c>
      <c r="I84" s="226">
        <v>0.11399999999999999</v>
      </c>
      <c r="J84" s="226">
        <v>0.376</v>
      </c>
      <c r="K84" s="42">
        <f>IF(I84&gt;0,100*J84/I84,0)</f>
        <v>329.8245614035088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224"/>
      <c r="I85" s="224"/>
      <c r="J85" s="224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224"/>
      <c r="I86" s="224"/>
      <c r="J86" s="224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227"/>
      <c r="I87" s="228"/>
      <c r="J87" s="228"/>
      <c r="K87" s="51"/>
    </row>
    <row r="88" spans="1:11" s="43" customFormat="1" ht="11.25" customHeight="1">
      <c r="A88" s="52" t="s">
        <v>68</v>
      </c>
      <c r="B88" s="53"/>
      <c r="C88" s="54"/>
      <c r="D88" s="54"/>
      <c r="E88" s="54"/>
      <c r="F88" s="55"/>
      <c r="G88" s="41"/>
      <c r="H88" s="229">
        <v>8726.212989999998</v>
      </c>
      <c r="I88" s="230">
        <v>4044.5948449999996</v>
      </c>
      <c r="J88" s="230">
        <v>5905.025</v>
      </c>
      <c r="K88" s="55">
        <f>IF(I88&gt;0,100*J88/I88,0)</f>
        <v>145.99793616658286</v>
      </c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231"/>
      <c r="I89" s="232"/>
      <c r="J89" s="232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31496062992125984" top="0.3937007874015748" bottom="0.3937007874015748" header="0" footer="0.2755905511811024"/>
  <pageSetup firstPageNumber="9" useFirstPageNumber="1" horizontalDpi="600" verticalDpi="600" orientation="portrait" paperSize="9" scale="7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2"/>
  <dimension ref="A1:K626"/>
  <sheetViews>
    <sheetView view="pageBreakPreview" zoomScale="80" zoomScaleNormal="80" zoomScaleSheetLayoutView="80" zoomScalePageLayoutView="0" workbookViewId="0" topLeftCell="A1">
      <selection activeCell="N66" sqref="N66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9" width="12.421875" style="61" customWidth="1"/>
    <col min="10" max="10" width="15.00390625" style="61" customWidth="1"/>
    <col min="11" max="11" width="12.421875" style="61" customWidth="1"/>
    <col min="12" max="12" width="0.71875" style="7" customWidth="1"/>
    <col min="13" max="14" width="11.57421875" style="7" hidden="1" customWidth="1"/>
    <col min="15" max="15" width="11.57421875" style="7" customWidth="1"/>
    <col min="16" max="16384" width="9.8515625" style="61" customWidth="1"/>
  </cols>
  <sheetData>
    <row r="1" spans="1:11" s="1" customFormat="1" ht="12.75" customHeight="1">
      <c r="A1" s="293" t="s">
        <v>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s="1" customFormat="1" ht="11.25" customHeight="1">
      <c r="A2" s="3" t="s">
        <v>111</v>
      </c>
      <c r="B2" s="4"/>
      <c r="C2" s="4"/>
      <c r="D2" s="4"/>
      <c r="E2" s="5"/>
      <c r="F2" s="4"/>
      <c r="G2" s="4"/>
      <c r="H2" s="4"/>
      <c r="I2" s="6"/>
      <c r="J2" s="294" t="s">
        <v>70</v>
      </c>
      <c r="K2" s="2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95" t="s">
        <v>3</v>
      </c>
      <c r="D4" s="296"/>
      <c r="E4" s="296"/>
      <c r="F4" s="297"/>
      <c r="G4" s="10"/>
      <c r="H4" s="298" t="s">
        <v>4</v>
      </c>
      <c r="I4" s="299"/>
      <c r="J4" s="299"/>
      <c r="K4" s="30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298</v>
      </c>
      <c r="I7" s="22" t="s">
        <v>7</v>
      </c>
      <c r="J7" s="22">
        <v>12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224"/>
      <c r="I9" s="224"/>
      <c r="J9" s="224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224">
        <v>0.00177</v>
      </c>
      <c r="I10" s="224">
        <v>0.005</v>
      </c>
      <c r="J10" s="224">
        <v>0.005</v>
      </c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224">
        <v>0.000537</v>
      </c>
      <c r="I11" s="224">
        <v>0.00537</v>
      </c>
      <c r="J11" s="224">
        <v>0.001</v>
      </c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224">
        <v>0.003141</v>
      </c>
      <c r="I12" s="224">
        <v>0.002632</v>
      </c>
      <c r="J12" s="224">
        <v>0.003</v>
      </c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225">
        <v>0.005448</v>
      </c>
      <c r="I13" s="226">
        <v>0.013002</v>
      </c>
      <c r="J13" s="226">
        <v>0.009000000000000001</v>
      </c>
      <c r="K13" s="42">
        <f>IF(I13&gt;0,100*J13/I13,0)</f>
        <v>69.22011998154132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224"/>
      <c r="I14" s="224"/>
      <c r="J14" s="2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225"/>
      <c r="I15" s="226"/>
      <c r="J15" s="2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224"/>
      <c r="I16" s="224"/>
      <c r="J16" s="224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225"/>
      <c r="I17" s="226"/>
      <c r="J17" s="2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224"/>
      <c r="I18" s="224"/>
      <c r="J18" s="224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224">
        <v>0.109</v>
      </c>
      <c r="I19" s="224">
        <v>0.11</v>
      </c>
      <c r="J19" s="224">
        <v>0.081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224"/>
      <c r="I20" s="224"/>
      <c r="J20" s="2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224"/>
      <c r="I21" s="224"/>
      <c r="J21" s="224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225">
        <v>0.109</v>
      </c>
      <c r="I22" s="226">
        <v>0.11</v>
      </c>
      <c r="J22" s="226">
        <v>0.081</v>
      </c>
      <c r="K22" s="42">
        <f>IF(I22&gt;0,100*J22/I22,0)</f>
        <v>73.63636363636363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224"/>
      <c r="I23" s="224"/>
      <c r="J23" s="224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225">
        <v>4.093</v>
      </c>
      <c r="I24" s="226">
        <v>3.763</v>
      </c>
      <c r="J24" s="226">
        <v>5</v>
      </c>
      <c r="K24" s="42">
        <f>IF(I24&gt;0,100*J24/I24,0)</f>
        <v>132.87270794578794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224"/>
      <c r="I25" s="224"/>
      <c r="J25" s="224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225">
        <v>2.07241</v>
      </c>
      <c r="I26" s="226">
        <v>1.543</v>
      </c>
      <c r="J26" s="226">
        <v>1.86</v>
      </c>
      <c r="K26" s="42">
        <f>IF(I26&gt;0,100*J26/I26,0)</f>
        <v>120.54439403758911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224"/>
      <c r="I27" s="224"/>
      <c r="J27" s="224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224">
        <v>2.69366</v>
      </c>
      <c r="I28" s="224">
        <v>2.08</v>
      </c>
      <c r="J28" s="224">
        <v>2.021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224">
        <v>5.157649999999999</v>
      </c>
      <c r="I29" s="224">
        <v>8.068</v>
      </c>
      <c r="J29" s="224">
        <v>2.248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224">
        <v>6.09486</v>
      </c>
      <c r="I30" s="224">
        <v>6.665</v>
      </c>
      <c r="J30" s="224">
        <v>6.384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225">
        <v>13.946169999999999</v>
      </c>
      <c r="I31" s="226">
        <v>16.813</v>
      </c>
      <c r="J31" s="226">
        <v>10.653</v>
      </c>
      <c r="K31" s="42">
        <f>IF(I31&gt;0,100*J31/I31,0)</f>
        <v>63.36168441087254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224"/>
      <c r="I32" s="224"/>
      <c r="J32" s="224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224">
        <v>0.8445900000000001</v>
      </c>
      <c r="I33" s="224">
        <v>0.497</v>
      </c>
      <c r="J33" s="224">
        <v>0.576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224">
        <v>0.68245</v>
      </c>
      <c r="I34" s="224">
        <v>0.685</v>
      </c>
      <c r="J34" s="224">
        <v>0.437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224">
        <v>10.51841</v>
      </c>
      <c r="I35" s="224">
        <v>8.3</v>
      </c>
      <c r="J35" s="224">
        <v>6.4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224">
        <v>14</v>
      </c>
      <c r="I36" s="224">
        <v>27.409</v>
      </c>
      <c r="J36" s="224">
        <v>19.274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225">
        <v>26.04545</v>
      </c>
      <c r="I37" s="226">
        <v>36.891</v>
      </c>
      <c r="J37" s="226">
        <v>26.687</v>
      </c>
      <c r="K37" s="42">
        <f>IF(I37&gt;0,100*J37/I37,0)</f>
        <v>72.34013716082515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224"/>
      <c r="I38" s="224"/>
      <c r="J38" s="224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225">
        <v>0.55501</v>
      </c>
      <c r="I39" s="226">
        <v>0.421</v>
      </c>
      <c r="J39" s="226">
        <v>0.45</v>
      </c>
      <c r="K39" s="42">
        <f>IF(I39&gt;0,100*J39/I39,0)</f>
        <v>106.88836104513065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224"/>
      <c r="I40" s="224"/>
      <c r="J40" s="224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224">
        <v>1.437</v>
      </c>
      <c r="I41" s="224">
        <v>0.429</v>
      </c>
      <c r="J41" s="224">
        <v>1.18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224"/>
      <c r="I42" s="224"/>
      <c r="J42" s="224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224"/>
      <c r="I43" s="224"/>
      <c r="J43" s="224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224"/>
      <c r="I44" s="224"/>
      <c r="J44" s="224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224">
        <v>0.295</v>
      </c>
      <c r="I45" s="224">
        <v>0.243</v>
      </c>
      <c r="J45" s="224">
        <v>0.2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224"/>
      <c r="I46" s="224"/>
      <c r="J46" s="224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224"/>
      <c r="I47" s="224"/>
      <c r="J47" s="224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224">
        <v>0.511</v>
      </c>
      <c r="I48" s="224">
        <v>0.423</v>
      </c>
      <c r="J48" s="224">
        <v>0.243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224">
        <v>0.046</v>
      </c>
      <c r="I49" s="224">
        <v>0.046</v>
      </c>
      <c r="J49" s="224">
        <v>0.038</v>
      </c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225">
        <v>2.2889999999999997</v>
      </c>
      <c r="I50" s="226">
        <v>1.141</v>
      </c>
      <c r="J50" s="226">
        <v>1.6609999999999998</v>
      </c>
      <c r="K50" s="42">
        <f>IF(I50&gt;0,100*J50/I50,0)</f>
        <v>145.57405784399648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224"/>
      <c r="I51" s="224"/>
      <c r="J51" s="224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225">
        <v>6.088</v>
      </c>
      <c r="I52" s="226">
        <v>1.152</v>
      </c>
      <c r="J52" s="226">
        <v>1.39</v>
      </c>
      <c r="K52" s="42">
        <f>IF(I52&gt;0,100*J52/I52,0)</f>
        <v>120.65972222222223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224"/>
      <c r="I53" s="224"/>
      <c r="J53" s="224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224">
        <v>14.258</v>
      </c>
      <c r="I54" s="224">
        <v>6.985</v>
      </c>
      <c r="J54" s="224">
        <v>8.206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224">
        <v>67.51906</v>
      </c>
      <c r="I55" s="224">
        <v>23.426</v>
      </c>
      <c r="J55" s="224">
        <v>38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224">
        <v>7.86375</v>
      </c>
      <c r="I56" s="224">
        <v>2.585</v>
      </c>
      <c r="J56" s="224">
        <v>3.324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224">
        <v>2.73536</v>
      </c>
      <c r="I57" s="224">
        <v>0.802</v>
      </c>
      <c r="J57" s="224">
        <v>0.78022348</v>
      </c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224">
        <v>61.09848</v>
      </c>
      <c r="I58" s="224">
        <v>16.91</v>
      </c>
      <c r="J58" s="224">
        <v>25.069</v>
      </c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225">
        <v>153.47465</v>
      </c>
      <c r="I59" s="226">
        <v>50.708</v>
      </c>
      <c r="J59" s="226">
        <v>75.37922348</v>
      </c>
      <c r="K59" s="42">
        <f>IF(I59&gt;0,100*J59/I59,0)</f>
        <v>148.65351321290524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224"/>
      <c r="I60" s="224"/>
      <c r="J60" s="224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224">
        <v>8.40463</v>
      </c>
      <c r="I61" s="224">
        <v>5.8</v>
      </c>
      <c r="J61" s="224">
        <v>6.6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224">
        <v>4.3</v>
      </c>
      <c r="I62" s="224">
        <v>4.39</v>
      </c>
      <c r="J62" s="224">
        <v>6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224">
        <v>6.72956</v>
      </c>
      <c r="I63" s="224">
        <v>4.209</v>
      </c>
      <c r="J63" s="224">
        <v>8.7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225">
        <v>19.434189999999997</v>
      </c>
      <c r="I64" s="226">
        <v>14.399</v>
      </c>
      <c r="J64" s="226">
        <v>21.299999999999997</v>
      </c>
      <c r="K64" s="42">
        <f>IF(I64&gt;0,100*J64/I64,0)</f>
        <v>147.92693937078963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224"/>
      <c r="I65" s="224"/>
      <c r="J65" s="224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225">
        <v>11.58756</v>
      </c>
      <c r="I66" s="226">
        <v>6.692</v>
      </c>
      <c r="J66" s="226">
        <v>9.539</v>
      </c>
      <c r="K66" s="42">
        <f>IF(I66&gt;0,100*J66/I66,0)</f>
        <v>142.5433353257621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224"/>
      <c r="I67" s="224"/>
      <c r="J67" s="224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224">
        <v>50.961</v>
      </c>
      <c r="I68" s="224">
        <v>31</v>
      </c>
      <c r="J68" s="224">
        <v>56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224">
        <v>9.53124</v>
      </c>
      <c r="I69" s="224">
        <v>5</v>
      </c>
      <c r="J69" s="224">
        <v>7.5</v>
      </c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225">
        <v>60.492239999999995</v>
      </c>
      <c r="I70" s="226">
        <v>36</v>
      </c>
      <c r="J70" s="226">
        <v>63.5</v>
      </c>
      <c r="K70" s="42">
        <f>IF(I70&gt;0,100*J70/I70,0)</f>
        <v>176.38888888888889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224"/>
      <c r="I71" s="224"/>
      <c r="J71" s="224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224">
        <v>9.9885</v>
      </c>
      <c r="I72" s="224">
        <v>10.341</v>
      </c>
      <c r="J72" s="224">
        <v>12.27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224">
        <v>9.457</v>
      </c>
      <c r="I73" s="224">
        <v>8.5</v>
      </c>
      <c r="J73" s="224">
        <v>8.1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224">
        <v>361.477</v>
      </c>
      <c r="I74" s="224">
        <v>161.922</v>
      </c>
      <c r="J74" s="224">
        <v>230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224">
        <v>149.151</v>
      </c>
      <c r="I75" s="224">
        <v>99.89</v>
      </c>
      <c r="J75" s="224">
        <v>99.92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224">
        <v>4.97373</v>
      </c>
      <c r="I76" s="224">
        <v>6.326</v>
      </c>
      <c r="J76" s="224">
        <v>4.6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224">
        <v>749.387</v>
      </c>
      <c r="I77" s="224">
        <v>227.593</v>
      </c>
      <c r="J77" s="224">
        <v>485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224">
        <v>80.015</v>
      </c>
      <c r="I78" s="224">
        <v>61.172</v>
      </c>
      <c r="J78" s="224">
        <v>75.925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224">
        <v>106.35683</v>
      </c>
      <c r="I79" s="224">
        <v>91.04</v>
      </c>
      <c r="J79" s="224">
        <v>92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225">
        <v>1470.80606</v>
      </c>
      <c r="I80" s="226">
        <v>666.784</v>
      </c>
      <c r="J80" s="226">
        <v>1007.815</v>
      </c>
      <c r="K80" s="42">
        <f>IF(I80&gt;0,100*J80/I80,0)</f>
        <v>151.1456483658876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224"/>
      <c r="I81" s="224"/>
      <c r="J81" s="224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224">
        <v>0.013</v>
      </c>
      <c r="I82" s="224">
        <v>0.015</v>
      </c>
      <c r="J82" s="224">
        <v>0.061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224">
        <v>0.007</v>
      </c>
      <c r="I83" s="224">
        <v>0.007</v>
      </c>
      <c r="J83" s="224">
        <v>0.007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225">
        <v>0.02</v>
      </c>
      <c r="I84" s="226">
        <v>0.022</v>
      </c>
      <c r="J84" s="226">
        <v>0.068</v>
      </c>
      <c r="K84" s="42">
        <f>IF(I84&gt;0,100*J84/I84,0)</f>
        <v>309.0909090909091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224"/>
      <c r="I85" s="224"/>
      <c r="J85" s="224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224"/>
      <c r="I86" s="224"/>
      <c r="J86" s="224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227"/>
      <c r="I87" s="228"/>
      <c r="J87" s="228"/>
      <c r="K87" s="51"/>
    </row>
    <row r="88" spans="1:11" s="43" customFormat="1" ht="11.25" customHeight="1">
      <c r="A88" s="52" t="s">
        <v>68</v>
      </c>
      <c r="B88" s="53"/>
      <c r="C88" s="54"/>
      <c r="D88" s="54"/>
      <c r="E88" s="54"/>
      <c r="F88" s="55"/>
      <c r="G88" s="41"/>
      <c r="H88" s="229">
        <v>1771.0181879999998</v>
      </c>
      <c r="I88" s="230">
        <v>836.4520020000001</v>
      </c>
      <c r="J88" s="230">
        <v>1225.39222348</v>
      </c>
      <c r="K88" s="55">
        <f>IF(I88&gt;0,100*J88/I88,0)</f>
        <v>146.4988093219962</v>
      </c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231"/>
      <c r="I89" s="232"/>
      <c r="J89" s="232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31496062992125984" top="0.3937007874015748" bottom="0.3937007874015748" header="0" footer="0.2755905511811024"/>
  <pageSetup firstPageNumber="9" useFirstPageNumber="1" horizontalDpi="600" verticalDpi="600" orientation="portrait" paperSize="9" scale="74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4.25">
      <c r="A1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6"/>
  <sheetViews>
    <sheetView view="pageBreakPreview" zoomScale="80" zoomScaleNormal="80" zoomScaleSheetLayoutView="80" zoomScalePageLayoutView="0" workbookViewId="0" topLeftCell="A56">
      <selection activeCell="N66" sqref="N66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5" width="11.57421875" style="7" customWidth="1"/>
    <col min="16" max="16384" width="9.8515625" style="61" customWidth="1"/>
  </cols>
  <sheetData>
    <row r="1" spans="1:11" s="1" customFormat="1" ht="12.75" customHeight="1">
      <c r="A1" s="293" t="s">
        <v>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294" t="s">
        <v>70</v>
      </c>
      <c r="K2" s="2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95" t="s">
        <v>3</v>
      </c>
      <c r="D4" s="296"/>
      <c r="E4" s="296"/>
      <c r="F4" s="297"/>
      <c r="G4" s="10"/>
      <c r="H4" s="298" t="s">
        <v>4</v>
      </c>
      <c r="I4" s="299"/>
      <c r="J4" s="299"/>
      <c r="K4" s="30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12</v>
      </c>
      <c r="F7" s="23" t="str">
        <f>CONCATENATE(D6,"=100")</f>
        <v>2015=100</v>
      </c>
      <c r="G7" s="24"/>
      <c r="H7" s="21" t="s">
        <v>7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224"/>
      <c r="I9" s="224"/>
      <c r="J9" s="224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224"/>
      <c r="I10" s="224"/>
      <c r="J10" s="224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224"/>
      <c r="I11" s="224"/>
      <c r="J11" s="224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224"/>
      <c r="I12" s="224"/>
      <c r="J12" s="224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225"/>
      <c r="I13" s="226"/>
      <c r="J13" s="2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224"/>
      <c r="I14" s="224"/>
      <c r="J14" s="2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225"/>
      <c r="I15" s="226"/>
      <c r="J15" s="2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224"/>
      <c r="I16" s="224"/>
      <c r="J16" s="224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225"/>
      <c r="I17" s="226"/>
      <c r="J17" s="2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224"/>
      <c r="I18" s="224"/>
      <c r="J18" s="224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224"/>
      <c r="I19" s="224"/>
      <c r="J19" s="2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224"/>
      <c r="I20" s="224"/>
      <c r="J20" s="2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224"/>
      <c r="I21" s="224"/>
      <c r="J21" s="224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225"/>
      <c r="I22" s="226"/>
      <c r="J22" s="2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224"/>
      <c r="I23" s="224"/>
      <c r="J23" s="224"/>
      <c r="K23" s="33"/>
    </row>
    <row r="24" spans="1:11" s="43" customFormat="1" ht="11.25" customHeight="1">
      <c r="A24" s="37" t="s">
        <v>19</v>
      </c>
      <c r="B24" s="38"/>
      <c r="C24" s="39">
        <v>576</v>
      </c>
      <c r="D24" s="39">
        <v>530</v>
      </c>
      <c r="E24" s="39">
        <v>600</v>
      </c>
      <c r="F24" s="40">
        <f>IF(D24&gt;0,100*E24/D24,0)</f>
        <v>113.20754716981132</v>
      </c>
      <c r="G24" s="41"/>
      <c r="H24" s="225">
        <v>1.147</v>
      </c>
      <c r="I24" s="226">
        <v>1.965</v>
      </c>
      <c r="J24" s="2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224"/>
      <c r="I25" s="224"/>
      <c r="J25" s="224"/>
      <c r="K25" s="33"/>
    </row>
    <row r="26" spans="1:11" s="43" customFormat="1" ht="11.25" customHeight="1">
      <c r="A26" s="37" t="s">
        <v>20</v>
      </c>
      <c r="B26" s="38"/>
      <c r="C26" s="39">
        <v>55</v>
      </c>
      <c r="D26" s="39">
        <v>40</v>
      </c>
      <c r="E26" s="39">
        <v>100</v>
      </c>
      <c r="F26" s="40">
        <f>IF(D26&gt;0,100*E26/D26,0)</f>
        <v>250</v>
      </c>
      <c r="G26" s="41"/>
      <c r="H26" s="225">
        <v>0.15</v>
      </c>
      <c r="I26" s="226">
        <v>0.1</v>
      </c>
      <c r="J26" s="2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224"/>
      <c r="I27" s="224"/>
      <c r="J27" s="224"/>
      <c r="K27" s="33"/>
    </row>
    <row r="28" spans="1:11" s="34" customFormat="1" ht="11.25" customHeight="1">
      <c r="A28" s="36" t="s">
        <v>21</v>
      </c>
      <c r="B28" s="30"/>
      <c r="C28" s="31">
        <v>1749</v>
      </c>
      <c r="D28" s="31">
        <v>3629</v>
      </c>
      <c r="E28" s="31">
        <v>7300</v>
      </c>
      <c r="F28" s="32"/>
      <c r="G28" s="32"/>
      <c r="H28" s="224">
        <v>5.161</v>
      </c>
      <c r="I28" s="224">
        <v>9.527</v>
      </c>
      <c r="J28" s="224"/>
      <c r="K28" s="33"/>
    </row>
    <row r="29" spans="1:11" s="34" customFormat="1" ht="11.25" customHeight="1">
      <c r="A29" s="36" t="s">
        <v>22</v>
      </c>
      <c r="B29" s="30"/>
      <c r="C29" s="31">
        <v>945</v>
      </c>
      <c r="D29" s="31">
        <v>1242</v>
      </c>
      <c r="E29" s="31">
        <v>1244</v>
      </c>
      <c r="F29" s="32"/>
      <c r="G29" s="32"/>
      <c r="H29" s="224">
        <v>0.85</v>
      </c>
      <c r="I29" s="224">
        <v>1.372</v>
      </c>
      <c r="J29" s="224"/>
      <c r="K29" s="33"/>
    </row>
    <row r="30" spans="1:11" s="34" customFormat="1" ht="11.25" customHeight="1">
      <c r="A30" s="36" t="s">
        <v>23</v>
      </c>
      <c r="B30" s="30"/>
      <c r="C30" s="31">
        <v>85132</v>
      </c>
      <c r="D30" s="31">
        <v>97698</v>
      </c>
      <c r="E30" s="31">
        <v>97698</v>
      </c>
      <c r="F30" s="32"/>
      <c r="G30" s="32"/>
      <c r="H30" s="224">
        <v>151.381</v>
      </c>
      <c r="I30" s="224">
        <v>181.799</v>
      </c>
      <c r="J30" s="224"/>
      <c r="K30" s="33"/>
    </row>
    <row r="31" spans="1:11" s="43" customFormat="1" ht="11.25" customHeight="1">
      <c r="A31" s="44" t="s">
        <v>24</v>
      </c>
      <c r="B31" s="38"/>
      <c r="C31" s="39">
        <v>87826</v>
      </c>
      <c r="D31" s="39">
        <v>102569</v>
      </c>
      <c r="E31" s="39">
        <v>106242</v>
      </c>
      <c r="F31" s="40">
        <f>IF(D31&gt;0,100*E31/D31,0)</f>
        <v>103.58100400705867</v>
      </c>
      <c r="G31" s="41"/>
      <c r="H31" s="225">
        <v>157.392</v>
      </c>
      <c r="I31" s="226">
        <v>192.698</v>
      </c>
      <c r="J31" s="2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224"/>
      <c r="I32" s="224"/>
      <c r="J32" s="224"/>
      <c r="K32" s="33"/>
    </row>
    <row r="33" spans="1:11" s="34" customFormat="1" ht="11.25" customHeight="1">
      <c r="A33" s="36" t="s">
        <v>25</v>
      </c>
      <c r="B33" s="30"/>
      <c r="C33" s="31">
        <v>32</v>
      </c>
      <c r="D33" s="31">
        <v>10</v>
      </c>
      <c r="E33" s="31">
        <v>20</v>
      </c>
      <c r="F33" s="32"/>
      <c r="G33" s="32"/>
      <c r="H33" s="224">
        <v>0.117</v>
      </c>
      <c r="I33" s="224">
        <v>0.04</v>
      </c>
      <c r="J33" s="224"/>
      <c r="K33" s="33"/>
    </row>
    <row r="34" spans="1:11" s="34" customFormat="1" ht="11.25" customHeight="1">
      <c r="A34" s="36" t="s">
        <v>26</v>
      </c>
      <c r="B34" s="30"/>
      <c r="C34" s="31">
        <v>8</v>
      </c>
      <c r="D34" s="31">
        <v>20</v>
      </c>
      <c r="E34" s="31">
        <v>12</v>
      </c>
      <c r="F34" s="32"/>
      <c r="G34" s="32"/>
      <c r="H34" s="224">
        <v>0.02</v>
      </c>
      <c r="I34" s="224">
        <v>0.06</v>
      </c>
      <c r="J34" s="224"/>
      <c r="K34" s="33"/>
    </row>
    <row r="35" spans="1:11" s="34" customFormat="1" ht="11.25" customHeight="1">
      <c r="A35" s="36" t="s">
        <v>27</v>
      </c>
      <c r="B35" s="30"/>
      <c r="C35" s="31">
        <v>150</v>
      </c>
      <c r="D35" s="31">
        <v>160</v>
      </c>
      <c r="E35" s="31">
        <v>180</v>
      </c>
      <c r="F35" s="32"/>
      <c r="G35" s="32"/>
      <c r="H35" s="224">
        <v>0.5</v>
      </c>
      <c r="I35" s="224">
        <v>0.54</v>
      </c>
      <c r="J35" s="224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224"/>
      <c r="I36" s="224"/>
      <c r="J36" s="224"/>
      <c r="K36" s="33"/>
    </row>
    <row r="37" spans="1:11" s="43" customFormat="1" ht="11.25" customHeight="1">
      <c r="A37" s="37" t="s">
        <v>29</v>
      </c>
      <c r="B37" s="38"/>
      <c r="C37" s="39">
        <v>190</v>
      </c>
      <c r="D37" s="39">
        <v>190</v>
      </c>
      <c r="E37" s="39">
        <v>212</v>
      </c>
      <c r="F37" s="40">
        <f>IF(D37&gt;0,100*E37/D37,0)</f>
        <v>111.57894736842105</v>
      </c>
      <c r="G37" s="41"/>
      <c r="H37" s="225">
        <v>0.637</v>
      </c>
      <c r="I37" s="226">
        <v>0.64</v>
      </c>
      <c r="J37" s="2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224"/>
      <c r="I38" s="224"/>
      <c r="J38" s="224"/>
      <c r="K38" s="33"/>
    </row>
    <row r="39" spans="1:11" s="43" customFormat="1" ht="11.25" customHeight="1">
      <c r="A39" s="37" t="s">
        <v>30</v>
      </c>
      <c r="B39" s="38"/>
      <c r="C39" s="39">
        <v>8</v>
      </c>
      <c r="D39" s="39">
        <v>25</v>
      </c>
      <c r="E39" s="39">
        <v>25</v>
      </c>
      <c r="F39" s="40">
        <f>IF(D39&gt;0,100*E39/D39,0)</f>
        <v>100</v>
      </c>
      <c r="G39" s="41"/>
      <c r="H39" s="225">
        <v>0.008</v>
      </c>
      <c r="I39" s="226">
        <v>0.04</v>
      </c>
      <c r="J39" s="2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224"/>
      <c r="I40" s="224"/>
      <c r="J40" s="224"/>
      <c r="K40" s="33"/>
    </row>
    <row r="41" spans="1:11" s="34" customFormat="1" ht="11.25" customHeight="1">
      <c r="A41" s="29" t="s">
        <v>31</v>
      </c>
      <c r="B41" s="30"/>
      <c r="C41" s="31">
        <v>6</v>
      </c>
      <c r="D41" s="31"/>
      <c r="E41" s="31"/>
      <c r="F41" s="32"/>
      <c r="G41" s="32"/>
      <c r="H41" s="224">
        <v>0.009</v>
      </c>
      <c r="I41" s="224"/>
      <c r="J41" s="224"/>
      <c r="K41" s="33"/>
    </row>
    <row r="42" spans="1:11" s="34" customFormat="1" ht="11.25" customHeight="1">
      <c r="A42" s="36" t="s">
        <v>32</v>
      </c>
      <c r="B42" s="30"/>
      <c r="C42" s="31">
        <v>351</v>
      </c>
      <c r="D42" s="31">
        <v>396</v>
      </c>
      <c r="E42" s="31">
        <v>375</v>
      </c>
      <c r="F42" s="32"/>
      <c r="G42" s="32"/>
      <c r="H42" s="224">
        <v>1.062</v>
      </c>
      <c r="I42" s="224">
        <v>1.269</v>
      </c>
      <c r="J42" s="224"/>
      <c r="K42" s="33"/>
    </row>
    <row r="43" spans="1:11" s="34" customFormat="1" ht="11.25" customHeight="1">
      <c r="A43" s="36" t="s">
        <v>33</v>
      </c>
      <c r="B43" s="30"/>
      <c r="C43" s="31">
        <v>50</v>
      </c>
      <c r="D43" s="31">
        <v>51</v>
      </c>
      <c r="E43" s="31">
        <v>50</v>
      </c>
      <c r="F43" s="32"/>
      <c r="G43" s="32"/>
      <c r="H43" s="224">
        <v>0.264</v>
      </c>
      <c r="I43" s="224">
        <v>0.244</v>
      </c>
      <c r="J43" s="224"/>
      <c r="K43" s="33"/>
    </row>
    <row r="44" spans="1:11" s="34" customFormat="1" ht="11.25" customHeight="1">
      <c r="A44" s="36" t="s">
        <v>34</v>
      </c>
      <c r="B44" s="30"/>
      <c r="C44" s="31">
        <v>93</v>
      </c>
      <c r="D44" s="31">
        <v>183</v>
      </c>
      <c r="E44" s="31">
        <v>180</v>
      </c>
      <c r="F44" s="32"/>
      <c r="G44" s="32"/>
      <c r="H44" s="224">
        <v>0.321</v>
      </c>
      <c r="I44" s="224">
        <v>0.788</v>
      </c>
      <c r="J44" s="224"/>
      <c r="K44" s="33"/>
    </row>
    <row r="45" spans="1:11" s="34" customFormat="1" ht="11.25" customHeight="1">
      <c r="A45" s="36" t="s">
        <v>35</v>
      </c>
      <c r="B45" s="30"/>
      <c r="C45" s="31">
        <v>54</v>
      </c>
      <c r="D45" s="31">
        <v>62</v>
      </c>
      <c r="E45" s="31">
        <v>50</v>
      </c>
      <c r="F45" s="32"/>
      <c r="G45" s="32"/>
      <c r="H45" s="224">
        <v>0.126</v>
      </c>
      <c r="I45" s="224">
        <v>0.151</v>
      </c>
      <c r="J45" s="224"/>
      <c r="K45" s="33"/>
    </row>
    <row r="46" spans="1:11" s="34" customFormat="1" ht="11.25" customHeight="1">
      <c r="A46" s="36" t="s">
        <v>36</v>
      </c>
      <c r="B46" s="30"/>
      <c r="C46" s="31">
        <v>166</v>
      </c>
      <c r="D46" s="31">
        <v>62</v>
      </c>
      <c r="E46" s="31">
        <v>60</v>
      </c>
      <c r="F46" s="32"/>
      <c r="G46" s="32"/>
      <c r="H46" s="224">
        <v>0.398</v>
      </c>
      <c r="I46" s="224">
        <v>0.167</v>
      </c>
      <c r="J46" s="224"/>
      <c r="K46" s="33"/>
    </row>
    <row r="47" spans="1:11" s="34" customFormat="1" ht="11.25" customHeight="1">
      <c r="A47" s="36" t="s">
        <v>37</v>
      </c>
      <c r="B47" s="30"/>
      <c r="C47" s="31">
        <v>58</v>
      </c>
      <c r="D47" s="31">
        <v>161</v>
      </c>
      <c r="E47" s="31">
        <v>100</v>
      </c>
      <c r="F47" s="32"/>
      <c r="G47" s="32"/>
      <c r="H47" s="224">
        <v>0.15</v>
      </c>
      <c r="I47" s="224">
        <v>0.343</v>
      </c>
      <c r="J47" s="224"/>
      <c r="K47" s="33"/>
    </row>
    <row r="48" spans="1:11" s="34" customFormat="1" ht="11.25" customHeight="1">
      <c r="A48" s="36" t="s">
        <v>38</v>
      </c>
      <c r="B48" s="30"/>
      <c r="C48" s="31">
        <v>720</v>
      </c>
      <c r="D48" s="31">
        <v>187</v>
      </c>
      <c r="E48" s="31">
        <v>180</v>
      </c>
      <c r="F48" s="32"/>
      <c r="G48" s="32"/>
      <c r="H48" s="224">
        <v>2.212</v>
      </c>
      <c r="I48" s="224">
        <v>0.781</v>
      </c>
      <c r="J48" s="224"/>
      <c r="K48" s="33"/>
    </row>
    <row r="49" spans="1:11" s="34" customFormat="1" ht="11.25" customHeight="1">
      <c r="A49" s="36" t="s">
        <v>39</v>
      </c>
      <c r="B49" s="30"/>
      <c r="C49" s="31">
        <v>97</v>
      </c>
      <c r="D49" s="31">
        <v>56</v>
      </c>
      <c r="E49" s="31">
        <v>56</v>
      </c>
      <c r="F49" s="32"/>
      <c r="G49" s="32"/>
      <c r="H49" s="224">
        <v>0.176</v>
      </c>
      <c r="I49" s="224">
        <v>0.081</v>
      </c>
      <c r="J49" s="224"/>
      <c r="K49" s="33"/>
    </row>
    <row r="50" spans="1:11" s="43" customFormat="1" ht="11.25" customHeight="1">
      <c r="A50" s="44" t="s">
        <v>40</v>
      </c>
      <c r="B50" s="38"/>
      <c r="C50" s="39">
        <v>1595</v>
      </c>
      <c r="D50" s="39">
        <v>1158</v>
      </c>
      <c r="E50" s="39">
        <v>1051</v>
      </c>
      <c r="F50" s="40">
        <f>IF(D50&gt;0,100*E50/D50,0)</f>
        <v>90.75993091537133</v>
      </c>
      <c r="G50" s="41"/>
      <c r="H50" s="225">
        <v>4.718</v>
      </c>
      <c r="I50" s="226">
        <v>3.824</v>
      </c>
      <c r="J50" s="2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224"/>
      <c r="I51" s="224"/>
      <c r="J51" s="224"/>
      <c r="K51" s="33"/>
    </row>
    <row r="52" spans="1:11" s="43" customFormat="1" ht="11.25" customHeight="1">
      <c r="A52" s="37" t="s">
        <v>41</v>
      </c>
      <c r="B52" s="38"/>
      <c r="C52" s="39">
        <v>80</v>
      </c>
      <c r="D52" s="39">
        <v>32</v>
      </c>
      <c r="E52" s="39">
        <v>32</v>
      </c>
      <c r="F52" s="40">
        <f>IF(D52&gt;0,100*E52/D52,0)</f>
        <v>100</v>
      </c>
      <c r="G52" s="41"/>
      <c r="H52" s="225">
        <v>0.2376</v>
      </c>
      <c r="I52" s="226">
        <v>0.063</v>
      </c>
      <c r="J52" s="2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224"/>
      <c r="I53" s="224"/>
      <c r="J53" s="224"/>
      <c r="K53" s="33"/>
    </row>
    <row r="54" spans="1:11" s="34" customFormat="1" ht="11.25" customHeight="1">
      <c r="A54" s="36" t="s">
        <v>42</v>
      </c>
      <c r="B54" s="30"/>
      <c r="C54" s="31">
        <v>242</v>
      </c>
      <c r="D54" s="31">
        <v>411</v>
      </c>
      <c r="E54" s="31">
        <v>750</v>
      </c>
      <c r="F54" s="32"/>
      <c r="G54" s="32"/>
      <c r="H54" s="224">
        <v>0.264</v>
      </c>
      <c r="I54" s="224">
        <v>1.947</v>
      </c>
      <c r="J54" s="224"/>
      <c r="K54" s="33"/>
    </row>
    <row r="55" spans="1:11" s="34" customFormat="1" ht="11.25" customHeight="1">
      <c r="A55" s="36" t="s">
        <v>43</v>
      </c>
      <c r="B55" s="30"/>
      <c r="C55" s="31">
        <v>295</v>
      </c>
      <c r="D55" s="31">
        <v>335</v>
      </c>
      <c r="E55" s="31">
        <v>300</v>
      </c>
      <c r="F55" s="32"/>
      <c r="G55" s="32"/>
      <c r="H55" s="224">
        <v>0.391</v>
      </c>
      <c r="I55" s="224">
        <v>0.548</v>
      </c>
      <c r="J55" s="224"/>
      <c r="K55" s="33"/>
    </row>
    <row r="56" spans="1:11" s="34" customFormat="1" ht="11.25" customHeight="1">
      <c r="A56" s="36" t="s">
        <v>44</v>
      </c>
      <c r="B56" s="30"/>
      <c r="C56" s="31">
        <v>298</v>
      </c>
      <c r="D56" s="31">
        <v>610</v>
      </c>
      <c r="E56" s="31">
        <v>610</v>
      </c>
      <c r="F56" s="32"/>
      <c r="G56" s="32"/>
      <c r="H56" s="224">
        <v>0.63</v>
      </c>
      <c r="I56" s="224">
        <v>1.098</v>
      </c>
      <c r="J56" s="224"/>
      <c r="K56" s="33"/>
    </row>
    <row r="57" spans="1:11" s="34" customFormat="1" ht="11.25" customHeight="1">
      <c r="A57" s="36" t="s">
        <v>45</v>
      </c>
      <c r="B57" s="30"/>
      <c r="C57" s="31">
        <v>59</v>
      </c>
      <c r="D57" s="31">
        <v>432</v>
      </c>
      <c r="E57" s="31">
        <v>432</v>
      </c>
      <c r="F57" s="32"/>
      <c r="G57" s="32"/>
      <c r="H57" s="224">
        <v>0.465</v>
      </c>
      <c r="I57" s="224">
        <v>0.3909</v>
      </c>
      <c r="J57" s="224"/>
      <c r="K57" s="33"/>
    </row>
    <row r="58" spans="1:11" s="34" customFormat="1" ht="11.25" customHeight="1">
      <c r="A58" s="36" t="s">
        <v>46</v>
      </c>
      <c r="B58" s="30"/>
      <c r="C58" s="31">
        <v>1625</v>
      </c>
      <c r="D58" s="31">
        <v>1955</v>
      </c>
      <c r="E58" s="31">
        <v>1955</v>
      </c>
      <c r="F58" s="32"/>
      <c r="G58" s="32"/>
      <c r="H58" s="224">
        <v>2.244</v>
      </c>
      <c r="I58" s="224">
        <v>2.32</v>
      </c>
      <c r="J58" s="224"/>
      <c r="K58" s="33"/>
    </row>
    <row r="59" spans="1:11" s="43" customFormat="1" ht="11.25" customHeight="1">
      <c r="A59" s="37" t="s">
        <v>47</v>
      </c>
      <c r="B59" s="38"/>
      <c r="C59" s="39">
        <v>2519</v>
      </c>
      <c r="D59" s="39">
        <v>3743</v>
      </c>
      <c r="E59" s="39">
        <v>4047</v>
      </c>
      <c r="F59" s="40">
        <f>IF(D59&gt;0,100*E59/D59,0)</f>
        <v>108.12182741116752</v>
      </c>
      <c r="G59" s="41"/>
      <c r="H59" s="225">
        <v>3.9940000000000007</v>
      </c>
      <c r="I59" s="226">
        <v>6.3039000000000005</v>
      </c>
      <c r="J59" s="2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224"/>
      <c r="I60" s="224"/>
      <c r="J60" s="224"/>
      <c r="K60" s="33"/>
    </row>
    <row r="61" spans="1:11" s="34" customFormat="1" ht="11.25" customHeight="1">
      <c r="A61" s="36" t="s">
        <v>48</v>
      </c>
      <c r="B61" s="30"/>
      <c r="C61" s="31">
        <v>20</v>
      </c>
      <c r="D61" s="31">
        <v>50</v>
      </c>
      <c r="E61" s="31">
        <v>50</v>
      </c>
      <c r="F61" s="32"/>
      <c r="G61" s="32"/>
      <c r="H61" s="224">
        <v>0.05</v>
      </c>
      <c r="I61" s="224">
        <v>0.126</v>
      </c>
      <c r="J61" s="224"/>
      <c r="K61" s="33"/>
    </row>
    <row r="62" spans="1:11" s="34" customFormat="1" ht="11.25" customHeight="1">
      <c r="A62" s="36" t="s">
        <v>49</v>
      </c>
      <c r="B62" s="30"/>
      <c r="C62" s="31">
        <v>10</v>
      </c>
      <c r="D62" s="31">
        <v>20</v>
      </c>
      <c r="E62" s="31">
        <v>20</v>
      </c>
      <c r="F62" s="32"/>
      <c r="G62" s="32"/>
      <c r="H62" s="224">
        <v>0.005</v>
      </c>
      <c r="I62" s="224">
        <v>0.037</v>
      </c>
      <c r="J62" s="224"/>
      <c r="K62" s="33"/>
    </row>
    <row r="63" spans="1:11" s="34" customFormat="1" ht="11.25" customHeight="1">
      <c r="A63" s="36" t="s">
        <v>50</v>
      </c>
      <c r="B63" s="30"/>
      <c r="C63" s="31"/>
      <c r="D63" s="31">
        <v>122</v>
      </c>
      <c r="E63" s="31">
        <v>135</v>
      </c>
      <c r="F63" s="32"/>
      <c r="G63" s="32"/>
      <c r="H63" s="224"/>
      <c r="I63" s="224">
        <v>0.07</v>
      </c>
      <c r="J63" s="224"/>
      <c r="K63" s="33"/>
    </row>
    <row r="64" spans="1:11" s="43" customFormat="1" ht="11.25" customHeight="1">
      <c r="A64" s="37" t="s">
        <v>51</v>
      </c>
      <c r="B64" s="38"/>
      <c r="C64" s="39">
        <v>30</v>
      </c>
      <c r="D64" s="39">
        <v>192</v>
      </c>
      <c r="E64" s="39">
        <v>205</v>
      </c>
      <c r="F64" s="40">
        <f>IF(D64&gt;0,100*E64/D64,0)</f>
        <v>106.77083333333333</v>
      </c>
      <c r="G64" s="41"/>
      <c r="H64" s="225">
        <v>0.055</v>
      </c>
      <c r="I64" s="226">
        <v>0.233</v>
      </c>
      <c r="J64" s="2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224"/>
      <c r="I65" s="224"/>
      <c r="J65" s="224"/>
      <c r="K65" s="33"/>
    </row>
    <row r="66" spans="1:11" s="43" customFormat="1" ht="11.25" customHeight="1">
      <c r="A66" s="37" t="s">
        <v>52</v>
      </c>
      <c r="B66" s="38"/>
      <c r="C66" s="39">
        <v>1514</v>
      </c>
      <c r="D66" s="39">
        <v>2015</v>
      </c>
      <c r="E66" s="39">
        <v>1514</v>
      </c>
      <c r="F66" s="40">
        <f>IF(D66&gt;0,100*E66/D66,0)</f>
        <v>75.136476426799</v>
      </c>
      <c r="G66" s="41"/>
      <c r="H66" s="225">
        <v>2.257</v>
      </c>
      <c r="I66" s="226">
        <v>4.046</v>
      </c>
      <c r="J66" s="2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224"/>
      <c r="I67" s="224"/>
      <c r="J67" s="224"/>
      <c r="K67" s="33"/>
    </row>
    <row r="68" spans="1:11" s="34" customFormat="1" ht="11.25" customHeight="1">
      <c r="A68" s="36" t="s">
        <v>53</v>
      </c>
      <c r="B68" s="30"/>
      <c r="C68" s="31">
        <v>5270</v>
      </c>
      <c r="D68" s="31">
        <v>6400</v>
      </c>
      <c r="E68" s="31">
        <v>6500</v>
      </c>
      <c r="F68" s="32"/>
      <c r="G68" s="32"/>
      <c r="H68" s="224">
        <v>9.2</v>
      </c>
      <c r="I68" s="224">
        <v>12.5</v>
      </c>
      <c r="J68" s="224"/>
      <c r="K68" s="33"/>
    </row>
    <row r="69" spans="1:11" s="34" customFormat="1" ht="11.25" customHeight="1">
      <c r="A69" s="36" t="s">
        <v>54</v>
      </c>
      <c r="B69" s="30"/>
      <c r="C69" s="31">
        <v>4</v>
      </c>
      <c r="D69" s="31"/>
      <c r="E69" s="31"/>
      <c r="F69" s="32"/>
      <c r="G69" s="32"/>
      <c r="H69" s="224">
        <v>0.007</v>
      </c>
      <c r="I69" s="224"/>
      <c r="J69" s="224"/>
      <c r="K69" s="33"/>
    </row>
    <row r="70" spans="1:11" s="43" customFormat="1" ht="11.25" customHeight="1">
      <c r="A70" s="37" t="s">
        <v>55</v>
      </c>
      <c r="B70" s="38"/>
      <c r="C70" s="39">
        <v>5274</v>
      </c>
      <c r="D70" s="39">
        <v>6400</v>
      </c>
      <c r="E70" s="39">
        <v>6500</v>
      </c>
      <c r="F70" s="40">
        <f>IF(D70&gt;0,100*E70/D70,0)</f>
        <v>101.5625</v>
      </c>
      <c r="G70" s="41"/>
      <c r="H70" s="225">
        <v>9.206999999999999</v>
      </c>
      <c r="I70" s="226">
        <v>12.5</v>
      </c>
      <c r="J70" s="2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224"/>
      <c r="I71" s="224"/>
      <c r="J71" s="224"/>
      <c r="K71" s="33"/>
    </row>
    <row r="72" spans="1:11" s="34" customFormat="1" ht="11.25" customHeight="1">
      <c r="A72" s="36" t="s">
        <v>56</v>
      </c>
      <c r="B72" s="30"/>
      <c r="C72" s="31">
        <v>200</v>
      </c>
      <c r="D72" s="31">
        <v>242</v>
      </c>
      <c r="E72" s="31">
        <v>242</v>
      </c>
      <c r="F72" s="32"/>
      <c r="G72" s="32"/>
      <c r="H72" s="224">
        <v>0.02</v>
      </c>
      <c r="I72" s="224">
        <v>0.149</v>
      </c>
      <c r="J72" s="224"/>
      <c r="K72" s="33"/>
    </row>
    <row r="73" spans="1:11" s="34" customFormat="1" ht="11.25" customHeight="1">
      <c r="A73" s="36" t="s">
        <v>57</v>
      </c>
      <c r="B73" s="30"/>
      <c r="C73" s="31">
        <v>42490</v>
      </c>
      <c r="D73" s="31">
        <v>49683</v>
      </c>
      <c r="E73" s="31">
        <v>49500</v>
      </c>
      <c r="F73" s="32"/>
      <c r="G73" s="32"/>
      <c r="H73" s="224">
        <v>138.5</v>
      </c>
      <c r="I73" s="224">
        <v>145.2</v>
      </c>
      <c r="J73" s="224"/>
      <c r="K73" s="33"/>
    </row>
    <row r="74" spans="1:11" s="34" customFormat="1" ht="11.25" customHeight="1">
      <c r="A74" s="36" t="s">
        <v>58</v>
      </c>
      <c r="B74" s="30"/>
      <c r="C74" s="31">
        <v>47325</v>
      </c>
      <c r="D74" s="31">
        <v>53029</v>
      </c>
      <c r="E74" s="31">
        <v>53050</v>
      </c>
      <c r="F74" s="32"/>
      <c r="G74" s="32"/>
      <c r="H74" s="224">
        <v>142.311</v>
      </c>
      <c r="I74" s="224">
        <v>135.37</v>
      </c>
      <c r="J74" s="224"/>
      <c r="K74" s="33"/>
    </row>
    <row r="75" spans="1:11" s="34" customFormat="1" ht="11.25" customHeight="1">
      <c r="A75" s="36" t="s">
        <v>59</v>
      </c>
      <c r="B75" s="30"/>
      <c r="C75" s="31">
        <v>1747.26</v>
      </c>
      <c r="D75" s="31">
        <v>2300</v>
      </c>
      <c r="E75" s="31">
        <v>2300</v>
      </c>
      <c r="F75" s="32"/>
      <c r="G75" s="32"/>
      <c r="H75" s="224">
        <v>2.1225965069351673</v>
      </c>
      <c r="I75" s="224">
        <v>3.5465999999999998</v>
      </c>
      <c r="J75" s="224"/>
      <c r="K75" s="33"/>
    </row>
    <row r="76" spans="1:11" s="34" customFormat="1" ht="11.25" customHeight="1">
      <c r="A76" s="36" t="s">
        <v>60</v>
      </c>
      <c r="B76" s="30"/>
      <c r="C76" s="31">
        <v>9377</v>
      </c>
      <c r="D76" s="31">
        <v>10763</v>
      </c>
      <c r="E76" s="31">
        <v>10500</v>
      </c>
      <c r="F76" s="32"/>
      <c r="G76" s="32"/>
      <c r="H76" s="224">
        <v>28.131</v>
      </c>
      <c r="I76" s="224">
        <v>41.255</v>
      </c>
      <c r="J76" s="224"/>
      <c r="K76" s="33"/>
    </row>
    <row r="77" spans="1:11" s="34" customFormat="1" ht="11.25" customHeight="1">
      <c r="A77" s="36" t="s">
        <v>61</v>
      </c>
      <c r="B77" s="30"/>
      <c r="C77" s="31">
        <v>5780</v>
      </c>
      <c r="D77" s="31">
        <v>6370</v>
      </c>
      <c r="E77" s="31">
        <v>6300</v>
      </c>
      <c r="F77" s="32"/>
      <c r="G77" s="32"/>
      <c r="H77" s="224">
        <v>11.5</v>
      </c>
      <c r="I77" s="224">
        <v>18.154</v>
      </c>
      <c r="J77" s="224"/>
      <c r="K77" s="33"/>
    </row>
    <row r="78" spans="1:11" s="34" customFormat="1" ht="11.25" customHeight="1">
      <c r="A78" s="36" t="s">
        <v>62</v>
      </c>
      <c r="B78" s="30"/>
      <c r="C78" s="31">
        <v>13715</v>
      </c>
      <c r="D78" s="31">
        <v>14500</v>
      </c>
      <c r="E78" s="31">
        <v>14600</v>
      </c>
      <c r="F78" s="32"/>
      <c r="G78" s="32"/>
      <c r="H78" s="224">
        <v>24.687</v>
      </c>
      <c r="I78" s="224">
        <v>33.35</v>
      </c>
      <c r="J78" s="224"/>
      <c r="K78" s="33"/>
    </row>
    <row r="79" spans="1:11" s="34" customFormat="1" ht="11.25" customHeight="1">
      <c r="A79" s="36" t="s">
        <v>63</v>
      </c>
      <c r="B79" s="30"/>
      <c r="C79" s="31">
        <v>75400</v>
      </c>
      <c r="D79" s="31">
        <v>95500</v>
      </c>
      <c r="E79" s="31">
        <v>119000</v>
      </c>
      <c r="F79" s="32"/>
      <c r="G79" s="32"/>
      <c r="H79" s="224">
        <v>262.164</v>
      </c>
      <c r="I79" s="224">
        <v>305.6</v>
      </c>
      <c r="J79" s="224"/>
      <c r="K79" s="33"/>
    </row>
    <row r="80" spans="1:11" s="43" customFormat="1" ht="11.25" customHeight="1">
      <c r="A80" s="44" t="s">
        <v>64</v>
      </c>
      <c r="B80" s="38"/>
      <c r="C80" s="39">
        <v>196034.26</v>
      </c>
      <c r="D80" s="39">
        <v>232387</v>
      </c>
      <c r="E80" s="39">
        <v>255492</v>
      </c>
      <c r="F80" s="40">
        <f>IF(D80&gt;0,100*E80/D80,0)</f>
        <v>109.94246666121599</v>
      </c>
      <c r="G80" s="41"/>
      <c r="H80" s="225">
        <v>609.4355965069352</v>
      </c>
      <c r="I80" s="226">
        <v>682.6246000000001</v>
      </c>
      <c r="J80" s="22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224"/>
      <c r="I81" s="224"/>
      <c r="J81" s="224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224"/>
      <c r="I82" s="224"/>
      <c r="J82" s="224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224"/>
      <c r="I83" s="224"/>
      <c r="J83" s="224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225"/>
      <c r="I84" s="226"/>
      <c r="J84" s="226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224"/>
      <c r="I85" s="224"/>
      <c r="J85" s="224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224"/>
      <c r="I86" s="224"/>
      <c r="J86" s="224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227"/>
      <c r="I87" s="228"/>
      <c r="J87" s="228"/>
      <c r="K87" s="51"/>
    </row>
    <row r="88" spans="1:11" s="43" customFormat="1" ht="11.25" customHeight="1">
      <c r="A88" s="52" t="s">
        <v>68</v>
      </c>
      <c r="B88" s="53"/>
      <c r="C88" s="54">
        <v>295701.26</v>
      </c>
      <c r="D88" s="54">
        <v>349281</v>
      </c>
      <c r="E88" s="54">
        <v>376020</v>
      </c>
      <c r="F88" s="55">
        <f>IF(D88&gt;0,100*E88/D88,0)</f>
        <v>107.65544074828004</v>
      </c>
      <c r="G88" s="41"/>
      <c r="H88" s="229">
        <v>789.2381965069352</v>
      </c>
      <c r="I88" s="230">
        <v>905.0375000000001</v>
      </c>
      <c r="J88" s="230"/>
      <c r="K88" s="55"/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231"/>
      <c r="I89" s="232"/>
      <c r="J89" s="232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31496062992125984" top="0.3937007874015748" bottom="0.3937007874015748" header="0" footer="0.2755905511811024"/>
  <pageSetup firstPageNumber="9" useFirstPageNumber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6"/>
  <sheetViews>
    <sheetView view="pageBreakPreview" zoomScale="80" zoomScaleNormal="80" zoomScaleSheetLayoutView="80" zoomScalePageLayoutView="0" workbookViewId="0" topLeftCell="A7">
      <selection activeCell="N66" sqref="N66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9" width="12.421875" style="61" customWidth="1"/>
    <col min="10" max="10" width="15.00390625" style="61" customWidth="1"/>
    <col min="11" max="11" width="12.421875" style="61" customWidth="1"/>
    <col min="12" max="12" width="0.71875" style="7" customWidth="1"/>
    <col min="13" max="14" width="11.57421875" style="7" hidden="1" customWidth="1"/>
    <col min="15" max="15" width="11.57421875" style="7" customWidth="1"/>
    <col min="16" max="16384" width="9.8515625" style="61" customWidth="1"/>
  </cols>
  <sheetData>
    <row r="1" spans="1:11" s="1" customFormat="1" ht="12.75" customHeight="1">
      <c r="A1" s="293" t="s">
        <v>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294" t="s">
        <v>70</v>
      </c>
      <c r="K2" s="2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95" t="s">
        <v>3</v>
      </c>
      <c r="D4" s="296"/>
      <c r="E4" s="296"/>
      <c r="F4" s="297"/>
      <c r="G4" s="10"/>
      <c r="H4" s="298" t="s">
        <v>4</v>
      </c>
      <c r="I4" s="299"/>
      <c r="J4" s="299"/>
      <c r="K4" s="30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12</v>
      </c>
      <c r="F7" s="23" t="str">
        <f>CONCATENATE(D6,"=100")</f>
        <v>2015=100</v>
      </c>
      <c r="G7" s="24"/>
      <c r="H7" s="21" t="s">
        <v>7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1731</v>
      </c>
      <c r="D9" s="31">
        <v>1711</v>
      </c>
      <c r="E9" s="31">
        <v>1711</v>
      </c>
      <c r="F9" s="32"/>
      <c r="G9" s="32"/>
      <c r="H9" s="224">
        <v>5.604</v>
      </c>
      <c r="I9" s="224">
        <v>5.367</v>
      </c>
      <c r="J9" s="224"/>
      <c r="K9" s="33"/>
    </row>
    <row r="10" spans="1:11" s="34" customFormat="1" ht="11.25" customHeight="1">
      <c r="A10" s="36" t="s">
        <v>9</v>
      </c>
      <c r="B10" s="30"/>
      <c r="C10" s="31">
        <v>3681</v>
      </c>
      <c r="D10" s="31">
        <v>3826</v>
      </c>
      <c r="E10" s="31">
        <v>3826</v>
      </c>
      <c r="F10" s="32"/>
      <c r="G10" s="32"/>
      <c r="H10" s="224">
        <v>7.235</v>
      </c>
      <c r="I10" s="224">
        <v>9.755</v>
      </c>
      <c r="J10" s="224"/>
      <c r="K10" s="33"/>
    </row>
    <row r="11" spans="1:11" s="34" customFormat="1" ht="11.25" customHeight="1">
      <c r="A11" s="29" t="s">
        <v>10</v>
      </c>
      <c r="B11" s="30"/>
      <c r="C11" s="31">
        <v>8235</v>
      </c>
      <c r="D11" s="31">
        <v>9248</v>
      </c>
      <c r="E11" s="31">
        <v>9248</v>
      </c>
      <c r="F11" s="32"/>
      <c r="G11" s="32"/>
      <c r="H11" s="224">
        <v>20.752</v>
      </c>
      <c r="I11" s="224">
        <v>26.815</v>
      </c>
      <c r="J11" s="224"/>
      <c r="K11" s="33"/>
    </row>
    <row r="12" spans="1:11" s="34" customFormat="1" ht="11.25" customHeight="1">
      <c r="A12" s="36" t="s">
        <v>11</v>
      </c>
      <c r="B12" s="30"/>
      <c r="C12" s="31">
        <v>308</v>
      </c>
      <c r="D12" s="31">
        <v>307.8050585307383</v>
      </c>
      <c r="E12" s="31">
        <v>420</v>
      </c>
      <c r="F12" s="32"/>
      <c r="G12" s="32"/>
      <c r="H12" s="224">
        <v>0.697</v>
      </c>
      <c r="I12" s="224">
        <v>0.9202755639952014</v>
      </c>
      <c r="J12" s="224"/>
      <c r="K12" s="33"/>
    </row>
    <row r="13" spans="1:11" s="43" customFormat="1" ht="11.25" customHeight="1">
      <c r="A13" s="37" t="s">
        <v>12</v>
      </c>
      <c r="B13" s="38"/>
      <c r="C13" s="39">
        <v>13955</v>
      </c>
      <c r="D13" s="39">
        <v>15092.80505853074</v>
      </c>
      <c r="E13" s="39">
        <v>15205</v>
      </c>
      <c r="F13" s="40">
        <f>IF(D13&gt;0,100*E13/D13,0)</f>
        <v>100.74336706155127</v>
      </c>
      <c r="G13" s="41"/>
      <c r="H13" s="225">
        <v>34.288000000000004</v>
      </c>
      <c r="I13" s="226">
        <v>42.8572755639952</v>
      </c>
      <c r="J13" s="2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224"/>
      <c r="I14" s="224"/>
      <c r="J14" s="224"/>
      <c r="K14" s="33"/>
    </row>
    <row r="15" spans="1:11" s="43" customFormat="1" ht="11.25" customHeight="1">
      <c r="A15" s="37" t="s">
        <v>13</v>
      </c>
      <c r="B15" s="38"/>
      <c r="C15" s="39">
        <v>50</v>
      </c>
      <c r="D15" s="39">
        <v>45</v>
      </c>
      <c r="E15" s="39">
        <v>45</v>
      </c>
      <c r="F15" s="40">
        <f>IF(D15&gt;0,100*E15/D15,0)</f>
        <v>100</v>
      </c>
      <c r="G15" s="41"/>
      <c r="H15" s="225">
        <v>0.06</v>
      </c>
      <c r="I15" s="226">
        <v>0.06</v>
      </c>
      <c r="J15" s="2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224"/>
      <c r="I16" s="224"/>
      <c r="J16" s="224"/>
      <c r="K16" s="33"/>
    </row>
    <row r="17" spans="1:11" s="43" customFormat="1" ht="11.25" customHeight="1">
      <c r="A17" s="37" t="s">
        <v>14</v>
      </c>
      <c r="B17" s="38"/>
      <c r="C17" s="39">
        <v>178</v>
      </c>
      <c r="D17" s="39">
        <v>679.4</v>
      </c>
      <c r="E17" s="39">
        <v>679</v>
      </c>
      <c r="F17" s="40">
        <f>IF(D17&gt;0,100*E17/D17,0)</f>
        <v>99.94112452163674</v>
      </c>
      <c r="G17" s="41"/>
      <c r="H17" s="225">
        <v>0.445</v>
      </c>
      <c r="I17" s="226">
        <v>1.698</v>
      </c>
      <c r="J17" s="2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224"/>
      <c r="I18" s="224"/>
      <c r="J18" s="224"/>
      <c r="K18" s="33"/>
    </row>
    <row r="19" spans="1:11" s="34" customFormat="1" ht="11.25" customHeight="1">
      <c r="A19" s="29" t="s">
        <v>15</v>
      </c>
      <c r="B19" s="30"/>
      <c r="C19" s="31">
        <v>24705</v>
      </c>
      <c r="D19" s="31">
        <v>23368.02</v>
      </c>
      <c r="E19" s="31">
        <v>23368</v>
      </c>
      <c r="F19" s="32"/>
      <c r="G19" s="32"/>
      <c r="H19" s="224">
        <v>142.054</v>
      </c>
      <c r="I19" s="224">
        <v>121.514</v>
      </c>
      <c r="J19" s="2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224"/>
      <c r="I20" s="224"/>
      <c r="J20" s="2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224"/>
      <c r="I21" s="224"/>
      <c r="J21" s="224"/>
      <c r="K21" s="33"/>
    </row>
    <row r="22" spans="1:11" s="43" customFormat="1" ht="11.25" customHeight="1">
      <c r="A22" s="37" t="s">
        <v>18</v>
      </c>
      <c r="B22" s="38"/>
      <c r="C22" s="39">
        <v>24705</v>
      </c>
      <c r="D22" s="39">
        <v>23368.02</v>
      </c>
      <c r="E22" s="39">
        <v>23368</v>
      </c>
      <c r="F22" s="40">
        <f>IF(D22&gt;0,100*E22/D22,0)</f>
        <v>99.99991441294556</v>
      </c>
      <c r="G22" s="41"/>
      <c r="H22" s="225">
        <v>142.054</v>
      </c>
      <c r="I22" s="226">
        <v>121.514</v>
      </c>
      <c r="J22" s="2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224"/>
      <c r="I23" s="224"/>
      <c r="J23" s="224"/>
      <c r="K23" s="33"/>
    </row>
    <row r="24" spans="1:11" s="43" customFormat="1" ht="11.25" customHeight="1">
      <c r="A24" s="37" t="s">
        <v>19</v>
      </c>
      <c r="B24" s="38"/>
      <c r="C24" s="39">
        <v>71445</v>
      </c>
      <c r="D24" s="39">
        <v>73454</v>
      </c>
      <c r="E24" s="39">
        <v>73100</v>
      </c>
      <c r="F24" s="40">
        <f>IF(D24&gt;0,100*E24/D24,0)</f>
        <v>99.51806572821086</v>
      </c>
      <c r="G24" s="41"/>
      <c r="H24" s="225">
        <v>344.027</v>
      </c>
      <c r="I24" s="226">
        <v>317.988</v>
      </c>
      <c r="J24" s="2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224"/>
      <c r="I25" s="224"/>
      <c r="J25" s="224"/>
      <c r="K25" s="33"/>
    </row>
    <row r="26" spans="1:11" s="43" customFormat="1" ht="11.25" customHeight="1">
      <c r="A26" s="37" t="s">
        <v>20</v>
      </c>
      <c r="B26" s="38"/>
      <c r="C26" s="39">
        <v>32155</v>
      </c>
      <c r="D26" s="39">
        <v>30040</v>
      </c>
      <c r="E26" s="39">
        <v>32100</v>
      </c>
      <c r="F26" s="40">
        <f>IF(D26&gt;0,100*E26/D26,0)</f>
        <v>106.85752330226364</v>
      </c>
      <c r="G26" s="41"/>
      <c r="H26" s="225">
        <v>147.15</v>
      </c>
      <c r="I26" s="226">
        <v>106.1</v>
      </c>
      <c r="J26" s="2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224"/>
      <c r="I27" s="224"/>
      <c r="J27" s="224"/>
      <c r="K27" s="33"/>
    </row>
    <row r="28" spans="1:11" s="34" customFormat="1" ht="11.25" customHeight="1">
      <c r="A28" s="36" t="s">
        <v>21</v>
      </c>
      <c r="B28" s="30"/>
      <c r="C28" s="31">
        <v>51232</v>
      </c>
      <c r="D28" s="31">
        <v>63591</v>
      </c>
      <c r="E28" s="31">
        <v>69300</v>
      </c>
      <c r="F28" s="32"/>
      <c r="G28" s="32"/>
      <c r="H28" s="224">
        <v>203.409</v>
      </c>
      <c r="I28" s="224">
        <v>203.524</v>
      </c>
      <c r="J28" s="224"/>
      <c r="K28" s="33"/>
    </row>
    <row r="29" spans="1:11" s="34" customFormat="1" ht="11.25" customHeight="1">
      <c r="A29" s="36" t="s">
        <v>22</v>
      </c>
      <c r="B29" s="30"/>
      <c r="C29" s="31">
        <v>42167</v>
      </c>
      <c r="D29" s="31">
        <v>41780</v>
      </c>
      <c r="E29" s="31">
        <v>41803</v>
      </c>
      <c r="F29" s="32"/>
      <c r="G29" s="32"/>
      <c r="H29" s="224">
        <v>70.615</v>
      </c>
      <c r="I29" s="224">
        <v>76.072</v>
      </c>
      <c r="J29" s="224"/>
      <c r="K29" s="33"/>
    </row>
    <row r="30" spans="1:11" s="34" customFormat="1" ht="11.25" customHeight="1">
      <c r="A30" s="36" t="s">
        <v>23</v>
      </c>
      <c r="B30" s="30"/>
      <c r="C30" s="31">
        <v>143022</v>
      </c>
      <c r="D30" s="31">
        <v>159804</v>
      </c>
      <c r="E30" s="31">
        <v>159804</v>
      </c>
      <c r="F30" s="32"/>
      <c r="G30" s="32"/>
      <c r="H30" s="224">
        <v>313.637</v>
      </c>
      <c r="I30" s="224">
        <v>369.815</v>
      </c>
      <c r="J30" s="224"/>
      <c r="K30" s="33"/>
    </row>
    <row r="31" spans="1:11" s="43" customFormat="1" ht="11.25" customHeight="1">
      <c r="A31" s="44" t="s">
        <v>24</v>
      </c>
      <c r="B31" s="38"/>
      <c r="C31" s="39">
        <v>236421</v>
      </c>
      <c r="D31" s="39">
        <v>265175</v>
      </c>
      <c r="E31" s="39">
        <v>270907</v>
      </c>
      <c r="F31" s="40">
        <f>IF(D31&gt;0,100*E31/D31,0)</f>
        <v>102.1615914019044</v>
      </c>
      <c r="G31" s="41"/>
      <c r="H31" s="225">
        <v>587.6610000000001</v>
      </c>
      <c r="I31" s="226">
        <v>649.4110000000001</v>
      </c>
      <c r="J31" s="2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224"/>
      <c r="I32" s="224"/>
      <c r="J32" s="224"/>
      <c r="K32" s="33"/>
    </row>
    <row r="33" spans="1:11" s="34" customFormat="1" ht="11.25" customHeight="1">
      <c r="A33" s="36" t="s">
        <v>25</v>
      </c>
      <c r="B33" s="30"/>
      <c r="C33" s="31">
        <v>24086</v>
      </c>
      <c r="D33" s="31">
        <v>23786</v>
      </c>
      <c r="E33" s="31">
        <v>23820</v>
      </c>
      <c r="F33" s="32"/>
      <c r="G33" s="32"/>
      <c r="H33" s="224">
        <v>88.648</v>
      </c>
      <c r="I33" s="224">
        <v>64.595</v>
      </c>
      <c r="J33" s="224"/>
      <c r="K33" s="33"/>
    </row>
    <row r="34" spans="1:11" s="34" customFormat="1" ht="11.25" customHeight="1">
      <c r="A34" s="36" t="s">
        <v>26</v>
      </c>
      <c r="B34" s="30"/>
      <c r="C34" s="31">
        <v>14609</v>
      </c>
      <c r="D34" s="31">
        <v>11223</v>
      </c>
      <c r="E34" s="31">
        <v>12419</v>
      </c>
      <c r="F34" s="32"/>
      <c r="G34" s="32"/>
      <c r="H34" s="224">
        <v>55.436</v>
      </c>
      <c r="I34" s="224">
        <v>40.36</v>
      </c>
      <c r="J34" s="224"/>
      <c r="K34" s="33"/>
    </row>
    <row r="35" spans="1:11" s="34" customFormat="1" ht="11.25" customHeight="1">
      <c r="A35" s="36" t="s">
        <v>27</v>
      </c>
      <c r="B35" s="30"/>
      <c r="C35" s="31">
        <v>48150</v>
      </c>
      <c r="D35" s="31">
        <v>50160</v>
      </c>
      <c r="E35" s="31">
        <v>49180</v>
      </c>
      <c r="F35" s="32"/>
      <c r="G35" s="32"/>
      <c r="H35" s="224">
        <v>180.5</v>
      </c>
      <c r="I35" s="224">
        <v>169.94</v>
      </c>
      <c r="J35" s="224"/>
      <c r="K35" s="33"/>
    </row>
    <row r="36" spans="1:11" s="34" customFormat="1" ht="11.25" customHeight="1">
      <c r="A36" s="36" t="s">
        <v>28</v>
      </c>
      <c r="B36" s="30"/>
      <c r="C36" s="31">
        <v>6242</v>
      </c>
      <c r="D36" s="31">
        <v>6056</v>
      </c>
      <c r="E36" s="31">
        <v>6056</v>
      </c>
      <c r="F36" s="32"/>
      <c r="G36" s="32"/>
      <c r="H36" s="224">
        <v>17.348</v>
      </c>
      <c r="I36" s="224">
        <v>16.534</v>
      </c>
      <c r="J36" s="224"/>
      <c r="K36" s="33"/>
    </row>
    <row r="37" spans="1:11" s="43" customFormat="1" ht="11.25" customHeight="1">
      <c r="A37" s="37" t="s">
        <v>29</v>
      </c>
      <c r="B37" s="38"/>
      <c r="C37" s="39">
        <v>93087</v>
      </c>
      <c r="D37" s="39">
        <v>91225</v>
      </c>
      <c r="E37" s="39">
        <v>91475</v>
      </c>
      <c r="F37" s="40">
        <f>IF(D37&gt;0,100*E37/D37,0)</f>
        <v>100.27404768429707</v>
      </c>
      <c r="G37" s="41"/>
      <c r="H37" s="225">
        <v>341.932</v>
      </c>
      <c r="I37" s="226">
        <v>291.429</v>
      </c>
      <c r="J37" s="2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224"/>
      <c r="I38" s="224"/>
      <c r="J38" s="224"/>
      <c r="K38" s="33"/>
    </row>
    <row r="39" spans="1:11" s="43" customFormat="1" ht="11.25" customHeight="1">
      <c r="A39" s="37" t="s">
        <v>30</v>
      </c>
      <c r="B39" s="38"/>
      <c r="C39" s="39">
        <v>4805</v>
      </c>
      <c r="D39" s="39">
        <v>4995</v>
      </c>
      <c r="E39" s="39">
        <v>4995</v>
      </c>
      <c r="F39" s="40">
        <f>IF(D39&gt;0,100*E39/D39,0)</f>
        <v>100</v>
      </c>
      <c r="G39" s="41"/>
      <c r="H39" s="225">
        <v>9.541</v>
      </c>
      <c r="I39" s="226">
        <v>8.13</v>
      </c>
      <c r="J39" s="2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224"/>
      <c r="I40" s="224"/>
      <c r="J40" s="224"/>
      <c r="K40" s="33"/>
    </row>
    <row r="41" spans="1:11" s="34" customFormat="1" ht="11.25" customHeight="1">
      <c r="A41" s="29" t="s">
        <v>31</v>
      </c>
      <c r="B41" s="30"/>
      <c r="C41" s="31">
        <v>38869</v>
      </c>
      <c r="D41" s="31">
        <v>39214</v>
      </c>
      <c r="E41" s="31">
        <v>40300</v>
      </c>
      <c r="F41" s="32"/>
      <c r="G41" s="32"/>
      <c r="H41" s="224">
        <v>72.309</v>
      </c>
      <c r="I41" s="224">
        <v>104.345</v>
      </c>
      <c r="J41" s="224"/>
      <c r="K41" s="33"/>
    </row>
    <row r="42" spans="1:11" s="34" customFormat="1" ht="11.25" customHeight="1">
      <c r="A42" s="36" t="s">
        <v>32</v>
      </c>
      <c r="B42" s="30"/>
      <c r="C42" s="31">
        <v>233676</v>
      </c>
      <c r="D42" s="31">
        <v>214571</v>
      </c>
      <c r="E42" s="31">
        <v>216875</v>
      </c>
      <c r="F42" s="32"/>
      <c r="G42" s="32"/>
      <c r="H42" s="224">
        <v>977.241</v>
      </c>
      <c r="I42" s="224">
        <v>824.403</v>
      </c>
      <c r="J42" s="224"/>
      <c r="K42" s="33"/>
    </row>
    <row r="43" spans="1:11" s="34" customFormat="1" ht="11.25" customHeight="1">
      <c r="A43" s="36" t="s">
        <v>33</v>
      </c>
      <c r="B43" s="30"/>
      <c r="C43" s="31">
        <v>62594</v>
      </c>
      <c r="D43" s="31">
        <v>57431</v>
      </c>
      <c r="E43" s="31">
        <v>57050</v>
      </c>
      <c r="F43" s="32"/>
      <c r="G43" s="32"/>
      <c r="H43" s="224">
        <v>221.978</v>
      </c>
      <c r="I43" s="224">
        <v>243.369</v>
      </c>
      <c r="J43" s="224"/>
      <c r="K43" s="33"/>
    </row>
    <row r="44" spans="1:11" s="34" customFormat="1" ht="11.25" customHeight="1">
      <c r="A44" s="36" t="s">
        <v>34</v>
      </c>
      <c r="B44" s="30"/>
      <c r="C44" s="31">
        <v>125899</v>
      </c>
      <c r="D44" s="31">
        <v>127204</v>
      </c>
      <c r="E44" s="31">
        <v>127280</v>
      </c>
      <c r="F44" s="32"/>
      <c r="G44" s="32"/>
      <c r="H44" s="224">
        <v>420.472</v>
      </c>
      <c r="I44" s="224">
        <v>451.841</v>
      </c>
      <c r="J44" s="224"/>
      <c r="K44" s="33"/>
    </row>
    <row r="45" spans="1:11" s="34" customFormat="1" ht="11.25" customHeight="1">
      <c r="A45" s="36" t="s">
        <v>35</v>
      </c>
      <c r="B45" s="30"/>
      <c r="C45" s="31">
        <v>76726</v>
      </c>
      <c r="D45" s="31">
        <v>73006</v>
      </c>
      <c r="E45" s="31">
        <v>70050</v>
      </c>
      <c r="F45" s="32"/>
      <c r="G45" s="32"/>
      <c r="H45" s="224">
        <v>184.452</v>
      </c>
      <c r="I45" s="224">
        <v>198.751</v>
      </c>
      <c r="J45" s="224"/>
      <c r="K45" s="33"/>
    </row>
    <row r="46" spans="1:11" s="34" customFormat="1" ht="11.25" customHeight="1">
      <c r="A46" s="36" t="s">
        <v>36</v>
      </c>
      <c r="B46" s="30"/>
      <c r="C46" s="31">
        <v>71511</v>
      </c>
      <c r="D46" s="31">
        <v>73299</v>
      </c>
      <c r="E46" s="31">
        <v>73000</v>
      </c>
      <c r="F46" s="32"/>
      <c r="G46" s="32"/>
      <c r="H46" s="224">
        <v>160.046</v>
      </c>
      <c r="I46" s="224">
        <v>186.051</v>
      </c>
      <c r="J46" s="224"/>
      <c r="K46" s="33"/>
    </row>
    <row r="47" spans="1:11" s="34" customFormat="1" ht="11.25" customHeight="1">
      <c r="A47" s="36" t="s">
        <v>37</v>
      </c>
      <c r="B47" s="30"/>
      <c r="C47" s="31">
        <v>106269</v>
      </c>
      <c r="D47" s="31">
        <v>103555</v>
      </c>
      <c r="E47" s="31">
        <v>103600</v>
      </c>
      <c r="F47" s="32"/>
      <c r="G47" s="32"/>
      <c r="H47" s="224">
        <v>299.708</v>
      </c>
      <c r="I47" s="224">
        <v>290.747</v>
      </c>
      <c r="J47" s="224"/>
      <c r="K47" s="33"/>
    </row>
    <row r="48" spans="1:11" s="34" customFormat="1" ht="11.25" customHeight="1">
      <c r="A48" s="36" t="s">
        <v>38</v>
      </c>
      <c r="B48" s="30"/>
      <c r="C48" s="31">
        <v>94689</v>
      </c>
      <c r="D48" s="31">
        <v>101150</v>
      </c>
      <c r="E48" s="31">
        <v>101180</v>
      </c>
      <c r="F48" s="32"/>
      <c r="G48" s="32"/>
      <c r="H48" s="224">
        <v>270.666</v>
      </c>
      <c r="I48" s="224">
        <v>327.106</v>
      </c>
      <c r="J48" s="224"/>
      <c r="K48" s="33"/>
    </row>
    <row r="49" spans="1:11" s="34" customFormat="1" ht="11.25" customHeight="1">
      <c r="A49" s="36" t="s">
        <v>39</v>
      </c>
      <c r="B49" s="30"/>
      <c r="C49" s="31">
        <v>75172</v>
      </c>
      <c r="D49" s="31">
        <v>76172</v>
      </c>
      <c r="E49" s="31">
        <v>79123</v>
      </c>
      <c r="F49" s="32"/>
      <c r="G49" s="32"/>
      <c r="H49" s="224">
        <v>177.605</v>
      </c>
      <c r="I49" s="224">
        <v>211.228</v>
      </c>
      <c r="J49" s="224"/>
      <c r="K49" s="33"/>
    </row>
    <row r="50" spans="1:11" s="43" customFormat="1" ht="11.25" customHeight="1">
      <c r="A50" s="44" t="s">
        <v>40</v>
      </c>
      <c r="B50" s="38"/>
      <c r="C50" s="39">
        <v>885405</v>
      </c>
      <c r="D50" s="39">
        <v>865602</v>
      </c>
      <c r="E50" s="39">
        <v>868458</v>
      </c>
      <c r="F50" s="40">
        <f>IF(D50&gt;0,100*E50/D50,0)</f>
        <v>100.32994378478793</v>
      </c>
      <c r="G50" s="41"/>
      <c r="H50" s="225">
        <v>2784.4770000000003</v>
      </c>
      <c r="I50" s="226">
        <v>2837.8410000000003</v>
      </c>
      <c r="J50" s="2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224"/>
      <c r="I51" s="224"/>
      <c r="J51" s="224"/>
      <c r="K51" s="33"/>
    </row>
    <row r="52" spans="1:11" s="43" customFormat="1" ht="11.25" customHeight="1">
      <c r="A52" s="37" t="s">
        <v>41</v>
      </c>
      <c r="B52" s="38"/>
      <c r="C52" s="39">
        <v>26980</v>
      </c>
      <c r="D52" s="39">
        <v>28552</v>
      </c>
      <c r="E52" s="39">
        <v>28552</v>
      </c>
      <c r="F52" s="40">
        <f>IF(D52&gt;0,100*E52/D52,0)</f>
        <v>100</v>
      </c>
      <c r="G52" s="41"/>
      <c r="H52" s="225">
        <v>86.40496279547791</v>
      </c>
      <c r="I52" s="226">
        <v>56.353</v>
      </c>
      <c r="J52" s="2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224"/>
      <c r="I53" s="224"/>
      <c r="J53" s="224"/>
      <c r="K53" s="33"/>
    </row>
    <row r="54" spans="1:11" s="34" customFormat="1" ht="11.25" customHeight="1">
      <c r="A54" s="36" t="s">
        <v>42</v>
      </c>
      <c r="B54" s="30"/>
      <c r="C54" s="31">
        <v>68549</v>
      </c>
      <c r="D54" s="31">
        <v>73034</v>
      </c>
      <c r="E54" s="31">
        <v>74450</v>
      </c>
      <c r="F54" s="32"/>
      <c r="G54" s="32"/>
      <c r="H54" s="224">
        <v>162.921</v>
      </c>
      <c r="I54" s="224">
        <v>201.868</v>
      </c>
      <c r="J54" s="224"/>
      <c r="K54" s="33"/>
    </row>
    <row r="55" spans="1:11" s="34" customFormat="1" ht="11.25" customHeight="1">
      <c r="A55" s="36" t="s">
        <v>43</v>
      </c>
      <c r="B55" s="30"/>
      <c r="C55" s="31">
        <v>55003</v>
      </c>
      <c r="D55" s="31">
        <v>56953</v>
      </c>
      <c r="E55" s="31">
        <v>55700</v>
      </c>
      <c r="F55" s="32"/>
      <c r="G55" s="32"/>
      <c r="H55" s="224">
        <v>70.025</v>
      </c>
      <c r="I55" s="224">
        <v>93.159</v>
      </c>
      <c r="J55" s="224"/>
      <c r="K55" s="33"/>
    </row>
    <row r="56" spans="1:11" s="34" customFormat="1" ht="11.25" customHeight="1">
      <c r="A56" s="36" t="s">
        <v>44</v>
      </c>
      <c r="B56" s="30"/>
      <c r="C56" s="31">
        <v>36075</v>
      </c>
      <c r="D56" s="31">
        <v>30660</v>
      </c>
      <c r="E56" s="31">
        <v>30660</v>
      </c>
      <c r="F56" s="32"/>
      <c r="G56" s="32"/>
      <c r="H56" s="224">
        <v>107.63</v>
      </c>
      <c r="I56" s="224">
        <v>59.188</v>
      </c>
      <c r="J56" s="224"/>
      <c r="K56" s="33"/>
    </row>
    <row r="57" spans="1:11" s="34" customFormat="1" ht="11.25" customHeight="1">
      <c r="A57" s="36" t="s">
        <v>45</v>
      </c>
      <c r="B57" s="30"/>
      <c r="C57" s="31">
        <v>71520</v>
      </c>
      <c r="D57" s="31">
        <v>66716</v>
      </c>
      <c r="E57" s="31">
        <v>66716</v>
      </c>
      <c r="F57" s="32"/>
      <c r="G57" s="32"/>
      <c r="H57" s="224">
        <v>142.677</v>
      </c>
      <c r="I57" s="224">
        <v>122.9984</v>
      </c>
      <c r="J57" s="224"/>
      <c r="K57" s="33"/>
    </row>
    <row r="58" spans="1:11" s="34" customFormat="1" ht="11.25" customHeight="1">
      <c r="A58" s="36" t="s">
        <v>46</v>
      </c>
      <c r="B58" s="30"/>
      <c r="C58" s="31">
        <v>66160</v>
      </c>
      <c r="D58" s="31">
        <v>65028</v>
      </c>
      <c r="E58" s="31">
        <v>63083</v>
      </c>
      <c r="F58" s="32"/>
      <c r="G58" s="32"/>
      <c r="H58" s="224">
        <v>103.329</v>
      </c>
      <c r="I58" s="224">
        <v>81.221</v>
      </c>
      <c r="J58" s="224"/>
      <c r="K58" s="33"/>
    </row>
    <row r="59" spans="1:11" s="43" customFormat="1" ht="11.25" customHeight="1">
      <c r="A59" s="37" t="s">
        <v>47</v>
      </c>
      <c r="B59" s="38"/>
      <c r="C59" s="39">
        <v>297307</v>
      </c>
      <c r="D59" s="39">
        <v>292391</v>
      </c>
      <c r="E59" s="39">
        <v>290609</v>
      </c>
      <c r="F59" s="40">
        <f>IF(D59&gt;0,100*E59/D59,0)</f>
        <v>99.39054211654941</v>
      </c>
      <c r="G59" s="41"/>
      <c r="H59" s="225">
        <v>586.582</v>
      </c>
      <c r="I59" s="226">
        <v>558.4344</v>
      </c>
      <c r="J59" s="2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224"/>
      <c r="I60" s="224"/>
      <c r="J60" s="224"/>
      <c r="K60" s="33"/>
    </row>
    <row r="61" spans="1:11" s="34" customFormat="1" ht="11.25" customHeight="1">
      <c r="A61" s="36" t="s">
        <v>48</v>
      </c>
      <c r="B61" s="30"/>
      <c r="C61" s="31">
        <v>1220</v>
      </c>
      <c r="D61" s="31">
        <v>1650</v>
      </c>
      <c r="E61" s="31">
        <v>1650</v>
      </c>
      <c r="F61" s="32"/>
      <c r="G61" s="32"/>
      <c r="H61" s="224">
        <v>2.05</v>
      </c>
      <c r="I61" s="224">
        <v>3.326</v>
      </c>
      <c r="J61" s="224"/>
      <c r="K61" s="33"/>
    </row>
    <row r="62" spans="1:11" s="34" customFormat="1" ht="11.25" customHeight="1">
      <c r="A62" s="36" t="s">
        <v>49</v>
      </c>
      <c r="B62" s="30"/>
      <c r="C62" s="31">
        <v>600</v>
      </c>
      <c r="D62" s="31">
        <v>645</v>
      </c>
      <c r="E62" s="31">
        <v>770</v>
      </c>
      <c r="F62" s="32"/>
      <c r="G62" s="32"/>
      <c r="H62" s="224">
        <v>0.341</v>
      </c>
      <c r="I62" s="224">
        <v>0.822</v>
      </c>
      <c r="J62" s="224"/>
      <c r="K62" s="33"/>
    </row>
    <row r="63" spans="1:11" s="34" customFormat="1" ht="11.25" customHeight="1">
      <c r="A63" s="36" t="s">
        <v>50</v>
      </c>
      <c r="B63" s="30"/>
      <c r="C63" s="31">
        <v>1560</v>
      </c>
      <c r="D63" s="31">
        <v>2117</v>
      </c>
      <c r="E63" s="31">
        <v>2347</v>
      </c>
      <c r="F63" s="32"/>
      <c r="G63" s="32"/>
      <c r="H63" s="224">
        <v>0.924</v>
      </c>
      <c r="I63" s="224">
        <v>3.7</v>
      </c>
      <c r="J63" s="224"/>
      <c r="K63" s="33"/>
    </row>
    <row r="64" spans="1:11" s="43" customFormat="1" ht="11.25" customHeight="1">
      <c r="A64" s="37" t="s">
        <v>51</v>
      </c>
      <c r="B64" s="38"/>
      <c r="C64" s="39">
        <v>3380</v>
      </c>
      <c r="D64" s="39">
        <v>4412</v>
      </c>
      <c r="E64" s="39">
        <v>4767</v>
      </c>
      <c r="F64" s="40">
        <f>IF(D64&gt;0,100*E64/D64,0)</f>
        <v>108.04623753399818</v>
      </c>
      <c r="G64" s="41"/>
      <c r="H64" s="225">
        <v>3.315</v>
      </c>
      <c r="I64" s="226">
        <v>7.848</v>
      </c>
      <c r="J64" s="2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224"/>
      <c r="I65" s="224"/>
      <c r="J65" s="224"/>
      <c r="K65" s="33"/>
    </row>
    <row r="66" spans="1:11" s="43" customFormat="1" ht="11.25" customHeight="1">
      <c r="A66" s="37" t="s">
        <v>52</v>
      </c>
      <c r="B66" s="38"/>
      <c r="C66" s="39">
        <v>5880</v>
      </c>
      <c r="D66" s="39">
        <v>7226</v>
      </c>
      <c r="E66" s="39">
        <v>5880</v>
      </c>
      <c r="F66" s="40">
        <f>IF(D66&gt;0,100*E66/D66,0)</f>
        <v>81.37282037088292</v>
      </c>
      <c r="G66" s="41"/>
      <c r="H66" s="225">
        <v>11.56</v>
      </c>
      <c r="I66" s="226">
        <v>13.804</v>
      </c>
      <c r="J66" s="2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224"/>
      <c r="I67" s="224"/>
      <c r="J67" s="224"/>
      <c r="K67" s="33"/>
    </row>
    <row r="68" spans="1:11" s="34" customFormat="1" ht="11.25" customHeight="1">
      <c r="A68" s="36" t="s">
        <v>53</v>
      </c>
      <c r="B68" s="30"/>
      <c r="C68" s="31">
        <v>84070</v>
      </c>
      <c r="D68" s="31">
        <v>78900</v>
      </c>
      <c r="E68" s="31">
        <v>79000</v>
      </c>
      <c r="F68" s="32"/>
      <c r="G68" s="32"/>
      <c r="H68" s="224">
        <v>174.2</v>
      </c>
      <c r="I68" s="224">
        <v>165</v>
      </c>
      <c r="J68" s="224"/>
      <c r="K68" s="33"/>
    </row>
    <row r="69" spans="1:11" s="34" customFormat="1" ht="11.25" customHeight="1">
      <c r="A69" s="36" t="s">
        <v>54</v>
      </c>
      <c r="B69" s="30"/>
      <c r="C69" s="31">
        <v>5764</v>
      </c>
      <c r="D69" s="31">
        <v>4900</v>
      </c>
      <c r="E69" s="31">
        <v>5000</v>
      </c>
      <c r="F69" s="32"/>
      <c r="G69" s="32"/>
      <c r="H69" s="224">
        <v>8.507</v>
      </c>
      <c r="I69" s="224">
        <v>8</v>
      </c>
      <c r="J69" s="224"/>
      <c r="K69" s="33"/>
    </row>
    <row r="70" spans="1:11" s="43" customFormat="1" ht="11.25" customHeight="1">
      <c r="A70" s="37" t="s">
        <v>55</v>
      </c>
      <c r="B70" s="38"/>
      <c r="C70" s="39">
        <v>89834</v>
      </c>
      <c r="D70" s="39">
        <v>83800</v>
      </c>
      <c r="E70" s="39">
        <v>84000</v>
      </c>
      <c r="F70" s="40">
        <f>IF(D70&gt;0,100*E70/D70,0)</f>
        <v>100.23866348448688</v>
      </c>
      <c r="G70" s="41"/>
      <c r="H70" s="225">
        <v>182.707</v>
      </c>
      <c r="I70" s="226">
        <v>173</v>
      </c>
      <c r="J70" s="2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224"/>
      <c r="I71" s="224"/>
      <c r="J71" s="224"/>
      <c r="K71" s="33"/>
    </row>
    <row r="72" spans="1:11" s="34" customFormat="1" ht="11.25" customHeight="1">
      <c r="A72" s="36" t="s">
        <v>56</v>
      </c>
      <c r="B72" s="30"/>
      <c r="C72" s="31">
        <v>1800</v>
      </c>
      <c r="D72" s="31">
        <v>2412</v>
      </c>
      <c r="E72" s="31">
        <v>2412</v>
      </c>
      <c r="F72" s="32"/>
      <c r="G72" s="32"/>
      <c r="H72" s="224">
        <v>0.541</v>
      </c>
      <c r="I72" s="224">
        <v>2.886</v>
      </c>
      <c r="J72" s="224"/>
      <c r="K72" s="33"/>
    </row>
    <row r="73" spans="1:11" s="34" customFormat="1" ht="11.25" customHeight="1">
      <c r="A73" s="36" t="s">
        <v>57</v>
      </c>
      <c r="B73" s="30"/>
      <c r="C73" s="31">
        <v>64555</v>
      </c>
      <c r="D73" s="31">
        <v>66708</v>
      </c>
      <c r="E73" s="31">
        <v>66600</v>
      </c>
      <c r="F73" s="32"/>
      <c r="G73" s="32"/>
      <c r="H73" s="224">
        <v>216.15</v>
      </c>
      <c r="I73" s="224">
        <v>222.3</v>
      </c>
      <c r="J73" s="224"/>
      <c r="K73" s="33"/>
    </row>
    <row r="74" spans="1:11" s="34" customFormat="1" ht="11.25" customHeight="1">
      <c r="A74" s="36" t="s">
        <v>58</v>
      </c>
      <c r="B74" s="30"/>
      <c r="C74" s="31">
        <v>86181</v>
      </c>
      <c r="D74" s="31">
        <v>84310</v>
      </c>
      <c r="E74" s="31">
        <v>84350</v>
      </c>
      <c r="F74" s="32"/>
      <c r="G74" s="32"/>
      <c r="H74" s="224">
        <v>278.765</v>
      </c>
      <c r="I74" s="224">
        <v>208.027</v>
      </c>
      <c r="J74" s="224"/>
      <c r="K74" s="33"/>
    </row>
    <row r="75" spans="1:11" s="34" customFormat="1" ht="11.25" customHeight="1">
      <c r="A75" s="36" t="s">
        <v>59</v>
      </c>
      <c r="B75" s="30"/>
      <c r="C75" s="31">
        <v>13593.54</v>
      </c>
      <c r="D75" s="31">
        <v>13000</v>
      </c>
      <c r="E75" s="31">
        <v>13000</v>
      </c>
      <c r="F75" s="32"/>
      <c r="G75" s="32"/>
      <c r="H75" s="224">
        <v>15.804470164198717</v>
      </c>
      <c r="I75" s="224">
        <v>19.2007</v>
      </c>
      <c r="J75" s="224"/>
      <c r="K75" s="33"/>
    </row>
    <row r="76" spans="1:11" s="34" customFormat="1" ht="11.25" customHeight="1">
      <c r="A76" s="36" t="s">
        <v>60</v>
      </c>
      <c r="B76" s="30"/>
      <c r="C76" s="31">
        <v>15571</v>
      </c>
      <c r="D76" s="31">
        <v>16347</v>
      </c>
      <c r="E76" s="31">
        <v>16200</v>
      </c>
      <c r="F76" s="32"/>
      <c r="G76" s="32"/>
      <c r="H76" s="224">
        <v>48.571</v>
      </c>
      <c r="I76" s="224">
        <v>61.804</v>
      </c>
      <c r="J76" s="224"/>
      <c r="K76" s="33"/>
    </row>
    <row r="77" spans="1:11" s="34" customFormat="1" ht="11.25" customHeight="1">
      <c r="A77" s="36" t="s">
        <v>61</v>
      </c>
      <c r="B77" s="30"/>
      <c r="C77" s="31">
        <v>9765</v>
      </c>
      <c r="D77" s="31">
        <v>9255</v>
      </c>
      <c r="E77" s="31">
        <v>8900</v>
      </c>
      <c r="F77" s="32"/>
      <c r="G77" s="32"/>
      <c r="H77" s="224">
        <v>19.485</v>
      </c>
      <c r="I77" s="224">
        <v>25.944</v>
      </c>
      <c r="J77" s="224"/>
      <c r="K77" s="33"/>
    </row>
    <row r="78" spans="1:11" s="34" customFormat="1" ht="11.25" customHeight="1">
      <c r="A78" s="36" t="s">
        <v>62</v>
      </c>
      <c r="B78" s="30"/>
      <c r="C78" s="31">
        <v>22425</v>
      </c>
      <c r="D78" s="31">
        <v>21550</v>
      </c>
      <c r="E78" s="31">
        <v>21600</v>
      </c>
      <c r="F78" s="32"/>
      <c r="G78" s="32"/>
      <c r="H78" s="224">
        <v>40.722</v>
      </c>
      <c r="I78" s="224">
        <v>50.27</v>
      </c>
      <c r="J78" s="224"/>
      <c r="K78" s="33"/>
    </row>
    <row r="79" spans="1:11" s="34" customFormat="1" ht="11.25" customHeight="1">
      <c r="A79" s="36" t="s">
        <v>63</v>
      </c>
      <c r="B79" s="30"/>
      <c r="C79" s="31">
        <v>167700</v>
      </c>
      <c r="D79" s="31">
        <v>166600</v>
      </c>
      <c r="E79" s="31">
        <v>170000</v>
      </c>
      <c r="F79" s="32"/>
      <c r="G79" s="32"/>
      <c r="H79" s="224">
        <v>605.41</v>
      </c>
      <c r="I79" s="224">
        <v>554.45</v>
      </c>
      <c r="J79" s="224"/>
      <c r="K79" s="33"/>
    </row>
    <row r="80" spans="1:11" s="43" customFormat="1" ht="11.25" customHeight="1">
      <c r="A80" s="44" t="s">
        <v>64</v>
      </c>
      <c r="B80" s="38"/>
      <c r="C80" s="39">
        <v>381590.54000000004</v>
      </c>
      <c r="D80" s="39">
        <v>380182</v>
      </c>
      <c r="E80" s="39">
        <v>383062</v>
      </c>
      <c r="F80" s="40">
        <f>IF(D80&gt;0,100*E80/D80,0)</f>
        <v>100.75753191892304</v>
      </c>
      <c r="G80" s="41"/>
      <c r="H80" s="225">
        <v>1225.4484701641986</v>
      </c>
      <c r="I80" s="226">
        <v>1144.8817</v>
      </c>
      <c r="J80" s="22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224"/>
      <c r="I81" s="224"/>
      <c r="J81" s="224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224"/>
      <c r="I82" s="224"/>
      <c r="J82" s="224"/>
      <c r="K82" s="33"/>
    </row>
    <row r="83" spans="1:11" s="34" customFormat="1" ht="11.25" customHeight="1">
      <c r="A83" s="36" t="s">
        <v>66</v>
      </c>
      <c r="B83" s="30"/>
      <c r="C83" s="31">
        <v>180</v>
      </c>
      <c r="D83" s="31">
        <v>192</v>
      </c>
      <c r="E83" s="31">
        <v>192</v>
      </c>
      <c r="F83" s="32"/>
      <c r="G83" s="32"/>
      <c r="H83" s="224">
        <v>0.18</v>
      </c>
      <c r="I83" s="224">
        <v>0.192</v>
      </c>
      <c r="J83" s="224"/>
      <c r="K83" s="33"/>
    </row>
    <row r="84" spans="1:11" s="43" customFormat="1" ht="11.25" customHeight="1">
      <c r="A84" s="37" t="s">
        <v>67</v>
      </c>
      <c r="B84" s="38"/>
      <c r="C84" s="39">
        <v>180</v>
      </c>
      <c r="D84" s="39">
        <v>192</v>
      </c>
      <c r="E84" s="39">
        <v>192</v>
      </c>
      <c r="F84" s="40">
        <f>IF(D84&gt;0,100*E84/D84,0)</f>
        <v>100</v>
      </c>
      <c r="G84" s="41"/>
      <c r="H84" s="225">
        <v>0.18</v>
      </c>
      <c r="I84" s="226">
        <v>0.192</v>
      </c>
      <c r="J84" s="226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224"/>
      <c r="I85" s="224"/>
      <c r="J85" s="224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224"/>
      <c r="I86" s="224"/>
      <c r="J86" s="224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227"/>
      <c r="I87" s="228"/>
      <c r="J87" s="228"/>
      <c r="K87" s="51"/>
    </row>
    <row r="88" spans="1:11" s="43" customFormat="1" ht="11.25" customHeight="1">
      <c r="A88" s="52" t="s">
        <v>68</v>
      </c>
      <c r="B88" s="53"/>
      <c r="C88" s="54">
        <v>2167357.54</v>
      </c>
      <c r="D88" s="54">
        <v>2166431.2250585305</v>
      </c>
      <c r="E88" s="54">
        <v>2177394</v>
      </c>
      <c r="F88" s="55">
        <f>IF(D88&gt;0,100*E88/D88,0)</f>
        <v>100.50602921591353</v>
      </c>
      <c r="G88" s="41"/>
      <c r="H88" s="229">
        <v>6487.832432959678</v>
      </c>
      <c r="I88" s="230">
        <v>6331.541375563997</v>
      </c>
      <c r="J88" s="230"/>
      <c r="K88" s="55"/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231"/>
      <c r="I89" s="232"/>
      <c r="J89" s="232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31496062992125984" top="0.3937007874015748" bottom="0.3937007874015748" header="0" footer="0.2755905511811024"/>
  <pageSetup firstPageNumber="9" useFirstPageNumber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6"/>
  <sheetViews>
    <sheetView view="pageBreakPreview" zoomScale="80" zoomScaleNormal="80" zoomScaleSheetLayoutView="80" zoomScalePageLayoutView="0" workbookViewId="0" topLeftCell="A79">
      <selection activeCell="N66" sqref="N66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9" width="12.421875" style="61" customWidth="1"/>
    <col min="10" max="10" width="15.00390625" style="61" customWidth="1"/>
    <col min="11" max="11" width="12.421875" style="61" customWidth="1"/>
    <col min="12" max="12" width="0.71875" style="7" customWidth="1"/>
    <col min="13" max="14" width="11.57421875" style="7" hidden="1" customWidth="1"/>
    <col min="15" max="15" width="11.57421875" style="7" customWidth="1"/>
    <col min="16" max="16384" width="9.8515625" style="61" customWidth="1"/>
  </cols>
  <sheetData>
    <row r="1" spans="1:11" s="1" customFormat="1" ht="12.75" customHeight="1">
      <c r="A1" s="293" t="s">
        <v>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294" t="s">
        <v>70</v>
      </c>
      <c r="K2" s="2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95" t="s">
        <v>3</v>
      </c>
      <c r="D4" s="296"/>
      <c r="E4" s="296"/>
      <c r="F4" s="297"/>
      <c r="G4" s="10"/>
      <c r="H4" s="298" t="s">
        <v>4</v>
      </c>
      <c r="I4" s="299"/>
      <c r="J4" s="299"/>
      <c r="K4" s="30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12</v>
      </c>
      <c r="F7" s="23" t="str">
        <f>CONCATENATE(D6,"=100")</f>
        <v>2015=100</v>
      </c>
      <c r="G7" s="24"/>
      <c r="H7" s="21" t="s">
        <v>7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224"/>
      <c r="I9" s="224"/>
      <c r="J9" s="224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224"/>
      <c r="I10" s="224"/>
      <c r="J10" s="224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224"/>
      <c r="I11" s="224"/>
      <c r="J11" s="224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224"/>
      <c r="I12" s="224"/>
      <c r="J12" s="224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225"/>
      <c r="I13" s="226"/>
      <c r="J13" s="2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224"/>
      <c r="I14" s="224"/>
      <c r="J14" s="2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225"/>
      <c r="I15" s="226"/>
      <c r="J15" s="2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224"/>
      <c r="I16" s="224"/>
      <c r="J16" s="224"/>
      <c r="K16" s="33"/>
    </row>
    <row r="17" spans="1:11" s="43" customFormat="1" ht="11.25" customHeight="1">
      <c r="A17" s="37" t="s">
        <v>14</v>
      </c>
      <c r="B17" s="38"/>
      <c r="C17" s="39">
        <v>85</v>
      </c>
      <c r="D17" s="39">
        <v>144.83</v>
      </c>
      <c r="E17" s="39">
        <v>145</v>
      </c>
      <c r="F17" s="40">
        <f>IF(D17&gt;0,100*E17/D17,0)</f>
        <v>100.11737899606435</v>
      </c>
      <c r="G17" s="41"/>
      <c r="H17" s="225">
        <v>0.119</v>
      </c>
      <c r="I17" s="226">
        <v>0.203</v>
      </c>
      <c r="J17" s="2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224"/>
      <c r="I18" s="224"/>
      <c r="J18" s="224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224"/>
      <c r="I19" s="224"/>
      <c r="J19" s="2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224"/>
      <c r="I20" s="224"/>
      <c r="J20" s="2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224"/>
      <c r="I21" s="224"/>
      <c r="J21" s="224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225"/>
      <c r="I22" s="226"/>
      <c r="J22" s="2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224"/>
      <c r="I23" s="224"/>
      <c r="J23" s="224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225"/>
      <c r="I24" s="226"/>
      <c r="J24" s="2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224"/>
      <c r="I25" s="224"/>
      <c r="J25" s="224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225"/>
      <c r="I26" s="226"/>
      <c r="J26" s="2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224"/>
      <c r="I27" s="224"/>
      <c r="J27" s="224"/>
      <c r="K27" s="33"/>
    </row>
    <row r="28" spans="1:11" s="34" customFormat="1" ht="11.25" customHeight="1">
      <c r="A28" s="36" t="s">
        <v>21</v>
      </c>
      <c r="B28" s="30"/>
      <c r="C28" s="31">
        <v>8200</v>
      </c>
      <c r="D28" s="31">
        <v>6348</v>
      </c>
      <c r="E28" s="31">
        <v>6500</v>
      </c>
      <c r="F28" s="32"/>
      <c r="G28" s="32"/>
      <c r="H28" s="224">
        <v>31.26</v>
      </c>
      <c r="I28" s="224">
        <v>21.432</v>
      </c>
      <c r="J28" s="224"/>
      <c r="K28" s="33"/>
    </row>
    <row r="29" spans="1:11" s="34" customFormat="1" ht="11.25" customHeight="1">
      <c r="A29" s="36" t="s">
        <v>22</v>
      </c>
      <c r="B29" s="30"/>
      <c r="C29" s="31">
        <v>12820</v>
      </c>
      <c r="D29" s="31">
        <v>2689</v>
      </c>
      <c r="E29" s="31">
        <v>2741</v>
      </c>
      <c r="F29" s="32"/>
      <c r="G29" s="32"/>
      <c r="H29" s="224">
        <v>20.903</v>
      </c>
      <c r="I29" s="224">
        <v>3.749</v>
      </c>
      <c r="J29" s="224"/>
      <c r="K29" s="33"/>
    </row>
    <row r="30" spans="1:11" s="34" customFormat="1" ht="11.25" customHeight="1">
      <c r="A30" s="36" t="s">
        <v>23</v>
      </c>
      <c r="B30" s="30"/>
      <c r="C30" s="31">
        <v>21650</v>
      </c>
      <c r="D30" s="31">
        <v>21650</v>
      </c>
      <c r="E30" s="31">
        <v>30394</v>
      </c>
      <c r="F30" s="32"/>
      <c r="G30" s="32"/>
      <c r="H30" s="224">
        <v>49.862</v>
      </c>
      <c r="I30" s="224">
        <v>46.289</v>
      </c>
      <c r="J30" s="224"/>
      <c r="K30" s="33"/>
    </row>
    <row r="31" spans="1:11" s="43" customFormat="1" ht="11.25" customHeight="1">
      <c r="A31" s="44" t="s">
        <v>24</v>
      </c>
      <c r="B31" s="38"/>
      <c r="C31" s="39">
        <v>42670</v>
      </c>
      <c r="D31" s="39">
        <v>30687</v>
      </c>
      <c r="E31" s="39">
        <v>39635</v>
      </c>
      <c r="F31" s="40">
        <f>IF(D31&gt;0,100*E31/D31,0)</f>
        <v>129.15892723303028</v>
      </c>
      <c r="G31" s="41"/>
      <c r="H31" s="225">
        <v>102.025</v>
      </c>
      <c r="I31" s="226">
        <v>71.47</v>
      </c>
      <c r="J31" s="2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224"/>
      <c r="I32" s="224"/>
      <c r="J32" s="224"/>
      <c r="K32" s="33"/>
    </row>
    <row r="33" spans="1:11" s="34" customFormat="1" ht="11.25" customHeight="1">
      <c r="A33" s="36" t="s">
        <v>25</v>
      </c>
      <c r="B33" s="30"/>
      <c r="C33" s="31">
        <v>300</v>
      </c>
      <c r="D33" s="31">
        <v>375</v>
      </c>
      <c r="E33" s="31">
        <v>350</v>
      </c>
      <c r="F33" s="32"/>
      <c r="G33" s="32"/>
      <c r="H33" s="224">
        <v>0.9</v>
      </c>
      <c r="I33" s="224">
        <v>0.897</v>
      </c>
      <c r="J33" s="224"/>
      <c r="K33" s="33"/>
    </row>
    <row r="34" spans="1:11" s="34" customFormat="1" ht="11.25" customHeight="1">
      <c r="A34" s="36" t="s">
        <v>26</v>
      </c>
      <c r="B34" s="30"/>
      <c r="C34" s="31">
        <v>725</v>
      </c>
      <c r="D34" s="31">
        <v>721</v>
      </c>
      <c r="E34" s="31">
        <v>796</v>
      </c>
      <c r="F34" s="32"/>
      <c r="G34" s="32"/>
      <c r="H34" s="224">
        <v>2.203</v>
      </c>
      <c r="I34" s="224">
        <v>2</v>
      </c>
      <c r="J34" s="224"/>
      <c r="K34" s="33"/>
    </row>
    <row r="35" spans="1:11" s="34" customFormat="1" ht="11.25" customHeight="1">
      <c r="A35" s="36" t="s">
        <v>27</v>
      </c>
      <c r="B35" s="30"/>
      <c r="C35" s="31">
        <v>15600</v>
      </c>
      <c r="D35" s="31">
        <v>15000</v>
      </c>
      <c r="E35" s="31">
        <v>7000</v>
      </c>
      <c r="F35" s="32"/>
      <c r="G35" s="32"/>
      <c r="H35" s="224">
        <v>48.5</v>
      </c>
      <c r="I35" s="224">
        <v>45.2</v>
      </c>
      <c r="J35" s="224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224"/>
      <c r="I36" s="224"/>
      <c r="J36" s="224"/>
      <c r="K36" s="33"/>
    </row>
    <row r="37" spans="1:11" s="43" customFormat="1" ht="11.25" customHeight="1">
      <c r="A37" s="37" t="s">
        <v>29</v>
      </c>
      <c r="B37" s="38"/>
      <c r="C37" s="39">
        <v>16625</v>
      </c>
      <c r="D37" s="39">
        <v>16096</v>
      </c>
      <c r="E37" s="39">
        <v>8146</v>
      </c>
      <c r="F37" s="40">
        <f>IF(D37&gt;0,100*E37/D37,0)</f>
        <v>50.608846918489064</v>
      </c>
      <c r="G37" s="41"/>
      <c r="H37" s="225">
        <v>51.603</v>
      </c>
      <c r="I37" s="226">
        <v>48.097</v>
      </c>
      <c r="J37" s="2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224"/>
      <c r="I38" s="224"/>
      <c r="J38" s="224"/>
      <c r="K38" s="33"/>
    </row>
    <row r="39" spans="1:11" s="43" customFormat="1" ht="11.25" customHeight="1">
      <c r="A39" s="37" t="s">
        <v>30</v>
      </c>
      <c r="B39" s="38"/>
      <c r="C39" s="39">
        <v>13898</v>
      </c>
      <c r="D39" s="39">
        <v>14040</v>
      </c>
      <c r="E39" s="39">
        <v>14040</v>
      </c>
      <c r="F39" s="40">
        <f>IF(D39&gt;0,100*E39/D39,0)</f>
        <v>100</v>
      </c>
      <c r="G39" s="41"/>
      <c r="H39" s="225">
        <v>27.914</v>
      </c>
      <c r="I39" s="226">
        <v>19.225</v>
      </c>
      <c r="J39" s="2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224"/>
      <c r="I40" s="224"/>
      <c r="J40" s="224"/>
      <c r="K40" s="33"/>
    </row>
    <row r="41" spans="1:11" s="34" customFormat="1" ht="11.25" customHeight="1">
      <c r="A41" s="29" t="s">
        <v>31</v>
      </c>
      <c r="B41" s="30"/>
      <c r="C41" s="31">
        <v>12835</v>
      </c>
      <c r="D41" s="31">
        <v>12030</v>
      </c>
      <c r="E41" s="31">
        <v>10950</v>
      </c>
      <c r="F41" s="32"/>
      <c r="G41" s="32"/>
      <c r="H41" s="224">
        <v>17.247</v>
      </c>
      <c r="I41" s="224">
        <v>24.796</v>
      </c>
      <c r="J41" s="224"/>
      <c r="K41" s="33"/>
    </row>
    <row r="42" spans="1:11" s="34" customFormat="1" ht="11.25" customHeight="1">
      <c r="A42" s="36" t="s">
        <v>32</v>
      </c>
      <c r="B42" s="30"/>
      <c r="C42" s="31">
        <v>3500</v>
      </c>
      <c r="D42" s="31">
        <v>4000</v>
      </c>
      <c r="E42" s="31">
        <v>4000</v>
      </c>
      <c r="F42" s="32"/>
      <c r="G42" s="32"/>
      <c r="H42" s="224">
        <v>12.404</v>
      </c>
      <c r="I42" s="224">
        <v>13</v>
      </c>
      <c r="J42" s="224"/>
      <c r="K42" s="33"/>
    </row>
    <row r="43" spans="1:11" s="34" customFormat="1" ht="11.25" customHeight="1">
      <c r="A43" s="36" t="s">
        <v>33</v>
      </c>
      <c r="B43" s="30"/>
      <c r="C43" s="31">
        <v>1200</v>
      </c>
      <c r="D43" s="31">
        <v>1100</v>
      </c>
      <c r="E43" s="31">
        <v>1100</v>
      </c>
      <c r="F43" s="32"/>
      <c r="G43" s="32"/>
      <c r="H43" s="224">
        <v>2.64</v>
      </c>
      <c r="I43" s="224">
        <v>3.08</v>
      </c>
      <c r="J43" s="224"/>
      <c r="K43" s="33"/>
    </row>
    <row r="44" spans="1:11" s="34" customFormat="1" ht="11.25" customHeight="1">
      <c r="A44" s="36" t="s">
        <v>34</v>
      </c>
      <c r="B44" s="30"/>
      <c r="C44" s="31">
        <v>10000</v>
      </c>
      <c r="D44" s="31">
        <v>10000</v>
      </c>
      <c r="E44" s="31">
        <v>10000</v>
      </c>
      <c r="F44" s="32"/>
      <c r="G44" s="32"/>
      <c r="H44" s="224">
        <v>21.975</v>
      </c>
      <c r="I44" s="224">
        <v>31.005</v>
      </c>
      <c r="J44" s="224"/>
      <c r="K44" s="33"/>
    </row>
    <row r="45" spans="1:11" s="34" customFormat="1" ht="11.25" customHeight="1">
      <c r="A45" s="36" t="s">
        <v>35</v>
      </c>
      <c r="B45" s="30"/>
      <c r="C45" s="31">
        <v>3000</v>
      </c>
      <c r="D45" s="31">
        <v>2800</v>
      </c>
      <c r="E45" s="31">
        <v>2000</v>
      </c>
      <c r="F45" s="32"/>
      <c r="G45" s="32"/>
      <c r="H45" s="224">
        <v>5.55</v>
      </c>
      <c r="I45" s="224">
        <v>7.168</v>
      </c>
      <c r="J45" s="224"/>
      <c r="K45" s="33"/>
    </row>
    <row r="46" spans="1:11" s="34" customFormat="1" ht="11.25" customHeight="1">
      <c r="A46" s="36" t="s">
        <v>36</v>
      </c>
      <c r="B46" s="30"/>
      <c r="C46" s="31">
        <v>24000</v>
      </c>
      <c r="D46" s="31">
        <v>19000</v>
      </c>
      <c r="E46" s="31">
        <v>15000</v>
      </c>
      <c r="F46" s="32"/>
      <c r="G46" s="32"/>
      <c r="H46" s="224">
        <v>45.559</v>
      </c>
      <c r="I46" s="224">
        <v>44.26</v>
      </c>
      <c r="J46" s="224"/>
      <c r="K46" s="33"/>
    </row>
    <row r="47" spans="1:11" s="34" customFormat="1" ht="11.25" customHeight="1">
      <c r="A47" s="36" t="s">
        <v>37</v>
      </c>
      <c r="B47" s="30"/>
      <c r="C47" s="31">
        <v>5000</v>
      </c>
      <c r="D47" s="31">
        <v>5000</v>
      </c>
      <c r="E47" s="31">
        <v>5000</v>
      </c>
      <c r="F47" s="32"/>
      <c r="G47" s="32"/>
      <c r="H47" s="224">
        <v>12.89</v>
      </c>
      <c r="I47" s="224">
        <v>13.52</v>
      </c>
      <c r="J47" s="224"/>
      <c r="K47" s="33"/>
    </row>
    <row r="48" spans="1:11" s="34" customFormat="1" ht="11.25" customHeight="1">
      <c r="A48" s="36" t="s">
        <v>38</v>
      </c>
      <c r="B48" s="30"/>
      <c r="C48" s="31">
        <v>2681</v>
      </c>
      <c r="D48" s="31">
        <v>2006</v>
      </c>
      <c r="E48" s="31">
        <v>2000</v>
      </c>
      <c r="F48" s="32"/>
      <c r="G48" s="32"/>
      <c r="H48" s="224">
        <v>6.442</v>
      </c>
      <c r="I48" s="224">
        <v>5.695</v>
      </c>
      <c r="J48" s="224"/>
      <c r="K48" s="33"/>
    </row>
    <row r="49" spans="1:11" s="34" customFormat="1" ht="11.25" customHeight="1">
      <c r="A49" s="36" t="s">
        <v>39</v>
      </c>
      <c r="B49" s="30"/>
      <c r="C49" s="31">
        <v>11560</v>
      </c>
      <c r="D49" s="31">
        <v>9237</v>
      </c>
      <c r="E49" s="31">
        <v>9600</v>
      </c>
      <c r="F49" s="32"/>
      <c r="G49" s="32"/>
      <c r="H49" s="224">
        <v>22.341</v>
      </c>
      <c r="I49" s="224">
        <v>24.165</v>
      </c>
      <c r="J49" s="224"/>
      <c r="K49" s="33"/>
    </row>
    <row r="50" spans="1:11" s="43" customFormat="1" ht="11.25" customHeight="1">
      <c r="A50" s="44" t="s">
        <v>40</v>
      </c>
      <c r="B50" s="38"/>
      <c r="C50" s="39">
        <v>73776</v>
      </c>
      <c r="D50" s="39">
        <v>65173</v>
      </c>
      <c r="E50" s="39">
        <v>59650</v>
      </c>
      <c r="F50" s="40">
        <f>IF(D50&gt;0,100*E50/D50,0)</f>
        <v>91.5256317800316</v>
      </c>
      <c r="G50" s="41"/>
      <c r="H50" s="225">
        <v>147.048</v>
      </c>
      <c r="I50" s="226">
        <v>166.689</v>
      </c>
      <c r="J50" s="2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224"/>
      <c r="I51" s="224"/>
      <c r="J51" s="224"/>
      <c r="K51" s="33"/>
    </row>
    <row r="52" spans="1:11" s="43" customFormat="1" ht="11.25" customHeight="1">
      <c r="A52" s="37" t="s">
        <v>41</v>
      </c>
      <c r="B52" s="38"/>
      <c r="C52" s="39">
        <v>106</v>
      </c>
      <c r="D52" s="39">
        <v>542</v>
      </c>
      <c r="E52" s="39">
        <v>542</v>
      </c>
      <c r="F52" s="40">
        <f>IF(D52&gt;0,100*E52/D52,0)</f>
        <v>100</v>
      </c>
      <c r="G52" s="41"/>
      <c r="H52" s="225">
        <v>0.41925</v>
      </c>
      <c r="I52" s="226">
        <v>0.869</v>
      </c>
      <c r="J52" s="2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224"/>
      <c r="I53" s="224"/>
      <c r="J53" s="224"/>
      <c r="K53" s="33"/>
    </row>
    <row r="54" spans="1:11" s="34" customFormat="1" ht="11.25" customHeight="1">
      <c r="A54" s="36" t="s">
        <v>42</v>
      </c>
      <c r="B54" s="30"/>
      <c r="C54" s="31">
        <v>33000</v>
      </c>
      <c r="D54" s="31">
        <v>33022</v>
      </c>
      <c r="E54" s="31">
        <v>36000</v>
      </c>
      <c r="F54" s="32"/>
      <c r="G54" s="32"/>
      <c r="H54" s="224">
        <v>45.9</v>
      </c>
      <c r="I54" s="224">
        <v>55.632</v>
      </c>
      <c r="J54" s="224"/>
      <c r="K54" s="33"/>
    </row>
    <row r="55" spans="1:11" s="34" customFormat="1" ht="11.25" customHeight="1">
      <c r="A55" s="36" t="s">
        <v>43</v>
      </c>
      <c r="B55" s="30"/>
      <c r="C55" s="31">
        <v>59800</v>
      </c>
      <c r="D55" s="31">
        <v>45360</v>
      </c>
      <c r="E55" s="31">
        <v>45360</v>
      </c>
      <c r="F55" s="32"/>
      <c r="G55" s="32"/>
      <c r="H55" s="224">
        <v>125.92</v>
      </c>
      <c r="I55" s="224">
        <v>133.607</v>
      </c>
      <c r="J55" s="224"/>
      <c r="K55" s="33"/>
    </row>
    <row r="56" spans="1:11" s="34" customFormat="1" ht="11.25" customHeight="1">
      <c r="A56" s="36" t="s">
        <v>44</v>
      </c>
      <c r="B56" s="30"/>
      <c r="C56" s="31">
        <v>34250</v>
      </c>
      <c r="D56" s="31">
        <v>32850</v>
      </c>
      <c r="E56" s="31">
        <v>32850</v>
      </c>
      <c r="F56" s="32"/>
      <c r="G56" s="32"/>
      <c r="H56" s="224">
        <v>97.8</v>
      </c>
      <c r="I56" s="224">
        <v>72.27</v>
      </c>
      <c r="J56" s="224"/>
      <c r="K56" s="33"/>
    </row>
    <row r="57" spans="1:11" s="34" customFormat="1" ht="11.25" customHeight="1">
      <c r="A57" s="36" t="s">
        <v>45</v>
      </c>
      <c r="B57" s="30"/>
      <c r="C57" s="31">
        <v>9450</v>
      </c>
      <c r="D57" s="31">
        <v>8333</v>
      </c>
      <c r="E57" s="31">
        <v>8333</v>
      </c>
      <c r="F57" s="32"/>
      <c r="G57" s="32"/>
      <c r="H57" s="224">
        <v>16.28150401</v>
      </c>
      <c r="I57" s="224">
        <v>14.408</v>
      </c>
      <c r="J57" s="224"/>
      <c r="K57" s="33"/>
    </row>
    <row r="58" spans="1:11" s="34" customFormat="1" ht="11.25" customHeight="1">
      <c r="A58" s="36" t="s">
        <v>46</v>
      </c>
      <c r="B58" s="30"/>
      <c r="C58" s="31">
        <v>2781</v>
      </c>
      <c r="D58" s="31">
        <v>4143</v>
      </c>
      <c r="E58" s="31">
        <v>4140</v>
      </c>
      <c r="F58" s="32"/>
      <c r="G58" s="32"/>
      <c r="H58" s="224">
        <v>4.171</v>
      </c>
      <c r="I58" s="224">
        <v>5.22</v>
      </c>
      <c r="J58" s="224"/>
      <c r="K58" s="33"/>
    </row>
    <row r="59" spans="1:11" s="43" customFormat="1" ht="11.25" customHeight="1">
      <c r="A59" s="37" t="s">
        <v>47</v>
      </c>
      <c r="B59" s="38"/>
      <c r="C59" s="39">
        <v>139281</v>
      </c>
      <c r="D59" s="39">
        <v>123708</v>
      </c>
      <c r="E59" s="39">
        <v>126683</v>
      </c>
      <c r="F59" s="40">
        <f>IF(D59&gt;0,100*E59/D59,0)</f>
        <v>102.4048565977948</v>
      </c>
      <c r="G59" s="41"/>
      <c r="H59" s="225">
        <v>290.07250401</v>
      </c>
      <c r="I59" s="226">
        <v>281.13700000000006</v>
      </c>
      <c r="J59" s="2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224"/>
      <c r="I60" s="224"/>
      <c r="J60" s="224"/>
      <c r="K60" s="33"/>
    </row>
    <row r="61" spans="1:11" s="34" customFormat="1" ht="11.25" customHeight="1">
      <c r="A61" s="36" t="s">
        <v>48</v>
      </c>
      <c r="B61" s="30"/>
      <c r="C61" s="31">
        <v>1000</v>
      </c>
      <c r="D61" s="31">
        <v>1025</v>
      </c>
      <c r="E61" s="31">
        <v>1025</v>
      </c>
      <c r="F61" s="32"/>
      <c r="G61" s="32"/>
      <c r="H61" s="224">
        <v>1</v>
      </c>
      <c r="I61" s="224">
        <v>1.48</v>
      </c>
      <c r="J61" s="224"/>
      <c r="K61" s="33"/>
    </row>
    <row r="62" spans="1:11" s="34" customFormat="1" ht="11.25" customHeight="1">
      <c r="A62" s="36" t="s">
        <v>49</v>
      </c>
      <c r="B62" s="30"/>
      <c r="C62" s="31">
        <v>375</v>
      </c>
      <c r="D62" s="31">
        <v>450</v>
      </c>
      <c r="E62" s="31">
        <v>300</v>
      </c>
      <c r="F62" s="32"/>
      <c r="G62" s="32"/>
      <c r="H62" s="224">
        <v>0.15</v>
      </c>
      <c r="I62" s="224">
        <v>0.42</v>
      </c>
      <c r="J62" s="224"/>
      <c r="K62" s="33"/>
    </row>
    <row r="63" spans="1:11" s="34" customFormat="1" ht="11.25" customHeight="1">
      <c r="A63" s="36" t="s">
        <v>50</v>
      </c>
      <c r="B63" s="30"/>
      <c r="C63" s="31">
        <v>3375</v>
      </c>
      <c r="D63" s="31">
        <v>2132</v>
      </c>
      <c r="E63" s="31">
        <v>2050</v>
      </c>
      <c r="F63" s="32"/>
      <c r="G63" s="32"/>
      <c r="H63" s="224">
        <v>1.476</v>
      </c>
      <c r="I63" s="224">
        <v>3.14</v>
      </c>
      <c r="J63" s="224"/>
      <c r="K63" s="33"/>
    </row>
    <row r="64" spans="1:11" s="43" customFormat="1" ht="11.25" customHeight="1">
      <c r="A64" s="37" t="s">
        <v>51</v>
      </c>
      <c r="B64" s="38"/>
      <c r="C64" s="39">
        <v>4750</v>
      </c>
      <c r="D64" s="39">
        <v>3607</v>
      </c>
      <c r="E64" s="39">
        <v>3375</v>
      </c>
      <c r="F64" s="40">
        <f>IF(D64&gt;0,100*E64/D64,0)</f>
        <v>93.56806210146937</v>
      </c>
      <c r="G64" s="41"/>
      <c r="H64" s="225">
        <v>2.626</v>
      </c>
      <c r="I64" s="226">
        <v>5.04</v>
      </c>
      <c r="J64" s="2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224"/>
      <c r="I65" s="224"/>
      <c r="J65" s="224"/>
      <c r="K65" s="33"/>
    </row>
    <row r="66" spans="1:11" s="43" customFormat="1" ht="11.25" customHeight="1">
      <c r="A66" s="37" t="s">
        <v>52</v>
      </c>
      <c r="B66" s="38"/>
      <c r="C66" s="39">
        <v>15821</v>
      </c>
      <c r="D66" s="39">
        <v>8100</v>
      </c>
      <c r="E66" s="39">
        <v>10085</v>
      </c>
      <c r="F66" s="40">
        <f>IF(D66&gt;0,100*E66/D66,0)</f>
        <v>124.50617283950618</v>
      </c>
      <c r="G66" s="41"/>
      <c r="H66" s="225">
        <v>8.454</v>
      </c>
      <c r="I66" s="226">
        <v>5.901</v>
      </c>
      <c r="J66" s="2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224"/>
      <c r="I67" s="224"/>
      <c r="J67" s="224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224"/>
      <c r="I68" s="224"/>
      <c r="J68" s="224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224"/>
      <c r="I69" s="224"/>
      <c r="J69" s="224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225"/>
      <c r="I70" s="226"/>
      <c r="J70" s="2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224"/>
      <c r="I71" s="224"/>
      <c r="J71" s="224"/>
      <c r="K71" s="33"/>
    </row>
    <row r="72" spans="1:11" s="34" customFormat="1" ht="11.25" customHeight="1">
      <c r="A72" s="36" t="s">
        <v>56</v>
      </c>
      <c r="B72" s="30"/>
      <c r="C72" s="31">
        <v>10490</v>
      </c>
      <c r="D72" s="31">
        <v>11130</v>
      </c>
      <c r="E72" s="31">
        <v>11130</v>
      </c>
      <c r="F72" s="32"/>
      <c r="G72" s="32"/>
      <c r="H72" s="224">
        <v>3.535</v>
      </c>
      <c r="I72" s="224">
        <v>18.368</v>
      </c>
      <c r="J72" s="224"/>
      <c r="K72" s="33"/>
    </row>
    <row r="73" spans="1:11" s="34" customFormat="1" ht="11.25" customHeight="1">
      <c r="A73" s="36" t="s">
        <v>57</v>
      </c>
      <c r="B73" s="30"/>
      <c r="C73" s="31">
        <v>6250</v>
      </c>
      <c r="D73" s="31">
        <v>6663</v>
      </c>
      <c r="E73" s="31">
        <v>6600</v>
      </c>
      <c r="F73" s="32"/>
      <c r="G73" s="32"/>
      <c r="H73" s="224">
        <v>21.9</v>
      </c>
      <c r="I73" s="224">
        <v>17.82</v>
      </c>
      <c r="J73" s="224"/>
      <c r="K73" s="33"/>
    </row>
    <row r="74" spans="1:11" s="34" customFormat="1" ht="11.25" customHeight="1">
      <c r="A74" s="36" t="s">
        <v>58</v>
      </c>
      <c r="B74" s="30"/>
      <c r="C74" s="31">
        <v>6645</v>
      </c>
      <c r="D74" s="31">
        <v>8075</v>
      </c>
      <c r="E74" s="31">
        <v>8100</v>
      </c>
      <c r="F74" s="32"/>
      <c r="G74" s="32"/>
      <c r="H74" s="224">
        <v>13.32</v>
      </c>
      <c r="I74" s="224">
        <v>12.112</v>
      </c>
      <c r="J74" s="224"/>
      <c r="K74" s="33"/>
    </row>
    <row r="75" spans="1:11" s="34" customFormat="1" ht="11.25" customHeight="1">
      <c r="A75" s="36" t="s">
        <v>59</v>
      </c>
      <c r="B75" s="30"/>
      <c r="C75" s="31">
        <v>32547.192715868507</v>
      </c>
      <c r="D75" s="31">
        <v>37287</v>
      </c>
      <c r="E75" s="31">
        <v>37287</v>
      </c>
      <c r="F75" s="32"/>
      <c r="G75" s="32"/>
      <c r="H75" s="224">
        <v>25.724573839715816</v>
      </c>
      <c r="I75" s="224">
        <v>34.341327</v>
      </c>
      <c r="J75" s="224"/>
      <c r="K75" s="33"/>
    </row>
    <row r="76" spans="1:11" s="34" customFormat="1" ht="11.25" customHeight="1">
      <c r="A76" s="36" t="s">
        <v>60</v>
      </c>
      <c r="B76" s="30"/>
      <c r="C76" s="31">
        <v>790</v>
      </c>
      <c r="D76" s="31">
        <v>1183</v>
      </c>
      <c r="E76" s="31">
        <v>1100</v>
      </c>
      <c r="F76" s="32"/>
      <c r="G76" s="32"/>
      <c r="H76" s="224">
        <v>1.625</v>
      </c>
      <c r="I76" s="224">
        <v>2.958</v>
      </c>
      <c r="J76" s="224"/>
      <c r="K76" s="33"/>
    </row>
    <row r="77" spans="1:11" s="34" customFormat="1" ht="11.25" customHeight="1">
      <c r="A77" s="36" t="s">
        <v>61</v>
      </c>
      <c r="B77" s="30"/>
      <c r="C77" s="31">
        <v>3490</v>
      </c>
      <c r="D77" s="31">
        <v>5030</v>
      </c>
      <c r="E77" s="31">
        <v>4800</v>
      </c>
      <c r="F77" s="32"/>
      <c r="G77" s="32"/>
      <c r="H77" s="224">
        <v>5.86</v>
      </c>
      <c r="I77" s="224">
        <v>15.09</v>
      </c>
      <c r="J77" s="224"/>
      <c r="K77" s="33"/>
    </row>
    <row r="78" spans="1:11" s="34" customFormat="1" ht="11.25" customHeight="1">
      <c r="A78" s="36" t="s">
        <v>62</v>
      </c>
      <c r="B78" s="30"/>
      <c r="C78" s="31">
        <v>2280</v>
      </c>
      <c r="D78" s="31">
        <v>2250</v>
      </c>
      <c r="E78" s="31">
        <v>2250</v>
      </c>
      <c r="F78" s="32"/>
      <c r="G78" s="32"/>
      <c r="H78" s="224">
        <v>4.309</v>
      </c>
      <c r="I78" s="224">
        <v>5.737</v>
      </c>
      <c r="J78" s="224"/>
      <c r="K78" s="33"/>
    </row>
    <row r="79" spans="1:11" s="34" customFormat="1" ht="11.25" customHeight="1">
      <c r="A79" s="36" t="s">
        <v>63</v>
      </c>
      <c r="B79" s="30"/>
      <c r="C79" s="31">
        <v>850</v>
      </c>
      <c r="D79" s="31">
        <v>500</v>
      </c>
      <c r="E79" s="31">
        <v>800</v>
      </c>
      <c r="F79" s="32"/>
      <c r="G79" s="32"/>
      <c r="H79" s="224">
        <v>1.7</v>
      </c>
      <c r="I79" s="224">
        <v>1.2</v>
      </c>
      <c r="J79" s="224"/>
      <c r="K79" s="33"/>
    </row>
    <row r="80" spans="1:11" s="43" customFormat="1" ht="11.25" customHeight="1">
      <c r="A80" s="44" t="s">
        <v>64</v>
      </c>
      <c r="B80" s="38"/>
      <c r="C80" s="39">
        <v>63342.19271586851</v>
      </c>
      <c r="D80" s="39">
        <v>72118</v>
      </c>
      <c r="E80" s="39">
        <v>72067</v>
      </c>
      <c r="F80" s="40">
        <f>IF(D80&gt;0,100*E80/D80,0)</f>
        <v>99.92928256468565</v>
      </c>
      <c r="G80" s="41"/>
      <c r="H80" s="225">
        <v>77.97357383971581</v>
      </c>
      <c r="I80" s="226">
        <v>107.626327</v>
      </c>
      <c r="J80" s="22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224"/>
      <c r="I81" s="224"/>
      <c r="J81" s="224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224"/>
      <c r="I82" s="224"/>
      <c r="J82" s="224"/>
      <c r="K82" s="33"/>
    </row>
    <row r="83" spans="1:11" s="34" customFormat="1" ht="11.25" customHeight="1">
      <c r="A83" s="36" t="s">
        <v>66</v>
      </c>
      <c r="B83" s="30"/>
      <c r="C83" s="31">
        <v>90</v>
      </c>
      <c r="D83" s="31"/>
      <c r="E83" s="31"/>
      <c r="F83" s="32"/>
      <c r="G83" s="32"/>
      <c r="H83" s="224">
        <v>0.09</v>
      </c>
      <c r="I83" s="224"/>
      <c r="J83" s="224"/>
      <c r="K83" s="33"/>
    </row>
    <row r="84" spans="1:11" s="43" customFormat="1" ht="11.25" customHeight="1">
      <c r="A84" s="37" t="s">
        <v>67</v>
      </c>
      <c r="B84" s="38"/>
      <c r="C84" s="39">
        <v>90</v>
      </c>
      <c r="D84" s="39"/>
      <c r="E84" s="39"/>
      <c r="F84" s="40"/>
      <c r="G84" s="41"/>
      <c r="H84" s="225">
        <v>0.09</v>
      </c>
      <c r="I84" s="226"/>
      <c r="J84" s="226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224"/>
      <c r="I85" s="224"/>
      <c r="J85" s="224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224"/>
      <c r="I86" s="224"/>
      <c r="J86" s="224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227"/>
      <c r="I87" s="228"/>
      <c r="J87" s="228"/>
      <c r="K87" s="51"/>
    </row>
    <row r="88" spans="1:11" s="43" customFormat="1" ht="11.25" customHeight="1">
      <c r="A88" s="52" t="s">
        <v>68</v>
      </c>
      <c r="B88" s="53"/>
      <c r="C88" s="54">
        <v>370444.1927158685</v>
      </c>
      <c r="D88" s="54">
        <v>334215.83</v>
      </c>
      <c r="E88" s="54">
        <v>334368</v>
      </c>
      <c r="F88" s="55">
        <f>IF(D88&gt;0,100*E88/D88,0)</f>
        <v>100.04553045856625</v>
      </c>
      <c r="G88" s="41"/>
      <c r="H88" s="229">
        <v>708.3443278497158</v>
      </c>
      <c r="I88" s="230">
        <v>706.257327</v>
      </c>
      <c r="J88" s="230"/>
      <c r="K88" s="55"/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231"/>
      <c r="I89" s="232"/>
      <c r="J89" s="232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31496062992125984" top="0.3937007874015748" bottom="0.3937007874015748" header="0" footer="0.2755905511811024"/>
  <pageSetup firstPageNumber="9" useFirstPageNumber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6"/>
  <sheetViews>
    <sheetView view="pageBreakPreview" zoomScale="80" zoomScaleNormal="80" zoomScaleSheetLayoutView="80" zoomScalePageLayoutView="0" workbookViewId="0" topLeftCell="A19">
      <selection activeCell="N66" sqref="N66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9" width="12.421875" style="61" customWidth="1"/>
    <col min="10" max="10" width="15.00390625" style="61" customWidth="1"/>
    <col min="11" max="11" width="12.421875" style="61" customWidth="1"/>
    <col min="12" max="12" width="0.71875" style="7" customWidth="1"/>
    <col min="13" max="14" width="11.57421875" style="7" hidden="1" customWidth="1"/>
    <col min="15" max="15" width="11.57421875" style="7" customWidth="1"/>
    <col min="16" max="16384" width="9.8515625" style="61" customWidth="1"/>
  </cols>
  <sheetData>
    <row r="1" spans="1:11" s="1" customFormat="1" ht="12.75" customHeight="1">
      <c r="A1" s="293" t="s">
        <v>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294" t="s">
        <v>70</v>
      </c>
      <c r="K2" s="2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95" t="s">
        <v>3</v>
      </c>
      <c r="D4" s="296"/>
      <c r="E4" s="296"/>
      <c r="F4" s="297"/>
      <c r="G4" s="10"/>
      <c r="H4" s="298" t="s">
        <v>4</v>
      </c>
      <c r="I4" s="299"/>
      <c r="J4" s="299"/>
      <c r="K4" s="30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12</v>
      </c>
      <c r="F7" s="23" t="str">
        <f>CONCATENATE(D6,"=100")</f>
        <v>2015=100</v>
      </c>
      <c r="G7" s="24"/>
      <c r="H7" s="21" t="s">
        <v>7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49</v>
      </c>
      <c r="D9" s="31">
        <v>144</v>
      </c>
      <c r="E9" s="31">
        <v>57</v>
      </c>
      <c r="F9" s="32"/>
      <c r="G9" s="32"/>
      <c r="H9" s="224">
        <v>0.092</v>
      </c>
      <c r="I9" s="224">
        <v>0.379</v>
      </c>
      <c r="J9" s="224"/>
      <c r="K9" s="33"/>
    </row>
    <row r="10" spans="1:11" s="34" customFormat="1" ht="11.25" customHeight="1">
      <c r="A10" s="36" t="s">
        <v>9</v>
      </c>
      <c r="B10" s="30"/>
      <c r="C10" s="31">
        <v>189</v>
      </c>
      <c r="D10" s="31">
        <v>188.89449639979205</v>
      </c>
      <c r="E10" s="31">
        <v>244</v>
      </c>
      <c r="F10" s="32"/>
      <c r="G10" s="32"/>
      <c r="H10" s="224">
        <v>0.372</v>
      </c>
      <c r="I10" s="224">
        <v>0.381</v>
      </c>
      <c r="J10" s="224"/>
      <c r="K10" s="33"/>
    </row>
    <row r="11" spans="1:11" s="34" customFormat="1" ht="11.25" customHeight="1">
      <c r="A11" s="29" t="s">
        <v>10</v>
      </c>
      <c r="B11" s="30"/>
      <c r="C11" s="31">
        <v>315</v>
      </c>
      <c r="D11" s="31">
        <v>315.07252888174537</v>
      </c>
      <c r="E11" s="31">
        <v>317</v>
      </c>
      <c r="F11" s="32"/>
      <c r="G11" s="32"/>
      <c r="H11" s="224">
        <v>0.633</v>
      </c>
      <c r="I11" s="224">
        <v>0.635</v>
      </c>
      <c r="J11" s="224"/>
      <c r="K11" s="33"/>
    </row>
    <row r="12" spans="1:11" s="34" customFormat="1" ht="11.25" customHeight="1">
      <c r="A12" s="36" t="s">
        <v>11</v>
      </c>
      <c r="B12" s="30"/>
      <c r="C12" s="31">
        <v>2</v>
      </c>
      <c r="D12" s="31">
        <v>3</v>
      </c>
      <c r="E12" s="31">
        <v>1</v>
      </c>
      <c r="F12" s="32"/>
      <c r="G12" s="32"/>
      <c r="H12" s="224">
        <v>0.011</v>
      </c>
      <c r="I12" s="224">
        <v>0.008</v>
      </c>
      <c r="J12" s="224"/>
      <c r="K12" s="33"/>
    </row>
    <row r="13" spans="1:11" s="43" customFormat="1" ht="11.25" customHeight="1">
      <c r="A13" s="37" t="s">
        <v>12</v>
      </c>
      <c r="B13" s="38"/>
      <c r="C13" s="39">
        <v>555</v>
      </c>
      <c r="D13" s="39">
        <v>650.9670252815374</v>
      </c>
      <c r="E13" s="39">
        <v>619</v>
      </c>
      <c r="F13" s="40">
        <f>IF(D13&gt;0,100*E13/D13,0)</f>
        <v>95.08930190930762</v>
      </c>
      <c r="G13" s="41"/>
      <c r="H13" s="225">
        <v>1.1079999999999999</v>
      </c>
      <c r="I13" s="226">
        <v>1.403</v>
      </c>
      <c r="J13" s="2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224"/>
      <c r="I14" s="224"/>
      <c r="J14" s="2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225"/>
      <c r="I15" s="226"/>
      <c r="J15" s="2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224"/>
      <c r="I16" s="224"/>
      <c r="J16" s="224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225"/>
      <c r="I17" s="226"/>
      <c r="J17" s="2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224"/>
      <c r="I18" s="224"/>
      <c r="J18" s="224"/>
      <c r="K18" s="33"/>
    </row>
    <row r="19" spans="1:11" s="34" customFormat="1" ht="11.25" customHeight="1">
      <c r="A19" s="29" t="s">
        <v>15</v>
      </c>
      <c r="B19" s="30"/>
      <c r="C19" s="31">
        <v>15000</v>
      </c>
      <c r="D19" s="31">
        <v>14097</v>
      </c>
      <c r="E19" s="31">
        <v>14097</v>
      </c>
      <c r="F19" s="32"/>
      <c r="G19" s="32"/>
      <c r="H19" s="224">
        <v>64.07</v>
      </c>
      <c r="I19" s="224">
        <v>59.207</v>
      </c>
      <c r="J19" s="2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224"/>
      <c r="I20" s="224"/>
      <c r="J20" s="2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224"/>
      <c r="I21" s="224"/>
      <c r="J21" s="224"/>
      <c r="K21" s="33"/>
    </row>
    <row r="22" spans="1:11" s="43" customFormat="1" ht="11.25" customHeight="1">
      <c r="A22" s="37" t="s">
        <v>18</v>
      </c>
      <c r="B22" s="38"/>
      <c r="C22" s="39">
        <v>15000</v>
      </c>
      <c r="D22" s="39">
        <v>14097</v>
      </c>
      <c r="E22" s="39">
        <v>14097</v>
      </c>
      <c r="F22" s="40">
        <f>IF(D22&gt;0,100*E22/D22,0)</f>
        <v>100</v>
      </c>
      <c r="G22" s="41"/>
      <c r="H22" s="225">
        <v>64.07</v>
      </c>
      <c r="I22" s="226">
        <v>59.207</v>
      </c>
      <c r="J22" s="2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224"/>
      <c r="I23" s="224"/>
      <c r="J23" s="224"/>
      <c r="K23" s="33"/>
    </row>
    <row r="24" spans="1:11" s="43" customFormat="1" ht="11.25" customHeight="1">
      <c r="A24" s="37" t="s">
        <v>19</v>
      </c>
      <c r="B24" s="38"/>
      <c r="C24" s="39">
        <v>93564</v>
      </c>
      <c r="D24" s="39">
        <v>88500</v>
      </c>
      <c r="E24" s="39">
        <v>88500</v>
      </c>
      <c r="F24" s="40">
        <f>IF(D24&gt;0,100*E24/D24,0)</f>
        <v>100</v>
      </c>
      <c r="G24" s="41"/>
      <c r="H24" s="225">
        <v>354.794</v>
      </c>
      <c r="I24" s="226">
        <v>329.39</v>
      </c>
      <c r="J24" s="2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224"/>
      <c r="I25" s="224"/>
      <c r="J25" s="224"/>
      <c r="K25" s="33"/>
    </row>
    <row r="26" spans="1:11" s="43" customFormat="1" ht="11.25" customHeight="1">
      <c r="A26" s="37" t="s">
        <v>20</v>
      </c>
      <c r="B26" s="38"/>
      <c r="C26" s="39">
        <v>17800</v>
      </c>
      <c r="D26" s="39">
        <v>19000</v>
      </c>
      <c r="E26" s="39">
        <v>19000</v>
      </c>
      <c r="F26" s="40">
        <f>IF(D26&gt;0,100*E26/D26,0)</f>
        <v>100</v>
      </c>
      <c r="G26" s="41"/>
      <c r="H26" s="225">
        <v>62.5</v>
      </c>
      <c r="I26" s="226">
        <v>60</v>
      </c>
      <c r="J26" s="2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224"/>
      <c r="I27" s="224"/>
      <c r="J27" s="224"/>
      <c r="K27" s="33"/>
    </row>
    <row r="28" spans="1:11" s="34" customFormat="1" ht="11.25" customHeight="1">
      <c r="A28" s="36" t="s">
        <v>21</v>
      </c>
      <c r="B28" s="30"/>
      <c r="C28" s="31">
        <v>187731</v>
      </c>
      <c r="D28" s="31">
        <v>172020</v>
      </c>
      <c r="E28" s="31">
        <v>177000</v>
      </c>
      <c r="F28" s="32"/>
      <c r="G28" s="32"/>
      <c r="H28" s="224">
        <v>662.529</v>
      </c>
      <c r="I28" s="224">
        <v>570.585</v>
      </c>
      <c r="J28" s="224"/>
      <c r="K28" s="33"/>
    </row>
    <row r="29" spans="1:11" s="34" customFormat="1" ht="11.25" customHeight="1">
      <c r="A29" s="36" t="s">
        <v>22</v>
      </c>
      <c r="B29" s="30"/>
      <c r="C29" s="31">
        <v>94012</v>
      </c>
      <c r="D29" s="31">
        <v>101713</v>
      </c>
      <c r="E29" s="31">
        <v>101713</v>
      </c>
      <c r="F29" s="32"/>
      <c r="G29" s="32"/>
      <c r="H29" s="224">
        <v>164.492</v>
      </c>
      <c r="I29" s="224">
        <v>174.093</v>
      </c>
      <c r="J29" s="224"/>
      <c r="K29" s="33"/>
    </row>
    <row r="30" spans="1:11" s="34" customFormat="1" ht="11.25" customHeight="1">
      <c r="A30" s="36" t="s">
        <v>23</v>
      </c>
      <c r="B30" s="30"/>
      <c r="C30" s="31">
        <v>158812</v>
      </c>
      <c r="D30" s="31">
        <v>143712</v>
      </c>
      <c r="E30" s="31">
        <v>133919</v>
      </c>
      <c r="F30" s="32"/>
      <c r="G30" s="32"/>
      <c r="H30" s="224">
        <v>374.448</v>
      </c>
      <c r="I30" s="224">
        <v>335.951</v>
      </c>
      <c r="J30" s="224"/>
      <c r="K30" s="33"/>
    </row>
    <row r="31" spans="1:11" s="43" customFormat="1" ht="11.25" customHeight="1">
      <c r="A31" s="44" t="s">
        <v>24</v>
      </c>
      <c r="B31" s="38"/>
      <c r="C31" s="39">
        <v>440555</v>
      </c>
      <c r="D31" s="39">
        <v>417445</v>
      </c>
      <c r="E31" s="39">
        <v>412632</v>
      </c>
      <c r="F31" s="40">
        <f>IF(D31&gt;0,100*E31/D31,0)</f>
        <v>98.84703374097187</v>
      </c>
      <c r="G31" s="41"/>
      <c r="H31" s="225">
        <v>1201.469</v>
      </c>
      <c r="I31" s="226">
        <v>1080.629</v>
      </c>
      <c r="J31" s="2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224"/>
      <c r="I32" s="224"/>
      <c r="J32" s="224"/>
      <c r="K32" s="33"/>
    </row>
    <row r="33" spans="1:11" s="34" customFormat="1" ht="11.25" customHeight="1">
      <c r="A33" s="36" t="s">
        <v>25</v>
      </c>
      <c r="B33" s="30"/>
      <c r="C33" s="31">
        <v>39836</v>
      </c>
      <c r="D33" s="31">
        <v>36628</v>
      </c>
      <c r="E33" s="31">
        <v>33350</v>
      </c>
      <c r="F33" s="32"/>
      <c r="G33" s="32"/>
      <c r="H33" s="224">
        <v>131.821</v>
      </c>
      <c r="I33" s="224">
        <v>80.985</v>
      </c>
      <c r="J33" s="224"/>
      <c r="K33" s="33"/>
    </row>
    <row r="34" spans="1:11" s="34" customFormat="1" ht="11.25" customHeight="1">
      <c r="A34" s="36" t="s">
        <v>26</v>
      </c>
      <c r="B34" s="30"/>
      <c r="C34" s="31">
        <v>17430</v>
      </c>
      <c r="D34" s="31">
        <v>17430</v>
      </c>
      <c r="E34" s="31">
        <v>19000</v>
      </c>
      <c r="F34" s="32"/>
      <c r="G34" s="32"/>
      <c r="H34" s="224">
        <v>69.18</v>
      </c>
      <c r="I34" s="224">
        <v>58</v>
      </c>
      <c r="J34" s="224"/>
      <c r="K34" s="33"/>
    </row>
    <row r="35" spans="1:11" s="34" customFormat="1" ht="11.25" customHeight="1">
      <c r="A35" s="36" t="s">
        <v>27</v>
      </c>
      <c r="B35" s="30"/>
      <c r="C35" s="31">
        <v>91400</v>
      </c>
      <c r="D35" s="31">
        <v>85000</v>
      </c>
      <c r="E35" s="31">
        <v>93000</v>
      </c>
      <c r="F35" s="32"/>
      <c r="G35" s="32"/>
      <c r="H35" s="224">
        <v>283</v>
      </c>
      <c r="I35" s="224">
        <v>254.8</v>
      </c>
      <c r="J35" s="224"/>
      <c r="K35" s="33"/>
    </row>
    <row r="36" spans="1:11" s="34" customFormat="1" ht="11.25" customHeight="1">
      <c r="A36" s="36" t="s">
        <v>28</v>
      </c>
      <c r="B36" s="30"/>
      <c r="C36" s="31">
        <v>15609</v>
      </c>
      <c r="D36" s="31">
        <v>14961</v>
      </c>
      <c r="E36" s="31">
        <v>14961</v>
      </c>
      <c r="F36" s="32"/>
      <c r="G36" s="32"/>
      <c r="H36" s="224">
        <v>41.68</v>
      </c>
      <c r="I36" s="224">
        <v>38.898</v>
      </c>
      <c r="J36" s="224"/>
      <c r="K36" s="33"/>
    </row>
    <row r="37" spans="1:11" s="43" customFormat="1" ht="11.25" customHeight="1">
      <c r="A37" s="37" t="s">
        <v>29</v>
      </c>
      <c r="B37" s="38"/>
      <c r="C37" s="39">
        <v>164275</v>
      </c>
      <c r="D37" s="39">
        <v>154019</v>
      </c>
      <c r="E37" s="39">
        <v>160311</v>
      </c>
      <c r="F37" s="40">
        <f>IF(D37&gt;0,100*E37/D37,0)</f>
        <v>104.08521026626585</v>
      </c>
      <c r="G37" s="41"/>
      <c r="H37" s="225">
        <v>525.6809999999999</v>
      </c>
      <c r="I37" s="226">
        <v>432.68300000000005</v>
      </c>
      <c r="J37" s="2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224"/>
      <c r="I38" s="224"/>
      <c r="J38" s="224"/>
      <c r="K38" s="33"/>
    </row>
    <row r="39" spans="1:11" s="43" customFormat="1" ht="11.25" customHeight="1">
      <c r="A39" s="37" t="s">
        <v>30</v>
      </c>
      <c r="B39" s="38"/>
      <c r="C39" s="39">
        <v>9265</v>
      </c>
      <c r="D39" s="39">
        <v>9360</v>
      </c>
      <c r="E39" s="39">
        <v>9360</v>
      </c>
      <c r="F39" s="40">
        <f>IF(D39&gt;0,100*E39/D39,0)</f>
        <v>100</v>
      </c>
      <c r="G39" s="41"/>
      <c r="H39" s="225">
        <v>18.609</v>
      </c>
      <c r="I39" s="226">
        <v>12.815</v>
      </c>
      <c r="J39" s="2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224"/>
      <c r="I40" s="224"/>
      <c r="J40" s="224"/>
      <c r="K40" s="33"/>
    </row>
    <row r="41" spans="1:11" s="34" customFormat="1" ht="11.25" customHeight="1">
      <c r="A41" s="29" t="s">
        <v>31</v>
      </c>
      <c r="B41" s="30"/>
      <c r="C41" s="31">
        <v>38542</v>
      </c>
      <c r="D41" s="31">
        <v>36726</v>
      </c>
      <c r="E41" s="31">
        <v>36700</v>
      </c>
      <c r="F41" s="32"/>
      <c r="G41" s="32"/>
      <c r="H41" s="224">
        <v>65.591</v>
      </c>
      <c r="I41" s="224">
        <v>95.469</v>
      </c>
      <c r="J41" s="224"/>
      <c r="K41" s="33"/>
    </row>
    <row r="42" spans="1:11" s="34" customFormat="1" ht="11.25" customHeight="1">
      <c r="A42" s="36" t="s">
        <v>32</v>
      </c>
      <c r="B42" s="30"/>
      <c r="C42" s="31">
        <v>153327</v>
      </c>
      <c r="D42" s="31">
        <v>149598</v>
      </c>
      <c r="E42" s="31">
        <v>148000</v>
      </c>
      <c r="F42" s="32"/>
      <c r="G42" s="32"/>
      <c r="H42" s="224">
        <v>549.945</v>
      </c>
      <c r="I42" s="224">
        <v>486.051</v>
      </c>
      <c r="J42" s="224"/>
      <c r="K42" s="33"/>
    </row>
    <row r="43" spans="1:11" s="34" customFormat="1" ht="11.25" customHeight="1">
      <c r="A43" s="36" t="s">
        <v>33</v>
      </c>
      <c r="B43" s="30"/>
      <c r="C43" s="31">
        <v>20251</v>
      </c>
      <c r="D43" s="31">
        <v>17572</v>
      </c>
      <c r="E43" s="31">
        <v>18000</v>
      </c>
      <c r="F43" s="32"/>
      <c r="G43" s="32"/>
      <c r="H43" s="224">
        <v>58.457</v>
      </c>
      <c r="I43" s="224">
        <v>57.692</v>
      </c>
      <c r="J43" s="224"/>
      <c r="K43" s="33"/>
    </row>
    <row r="44" spans="1:11" s="34" customFormat="1" ht="11.25" customHeight="1">
      <c r="A44" s="36" t="s">
        <v>34</v>
      </c>
      <c r="B44" s="30"/>
      <c r="C44" s="31">
        <v>125222</v>
      </c>
      <c r="D44" s="31">
        <v>113407</v>
      </c>
      <c r="E44" s="31">
        <v>113000</v>
      </c>
      <c r="F44" s="32"/>
      <c r="G44" s="32"/>
      <c r="H44" s="224">
        <v>349.597</v>
      </c>
      <c r="I44" s="224">
        <v>347.832</v>
      </c>
      <c r="J44" s="224"/>
      <c r="K44" s="33"/>
    </row>
    <row r="45" spans="1:11" s="34" customFormat="1" ht="11.25" customHeight="1">
      <c r="A45" s="36" t="s">
        <v>35</v>
      </c>
      <c r="B45" s="30"/>
      <c r="C45" s="31">
        <v>38812</v>
      </c>
      <c r="D45" s="31">
        <v>33816</v>
      </c>
      <c r="E45" s="31">
        <v>36000</v>
      </c>
      <c r="F45" s="32"/>
      <c r="G45" s="32"/>
      <c r="H45" s="224">
        <v>74.966</v>
      </c>
      <c r="I45" s="224">
        <v>89.775</v>
      </c>
      <c r="J45" s="224"/>
      <c r="K45" s="33"/>
    </row>
    <row r="46" spans="1:11" s="34" customFormat="1" ht="11.25" customHeight="1">
      <c r="A46" s="36" t="s">
        <v>36</v>
      </c>
      <c r="B46" s="30"/>
      <c r="C46" s="31">
        <v>64402</v>
      </c>
      <c r="D46" s="31">
        <v>60448</v>
      </c>
      <c r="E46" s="31">
        <v>55000</v>
      </c>
      <c r="F46" s="32"/>
      <c r="G46" s="32"/>
      <c r="H46" s="224">
        <v>124.061</v>
      </c>
      <c r="I46" s="224">
        <v>149.948</v>
      </c>
      <c r="J46" s="224"/>
      <c r="K46" s="33"/>
    </row>
    <row r="47" spans="1:11" s="34" customFormat="1" ht="11.25" customHeight="1">
      <c r="A47" s="36" t="s">
        <v>37</v>
      </c>
      <c r="B47" s="30"/>
      <c r="C47" s="31">
        <v>99934</v>
      </c>
      <c r="D47" s="31">
        <v>94638</v>
      </c>
      <c r="E47" s="31">
        <v>95000</v>
      </c>
      <c r="F47" s="32"/>
      <c r="G47" s="32"/>
      <c r="H47" s="224">
        <v>266.063</v>
      </c>
      <c r="I47" s="224">
        <v>262.458</v>
      </c>
      <c r="J47" s="224"/>
      <c r="K47" s="33"/>
    </row>
    <row r="48" spans="1:11" s="34" customFormat="1" ht="11.25" customHeight="1">
      <c r="A48" s="36" t="s">
        <v>38</v>
      </c>
      <c r="B48" s="30"/>
      <c r="C48" s="31">
        <v>213260</v>
      </c>
      <c r="D48" s="31">
        <v>187557</v>
      </c>
      <c r="E48" s="31">
        <v>187500</v>
      </c>
      <c r="F48" s="32"/>
      <c r="G48" s="32"/>
      <c r="H48" s="224">
        <v>512.254</v>
      </c>
      <c r="I48" s="224">
        <v>525.315</v>
      </c>
      <c r="J48" s="224"/>
      <c r="K48" s="33"/>
    </row>
    <row r="49" spans="1:11" s="34" customFormat="1" ht="11.25" customHeight="1">
      <c r="A49" s="36" t="s">
        <v>39</v>
      </c>
      <c r="B49" s="30"/>
      <c r="C49" s="31">
        <v>56423</v>
      </c>
      <c r="D49" s="31">
        <v>45203</v>
      </c>
      <c r="E49" s="31">
        <v>44300</v>
      </c>
      <c r="F49" s="32"/>
      <c r="G49" s="32"/>
      <c r="H49" s="224">
        <v>109.059</v>
      </c>
      <c r="I49" s="224">
        <v>118.5</v>
      </c>
      <c r="J49" s="224"/>
      <c r="K49" s="33"/>
    </row>
    <row r="50" spans="1:11" s="43" customFormat="1" ht="11.25" customHeight="1">
      <c r="A50" s="44" t="s">
        <v>40</v>
      </c>
      <c r="B50" s="38"/>
      <c r="C50" s="39">
        <v>810173</v>
      </c>
      <c r="D50" s="39">
        <v>738965</v>
      </c>
      <c r="E50" s="39">
        <v>733500</v>
      </c>
      <c r="F50" s="40">
        <f>IF(D50&gt;0,100*E50/D50,0)</f>
        <v>99.2604521188419</v>
      </c>
      <c r="G50" s="41"/>
      <c r="H50" s="225">
        <v>2109.993</v>
      </c>
      <c r="I50" s="226">
        <v>2133.04</v>
      </c>
      <c r="J50" s="2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224"/>
      <c r="I51" s="224"/>
      <c r="J51" s="224"/>
      <c r="K51" s="33"/>
    </row>
    <row r="52" spans="1:11" s="43" customFormat="1" ht="11.25" customHeight="1">
      <c r="A52" s="37" t="s">
        <v>41</v>
      </c>
      <c r="B52" s="38"/>
      <c r="C52" s="39">
        <v>40760</v>
      </c>
      <c r="D52" s="39">
        <v>38278</v>
      </c>
      <c r="E52" s="39">
        <v>38278</v>
      </c>
      <c r="F52" s="40">
        <f>IF(D52&gt;0,100*E52/D52,0)</f>
        <v>100</v>
      </c>
      <c r="G52" s="41"/>
      <c r="H52" s="225">
        <v>109.74070771331058</v>
      </c>
      <c r="I52" s="226">
        <v>61.372</v>
      </c>
      <c r="J52" s="2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224"/>
      <c r="I53" s="224"/>
      <c r="J53" s="224"/>
      <c r="K53" s="33"/>
    </row>
    <row r="54" spans="1:11" s="34" customFormat="1" ht="11.25" customHeight="1">
      <c r="A54" s="36" t="s">
        <v>42</v>
      </c>
      <c r="B54" s="30"/>
      <c r="C54" s="31">
        <v>125000</v>
      </c>
      <c r="D54" s="31">
        <v>121592</v>
      </c>
      <c r="E54" s="31">
        <v>120000</v>
      </c>
      <c r="F54" s="32"/>
      <c r="G54" s="32"/>
      <c r="H54" s="224">
        <v>232.209</v>
      </c>
      <c r="I54" s="224">
        <v>252.07</v>
      </c>
      <c r="J54" s="224"/>
      <c r="K54" s="33"/>
    </row>
    <row r="55" spans="1:11" s="34" customFormat="1" ht="11.25" customHeight="1">
      <c r="A55" s="36" t="s">
        <v>43</v>
      </c>
      <c r="B55" s="30"/>
      <c r="C55" s="31">
        <v>91269</v>
      </c>
      <c r="D55" s="31">
        <v>85466</v>
      </c>
      <c r="E55" s="31">
        <v>105840</v>
      </c>
      <c r="F55" s="32"/>
      <c r="G55" s="32"/>
      <c r="H55" s="224">
        <v>188.88</v>
      </c>
      <c r="I55" s="224">
        <v>200.401</v>
      </c>
      <c r="J55" s="224"/>
      <c r="K55" s="33"/>
    </row>
    <row r="56" spans="1:11" s="34" customFormat="1" ht="11.25" customHeight="1">
      <c r="A56" s="36" t="s">
        <v>44</v>
      </c>
      <c r="B56" s="30"/>
      <c r="C56" s="31">
        <v>246300</v>
      </c>
      <c r="D56" s="31">
        <v>227600</v>
      </c>
      <c r="E56" s="31">
        <v>257000</v>
      </c>
      <c r="F56" s="32"/>
      <c r="G56" s="32"/>
      <c r="H56" s="224">
        <v>723</v>
      </c>
      <c r="I56" s="224">
        <v>455.2</v>
      </c>
      <c r="J56" s="224"/>
      <c r="K56" s="33"/>
    </row>
    <row r="57" spans="1:11" s="34" customFormat="1" ht="11.25" customHeight="1">
      <c r="A57" s="36" t="s">
        <v>45</v>
      </c>
      <c r="B57" s="30"/>
      <c r="C57" s="31">
        <v>92075</v>
      </c>
      <c r="D57" s="31">
        <v>81626</v>
      </c>
      <c r="E57" s="31">
        <v>81626</v>
      </c>
      <c r="F57" s="32"/>
      <c r="G57" s="32"/>
      <c r="H57" s="224">
        <v>159.481</v>
      </c>
      <c r="I57" s="224">
        <v>141.125</v>
      </c>
      <c r="J57" s="224"/>
      <c r="K57" s="33"/>
    </row>
    <row r="58" spans="1:11" s="34" customFormat="1" ht="11.25" customHeight="1">
      <c r="A58" s="36" t="s">
        <v>46</v>
      </c>
      <c r="B58" s="30"/>
      <c r="C58" s="31">
        <v>148892</v>
      </c>
      <c r="D58" s="31">
        <v>145231</v>
      </c>
      <c r="E58" s="31">
        <v>141388</v>
      </c>
      <c r="F58" s="32"/>
      <c r="G58" s="32"/>
      <c r="H58" s="224">
        <v>279.665</v>
      </c>
      <c r="I58" s="224">
        <v>229.132</v>
      </c>
      <c r="J58" s="224"/>
      <c r="K58" s="33"/>
    </row>
    <row r="59" spans="1:11" s="43" customFormat="1" ht="11.25" customHeight="1">
      <c r="A59" s="37" t="s">
        <v>47</v>
      </c>
      <c r="B59" s="38"/>
      <c r="C59" s="39">
        <v>703536</v>
      </c>
      <c r="D59" s="39">
        <v>661515</v>
      </c>
      <c r="E59" s="39">
        <v>705854</v>
      </c>
      <c r="F59" s="40">
        <f>IF(D59&gt;0,100*E59/D59,0)</f>
        <v>106.70264468681738</v>
      </c>
      <c r="G59" s="41"/>
      <c r="H59" s="225">
        <v>1583.235</v>
      </c>
      <c r="I59" s="226">
        <v>1277.928</v>
      </c>
      <c r="J59" s="2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224"/>
      <c r="I60" s="224"/>
      <c r="J60" s="224"/>
      <c r="K60" s="33"/>
    </row>
    <row r="61" spans="1:11" s="34" customFormat="1" ht="11.25" customHeight="1">
      <c r="A61" s="36" t="s">
        <v>48</v>
      </c>
      <c r="B61" s="30"/>
      <c r="C61" s="31">
        <v>3000</v>
      </c>
      <c r="D61" s="31">
        <v>3075</v>
      </c>
      <c r="E61" s="31">
        <v>2900</v>
      </c>
      <c r="F61" s="32"/>
      <c r="G61" s="32"/>
      <c r="H61" s="224">
        <v>3</v>
      </c>
      <c r="I61" s="224">
        <v>4.46</v>
      </c>
      <c r="J61" s="224"/>
      <c r="K61" s="33"/>
    </row>
    <row r="62" spans="1:11" s="34" customFormat="1" ht="11.25" customHeight="1">
      <c r="A62" s="36" t="s">
        <v>49</v>
      </c>
      <c r="B62" s="30"/>
      <c r="C62" s="31">
        <v>3970</v>
      </c>
      <c r="D62" s="31">
        <v>4000</v>
      </c>
      <c r="E62" s="31">
        <v>3500</v>
      </c>
      <c r="F62" s="32"/>
      <c r="G62" s="32"/>
      <c r="H62" s="224">
        <v>1.402</v>
      </c>
      <c r="I62" s="224">
        <v>3.419</v>
      </c>
      <c r="J62" s="224"/>
      <c r="K62" s="33"/>
    </row>
    <row r="63" spans="1:11" s="34" customFormat="1" ht="11.25" customHeight="1">
      <c r="A63" s="36" t="s">
        <v>50</v>
      </c>
      <c r="B63" s="30"/>
      <c r="C63" s="31">
        <v>7875</v>
      </c>
      <c r="D63" s="31">
        <v>8526</v>
      </c>
      <c r="E63" s="31">
        <v>8196</v>
      </c>
      <c r="F63" s="32"/>
      <c r="G63" s="32"/>
      <c r="H63" s="224">
        <v>3.444</v>
      </c>
      <c r="I63" s="224">
        <v>12.56</v>
      </c>
      <c r="J63" s="224"/>
      <c r="K63" s="33"/>
    </row>
    <row r="64" spans="1:11" s="43" customFormat="1" ht="11.25" customHeight="1">
      <c r="A64" s="37" t="s">
        <v>51</v>
      </c>
      <c r="B64" s="38"/>
      <c r="C64" s="39">
        <v>14845</v>
      </c>
      <c r="D64" s="39">
        <v>15601</v>
      </c>
      <c r="E64" s="39">
        <v>14596</v>
      </c>
      <c r="F64" s="40">
        <f>IF(D64&gt;0,100*E64/D64,0)</f>
        <v>93.55810524966348</v>
      </c>
      <c r="G64" s="41"/>
      <c r="H64" s="225">
        <v>7.846</v>
      </c>
      <c r="I64" s="226">
        <v>20.439</v>
      </c>
      <c r="J64" s="2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224"/>
      <c r="I65" s="224"/>
      <c r="J65" s="224"/>
      <c r="K65" s="33"/>
    </row>
    <row r="66" spans="1:11" s="43" customFormat="1" ht="11.25" customHeight="1">
      <c r="A66" s="37" t="s">
        <v>52</v>
      </c>
      <c r="B66" s="38"/>
      <c r="C66" s="39">
        <v>4525</v>
      </c>
      <c r="D66" s="39">
        <v>11460</v>
      </c>
      <c r="E66" s="39">
        <v>10261</v>
      </c>
      <c r="F66" s="40">
        <f>IF(D66&gt;0,100*E66/D66,0)</f>
        <v>89.53752181500873</v>
      </c>
      <c r="G66" s="41"/>
      <c r="H66" s="225">
        <v>2.684</v>
      </c>
      <c r="I66" s="226">
        <v>12.622</v>
      </c>
      <c r="J66" s="2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224"/>
      <c r="I67" s="224"/>
      <c r="J67" s="224"/>
      <c r="K67" s="33"/>
    </row>
    <row r="68" spans="1:11" s="34" customFormat="1" ht="11.25" customHeight="1">
      <c r="A68" s="36" t="s">
        <v>53</v>
      </c>
      <c r="B68" s="30"/>
      <c r="C68" s="31">
        <v>43000</v>
      </c>
      <c r="D68" s="31">
        <v>47000</v>
      </c>
      <c r="E68" s="31">
        <v>47000</v>
      </c>
      <c r="F68" s="32"/>
      <c r="G68" s="32"/>
      <c r="H68" s="224">
        <v>65.5</v>
      </c>
      <c r="I68" s="224">
        <v>97</v>
      </c>
      <c r="J68" s="224"/>
      <c r="K68" s="33"/>
    </row>
    <row r="69" spans="1:11" s="34" customFormat="1" ht="11.25" customHeight="1">
      <c r="A69" s="36" t="s">
        <v>54</v>
      </c>
      <c r="B69" s="30"/>
      <c r="C69" s="31">
        <v>500</v>
      </c>
      <c r="D69" s="31">
        <v>740</v>
      </c>
      <c r="E69" s="31">
        <v>750</v>
      </c>
      <c r="F69" s="32"/>
      <c r="G69" s="32"/>
      <c r="H69" s="224">
        <v>0.7</v>
      </c>
      <c r="I69" s="224">
        <v>1.3</v>
      </c>
      <c r="J69" s="224"/>
      <c r="K69" s="33"/>
    </row>
    <row r="70" spans="1:11" s="43" customFormat="1" ht="11.25" customHeight="1">
      <c r="A70" s="37" t="s">
        <v>55</v>
      </c>
      <c r="B70" s="38"/>
      <c r="C70" s="39">
        <v>43500</v>
      </c>
      <c r="D70" s="39">
        <v>47740</v>
      </c>
      <c r="E70" s="39">
        <v>47750</v>
      </c>
      <c r="F70" s="40">
        <f>IF(D70&gt;0,100*E70/D70,0)</f>
        <v>100.02094679514035</v>
      </c>
      <c r="G70" s="41"/>
      <c r="H70" s="225">
        <v>66.2</v>
      </c>
      <c r="I70" s="226">
        <v>98.3</v>
      </c>
      <c r="J70" s="2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224"/>
      <c r="I71" s="224"/>
      <c r="J71" s="224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224"/>
      <c r="I72" s="224"/>
      <c r="J72" s="224"/>
      <c r="K72" s="33"/>
    </row>
    <row r="73" spans="1:11" s="34" customFormat="1" ht="11.25" customHeight="1">
      <c r="A73" s="36" t="s">
        <v>57</v>
      </c>
      <c r="B73" s="30"/>
      <c r="C73" s="31">
        <v>2135</v>
      </c>
      <c r="D73" s="31">
        <v>2365</v>
      </c>
      <c r="E73" s="31">
        <v>2400</v>
      </c>
      <c r="F73" s="32"/>
      <c r="G73" s="32"/>
      <c r="H73" s="224">
        <v>7.8</v>
      </c>
      <c r="I73" s="224">
        <v>6.4</v>
      </c>
      <c r="J73" s="224"/>
      <c r="K73" s="33"/>
    </row>
    <row r="74" spans="1:11" s="34" customFormat="1" ht="11.25" customHeight="1">
      <c r="A74" s="36" t="s">
        <v>58</v>
      </c>
      <c r="B74" s="30"/>
      <c r="C74" s="31">
        <v>1661</v>
      </c>
      <c r="D74" s="31">
        <v>2020</v>
      </c>
      <c r="E74" s="31">
        <v>2000</v>
      </c>
      <c r="F74" s="32"/>
      <c r="G74" s="32"/>
      <c r="H74" s="224">
        <v>3.33</v>
      </c>
      <c r="I74" s="224">
        <v>2.828</v>
      </c>
      <c r="J74" s="224"/>
      <c r="K74" s="33"/>
    </row>
    <row r="75" spans="1:11" s="34" customFormat="1" ht="11.25" customHeight="1">
      <c r="A75" s="36" t="s">
        <v>59</v>
      </c>
      <c r="B75" s="30"/>
      <c r="C75" s="31">
        <v>20574.5652841315</v>
      </c>
      <c r="D75" s="31">
        <v>16713</v>
      </c>
      <c r="E75" s="31">
        <v>16713</v>
      </c>
      <c r="F75" s="32"/>
      <c r="G75" s="32"/>
      <c r="H75" s="224">
        <v>28.272244506469868</v>
      </c>
      <c r="I75" s="224">
        <v>27.994275000000002</v>
      </c>
      <c r="J75" s="224"/>
      <c r="K75" s="33"/>
    </row>
    <row r="76" spans="1:11" s="34" customFormat="1" ht="11.25" customHeight="1">
      <c r="A76" s="36" t="s">
        <v>60</v>
      </c>
      <c r="B76" s="30"/>
      <c r="C76" s="31">
        <v>190</v>
      </c>
      <c r="D76" s="31">
        <v>120</v>
      </c>
      <c r="E76" s="31">
        <v>150</v>
      </c>
      <c r="F76" s="32"/>
      <c r="G76" s="32"/>
      <c r="H76" s="224">
        <v>0.637</v>
      </c>
      <c r="I76" s="224">
        <v>0.42</v>
      </c>
      <c r="J76" s="224"/>
      <c r="K76" s="33"/>
    </row>
    <row r="77" spans="1:11" s="34" customFormat="1" ht="11.25" customHeight="1">
      <c r="A77" s="36" t="s">
        <v>61</v>
      </c>
      <c r="B77" s="30"/>
      <c r="C77" s="31">
        <v>5350</v>
      </c>
      <c r="D77" s="31">
        <v>3077</v>
      </c>
      <c r="E77" s="31">
        <v>3000</v>
      </c>
      <c r="F77" s="32"/>
      <c r="G77" s="32"/>
      <c r="H77" s="224">
        <v>9.16</v>
      </c>
      <c r="I77" s="224">
        <v>9.23</v>
      </c>
      <c r="J77" s="224"/>
      <c r="K77" s="33"/>
    </row>
    <row r="78" spans="1:11" s="34" customFormat="1" ht="11.25" customHeight="1">
      <c r="A78" s="36" t="s">
        <v>62</v>
      </c>
      <c r="B78" s="30"/>
      <c r="C78" s="31">
        <v>11040</v>
      </c>
      <c r="D78" s="31">
        <v>11200</v>
      </c>
      <c r="E78" s="31">
        <v>11200</v>
      </c>
      <c r="F78" s="32"/>
      <c r="G78" s="32"/>
      <c r="H78" s="224">
        <v>21.638</v>
      </c>
      <c r="I78" s="224">
        <v>29.12</v>
      </c>
      <c r="J78" s="224"/>
      <c r="K78" s="33"/>
    </row>
    <row r="79" spans="1:11" s="34" customFormat="1" ht="11.25" customHeight="1">
      <c r="A79" s="36" t="s">
        <v>63</v>
      </c>
      <c r="B79" s="30"/>
      <c r="C79" s="31">
        <v>16035</v>
      </c>
      <c r="D79" s="31">
        <v>14500</v>
      </c>
      <c r="E79" s="31">
        <v>15000</v>
      </c>
      <c r="F79" s="32"/>
      <c r="G79" s="32"/>
      <c r="H79" s="224">
        <v>46.343</v>
      </c>
      <c r="I79" s="224">
        <v>40.6</v>
      </c>
      <c r="J79" s="224"/>
      <c r="K79" s="33"/>
    </row>
    <row r="80" spans="1:11" s="43" customFormat="1" ht="11.25" customHeight="1">
      <c r="A80" s="44" t="s">
        <v>64</v>
      </c>
      <c r="B80" s="38"/>
      <c r="C80" s="39">
        <v>56985.5652841315</v>
      </c>
      <c r="D80" s="39">
        <v>49995</v>
      </c>
      <c r="E80" s="39">
        <v>50463</v>
      </c>
      <c r="F80" s="40">
        <f>IF(D80&gt;0,100*E80/D80,0)</f>
        <v>100.93609360936094</v>
      </c>
      <c r="G80" s="41"/>
      <c r="H80" s="225">
        <v>117.18024450646988</v>
      </c>
      <c r="I80" s="226">
        <v>116.592275</v>
      </c>
      <c r="J80" s="22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224"/>
      <c r="I81" s="224"/>
      <c r="J81" s="224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224"/>
      <c r="I82" s="224"/>
      <c r="J82" s="224"/>
      <c r="K82" s="33"/>
    </row>
    <row r="83" spans="1:11" s="34" customFormat="1" ht="11.25" customHeight="1">
      <c r="A83" s="36" t="s">
        <v>66</v>
      </c>
      <c r="B83" s="30"/>
      <c r="C83" s="31"/>
      <c r="D83" s="31">
        <v>81</v>
      </c>
      <c r="E83" s="31">
        <v>81</v>
      </c>
      <c r="F83" s="32"/>
      <c r="G83" s="32"/>
      <c r="H83" s="224"/>
      <c r="I83" s="224">
        <v>0.082</v>
      </c>
      <c r="J83" s="224"/>
      <c r="K83" s="33"/>
    </row>
    <row r="84" spans="1:11" s="43" customFormat="1" ht="11.25" customHeight="1">
      <c r="A84" s="37" t="s">
        <v>67</v>
      </c>
      <c r="B84" s="38"/>
      <c r="C84" s="39"/>
      <c r="D84" s="39">
        <v>81</v>
      </c>
      <c r="E84" s="39">
        <v>81</v>
      </c>
      <c r="F84" s="40">
        <f>IF(D84&gt;0,100*E84/D84,0)</f>
        <v>100</v>
      </c>
      <c r="G84" s="41"/>
      <c r="H84" s="225"/>
      <c r="I84" s="226">
        <v>0.082</v>
      </c>
      <c r="J84" s="226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224"/>
      <c r="I85" s="224"/>
      <c r="J85" s="224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224"/>
      <c r="I86" s="224"/>
      <c r="J86" s="224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227"/>
      <c r="I87" s="228"/>
      <c r="J87" s="228"/>
      <c r="K87" s="51"/>
    </row>
    <row r="88" spans="1:11" s="43" customFormat="1" ht="11.25" customHeight="1">
      <c r="A88" s="52" t="s">
        <v>68</v>
      </c>
      <c r="B88" s="53"/>
      <c r="C88" s="54">
        <v>2415338.5652841316</v>
      </c>
      <c r="D88" s="54">
        <v>2266706.9670252814</v>
      </c>
      <c r="E88" s="54">
        <v>2305302</v>
      </c>
      <c r="F88" s="55">
        <f>IF(D88&gt;0,100*E88/D88,0)</f>
        <v>101.70269176987482</v>
      </c>
      <c r="G88" s="41"/>
      <c r="H88" s="229">
        <v>6225.109952219779</v>
      </c>
      <c r="I88" s="230">
        <v>5696.502275000001</v>
      </c>
      <c r="J88" s="230"/>
      <c r="K88" s="55"/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231"/>
      <c r="I89" s="232"/>
      <c r="J89" s="232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31496062992125984" top="0.3937007874015748" bottom="0.3937007874015748" header="0" footer="0.2755905511811024"/>
  <pageSetup firstPageNumber="9" useFirstPageNumber="1"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6"/>
  <sheetViews>
    <sheetView view="pageBreakPreview" zoomScale="80" zoomScaleNormal="80" zoomScaleSheetLayoutView="80" zoomScalePageLayoutView="0" workbookViewId="0" topLeftCell="A70">
      <selection activeCell="N66" sqref="N66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9" width="12.421875" style="61" customWidth="1"/>
    <col min="10" max="10" width="15.00390625" style="61" customWidth="1"/>
    <col min="11" max="11" width="12.421875" style="61" customWidth="1"/>
    <col min="12" max="12" width="0.71875" style="7" customWidth="1"/>
    <col min="13" max="14" width="11.57421875" style="7" hidden="1" customWidth="1"/>
    <col min="15" max="15" width="11.57421875" style="7" customWidth="1"/>
    <col min="16" max="16384" width="9.8515625" style="61" customWidth="1"/>
  </cols>
  <sheetData>
    <row r="1" spans="1:11" s="1" customFormat="1" ht="12.75" customHeight="1">
      <c r="A1" s="293" t="s">
        <v>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294" t="s">
        <v>70</v>
      </c>
      <c r="K2" s="2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95" t="s">
        <v>3</v>
      </c>
      <c r="D4" s="296"/>
      <c r="E4" s="296"/>
      <c r="F4" s="297"/>
      <c r="G4" s="10"/>
      <c r="H4" s="298" t="s">
        <v>4</v>
      </c>
      <c r="I4" s="299"/>
      <c r="J4" s="299"/>
      <c r="K4" s="30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12</v>
      </c>
      <c r="F7" s="23" t="str">
        <f>CONCATENATE(D6,"=100")</f>
        <v>2015=100</v>
      </c>
      <c r="G7" s="24"/>
      <c r="H7" s="21" t="s">
        <v>7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49</v>
      </c>
      <c r="D9" s="31">
        <v>144</v>
      </c>
      <c r="E9" s="31">
        <v>57</v>
      </c>
      <c r="F9" s="32"/>
      <c r="G9" s="32"/>
      <c r="H9" s="224">
        <v>0.092</v>
      </c>
      <c r="I9" s="224">
        <v>0.379</v>
      </c>
      <c r="J9" s="224"/>
      <c r="K9" s="33"/>
    </row>
    <row r="10" spans="1:11" s="34" customFormat="1" ht="11.25" customHeight="1">
      <c r="A10" s="36" t="s">
        <v>9</v>
      </c>
      <c r="B10" s="30"/>
      <c r="C10" s="31">
        <v>189</v>
      </c>
      <c r="D10" s="31">
        <v>188.89449639979205</v>
      </c>
      <c r="E10" s="31">
        <v>244</v>
      </c>
      <c r="F10" s="32"/>
      <c r="G10" s="32"/>
      <c r="H10" s="224">
        <v>0.372</v>
      </c>
      <c r="I10" s="224">
        <v>0.381</v>
      </c>
      <c r="J10" s="224"/>
      <c r="K10" s="33"/>
    </row>
    <row r="11" spans="1:11" s="34" customFormat="1" ht="11.25" customHeight="1">
      <c r="A11" s="29" t="s">
        <v>10</v>
      </c>
      <c r="B11" s="30"/>
      <c r="C11" s="31">
        <v>315</v>
      </c>
      <c r="D11" s="31">
        <v>315.07252888174537</v>
      </c>
      <c r="E11" s="31">
        <v>317</v>
      </c>
      <c r="F11" s="32"/>
      <c r="G11" s="32"/>
      <c r="H11" s="224">
        <v>0.633</v>
      </c>
      <c r="I11" s="224">
        <v>0.635</v>
      </c>
      <c r="J11" s="224"/>
      <c r="K11" s="33"/>
    </row>
    <row r="12" spans="1:11" s="34" customFormat="1" ht="11.25" customHeight="1">
      <c r="A12" s="36" t="s">
        <v>11</v>
      </c>
      <c r="B12" s="30"/>
      <c r="C12" s="31">
        <v>2</v>
      </c>
      <c r="D12" s="31">
        <v>3</v>
      </c>
      <c r="E12" s="31">
        <v>1</v>
      </c>
      <c r="F12" s="32"/>
      <c r="G12" s="32"/>
      <c r="H12" s="224">
        <v>0.011</v>
      </c>
      <c r="I12" s="224">
        <v>0.008</v>
      </c>
      <c r="J12" s="224"/>
      <c r="K12" s="33"/>
    </row>
    <row r="13" spans="1:11" s="43" customFormat="1" ht="11.25" customHeight="1">
      <c r="A13" s="37" t="s">
        <v>12</v>
      </c>
      <c r="B13" s="38"/>
      <c r="C13" s="39">
        <v>555</v>
      </c>
      <c r="D13" s="39">
        <v>650.9670252815374</v>
      </c>
      <c r="E13" s="39">
        <v>619</v>
      </c>
      <c r="F13" s="40">
        <f>IF(D13&gt;0,100*E13/D13,0)</f>
        <v>95.08930190930762</v>
      </c>
      <c r="G13" s="41"/>
      <c r="H13" s="225">
        <v>1.1079999999999999</v>
      </c>
      <c r="I13" s="226">
        <v>1.403</v>
      </c>
      <c r="J13" s="2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224"/>
      <c r="I14" s="224"/>
      <c r="J14" s="2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225"/>
      <c r="I15" s="226"/>
      <c r="J15" s="2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224"/>
      <c r="I16" s="224"/>
      <c r="J16" s="224"/>
      <c r="K16" s="33"/>
    </row>
    <row r="17" spans="1:11" s="43" customFormat="1" ht="11.25" customHeight="1">
      <c r="A17" s="37" t="s">
        <v>14</v>
      </c>
      <c r="B17" s="38"/>
      <c r="C17" s="39">
        <v>85</v>
      </c>
      <c r="D17" s="39">
        <v>144.83</v>
      </c>
      <c r="E17" s="39">
        <v>145</v>
      </c>
      <c r="F17" s="40">
        <f>IF(D17&gt;0,100*E17/D17,0)</f>
        <v>100.11737899606435</v>
      </c>
      <c r="G17" s="41"/>
      <c r="H17" s="225">
        <v>0.119</v>
      </c>
      <c r="I17" s="226">
        <v>0.203</v>
      </c>
      <c r="J17" s="2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224"/>
      <c r="I18" s="224"/>
      <c r="J18" s="224"/>
      <c r="K18" s="33"/>
    </row>
    <row r="19" spans="1:11" s="34" customFormat="1" ht="11.25" customHeight="1">
      <c r="A19" s="29" t="s">
        <v>15</v>
      </c>
      <c r="B19" s="30"/>
      <c r="C19" s="31">
        <v>15000</v>
      </c>
      <c r="D19" s="31">
        <v>14097</v>
      </c>
      <c r="E19" s="31">
        <v>14097</v>
      </c>
      <c r="F19" s="32"/>
      <c r="G19" s="32"/>
      <c r="H19" s="224">
        <v>64.07</v>
      </c>
      <c r="I19" s="224">
        <v>59.207</v>
      </c>
      <c r="J19" s="2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224"/>
      <c r="I20" s="224"/>
      <c r="J20" s="2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224"/>
      <c r="I21" s="224"/>
      <c r="J21" s="224"/>
      <c r="K21" s="33"/>
    </row>
    <row r="22" spans="1:11" s="43" customFormat="1" ht="11.25" customHeight="1">
      <c r="A22" s="37" t="s">
        <v>18</v>
      </c>
      <c r="B22" s="38"/>
      <c r="C22" s="39">
        <v>15000</v>
      </c>
      <c r="D22" s="39">
        <v>14097</v>
      </c>
      <c r="E22" s="39">
        <v>14097</v>
      </c>
      <c r="F22" s="40">
        <f>IF(D22&gt;0,100*E22/D22,0)</f>
        <v>100</v>
      </c>
      <c r="G22" s="41"/>
      <c r="H22" s="225">
        <v>64.07</v>
      </c>
      <c r="I22" s="226">
        <v>59.207</v>
      </c>
      <c r="J22" s="2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224"/>
      <c r="I23" s="224"/>
      <c r="J23" s="224"/>
      <c r="K23" s="33"/>
    </row>
    <row r="24" spans="1:11" s="43" customFormat="1" ht="11.25" customHeight="1">
      <c r="A24" s="37" t="s">
        <v>19</v>
      </c>
      <c r="B24" s="38"/>
      <c r="C24" s="39">
        <v>93564</v>
      </c>
      <c r="D24" s="39">
        <v>88500</v>
      </c>
      <c r="E24" s="39">
        <v>88500</v>
      </c>
      <c r="F24" s="40">
        <f>IF(D24&gt;0,100*E24/D24,0)</f>
        <v>100</v>
      </c>
      <c r="G24" s="41"/>
      <c r="H24" s="225">
        <v>354.794</v>
      </c>
      <c r="I24" s="226">
        <v>329.39</v>
      </c>
      <c r="J24" s="2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224"/>
      <c r="I25" s="224"/>
      <c r="J25" s="224"/>
      <c r="K25" s="33"/>
    </row>
    <row r="26" spans="1:11" s="43" customFormat="1" ht="11.25" customHeight="1">
      <c r="A26" s="37" t="s">
        <v>20</v>
      </c>
      <c r="B26" s="38"/>
      <c r="C26" s="39">
        <v>17800</v>
      </c>
      <c r="D26" s="39">
        <v>19000</v>
      </c>
      <c r="E26" s="39">
        <v>19000</v>
      </c>
      <c r="F26" s="40">
        <f>IF(D26&gt;0,100*E26/D26,0)</f>
        <v>100</v>
      </c>
      <c r="G26" s="41"/>
      <c r="H26" s="225">
        <v>62.5</v>
      </c>
      <c r="I26" s="226">
        <v>60</v>
      </c>
      <c r="J26" s="2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224"/>
      <c r="I27" s="224"/>
      <c r="J27" s="224"/>
      <c r="K27" s="33"/>
    </row>
    <row r="28" spans="1:11" s="34" customFormat="1" ht="11.25" customHeight="1">
      <c r="A28" s="36" t="s">
        <v>21</v>
      </c>
      <c r="B28" s="30"/>
      <c r="C28" s="31">
        <v>195931</v>
      </c>
      <c r="D28" s="31">
        <v>178368</v>
      </c>
      <c r="E28" s="31">
        <v>183500</v>
      </c>
      <c r="F28" s="32"/>
      <c r="G28" s="32"/>
      <c r="H28" s="224">
        <v>693.789</v>
      </c>
      <c r="I28" s="224">
        <v>592.017</v>
      </c>
      <c r="J28" s="224"/>
      <c r="K28" s="33"/>
    </row>
    <row r="29" spans="1:11" s="34" customFormat="1" ht="11.25" customHeight="1">
      <c r="A29" s="36" t="s">
        <v>22</v>
      </c>
      <c r="B29" s="30"/>
      <c r="C29" s="31">
        <v>106832</v>
      </c>
      <c r="D29" s="31">
        <v>104402</v>
      </c>
      <c r="E29" s="31">
        <v>104454</v>
      </c>
      <c r="F29" s="32"/>
      <c r="G29" s="32"/>
      <c r="H29" s="224">
        <v>185.395</v>
      </c>
      <c r="I29" s="224">
        <v>177.842</v>
      </c>
      <c r="J29" s="224"/>
      <c r="K29" s="33"/>
    </row>
    <row r="30" spans="1:11" s="34" customFormat="1" ht="11.25" customHeight="1">
      <c r="A30" s="36" t="s">
        <v>23</v>
      </c>
      <c r="B30" s="30"/>
      <c r="C30" s="31">
        <v>180462</v>
      </c>
      <c r="D30" s="31">
        <v>165362</v>
      </c>
      <c r="E30" s="31">
        <v>164313</v>
      </c>
      <c r="F30" s="32"/>
      <c r="G30" s="32"/>
      <c r="H30" s="224">
        <v>424.31</v>
      </c>
      <c r="I30" s="224">
        <v>382.24</v>
      </c>
      <c r="J30" s="224"/>
      <c r="K30" s="33"/>
    </row>
    <row r="31" spans="1:11" s="43" customFormat="1" ht="11.25" customHeight="1">
      <c r="A31" s="44" t="s">
        <v>24</v>
      </c>
      <c r="B31" s="38"/>
      <c r="C31" s="39">
        <v>483225</v>
      </c>
      <c r="D31" s="39">
        <v>448132</v>
      </c>
      <c r="E31" s="39">
        <v>452267</v>
      </c>
      <c r="F31" s="40">
        <f>IF(D31&gt;0,100*E31/D31,0)</f>
        <v>100.9227191988075</v>
      </c>
      <c r="G31" s="41"/>
      <c r="H31" s="225">
        <v>1303.494</v>
      </c>
      <c r="I31" s="226">
        <v>1152.0990000000002</v>
      </c>
      <c r="J31" s="2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224"/>
      <c r="I32" s="224"/>
      <c r="J32" s="224"/>
      <c r="K32" s="33"/>
    </row>
    <row r="33" spans="1:11" s="34" customFormat="1" ht="11.25" customHeight="1">
      <c r="A33" s="36" t="s">
        <v>25</v>
      </c>
      <c r="B33" s="30"/>
      <c r="C33" s="31">
        <v>40136</v>
      </c>
      <c r="D33" s="31">
        <v>37003</v>
      </c>
      <c r="E33" s="31">
        <v>33700</v>
      </c>
      <c r="F33" s="32"/>
      <c r="G33" s="32"/>
      <c r="H33" s="224">
        <v>132.721</v>
      </c>
      <c r="I33" s="224">
        <v>81.882</v>
      </c>
      <c r="J33" s="224"/>
      <c r="K33" s="33"/>
    </row>
    <row r="34" spans="1:11" s="34" customFormat="1" ht="11.25" customHeight="1">
      <c r="A34" s="36" t="s">
        <v>26</v>
      </c>
      <c r="B34" s="30"/>
      <c r="C34" s="31">
        <v>18155</v>
      </c>
      <c r="D34" s="31">
        <v>18151</v>
      </c>
      <c r="E34" s="31">
        <v>19796</v>
      </c>
      <c r="F34" s="32"/>
      <c r="G34" s="32"/>
      <c r="H34" s="224">
        <v>71.383</v>
      </c>
      <c r="I34" s="224">
        <v>60</v>
      </c>
      <c r="J34" s="224"/>
      <c r="K34" s="33"/>
    </row>
    <row r="35" spans="1:11" s="34" customFormat="1" ht="11.25" customHeight="1">
      <c r="A35" s="36" t="s">
        <v>27</v>
      </c>
      <c r="B35" s="30"/>
      <c r="C35" s="31">
        <v>107000</v>
      </c>
      <c r="D35" s="31">
        <v>100000</v>
      </c>
      <c r="E35" s="31">
        <v>100000</v>
      </c>
      <c r="F35" s="32"/>
      <c r="G35" s="32"/>
      <c r="H35" s="224">
        <v>331.5</v>
      </c>
      <c r="I35" s="224">
        <v>300</v>
      </c>
      <c r="J35" s="224"/>
      <c r="K35" s="33"/>
    </row>
    <row r="36" spans="1:11" s="34" customFormat="1" ht="11.25" customHeight="1">
      <c r="A36" s="36" t="s">
        <v>28</v>
      </c>
      <c r="B36" s="30"/>
      <c r="C36" s="31">
        <v>15609</v>
      </c>
      <c r="D36" s="31">
        <v>14961</v>
      </c>
      <c r="E36" s="31">
        <v>14961</v>
      </c>
      <c r="F36" s="32"/>
      <c r="G36" s="32"/>
      <c r="H36" s="224">
        <v>41.68</v>
      </c>
      <c r="I36" s="224">
        <v>38.898</v>
      </c>
      <c r="J36" s="224"/>
      <c r="K36" s="33"/>
    </row>
    <row r="37" spans="1:11" s="43" customFormat="1" ht="11.25" customHeight="1">
      <c r="A37" s="37" t="s">
        <v>29</v>
      </c>
      <c r="B37" s="38"/>
      <c r="C37" s="39">
        <v>180900</v>
      </c>
      <c r="D37" s="39">
        <v>170115</v>
      </c>
      <c r="E37" s="39">
        <v>168457</v>
      </c>
      <c r="F37" s="40">
        <f>IF(D37&gt;0,100*E37/D37,0)</f>
        <v>99.02536519413339</v>
      </c>
      <c r="G37" s="41"/>
      <c r="H37" s="225">
        <v>577.284</v>
      </c>
      <c r="I37" s="226">
        <v>480.78000000000003</v>
      </c>
      <c r="J37" s="2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224"/>
      <c r="I38" s="224"/>
      <c r="J38" s="224"/>
      <c r="K38" s="33"/>
    </row>
    <row r="39" spans="1:11" s="43" customFormat="1" ht="11.25" customHeight="1">
      <c r="A39" s="37" t="s">
        <v>30</v>
      </c>
      <c r="B39" s="38"/>
      <c r="C39" s="39">
        <v>23163</v>
      </c>
      <c r="D39" s="39">
        <v>23400</v>
      </c>
      <c r="E39" s="39">
        <v>23400</v>
      </c>
      <c r="F39" s="40">
        <f>IF(D39&gt;0,100*E39/D39,0)</f>
        <v>100</v>
      </c>
      <c r="G39" s="41"/>
      <c r="H39" s="225">
        <v>46.523</v>
      </c>
      <c r="I39" s="226">
        <v>32.04</v>
      </c>
      <c r="J39" s="2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224"/>
      <c r="I40" s="224"/>
      <c r="J40" s="224"/>
      <c r="K40" s="33"/>
    </row>
    <row r="41" spans="1:11" s="34" customFormat="1" ht="11.25" customHeight="1">
      <c r="A41" s="29" t="s">
        <v>31</v>
      </c>
      <c r="B41" s="30"/>
      <c r="C41" s="31">
        <v>51377</v>
      </c>
      <c r="D41" s="31">
        <v>48756</v>
      </c>
      <c r="E41" s="31">
        <v>47650</v>
      </c>
      <c r="F41" s="32"/>
      <c r="G41" s="32"/>
      <c r="H41" s="224">
        <v>82.838</v>
      </c>
      <c r="I41" s="224">
        <v>120.265</v>
      </c>
      <c r="J41" s="224"/>
      <c r="K41" s="33"/>
    </row>
    <row r="42" spans="1:11" s="34" customFormat="1" ht="11.25" customHeight="1">
      <c r="A42" s="36" t="s">
        <v>32</v>
      </c>
      <c r="B42" s="30"/>
      <c r="C42" s="31">
        <v>156827</v>
      </c>
      <c r="D42" s="31">
        <v>153598</v>
      </c>
      <c r="E42" s="31">
        <v>152000</v>
      </c>
      <c r="F42" s="32"/>
      <c r="G42" s="32"/>
      <c r="H42" s="224">
        <v>562.349</v>
      </c>
      <c r="I42" s="224">
        <v>499.051</v>
      </c>
      <c r="J42" s="224"/>
      <c r="K42" s="33"/>
    </row>
    <row r="43" spans="1:11" s="34" customFormat="1" ht="11.25" customHeight="1">
      <c r="A43" s="36" t="s">
        <v>33</v>
      </c>
      <c r="B43" s="30"/>
      <c r="C43" s="31">
        <v>21451</v>
      </c>
      <c r="D43" s="31">
        <v>18672</v>
      </c>
      <c r="E43" s="31">
        <v>19100</v>
      </c>
      <c r="F43" s="32"/>
      <c r="G43" s="32"/>
      <c r="H43" s="224">
        <v>61.097</v>
      </c>
      <c r="I43" s="224">
        <v>60.772</v>
      </c>
      <c r="J43" s="224"/>
      <c r="K43" s="33"/>
    </row>
    <row r="44" spans="1:11" s="34" customFormat="1" ht="11.25" customHeight="1">
      <c r="A44" s="36" t="s">
        <v>34</v>
      </c>
      <c r="B44" s="30"/>
      <c r="C44" s="31">
        <v>135222</v>
      </c>
      <c r="D44" s="31">
        <v>123407</v>
      </c>
      <c r="E44" s="31">
        <v>123000</v>
      </c>
      <c r="F44" s="32"/>
      <c r="G44" s="32"/>
      <c r="H44" s="224">
        <v>371.572</v>
      </c>
      <c r="I44" s="224">
        <v>378.837</v>
      </c>
      <c r="J44" s="224"/>
      <c r="K44" s="33"/>
    </row>
    <row r="45" spans="1:11" s="34" customFormat="1" ht="11.25" customHeight="1">
      <c r="A45" s="36" t="s">
        <v>35</v>
      </c>
      <c r="B45" s="30"/>
      <c r="C45" s="31">
        <v>41812</v>
      </c>
      <c r="D45" s="31">
        <v>36616</v>
      </c>
      <c r="E45" s="31">
        <v>38000</v>
      </c>
      <c r="F45" s="32"/>
      <c r="G45" s="32"/>
      <c r="H45" s="224">
        <v>80.516</v>
      </c>
      <c r="I45" s="224">
        <v>96.943</v>
      </c>
      <c r="J45" s="224"/>
      <c r="K45" s="33"/>
    </row>
    <row r="46" spans="1:11" s="34" customFormat="1" ht="11.25" customHeight="1">
      <c r="A46" s="36" t="s">
        <v>36</v>
      </c>
      <c r="B46" s="30"/>
      <c r="C46" s="31">
        <v>88402</v>
      </c>
      <c r="D46" s="31">
        <v>79448</v>
      </c>
      <c r="E46" s="31">
        <v>70000</v>
      </c>
      <c r="F46" s="32"/>
      <c r="G46" s="32"/>
      <c r="H46" s="224">
        <v>169.62</v>
      </c>
      <c r="I46" s="224">
        <v>194.208</v>
      </c>
      <c r="J46" s="224"/>
      <c r="K46" s="33"/>
    </row>
    <row r="47" spans="1:11" s="34" customFormat="1" ht="11.25" customHeight="1">
      <c r="A47" s="36" t="s">
        <v>37</v>
      </c>
      <c r="B47" s="30"/>
      <c r="C47" s="31">
        <v>104934</v>
      </c>
      <c r="D47" s="31">
        <v>99638</v>
      </c>
      <c r="E47" s="31">
        <v>100000</v>
      </c>
      <c r="F47" s="32"/>
      <c r="G47" s="32"/>
      <c r="H47" s="224">
        <v>278.953</v>
      </c>
      <c r="I47" s="224">
        <v>275.978</v>
      </c>
      <c r="J47" s="224"/>
      <c r="K47" s="33"/>
    </row>
    <row r="48" spans="1:11" s="34" customFormat="1" ht="11.25" customHeight="1">
      <c r="A48" s="36" t="s">
        <v>38</v>
      </c>
      <c r="B48" s="30"/>
      <c r="C48" s="31">
        <v>215941</v>
      </c>
      <c r="D48" s="31">
        <v>189563</v>
      </c>
      <c r="E48" s="31">
        <v>189500</v>
      </c>
      <c r="F48" s="32"/>
      <c r="G48" s="32"/>
      <c r="H48" s="224">
        <v>518.696</v>
      </c>
      <c r="I48" s="224">
        <v>531.01</v>
      </c>
      <c r="J48" s="224"/>
      <c r="K48" s="33"/>
    </row>
    <row r="49" spans="1:11" s="34" customFormat="1" ht="11.25" customHeight="1">
      <c r="A49" s="36" t="s">
        <v>39</v>
      </c>
      <c r="B49" s="30"/>
      <c r="C49" s="31">
        <v>67983</v>
      </c>
      <c r="D49" s="31">
        <v>54440</v>
      </c>
      <c r="E49" s="31">
        <v>53900</v>
      </c>
      <c r="F49" s="32"/>
      <c r="G49" s="32"/>
      <c r="H49" s="224">
        <v>131.4</v>
      </c>
      <c r="I49" s="224">
        <v>142.665</v>
      </c>
      <c r="J49" s="224"/>
      <c r="K49" s="33"/>
    </row>
    <row r="50" spans="1:11" s="43" customFormat="1" ht="11.25" customHeight="1">
      <c r="A50" s="44" t="s">
        <v>40</v>
      </c>
      <c r="B50" s="38"/>
      <c r="C50" s="39">
        <v>883949</v>
      </c>
      <c r="D50" s="39">
        <v>804138</v>
      </c>
      <c r="E50" s="39">
        <v>793150</v>
      </c>
      <c r="F50" s="40">
        <f>IF(D50&gt;0,100*E50/D50,0)</f>
        <v>98.63356787019144</v>
      </c>
      <c r="G50" s="41"/>
      <c r="H50" s="225">
        <v>2257.041</v>
      </c>
      <c r="I50" s="226">
        <v>2299.7290000000003</v>
      </c>
      <c r="J50" s="2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224"/>
      <c r="I51" s="224"/>
      <c r="J51" s="224"/>
      <c r="K51" s="33"/>
    </row>
    <row r="52" spans="1:11" s="43" customFormat="1" ht="11.25" customHeight="1">
      <c r="A52" s="37" t="s">
        <v>41</v>
      </c>
      <c r="B52" s="38"/>
      <c r="C52" s="39">
        <v>40866</v>
      </c>
      <c r="D52" s="39">
        <v>38820</v>
      </c>
      <c r="E52" s="39">
        <v>38820</v>
      </c>
      <c r="F52" s="40">
        <f>IF(D52&gt;0,100*E52/D52,0)</f>
        <v>100</v>
      </c>
      <c r="G52" s="41"/>
      <c r="H52" s="225">
        <v>110.15995771331058</v>
      </c>
      <c r="I52" s="226">
        <v>62.241</v>
      </c>
      <c r="J52" s="2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224"/>
      <c r="I53" s="224"/>
      <c r="J53" s="224"/>
      <c r="K53" s="33"/>
    </row>
    <row r="54" spans="1:11" s="34" customFormat="1" ht="11.25" customHeight="1">
      <c r="A54" s="36" t="s">
        <v>42</v>
      </c>
      <c r="B54" s="30"/>
      <c r="C54" s="31">
        <v>158000</v>
      </c>
      <c r="D54" s="31">
        <v>154614</v>
      </c>
      <c r="E54" s="31">
        <v>156000</v>
      </c>
      <c r="F54" s="32"/>
      <c r="G54" s="32"/>
      <c r="H54" s="224">
        <v>278.109</v>
      </c>
      <c r="I54" s="224">
        <v>307.702</v>
      </c>
      <c r="J54" s="224"/>
      <c r="K54" s="33"/>
    </row>
    <row r="55" spans="1:11" s="34" customFormat="1" ht="11.25" customHeight="1">
      <c r="A55" s="36" t="s">
        <v>43</v>
      </c>
      <c r="B55" s="30"/>
      <c r="C55" s="31">
        <v>151069</v>
      </c>
      <c r="D55" s="31">
        <v>130826</v>
      </c>
      <c r="E55" s="31">
        <v>151200</v>
      </c>
      <c r="F55" s="32"/>
      <c r="G55" s="32"/>
      <c r="H55" s="224">
        <v>314.8</v>
      </c>
      <c r="I55" s="224">
        <v>334.008</v>
      </c>
      <c r="J55" s="224"/>
      <c r="K55" s="33"/>
    </row>
    <row r="56" spans="1:11" s="34" customFormat="1" ht="11.25" customHeight="1">
      <c r="A56" s="36" t="s">
        <v>44</v>
      </c>
      <c r="B56" s="30"/>
      <c r="C56" s="31">
        <v>280550</v>
      </c>
      <c r="D56" s="31">
        <v>260450</v>
      </c>
      <c r="E56" s="31">
        <v>289850</v>
      </c>
      <c r="F56" s="32"/>
      <c r="G56" s="32"/>
      <c r="H56" s="224">
        <v>820.8</v>
      </c>
      <c r="I56" s="224">
        <v>527.47</v>
      </c>
      <c r="J56" s="224"/>
      <c r="K56" s="33"/>
    </row>
    <row r="57" spans="1:11" s="34" customFormat="1" ht="11.25" customHeight="1">
      <c r="A57" s="36" t="s">
        <v>45</v>
      </c>
      <c r="B57" s="30"/>
      <c r="C57" s="31">
        <v>101525</v>
      </c>
      <c r="D57" s="31">
        <v>89959</v>
      </c>
      <c r="E57" s="31">
        <v>89959</v>
      </c>
      <c r="F57" s="32"/>
      <c r="G57" s="32"/>
      <c r="H57" s="224">
        <v>175.76250401</v>
      </c>
      <c r="I57" s="224">
        <v>155.533</v>
      </c>
      <c r="J57" s="224"/>
      <c r="K57" s="33"/>
    </row>
    <row r="58" spans="1:11" s="34" customFormat="1" ht="11.25" customHeight="1">
      <c r="A58" s="36" t="s">
        <v>46</v>
      </c>
      <c r="B58" s="30"/>
      <c r="C58" s="31">
        <v>151673</v>
      </c>
      <c r="D58" s="31">
        <v>149374</v>
      </c>
      <c r="E58" s="31">
        <v>145528</v>
      </c>
      <c r="F58" s="32"/>
      <c r="G58" s="32"/>
      <c r="H58" s="224">
        <v>283.836</v>
      </c>
      <c r="I58" s="224">
        <v>234.352</v>
      </c>
      <c r="J58" s="224"/>
      <c r="K58" s="33"/>
    </row>
    <row r="59" spans="1:11" s="43" customFormat="1" ht="11.25" customHeight="1">
      <c r="A59" s="37" t="s">
        <v>47</v>
      </c>
      <c r="B59" s="38"/>
      <c r="C59" s="39">
        <v>842817</v>
      </c>
      <c r="D59" s="39">
        <v>785223</v>
      </c>
      <c r="E59" s="39">
        <v>832537</v>
      </c>
      <c r="F59" s="40">
        <f>IF(D59&gt;0,100*E59/D59,0)</f>
        <v>106.02554942990717</v>
      </c>
      <c r="G59" s="41"/>
      <c r="H59" s="225">
        <v>1873.3075040099998</v>
      </c>
      <c r="I59" s="226">
        <v>1559.065</v>
      </c>
      <c r="J59" s="2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224"/>
      <c r="I60" s="224"/>
      <c r="J60" s="224"/>
      <c r="K60" s="33"/>
    </row>
    <row r="61" spans="1:11" s="34" customFormat="1" ht="11.25" customHeight="1">
      <c r="A61" s="36" t="s">
        <v>48</v>
      </c>
      <c r="B61" s="30"/>
      <c r="C61" s="31">
        <v>4000</v>
      </c>
      <c r="D61" s="31">
        <v>4100</v>
      </c>
      <c r="E61" s="31">
        <v>3925</v>
      </c>
      <c r="F61" s="32"/>
      <c r="G61" s="32"/>
      <c r="H61" s="224">
        <v>4</v>
      </c>
      <c r="I61" s="224">
        <v>5.94</v>
      </c>
      <c r="J61" s="224"/>
      <c r="K61" s="33"/>
    </row>
    <row r="62" spans="1:11" s="34" customFormat="1" ht="11.25" customHeight="1">
      <c r="A62" s="36" t="s">
        <v>49</v>
      </c>
      <c r="B62" s="30"/>
      <c r="C62" s="31">
        <v>4345</v>
      </c>
      <c r="D62" s="31">
        <v>4450</v>
      </c>
      <c r="E62" s="31">
        <v>3800</v>
      </c>
      <c r="F62" s="32"/>
      <c r="G62" s="32"/>
      <c r="H62" s="224">
        <v>1.552</v>
      </c>
      <c r="I62" s="224">
        <v>3.839</v>
      </c>
      <c r="J62" s="224"/>
      <c r="K62" s="33"/>
    </row>
    <row r="63" spans="1:11" s="34" customFormat="1" ht="11.25" customHeight="1">
      <c r="A63" s="36" t="s">
        <v>50</v>
      </c>
      <c r="B63" s="30"/>
      <c r="C63" s="31">
        <v>11250</v>
      </c>
      <c r="D63" s="31">
        <v>10658</v>
      </c>
      <c r="E63" s="31">
        <v>10246</v>
      </c>
      <c r="F63" s="32"/>
      <c r="G63" s="32"/>
      <c r="H63" s="224">
        <v>4.92</v>
      </c>
      <c r="I63" s="224">
        <v>15.7</v>
      </c>
      <c r="J63" s="224"/>
      <c r="K63" s="33"/>
    </row>
    <row r="64" spans="1:11" s="43" customFormat="1" ht="11.25" customHeight="1">
      <c r="A64" s="37" t="s">
        <v>51</v>
      </c>
      <c r="B64" s="38"/>
      <c r="C64" s="39">
        <v>19595</v>
      </c>
      <c r="D64" s="39">
        <v>19208</v>
      </c>
      <c r="E64" s="39">
        <v>17971</v>
      </c>
      <c r="F64" s="40">
        <f>IF(D64&gt;0,100*E64/D64,0)</f>
        <v>93.55997501041233</v>
      </c>
      <c r="G64" s="41"/>
      <c r="H64" s="225">
        <v>10.472</v>
      </c>
      <c r="I64" s="226">
        <v>25.479</v>
      </c>
      <c r="J64" s="2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224"/>
      <c r="I65" s="224"/>
      <c r="J65" s="224"/>
      <c r="K65" s="33"/>
    </row>
    <row r="66" spans="1:11" s="43" customFormat="1" ht="11.25" customHeight="1">
      <c r="A66" s="37" t="s">
        <v>52</v>
      </c>
      <c r="B66" s="38"/>
      <c r="C66" s="39">
        <v>20346</v>
      </c>
      <c r="D66" s="39">
        <v>19560</v>
      </c>
      <c r="E66" s="39">
        <v>20346</v>
      </c>
      <c r="F66" s="40">
        <f>IF(D66&gt;0,100*E66/D66,0)</f>
        <v>104.01840490797547</v>
      </c>
      <c r="G66" s="41"/>
      <c r="H66" s="225">
        <v>11.138</v>
      </c>
      <c r="I66" s="226">
        <v>18.523</v>
      </c>
      <c r="J66" s="2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224"/>
      <c r="I67" s="224"/>
      <c r="J67" s="224"/>
      <c r="K67" s="33"/>
    </row>
    <row r="68" spans="1:11" s="34" customFormat="1" ht="11.25" customHeight="1">
      <c r="A68" s="36" t="s">
        <v>53</v>
      </c>
      <c r="B68" s="30"/>
      <c r="C68" s="31">
        <v>43000</v>
      </c>
      <c r="D68" s="31">
        <v>47000</v>
      </c>
      <c r="E68" s="31">
        <v>47000</v>
      </c>
      <c r="F68" s="32"/>
      <c r="G68" s="32"/>
      <c r="H68" s="224">
        <v>65.5</v>
      </c>
      <c r="I68" s="224">
        <v>97</v>
      </c>
      <c r="J68" s="224"/>
      <c r="K68" s="33"/>
    </row>
    <row r="69" spans="1:11" s="34" customFormat="1" ht="11.25" customHeight="1">
      <c r="A69" s="36" t="s">
        <v>54</v>
      </c>
      <c r="B69" s="30"/>
      <c r="C69" s="31">
        <v>500</v>
      </c>
      <c r="D69" s="31">
        <v>740</v>
      </c>
      <c r="E69" s="31">
        <v>750</v>
      </c>
      <c r="F69" s="32"/>
      <c r="G69" s="32"/>
      <c r="H69" s="224">
        <v>0.7</v>
      </c>
      <c r="I69" s="224">
        <v>1.3</v>
      </c>
      <c r="J69" s="224"/>
      <c r="K69" s="33"/>
    </row>
    <row r="70" spans="1:11" s="43" customFormat="1" ht="11.25" customHeight="1">
      <c r="A70" s="37" t="s">
        <v>55</v>
      </c>
      <c r="B70" s="38"/>
      <c r="C70" s="39">
        <v>43500</v>
      </c>
      <c r="D70" s="39">
        <v>47740</v>
      </c>
      <c r="E70" s="39">
        <v>47750</v>
      </c>
      <c r="F70" s="40">
        <f>IF(D70&gt;0,100*E70/D70,0)</f>
        <v>100.02094679514035</v>
      </c>
      <c r="G70" s="41"/>
      <c r="H70" s="225">
        <v>66.2</v>
      </c>
      <c r="I70" s="226">
        <v>98.3</v>
      </c>
      <c r="J70" s="2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224"/>
      <c r="I71" s="224"/>
      <c r="J71" s="224"/>
      <c r="K71" s="33"/>
    </row>
    <row r="72" spans="1:11" s="34" customFormat="1" ht="11.25" customHeight="1">
      <c r="A72" s="36" t="s">
        <v>56</v>
      </c>
      <c r="B72" s="30"/>
      <c r="C72" s="31">
        <v>10490</v>
      </c>
      <c r="D72" s="31">
        <v>11130</v>
      </c>
      <c r="E72" s="31">
        <v>11130</v>
      </c>
      <c r="F72" s="32"/>
      <c r="G72" s="32"/>
      <c r="H72" s="224">
        <v>3.535</v>
      </c>
      <c r="I72" s="224">
        <v>18.368</v>
      </c>
      <c r="J72" s="224"/>
      <c r="K72" s="33"/>
    </row>
    <row r="73" spans="1:11" s="34" customFormat="1" ht="11.25" customHeight="1">
      <c r="A73" s="36" t="s">
        <v>57</v>
      </c>
      <c r="B73" s="30"/>
      <c r="C73" s="31">
        <v>8385</v>
      </c>
      <c r="D73" s="31">
        <v>9028</v>
      </c>
      <c r="E73" s="31">
        <v>9000</v>
      </c>
      <c r="F73" s="32"/>
      <c r="G73" s="32"/>
      <c r="H73" s="224">
        <v>29.7</v>
      </c>
      <c r="I73" s="224">
        <v>24.22</v>
      </c>
      <c r="J73" s="224"/>
      <c r="K73" s="33"/>
    </row>
    <row r="74" spans="1:11" s="34" customFormat="1" ht="11.25" customHeight="1">
      <c r="A74" s="36" t="s">
        <v>58</v>
      </c>
      <c r="B74" s="30"/>
      <c r="C74" s="31">
        <v>8306</v>
      </c>
      <c r="D74" s="31">
        <v>10095</v>
      </c>
      <c r="E74" s="31">
        <v>10100</v>
      </c>
      <c r="F74" s="32"/>
      <c r="G74" s="32"/>
      <c r="H74" s="224">
        <v>16.65</v>
      </c>
      <c r="I74" s="224">
        <v>14.94</v>
      </c>
      <c r="J74" s="224"/>
      <c r="K74" s="33"/>
    </row>
    <row r="75" spans="1:11" s="34" customFormat="1" ht="11.25" customHeight="1">
      <c r="A75" s="36" t="s">
        <v>59</v>
      </c>
      <c r="B75" s="30"/>
      <c r="C75" s="31">
        <v>53121.758</v>
      </c>
      <c r="D75" s="31">
        <v>54000</v>
      </c>
      <c r="E75" s="31">
        <v>54000</v>
      </c>
      <c r="F75" s="32"/>
      <c r="G75" s="32"/>
      <c r="H75" s="224">
        <v>53.996818346185684</v>
      </c>
      <c r="I75" s="224">
        <v>62.335602</v>
      </c>
      <c r="J75" s="224"/>
      <c r="K75" s="33"/>
    </row>
    <row r="76" spans="1:11" s="34" customFormat="1" ht="11.25" customHeight="1">
      <c r="A76" s="36" t="s">
        <v>60</v>
      </c>
      <c r="B76" s="30"/>
      <c r="C76" s="31">
        <v>980</v>
      </c>
      <c r="D76" s="31">
        <v>1303</v>
      </c>
      <c r="E76" s="31">
        <v>1250</v>
      </c>
      <c r="F76" s="32"/>
      <c r="G76" s="32"/>
      <c r="H76" s="224">
        <v>2.262</v>
      </c>
      <c r="I76" s="224">
        <v>3.378</v>
      </c>
      <c r="J76" s="224"/>
      <c r="K76" s="33"/>
    </row>
    <row r="77" spans="1:11" s="34" customFormat="1" ht="11.25" customHeight="1">
      <c r="A77" s="36" t="s">
        <v>61</v>
      </c>
      <c r="B77" s="30"/>
      <c r="C77" s="31">
        <v>8840</v>
      </c>
      <c r="D77" s="31">
        <v>8107</v>
      </c>
      <c r="E77" s="31">
        <v>7800</v>
      </c>
      <c r="F77" s="32"/>
      <c r="G77" s="32"/>
      <c r="H77" s="224">
        <v>15.02</v>
      </c>
      <c r="I77" s="224">
        <v>24.32</v>
      </c>
      <c r="J77" s="224"/>
      <c r="K77" s="33"/>
    </row>
    <row r="78" spans="1:11" s="34" customFormat="1" ht="11.25" customHeight="1">
      <c r="A78" s="36" t="s">
        <v>62</v>
      </c>
      <c r="B78" s="30"/>
      <c r="C78" s="31">
        <v>13320</v>
      </c>
      <c r="D78" s="31">
        <v>13450</v>
      </c>
      <c r="E78" s="31">
        <v>13450</v>
      </c>
      <c r="F78" s="32"/>
      <c r="G78" s="32"/>
      <c r="H78" s="224">
        <v>25.947</v>
      </c>
      <c r="I78" s="224">
        <v>34.857</v>
      </c>
      <c r="J78" s="224"/>
      <c r="K78" s="33"/>
    </row>
    <row r="79" spans="1:11" s="34" customFormat="1" ht="11.25" customHeight="1">
      <c r="A79" s="36" t="s">
        <v>63</v>
      </c>
      <c r="B79" s="30"/>
      <c r="C79" s="31">
        <v>16885</v>
      </c>
      <c r="D79" s="31">
        <v>15000</v>
      </c>
      <c r="E79" s="31">
        <v>15800</v>
      </c>
      <c r="F79" s="32"/>
      <c r="G79" s="32"/>
      <c r="H79" s="224">
        <v>48.043</v>
      </c>
      <c r="I79" s="224">
        <v>41.8</v>
      </c>
      <c r="J79" s="224"/>
      <c r="K79" s="33"/>
    </row>
    <row r="80" spans="1:11" s="43" customFormat="1" ht="11.25" customHeight="1">
      <c r="A80" s="44" t="s">
        <v>64</v>
      </c>
      <c r="B80" s="38"/>
      <c r="C80" s="39">
        <v>120327.758</v>
      </c>
      <c r="D80" s="39">
        <v>122113</v>
      </c>
      <c r="E80" s="39">
        <v>122530</v>
      </c>
      <c r="F80" s="40">
        <f>IF(D80&gt;0,100*E80/D80,0)</f>
        <v>100.34148698336786</v>
      </c>
      <c r="G80" s="41"/>
      <c r="H80" s="225">
        <v>195.1538183461857</v>
      </c>
      <c r="I80" s="226">
        <v>224.21860199999998</v>
      </c>
      <c r="J80" s="22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224"/>
      <c r="I81" s="224"/>
      <c r="J81" s="224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224"/>
      <c r="I82" s="224"/>
      <c r="J82" s="224"/>
      <c r="K82" s="33"/>
    </row>
    <row r="83" spans="1:11" s="34" customFormat="1" ht="11.25" customHeight="1">
      <c r="A83" s="36" t="s">
        <v>66</v>
      </c>
      <c r="B83" s="30"/>
      <c r="C83" s="31">
        <v>90</v>
      </c>
      <c r="D83" s="31">
        <v>81</v>
      </c>
      <c r="E83" s="31">
        <v>81</v>
      </c>
      <c r="F83" s="32"/>
      <c r="G83" s="32"/>
      <c r="H83" s="224">
        <v>0.09</v>
      </c>
      <c r="I83" s="224">
        <v>0.082</v>
      </c>
      <c r="J83" s="224"/>
      <c r="K83" s="33"/>
    </row>
    <row r="84" spans="1:11" s="43" customFormat="1" ht="11.25" customHeight="1">
      <c r="A84" s="37" t="s">
        <v>67</v>
      </c>
      <c r="B84" s="38"/>
      <c r="C84" s="39">
        <v>90</v>
      </c>
      <c r="D84" s="39">
        <v>81</v>
      </c>
      <c r="E84" s="39">
        <v>81</v>
      </c>
      <c r="F84" s="40">
        <f>IF(D84&gt;0,100*E84/D84,0)</f>
        <v>100</v>
      </c>
      <c r="G84" s="41"/>
      <c r="H84" s="225">
        <v>0.09</v>
      </c>
      <c r="I84" s="226">
        <v>0.082</v>
      </c>
      <c r="J84" s="226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224"/>
      <c r="I85" s="224"/>
      <c r="J85" s="224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224"/>
      <c r="I86" s="224"/>
      <c r="J86" s="224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227"/>
      <c r="I87" s="228"/>
      <c r="J87" s="228"/>
      <c r="K87" s="51"/>
    </row>
    <row r="88" spans="1:11" s="43" customFormat="1" ht="11.25" customHeight="1">
      <c r="A88" s="52" t="s">
        <v>68</v>
      </c>
      <c r="B88" s="53"/>
      <c r="C88" s="54">
        <v>2785782.758</v>
      </c>
      <c r="D88" s="54">
        <v>2600922.7970252815</v>
      </c>
      <c r="E88" s="54">
        <v>2639670</v>
      </c>
      <c r="F88" s="55">
        <f>IF(D88&gt;0,100*E88/D88,0)</f>
        <v>101.48974829314558</v>
      </c>
      <c r="G88" s="41"/>
      <c r="H88" s="229">
        <v>6933.454280069496</v>
      </c>
      <c r="I88" s="230">
        <v>6402.759602000002</v>
      </c>
      <c r="J88" s="230"/>
      <c r="K88" s="55"/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231"/>
      <c r="I89" s="232"/>
      <c r="J89" s="232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31496062992125984" top="0.3937007874015748" bottom="0.3937007874015748" header="0" footer="0.2755905511811024"/>
  <pageSetup firstPageNumber="9" useFirstPageNumber="1" horizontalDpi="600" verticalDpi="600" orientation="portrait" paperSize="9" scale="74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rcarrillo</dc:creator>
  <cp:keywords/>
  <dc:description/>
  <cp:lastModifiedBy>rcarrillo</cp:lastModifiedBy>
  <cp:lastPrinted>2016-02-03T16:34:58Z</cp:lastPrinted>
  <dcterms:created xsi:type="dcterms:W3CDTF">2016-01-28T13:12:20Z</dcterms:created>
  <dcterms:modified xsi:type="dcterms:W3CDTF">2016-02-09T08:02:26Z</dcterms:modified>
  <cp:category/>
  <cp:version/>
  <cp:contentType/>
  <cp:contentStatus/>
</cp:coreProperties>
</file>