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371" windowWidth="18795" windowHeight="12270" firstSheet="2" activeTab="4"/>
  </bookViews>
  <sheets>
    <sheet name="RESULTADO FINAL PORCINO 1" sheetId="1" r:id="rId1"/>
    <sheet name="RESULTADO FINAL PORCINO 2" sheetId="2" r:id="rId2"/>
    <sheet name="RESULTADO FINAL INTENSIVO 1" sheetId="3" r:id="rId3"/>
    <sheet name="RESULTADO FINAL INTENSIVO 2" sheetId="4" r:id="rId4"/>
    <sheet name="RESULTADO FINAL EXTENSIV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'RESULTADO FINAL EXTENSIVO'!$A$1:$H$61</definedName>
    <definedName name="_xlnm.Print_Area" localSheetId="2">'RESULTADO FINAL INTENSIVO 1'!$A$1:$H$89</definedName>
    <definedName name="_xlnm.Print_Area" localSheetId="3">'RESULTADO FINAL INTENSIVO 2'!$A$1:$G$89</definedName>
    <definedName name="_xlnm.Print_Area" localSheetId="0">'RESULTADO FINAL PORCINO 1'!$A$1:$H$89</definedName>
    <definedName name="_xlnm.Print_Area" localSheetId="1">'RESULTADO FINAL PORCINO 2'!$A$1:$G$89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<sst xmlns="http://schemas.openxmlformats.org/spreadsheetml/2006/main" count="390" uniqueCount="130">
  <si>
    <t>GANADO PORCINO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</si>
  <si>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</si>
  <si>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</si>
  <si>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</si>
  <si>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</si>
  <si>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</si>
  <si>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</si>
  <si>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</si>
  <si>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</si>
  <si>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</si>
  <si>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</si>
  <si>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</si>
  <si>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</si>
  <si>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</si>
  <si>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</si>
  <si>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</si>
  <si>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</si>
  <si>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</si>
  <si>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</si>
  <si>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</si>
  <si>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</si>
  <si>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</si>
  <si>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</si>
  <si>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</si>
  <si>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</si>
  <si>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</si>
  <si>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</si>
  <si>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</si>
  <si>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</si>
  <si>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</si>
  <si>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</si>
  <si>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</si>
  <si>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</si>
  <si>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</si>
  <si>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</si>
  <si>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</si>
  <si>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</si>
  <si>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</si>
  <si>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</si>
  <si>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</si>
  <si>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</si>
  <si>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</si>
  <si>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</si>
  <si>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</si>
  <si>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</si>
  <si>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</si>
  <si>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</si>
  <si>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</si>
  <si>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</si>
  <si>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</si>
  <si>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</si>
  <si>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</si>
  <si>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</si>
  <si>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</si>
  <si>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</si>
  <si>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</si>
  <si>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</si>
  <si>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</si>
  <si>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</si>
  <si>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</si>
  <si>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</si>
  <si>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</si>
  <si>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</si>
  <si>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</si>
  <si>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</si>
  <si>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</si>
  <si>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</si>
  <si>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</si>
  <si>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</si>
  <si>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</si>
  <si>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</si>
  <si>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</si>
  <si>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</si>
  <si>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</si>
  <si>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</si>
  <si>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</si>
  <si>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</si>
  <si>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</si>
  <si>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</si>
  <si>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</si>
  <si>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TOTAL NACIONAL</t>
  </si>
  <si>
    <t>EFECTIVOS GANADEROS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</si>
  <si>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</si>
  <si>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</si>
  <si>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</si>
  <si>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</si>
  <si>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</si>
  <si>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</si>
  <si>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50 a 79</t>
  </si>
  <si>
    <t>De 80 a 109</t>
  </si>
  <si>
    <t>De 110 o más</t>
  </si>
  <si>
    <t>kg de p.v.</t>
  </si>
  <si>
    <t>Avila</t>
  </si>
  <si>
    <t>Salamanca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</si>
  <si>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</si>
  <si>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</si>
  <si>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</si>
  <si>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</si>
  <si>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</si>
  <si>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</si>
  <si>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Cádiz</t>
  </si>
  <si>
    <t>Córdoba</t>
  </si>
  <si>
    <t>Huelva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</si>
  <si>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</si>
  <si>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</si>
  <si>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</si>
  <si>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</si>
  <si>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</si>
  <si>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</si>
  <si>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</si>
  <si>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</si>
  <si>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>Estimaciones</t>
  </si>
  <si>
    <t>Resultados enviados a posteriori</t>
  </si>
  <si>
    <t>Cerdos 20-49</t>
  </si>
  <si>
    <t>Cerdos&gt;50</t>
  </si>
  <si>
    <t>Cerdos 50-79</t>
  </si>
  <si>
    <t>Cerdos 80-109</t>
  </si>
  <si>
    <t>Cerdos &gt;110</t>
  </si>
  <si>
    <t>Total reproduc</t>
  </si>
  <si>
    <t>cubiertas no pari</t>
  </si>
  <si>
    <t>Cubiertas paridas</t>
  </si>
  <si>
    <t>Cálculos</t>
  </si>
  <si>
    <t>El total nacional quedaría</t>
  </si>
  <si>
    <t>GANADO PORCINO (Régimen Intensivo)</t>
  </si>
  <si>
    <t>Subidrección General de Estadística</t>
  </si>
  <si>
    <t>Secretaría General Técnica</t>
  </si>
  <si>
    <t>ENCUESTAS GANADERAS, 2009</t>
  </si>
  <si>
    <t>Análisis provincial del censo de animales por tipos, NOVIEMBRE DE 2009 (número de animales)</t>
  </si>
  <si>
    <r>
      <t xml:space="preserve"> 19.23.  GANADO PORCINO EXTENSIVO 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Análisis provincial del número de animales según tipos, 2009 (Noviembre)</t>
    </r>
  </si>
  <si>
    <t>MADRID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</si>
</sst>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#,##0.0"/>
    <numFmt numFmtId="188" formatCode="\ \ \ \ \ @"/>
    <numFmt numFmtId="189" formatCode="\ \ \ \ \ \ \ \ \ \ \ \ \ \ @"/>
    <numFmt numFmtId="190" formatCode="\ \ \ \ \ \ \ \ \ \ \ \ \ \ \ \ \ \ \ \ @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#,##0__;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Georgia"/>
      <family val="1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80">
    <xf numFmtId="0" fontId="0" fillId="0" borderId="0" xfId="0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Font="1" applyBorder="1" applyAlignment="1" applyProtection="1">
      <alignment horizontal="right"/>
      <protection/>
    </xf>
    <xf numFmtId="164" fontId="0" fillId="0" borderId="18" xfId="0" applyNumberFormat="1" applyFont="1" applyBorder="1" applyAlignment="1" applyProtection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 applyProtection="1" quotePrefix="1">
      <alignment horizontal="right"/>
      <protection/>
    </xf>
    <xf numFmtId="164" fontId="5" fillId="0" borderId="11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3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>
      <alignment/>
    </xf>
    <xf numFmtId="164" fontId="0" fillId="0" borderId="24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>
      <alignment/>
    </xf>
    <xf numFmtId="164" fontId="5" fillId="0" borderId="24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5" fillId="0" borderId="24" xfId="0" applyNumberFormat="1" applyFont="1" applyBorder="1" applyAlignment="1" applyProtection="1">
      <alignment horizontal="right"/>
      <protection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8" fillId="0" borderId="26" xfId="0" applyFont="1" applyFill="1" applyBorder="1" applyAlignment="1" quotePrefix="1">
      <alignment horizontal="left"/>
    </xf>
    <xf numFmtId="0" fontId="8" fillId="0" borderId="26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0" fontId="6" fillId="0" borderId="14" xfId="0" applyFont="1" applyBorder="1" applyAlignment="1" quotePrefix="1">
      <alignment horizontal="left"/>
    </xf>
    <xf numFmtId="0" fontId="8" fillId="0" borderId="26" xfId="0" applyFont="1" applyBorder="1" applyAlignment="1" quotePrefix="1">
      <alignment horizontal="left"/>
    </xf>
    <xf numFmtId="174" fontId="5" fillId="24" borderId="27" xfId="48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164" fontId="5" fillId="0" borderId="28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174" fontId="5" fillId="0" borderId="27" xfId="48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6" fillId="0" borderId="26" xfId="0" applyFont="1" applyFill="1" applyBorder="1" applyAlignment="1" quotePrefix="1">
      <alignment horizontal="left"/>
    </xf>
    <xf numFmtId="0" fontId="6" fillId="0" borderId="25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6" fillId="0" borderId="34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" fontId="4" fillId="0" borderId="20" xfId="0" applyNumberFormat="1" applyFont="1" applyBorder="1" applyAlignment="1" quotePrefix="1">
      <alignment horizontal="center"/>
    </xf>
    <xf numFmtId="17" fontId="4" fillId="0" borderId="18" xfId="0" applyNumberFormat="1" applyFont="1" applyBorder="1" applyAlignment="1" quotePrefix="1">
      <alignment horizontal="center"/>
    </xf>
    <xf numFmtId="17" fontId="4" fillId="0" borderId="23" xfId="0" applyNumberFormat="1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24" xfId="0" applyFont="1" applyBorder="1" applyAlignment="1" quotePrefix="1">
      <alignment horizontal="center"/>
    </xf>
    <xf numFmtId="0" fontId="5" fillId="0" borderId="37" xfId="0" applyFont="1" applyBorder="1" applyAlignment="1" quotePrefix="1">
      <alignment horizontal="center"/>
    </xf>
    <xf numFmtId="0" fontId="5" fillId="0" borderId="33" xfId="0" applyFont="1" applyBorder="1" applyAlignment="1" quotePrefix="1">
      <alignment horizontal="center"/>
    </xf>
    <xf numFmtId="0" fontId="5" fillId="0" borderId="38" xfId="0" applyFont="1" applyBorder="1" applyAlignment="1" quotePrefix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 quotePrefix="1">
      <alignment horizontal="center" vertical="center" wrapText="1"/>
    </xf>
    <xf numFmtId="0" fontId="6" fillId="0" borderId="26" xfId="0" applyFont="1" applyBorder="1" applyAlignment="1" quotePrefix="1">
      <alignment horizontal="center" vertical="center" wrapText="1"/>
    </xf>
    <xf numFmtId="0" fontId="0" fillId="0" borderId="26" xfId="0" applyBorder="1" applyAlignment="1">
      <alignment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 quotePrefix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 quotePrefix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 quotePrefix="1">
      <alignment horizontal="center" vertical="center" wrapText="1"/>
    </xf>
    <xf numFmtId="0" fontId="6" fillId="0" borderId="26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 quotePrefix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 quotePrefix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6" fillId="0" borderId="11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2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2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62">
      <selection activeCell="B12" sqref="B12:B89"/>
    </sheetView>
  </sheetViews>
  <sheetFormatPr defaultColWidth="11.421875" defaultRowHeight="12.75"/>
  <cols>
    <col min="1" max="1" width="21.7109375" style="0" customWidth="1"/>
    <col min="2" max="2" width="11.7109375" style="0" bestFit="1" customWidth="1"/>
  </cols>
  <sheetData>
    <row r="1" ht="15">
      <c r="D1" s="97" t="s">
        <v>125</v>
      </c>
    </row>
    <row r="2" spans="4:5" ht="15">
      <c r="D2" s="99" t="s">
        <v>124</v>
      </c>
      <c r="E2" s="97"/>
    </row>
    <row r="3" ht="15" customHeight="1" thickBot="1"/>
    <row r="4" spans="1:8" ht="15.75">
      <c r="A4" s="109" t="s">
        <v>126</v>
      </c>
      <c r="B4" s="110"/>
      <c r="C4" s="110"/>
      <c r="D4" s="110"/>
      <c r="E4" s="110"/>
      <c r="F4" s="110"/>
      <c r="G4" s="110"/>
      <c r="H4" s="111"/>
    </row>
    <row r="5" spans="1:8" ht="12.75">
      <c r="A5" s="112" t="s">
        <v>0</v>
      </c>
      <c r="B5" s="113"/>
      <c r="C5" s="113"/>
      <c r="D5" s="113"/>
      <c r="E5" s="113"/>
      <c r="F5" s="113"/>
      <c r="G5" s="113"/>
      <c r="H5" s="114"/>
    </row>
    <row r="6" spans="1:8" ht="13.5" thickBot="1">
      <c r="A6" s="115" t="s">
        <v>127</v>
      </c>
      <c r="B6" s="116"/>
      <c r="C6" s="116"/>
      <c r="D6" s="116"/>
      <c r="E6" s="116"/>
      <c r="F6" s="116"/>
      <c r="G6" s="116"/>
      <c r="H6" s="117"/>
    </row>
    <row r="7" spans="1:8" ht="12.75" customHeight="1">
      <c r="A7" s="125" t="s">
        <v>1</v>
      </c>
      <c r="B7" s="128" t="s">
        <v>2</v>
      </c>
      <c r="C7" s="121" t="s">
        <v>3</v>
      </c>
      <c r="D7" s="124" t="s">
        <v>4</v>
      </c>
      <c r="E7" s="118" t="s">
        <v>5</v>
      </c>
      <c r="F7" s="119"/>
      <c r="G7" s="119"/>
      <c r="H7" s="120"/>
    </row>
    <row r="8" spans="1:8" ht="12.75" customHeight="1">
      <c r="A8" s="126"/>
      <c r="B8" s="129"/>
      <c r="C8" s="122"/>
      <c r="D8" s="104"/>
      <c r="E8" s="103" t="s">
        <v>6</v>
      </c>
      <c r="F8" s="100" t="s">
        <v>7</v>
      </c>
      <c r="G8" s="103" t="s">
        <v>8</v>
      </c>
      <c r="H8" s="106" t="s">
        <v>9</v>
      </c>
    </row>
    <row r="9" spans="1:8" ht="12.75" customHeight="1">
      <c r="A9" s="126"/>
      <c r="B9" s="130"/>
      <c r="C9" s="122"/>
      <c r="D9" s="104"/>
      <c r="E9" s="104"/>
      <c r="F9" s="101"/>
      <c r="G9" s="104"/>
      <c r="H9" s="107"/>
    </row>
    <row r="10" spans="1:8" ht="12.75">
      <c r="A10" s="127"/>
      <c r="B10" s="131"/>
      <c r="C10" s="122"/>
      <c r="D10" s="104"/>
      <c r="E10" s="104"/>
      <c r="F10" s="101"/>
      <c r="G10" s="104"/>
      <c r="H10" s="107"/>
    </row>
    <row r="11" spans="1:8" ht="13.5" thickBot="1">
      <c r="A11" s="127"/>
      <c r="B11" s="132"/>
      <c r="C11" s="123"/>
      <c r="D11" s="105"/>
      <c r="E11" s="105"/>
      <c r="F11" s="102"/>
      <c r="G11" s="105"/>
      <c r="H11" s="108"/>
    </row>
    <row r="12" spans="1:14" ht="12.75">
      <c r="A12" s="60" t="s">
        <v>10</v>
      </c>
      <c r="B12" s="1">
        <f>+C12+D12+E12+'RESULTADO FINAL PORCINO 2'!B12+'RESULTADO FINAL PORCINO 2'!C12</f>
        <v>314215.88</v>
      </c>
      <c r="C12" s="1">
        <v>137771.72</v>
      </c>
      <c r="D12" s="1">
        <v>59922.29</v>
      </c>
      <c r="E12" s="2">
        <v>76846.68</v>
      </c>
      <c r="F12" s="2">
        <v>69680.75</v>
      </c>
      <c r="G12" s="69">
        <v>7165.94</v>
      </c>
      <c r="H12" s="84">
        <v>0</v>
      </c>
      <c r="I12" s="8"/>
      <c r="J12" s="8"/>
      <c r="K12" s="8"/>
      <c r="L12" s="8"/>
      <c r="M12" s="8"/>
      <c r="N12" s="8"/>
    </row>
    <row r="13" spans="1:14" ht="12.75">
      <c r="A13" s="61" t="s">
        <v>11</v>
      </c>
      <c r="B13" s="2">
        <f>+C13+D13+E13+'RESULTADO FINAL PORCINO 2'!B13+'RESULTADO FINAL PORCINO 2'!C13</f>
        <v>193714.77</v>
      </c>
      <c r="C13" s="2">
        <v>48837.69</v>
      </c>
      <c r="D13" s="2">
        <v>72351.93</v>
      </c>
      <c r="E13" s="2">
        <v>58759.38</v>
      </c>
      <c r="F13" s="2">
        <v>51181.85</v>
      </c>
      <c r="G13" s="69">
        <v>7577.54</v>
      </c>
      <c r="H13" s="5">
        <v>0</v>
      </c>
      <c r="I13" s="8"/>
      <c r="J13" s="8"/>
      <c r="K13" s="8"/>
      <c r="L13" s="8"/>
      <c r="M13" s="8"/>
      <c r="N13" s="8"/>
    </row>
    <row r="14" spans="1:14" ht="12.75">
      <c r="A14" s="61" t="s">
        <v>12</v>
      </c>
      <c r="B14" s="2">
        <f>+C14+D14+E14+'RESULTADO FINAL PORCINO 2'!B14+'RESULTADO FINAL PORCINO 2'!C14</f>
        <v>309914.87000000005</v>
      </c>
      <c r="C14" s="2">
        <v>122085.66</v>
      </c>
      <c r="D14" s="2">
        <v>54777.43</v>
      </c>
      <c r="E14" s="2">
        <v>95161.57</v>
      </c>
      <c r="F14" s="2">
        <v>33192.12</v>
      </c>
      <c r="G14" s="69">
        <v>51902.98</v>
      </c>
      <c r="H14" s="5">
        <v>10066.48</v>
      </c>
      <c r="I14" s="8"/>
      <c r="J14" s="8"/>
      <c r="K14" s="8"/>
      <c r="L14" s="8"/>
      <c r="M14" s="8"/>
      <c r="N14" s="8"/>
    </row>
    <row r="15" spans="1:14" ht="12.75">
      <c r="A15" s="61" t="s">
        <v>13</v>
      </c>
      <c r="B15" s="2">
        <f>+C15+D15+E15+'RESULTADO FINAL PORCINO 2'!B15+'RESULTADO FINAL PORCINO 2'!C15</f>
        <v>286587.37000000005</v>
      </c>
      <c r="C15" s="2">
        <v>58387.65</v>
      </c>
      <c r="D15" s="2">
        <v>87718.3</v>
      </c>
      <c r="E15" s="2">
        <v>123776.56</v>
      </c>
      <c r="F15" s="2">
        <v>116899.09</v>
      </c>
      <c r="G15" s="69">
        <v>6877.47</v>
      </c>
      <c r="H15" s="5">
        <v>0</v>
      </c>
      <c r="I15" s="8"/>
      <c r="J15" s="8"/>
      <c r="K15" s="8"/>
      <c r="L15" s="8"/>
      <c r="M15" s="8"/>
      <c r="N15" s="8"/>
    </row>
    <row r="16" spans="1:14" ht="12.75">
      <c r="A16" s="62" t="s">
        <v>14</v>
      </c>
      <c r="B16" s="4">
        <f>+C16+D16+E16+'RESULTADO FINAL PORCINO 2'!B16+'RESULTADO FINAL PORCINO 2'!C16</f>
        <v>1104432.89</v>
      </c>
      <c r="C16" s="4">
        <v>367082.72</v>
      </c>
      <c r="D16" s="4">
        <v>274769.95</v>
      </c>
      <c r="E16" s="4">
        <v>354544.19</v>
      </c>
      <c r="F16" s="4">
        <v>270953.81</v>
      </c>
      <c r="G16" s="70">
        <v>73523.93</v>
      </c>
      <c r="H16" s="65">
        <v>10066.48</v>
      </c>
      <c r="I16" s="8"/>
      <c r="J16" s="8"/>
      <c r="K16" s="8"/>
      <c r="L16" s="8"/>
      <c r="M16" s="8"/>
      <c r="N16" s="8"/>
    </row>
    <row r="17" spans="1:14" ht="13.5" thickBot="1">
      <c r="A17" s="7"/>
      <c r="B17" s="3"/>
      <c r="C17" s="3"/>
      <c r="D17" s="80"/>
      <c r="E17" s="3"/>
      <c r="F17" s="3"/>
      <c r="G17" s="81"/>
      <c r="H17" s="82"/>
      <c r="I17" s="8"/>
      <c r="J17" s="8"/>
      <c r="K17" s="8"/>
      <c r="L17" s="8"/>
      <c r="M17" s="8"/>
      <c r="N17" s="8"/>
    </row>
    <row r="18" spans="1:14" ht="12.75">
      <c r="A18" s="89" t="s">
        <v>15</v>
      </c>
      <c r="B18" s="90">
        <f>+C18+D18+E18+'RESULTADO FINAL PORCINO 2'!B18+'RESULTADO FINAL PORCINO 2'!C18</f>
        <v>18611</v>
      </c>
      <c r="C18" s="90">
        <v>4907</v>
      </c>
      <c r="D18" s="92">
        <v>4089</v>
      </c>
      <c r="E18" s="90">
        <v>7360</v>
      </c>
      <c r="F18" s="90">
        <v>3680</v>
      </c>
      <c r="G18" s="94">
        <v>2945</v>
      </c>
      <c r="H18" s="93">
        <v>735</v>
      </c>
      <c r="I18" s="8"/>
      <c r="J18" s="8"/>
      <c r="K18" s="8"/>
      <c r="L18" s="8"/>
      <c r="M18" s="8"/>
      <c r="N18" s="8"/>
    </row>
    <row r="19" spans="1:14" ht="13.5" thickBot="1">
      <c r="A19" s="79"/>
      <c r="B19" s="3"/>
      <c r="C19" s="3"/>
      <c r="D19" s="80"/>
      <c r="E19" s="3"/>
      <c r="F19" s="3"/>
      <c r="G19" s="81"/>
      <c r="H19" s="82"/>
      <c r="I19" s="8"/>
      <c r="J19" s="8"/>
      <c r="K19" s="8"/>
      <c r="L19" s="8"/>
      <c r="M19" s="8"/>
      <c r="N19" s="8"/>
    </row>
    <row r="20" spans="1:14" ht="12.75">
      <c r="A20" s="89" t="s">
        <v>16</v>
      </c>
      <c r="B20" s="90">
        <f>+C20+D20+E20+'RESULTADO FINAL PORCINO 2'!B20+'RESULTADO FINAL PORCINO 2'!C20</f>
        <v>3873.9300000000003</v>
      </c>
      <c r="C20" s="91">
        <v>1863.13</v>
      </c>
      <c r="D20" s="92">
        <v>328.91</v>
      </c>
      <c r="E20" s="90">
        <v>759.05</v>
      </c>
      <c r="F20" s="90">
        <v>177.62</v>
      </c>
      <c r="G20" s="94">
        <v>445.22</v>
      </c>
      <c r="H20" s="93">
        <v>136.2</v>
      </c>
      <c r="I20" s="8"/>
      <c r="J20" s="8"/>
      <c r="K20" s="8"/>
      <c r="L20" s="8"/>
      <c r="M20" s="8"/>
      <c r="N20" s="8"/>
    </row>
    <row r="21" spans="1:14" ht="13.5" thickBot="1">
      <c r="A21" s="79"/>
      <c r="B21" s="3"/>
      <c r="C21" s="3"/>
      <c r="D21" s="3"/>
      <c r="E21" s="3"/>
      <c r="F21" s="3"/>
      <c r="G21" s="81"/>
      <c r="H21" s="82"/>
      <c r="I21" s="8"/>
      <c r="J21" s="8"/>
      <c r="K21" s="8"/>
      <c r="L21" s="8"/>
      <c r="M21" s="8"/>
      <c r="N21" s="8"/>
    </row>
    <row r="22" spans="1:14" ht="12.75">
      <c r="A22" s="63" t="s">
        <v>17</v>
      </c>
      <c r="B22" s="2">
        <f>+C22+D22+E22+'RESULTADO FINAL PORCINO 2'!B22+'RESULTADO FINAL PORCINO 2'!C22</f>
        <v>14813</v>
      </c>
      <c r="C22" s="2">
        <v>5180</v>
      </c>
      <c r="D22" s="2">
        <v>2129</v>
      </c>
      <c r="E22" s="2">
        <v>5272</v>
      </c>
      <c r="F22" s="2">
        <v>2278.8340185081797</v>
      </c>
      <c r="G22" s="69">
        <v>2262.08229788111</v>
      </c>
      <c r="H22" s="5">
        <v>731.08368361071</v>
      </c>
      <c r="I22" s="8"/>
      <c r="J22" s="8"/>
      <c r="K22" s="8"/>
      <c r="L22" s="8"/>
      <c r="M22" s="8"/>
      <c r="N22" s="8"/>
    </row>
    <row r="23" spans="1:14" ht="12.75">
      <c r="A23" s="63" t="s">
        <v>18</v>
      </c>
      <c r="B23" s="2">
        <f>+C23+D23+E23+'RESULTADO FINAL PORCINO 2'!B23+'RESULTADO FINAL PORCINO 2'!C23</f>
        <v>7708</v>
      </c>
      <c r="C23" s="2">
        <v>2295</v>
      </c>
      <c r="D23" s="95">
        <v>916</v>
      </c>
      <c r="E23" s="2">
        <v>3128</v>
      </c>
      <c r="F23" s="2">
        <v>1352.0851308599367</v>
      </c>
      <c r="G23" s="69">
        <v>1342.1459460872748</v>
      </c>
      <c r="H23" s="5">
        <v>433.7689230527884</v>
      </c>
      <c r="I23" s="8"/>
      <c r="J23" s="8"/>
      <c r="K23" s="8"/>
      <c r="L23" s="8"/>
      <c r="M23" s="8"/>
      <c r="N23" s="8"/>
    </row>
    <row r="24" spans="1:14" ht="12.75">
      <c r="A24" s="64" t="s">
        <v>19</v>
      </c>
      <c r="B24" s="2">
        <f>+C24+D24+E24+'RESULTADO FINAL PORCINO 2'!B24+'RESULTADO FINAL PORCINO 2'!C24</f>
        <v>6029</v>
      </c>
      <c r="C24" s="2">
        <v>2385</v>
      </c>
      <c r="D24" s="95">
        <v>617</v>
      </c>
      <c r="E24" s="2">
        <v>1475</v>
      </c>
      <c r="F24" s="2">
        <v>637.5721125378539</v>
      </c>
      <c r="G24" s="69">
        <v>632.8853166492105</v>
      </c>
      <c r="H24" s="5">
        <v>204.54257081293574</v>
      </c>
      <c r="I24" s="8"/>
      <c r="J24" s="8"/>
      <c r="K24" s="8"/>
      <c r="L24" s="8"/>
      <c r="M24" s="8"/>
      <c r="N24" s="8"/>
    </row>
    <row r="25" spans="1:14" ht="12.75">
      <c r="A25" s="78" t="s">
        <v>20</v>
      </c>
      <c r="B25" s="4">
        <f>+C25+D25+E25+'RESULTADO FINAL PORCINO 2'!B25+'RESULTADO FINAL PORCINO 2'!C25</f>
        <v>28550</v>
      </c>
      <c r="C25" s="4">
        <v>9860</v>
      </c>
      <c r="D25" s="4">
        <v>3662</v>
      </c>
      <c r="E25" s="4">
        <v>9875</v>
      </c>
      <c r="F25" s="4">
        <v>4268.4912619059705</v>
      </c>
      <c r="G25" s="70">
        <v>4237.113560617596</v>
      </c>
      <c r="H25" s="65">
        <v>1369.3951774764341</v>
      </c>
      <c r="I25" s="8"/>
      <c r="J25" s="8"/>
      <c r="K25" s="8"/>
      <c r="L25" s="8"/>
      <c r="M25" s="8"/>
      <c r="N25" s="8"/>
    </row>
    <row r="26" spans="1:14" ht="13.5" thickBot="1">
      <c r="A26" s="79"/>
      <c r="B26" s="3"/>
      <c r="C26" s="3"/>
      <c r="D26" s="80"/>
      <c r="E26" s="3"/>
      <c r="F26" s="3"/>
      <c r="G26" s="81"/>
      <c r="H26" s="82"/>
      <c r="I26" s="8"/>
      <c r="J26" s="8"/>
      <c r="K26" s="8"/>
      <c r="L26" s="8"/>
      <c r="M26" s="8"/>
      <c r="N26" s="8"/>
    </row>
    <row r="27" spans="1:14" ht="12.75">
      <c r="A27" s="62" t="s">
        <v>21</v>
      </c>
      <c r="B27" s="4">
        <f>+C27+D27+E27+'RESULTADO FINAL PORCINO 2'!B27+'RESULTADO FINAL PORCINO 2'!C27</f>
        <v>547256.46</v>
      </c>
      <c r="C27" s="4">
        <v>183056.24</v>
      </c>
      <c r="D27" s="83">
        <v>92816.41</v>
      </c>
      <c r="E27" s="4">
        <v>207467.95</v>
      </c>
      <c r="F27" s="4">
        <v>99412.32</v>
      </c>
      <c r="G27" s="70">
        <v>87159.13</v>
      </c>
      <c r="H27" s="65">
        <v>20896.52</v>
      </c>
      <c r="I27" s="8"/>
      <c r="J27" s="8"/>
      <c r="K27" s="8"/>
      <c r="L27" s="8"/>
      <c r="M27" s="8"/>
      <c r="N27" s="8"/>
    </row>
    <row r="28" spans="1:14" ht="13.5" thickBot="1">
      <c r="A28" s="7"/>
      <c r="B28" s="3"/>
      <c r="C28" s="3"/>
      <c r="D28" s="80"/>
      <c r="E28" s="3"/>
      <c r="F28" s="3"/>
      <c r="G28" s="81"/>
      <c r="H28" s="82"/>
      <c r="I28" s="8"/>
      <c r="J28" s="8"/>
      <c r="K28" s="8"/>
      <c r="L28" s="8"/>
      <c r="M28" s="8"/>
      <c r="N28" s="8"/>
    </row>
    <row r="29" spans="1:14" ht="12.75">
      <c r="A29" s="62" t="s">
        <v>22</v>
      </c>
      <c r="B29" s="4">
        <f>+C29+D29+E29+'RESULTADO FINAL PORCINO 2'!B29+'RESULTADO FINAL PORCINO 2'!C29</f>
        <v>112108.41</v>
      </c>
      <c r="C29" s="4">
        <v>10809.68</v>
      </c>
      <c r="D29" s="83">
        <v>21776.05</v>
      </c>
      <c r="E29" s="4">
        <v>73763.84</v>
      </c>
      <c r="F29" s="4">
        <v>39782.9</v>
      </c>
      <c r="G29" s="70">
        <v>33236.94</v>
      </c>
      <c r="H29" s="65">
        <v>744</v>
      </c>
      <c r="I29" s="8"/>
      <c r="J29" s="8"/>
      <c r="K29" s="8"/>
      <c r="L29" s="8"/>
      <c r="M29" s="8"/>
      <c r="N29" s="8"/>
    </row>
    <row r="30" spans="1:14" ht="13.5" thickBot="1">
      <c r="A30" s="7"/>
      <c r="B30" s="3"/>
      <c r="C30" s="3"/>
      <c r="D30" s="80"/>
      <c r="E30" s="3"/>
      <c r="F30" s="3"/>
      <c r="G30" s="81"/>
      <c r="H30" s="82"/>
      <c r="I30" s="8"/>
      <c r="J30" s="8"/>
      <c r="K30" s="8"/>
      <c r="L30" s="8"/>
      <c r="M30" s="8"/>
      <c r="N30" s="8"/>
    </row>
    <row r="31" spans="1:14" ht="12.75">
      <c r="A31" s="61" t="s">
        <v>23</v>
      </c>
      <c r="B31" s="2">
        <f>+C31+D31+E31+'RESULTADO FINAL PORCINO 2'!B31+'RESULTADO FINAL PORCINO 2'!C31</f>
        <v>2525206.45</v>
      </c>
      <c r="C31" s="2">
        <v>707029.15</v>
      </c>
      <c r="D31" s="2">
        <v>712867.86</v>
      </c>
      <c r="E31" s="2">
        <v>939828.85</v>
      </c>
      <c r="F31" s="2">
        <v>388586.83</v>
      </c>
      <c r="G31" s="87">
        <v>543127.65</v>
      </c>
      <c r="H31" s="84">
        <v>8114.36</v>
      </c>
      <c r="I31" s="8"/>
      <c r="J31" s="8"/>
      <c r="K31" s="8"/>
      <c r="L31" s="8"/>
      <c r="M31" s="8"/>
      <c r="N31" s="8"/>
    </row>
    <row r="32" spans="1:14" ht="12.75">
      <c r="A32" s="61" t="s">
        <v>24</v>
      </c>
      <c r="B32" s="2">
        <f>+C32+D32+E32+'RESULTADO FINAL PORCINO 2'!B32+'RESULTADO FINAL PORCINO 2'!C32</f>
        <v>934329.2200000001</v>
      </c>
      <c r="C32" s="2">
        <v>239603.37</v>
      </c>
      <c r="D32" s="2">
        <v>264184.96</v>
      </c>
      <c r="E32" s="2">
        <v>357951.29</v>
      </c>
      <c r="F32" s="2">
        <v>135439.92</v>
      </c>
      <c r="G32" s="69">
        <v>177312.7</v>
      </c>
      <c r="H32" s="5">
        <v>45198.7</v>
      </c>
      <c r="I32" s="8"/>
      <c r="J32" s="8"/>
      <c r="K32" s="8"/>
      <c r="L32" s="8"/>
      <c r="M32" s="8"/>
      <c r="N32" s="8"/>
    </row>
    <row r="33" spans="1:14" ht="12.75">
      <c r="A33" s="61" t="s">
        <v>25</v>
      </c>
      <c r="B33" s="2">
        <f>+C33+D33+E33+'RESULTADO FINAL PORCINO 2'!B33+'RESULTADO FINAL PORCINO 2'!C33</f>
        <v>2056699.1300000001</v>
      </c>
      <c r="C33" s="2">
        <v>801790.12</v>
      </c>
      <c r="D33" s="2">
        <v>342139.64</v>
      </c>
      <c r="E33" s="2">
        <v>693233.99</v>
      </c>
      <c r="F33" s="2">
        <v>290124.97</v>
      </c>
      <c r="G33" s="69">
        <v>335328.83</v>
      </c>
      <c r="H33" s="5">
        <v>67780.16</v>
      </c>
      <c r="I33" s="8"/>
      <c r="J33" s="8"/>
      <c r="K33" s="8"/>
      <c r="L33" s="8"/>
      <c r="M33" s="8"/>
      <c r="N33" s="8"/>
    </row>
    <row r="34" spans="1:14" ht="12.75">
      <c r="A34" s="62" t="s">
        <v>26</v>
      </c>
      <c r="B34" s="4">
        <f>+C34+D34+E34+'RESULTADO FINAL PORCINO 2'!B34+'RESULTADO FINAL PORCINO 2'!C34</f>
        <v>5516234.8</v>
      </c>
      <c r="C34" s="4">
        <v>1748422.64</v>
      </c>
      <c r="D34" s="4">
        <v>1319192.46</v>
      </c>
      <c r="E34" s="4">
        <v>1991014.13</v>
      </c>
      <c r="F34" s="4">
        <v>814151.72</v>
      </c>
      <c r="G34" s="70">
        <v>1055769.18</v>
      </c>
      <c r="H34" s="65">
        <v>121093.22</v>
      </c>
      <c r="I34" s="8"/>
      <c r="J34" s="8"/>
      <c r="K34" s="8"/>
      <c r="L34" s="8"/>
      <c r="M34" s="8"/>
      <c r="N34" s="8"/>
    </row>
    <row r="35" spans="1:14" ht="13.5" thickBot="1">
      <c r="A35" s="7"/>
      <c r="B35" s="3"/>
      <c r="C35" s="3"/>
      <c r="D35" s="3"/>
      <c r="E35" s="3"/>
      <c r="F35" s="3"/>
      <c r="G35" s="81"/>
      <c r="H35" s="82"/>
      <c r="I35" s="8"/>
      <c r="J35" s="8"/>
      <c r="K35" s="8"/>
      <c r="L35" s="8"/>
      <c r="M35" s="8"/>
      <c r="N35" s="8"/>
    </row>
    <row r="36" spans="1:14" ht="12.75">
      <c r="A36" s="64" t="s">
        <v>27</v>
      </c>
      <c r="B36" s="2">
        <f>+C36+D36+E36+'RESULTADO FINAL PORCINO 2'!B36+'RESULTADO FINAL PORCINO 2'!C36</f>
        <v>1710795.19</v>
      </c>
      <c r="C36" s="2">
        <v>510149.13</v>
      </c>
      <c r="D36" s="2">
        <v>459457.77</v>
      </c>
      <c r="E36" s="2">
        <v>558110.92</v>
      </c>
      <c r="F36" s="2">
        <v>328191.92</v>
      </c>
      <c r="G36" s="69">
        <v>227990.02</v>
      </c>
      <c r="H36" s="5">
        <v>1929.01</v>
      </c>
      <c r="I36" s="8"/>
      <c r="J36" s="8"/>
      <c r="K36" s="8"/>
      <c r="L36" s="8"/>
      <c r="M36" s="8"/>
      <c r="N36" s="8"/>
    </row>
    <row r="37" spans="1:14" ht="12.75">
      <c r="A37" s="64" t="s">
        <v>28</v>
      </c>
      <c r="B37" s="2">
        <f>+C37+D37+E37+'RESULTADO FINAL PORCINO 2'!B37+'RESULTADO FINAL PORCINO 2'!C37</f>
        <v>919025.66</v>
      </c>
      <c r="C37" s="2">
        <v>244874.09</v>
      </c>
      <c r="D37" s="2">
        <v>234313.57</v>
      </c>
      <c r="E37" s="2">
        <v>370286.47</v>
      </c>
      <c r="F37" s="2">
        <v>179251.17</v>
      </c>
      <c r="G37" s="69">
        <v>172388.59</v>
      </c>
      <c r="H37" s="5">
        <v>18646.71</v>
      </c>
      <c r="I37" s="8"/>
      <c r="J37" s="8"/>
      <c r="K37" s="8"/>
      <c r="L37" s="8"/>
      <c r="M37" s="8"/>
      <c r="N37" s="8"/>
    </row>
    <row r="38" spans="1:14" ht="12.75">
      <c r="A38" s="64" t="s">
        <v>29</v>
      </c>
      <c r="B38" s="2">
        <f>+C38+D38+E38+'RESULTADO FINAL PORCINO 2'!B38+'RESULTADO FINAL PORCINO 2'!C38</f>
        <v>3480148.4600000004</v>
      </c>
      <c r="C38" s="2">
        <v>1034876.48</v>
      </c>
      <c r="D38" s="2">
        <v>745135.53</v>
      </c>
      <c r="E38" s="2">
        <v>1409472.1</v>
      </c>
      <c r="F38" s="2">
        <v>673307.45</v>
      </c>
      <c r="G38" s="69">
        <v>719811.51</v>
      </c>
      <c r="H38" s="5">
        <v>16353.11</v>
      </c>
      <c r="I38" s="8"/>
      <c r="J38" s="8"/>
      <c r="K38" s="8"/>
      <c r="L38" s="8"/>
      <c r="M38" s="8"/>
      <c r="N38" s="8"/>
    </row>
    <row r="39" spans="1:14" ht="12.75">
      <c r="A39" s="64" t="s">
        <v>30</v>
      </c>
      <c r="B39" s="2">
        <f>+C39+D39+E39+'RESULTADO FINAL PORCINO 2'!B39+'RESULTADO FINAL PORCINO 2'!C39</f>
        <v>526072.69</v>
      </c>
      <c r="C39" s="2">
        <v>180460.87</v>
      </c>
      <c r="D39" s="2">
        <v>113332.19</v>
      </c>
      <c r="E39" s="2">
        <v>174116.32</v>
      </c>
      <c r="F39" s="2">
        <v>53911.66</v>
      </c>
      <c r="G39" s="69">
        <v>116978.41</v>
      </c>
      <c r="H39" s="5">
        <v>3226.23</v>
      </c>
      <c r="I39" s="8"/>
      <c r="J39" s="8"/>
      <c r="K39" s="8"/>
      <c r="L39" s="8"/>
      <c r="M39" s="8"/>
      <c r="N39" s="8"/>
    </row>
    <row r="40" spans="1:14" ht="12.75">
      <c r="A40" s="78" t="s">
        <v>31</v>
      </c>
      <c r="B40" s="4">
        <f>+C40+D40+E40+'RESULTADO FINAL PORCINO 2'!B40+'RESULTADO FINAL PORCINO 2'!C40</f>
        <v>6636042</v>
      </c>
      <c r="C40" s="4">
        <v>1970360.57</v>
      </c>
      <c r="D40" s="4">
        <v>1552239.06</v>
      </c>
      <c r="E40" s="4">
        <v>2511985.81</v>
      </c>
      <c r="F40" s="4">
        <v>1234662.2</v>
      </c>
      <c r="G40" s="70">
        <v>1237168.53</v>
      </c>
      <c r="H40" s="65">
        <v>40155.06</v>
      </c>
      <c r="I40" s="8"/>
      <c r="J40" s="8"/>
      <c r="K40" s="8"/>
      <c r="L40" s="8"/>
      <c r="M40" s="8"/>
      <c r="N40" s="8"/>
    </row>
    <row r="41" spans="1:14" ht="13.5" thickBot="1">
      <c r="A41" s="7"/>
      <c r="B41" s="3"/>
      <c r="C41" s="3"/>
      <c r="D41" s="3"/>
      <c r="E41" s="3"/>
      <c r="F41" s="3"/>
      <c r="G41" s="81"/>
      <c r="H41" s="82"/>
      <c r="I41" s="8"/>
      <c r="J41" s="8"/>
      <c r="K41" s="8"/>
      <c r="L41" s="8"/>
      <c r="M41" s="8"/>
      <c r="N41" s="8"/>
    </row>
    <row r="42" spans="1:14" ht="12.75">
      <c r="A42" s="78" t="s">
        <v>32</v>
      </c>
      <c r="B42" s="4">
        <f>+C42+D42+E42+'RESULTADO FINAL PORCINO 2'!B42+'RESULTADO FINAL PORCINO 2'!C42</f>
        <v>70955.63</v>
      </c>
      <c r="C42" s="4">
        <v>30460.74</v>
      </c>
      <c r="D42" s="4">
        <v>5497.34</v>
      </c>
      <c r="E42" s="4">
        <v>15699.24</v>
      </c>
      <c r="F42" s="4">
        <v>5118.55</v>
      </c>
      <c r="G42" s="70">
        <v>7809.44</v>
      </c>
      <c r="H42" s="65">
        <v>2771.26</v>
      </c>
      <c r="I42" s="8"/>
      <c r="J42" s="8"/>
      <c r="K42" s="8"/>
      <c r="L42" s="8"/>
      <c r="M42" s="8"/>
      <c r="N42" s="8"/>
    </row>
    <row r="43" spans="1:14" ht="13.5" thickBot="1">
      <c r="A43" s="7"/>
      <c r="B43" s="3"/>
      <c r="C43" s="3"/>
      <c r="D43" s="3"/>
      <c r="E43" s="3"/>
      <c r="F43" s="3"/>
      <c r="G43" s="81"/>
      <c r="H43" s="82"/>
      <c r="I43" s="8"/>
      <c r="J43" s="8"/>
      <c r="K43" s="8"/>
      <c r="L43" s="8"/>
      <c r="M43" s="8"/>
      <c r="N43" s="8"/>
    </row>
    <row r="44" spans="1:14" ht="12.75">
      <c r="A44" s="63" t="s">
        <v>33</v>
      </c>
      <c r="B44" s="2">
        <f>+C44+D44+E44+'RESULTADO FINAL PORCINO 2'!B44+'RESULTADO FINAL PORCINO 2'!C44</f>
        <v>133003.91</v>
      </c>
      <c r="C44" s="2">
        <v>17734.92</v>
      </c>
      <c r="D44" s="2">
        <v>22818.63</v>
      </c>
      <c r="E44" s="2">
        <v>75376.37</v>
      </c>
      <c r="F44" s="2">
        <v>32272.08</v>
      </c>
      <c r="G44" s="69">
        <v>22884.06</v>
      </c>
      <c r="H44" s="5">
        <v>20220.2</v>
      </c>
      <c r="I44" s="8"/>
      <c r="J44" s="8"/>
      <c r="K44" s="8"/>
      <c r="L44" s="8"/>
      <c r="M44" s="8"/>
      <c r="N44" s="8"/>
    </row>
    <row r="45" spans="1:14" ht="12.75">
      <c r="A45" s="63" t="s">
        <v>34</v>
      </c>
      <c r="B45" s="2">
        <f>+C45+D45+E45+'RESULTADO FINAL PORCINO 2'!B45+'RESULTADO FINAL PORCINO 2'!C45</f>
        <v>413209.29</v>
      </c>
      <c r="C45" s="2">
        <v>63163.96</v>
      </c>
      <c r="D45" s="2">
        <v>42603.9</v>
      </c>
      <c r="E45" s="2">
        <v>269523.5</v>
      </c>
      <c r="F45" s="2">
        <v>111104.46</v>
      </c>
      <c r="G45" s="69">
        <v>148238.62</v>
      </c>
      <c r="H45" s="5">
        <v>10180.42</v>
      </c>
      <c r="I45" s="8"/>
      <c r="J45" s="8"/>
      <c r="K45" s="8"/>
      <c r="L45" s="8"/>
      <c r="M45" s="8"/>
      <c r="N45" s="8"/>
    </row>
    <row r="46" spans="1:14" ht="12.75">
      <c r="A46" s="63" t="s">
        <v>35</v>
      </c>
      <c r="B46" s="2">
        <f>+C46+D46+E46+'RESULTADO FINAL PORCINO 2'!B46+'RESULTADO FINAL PORCINO 2'!C46</f>
        <v>103081.48000000001</v>
      </c>
      <c r="C46" s="2">
        <v>9514.17</v>
      </c>
      <c r="D46" s="2">
        <v>15827.24</v>
      </c>
      <c r="E46" s="2">
        <v>68823.08</v>
      </c>
      <c r="F46" s="2">
        <v>25484.27</v>
      </c>
      <c r="G46" s="69">
        <v>29999.28</v>
      </c>
      <c r="H46" s="5">
        <v>13339.57</v>
      </c>
      <c r="I46" s="8"/>
      <c r="J46" s="8"/>
      <c r="K46" s="8"/>
      <c r="L46" s="8"/>
      <c r="M46" s="8"/>
      <c r="N46" s="8"/>
    </row>
    <row r="47" spans="1:14" ht="12.75">
      <c r="A47" s="64" t="s">
        <v>36</v>
      </c>
      <c r="B47" s="2">
        <f>+C47+D47+E47+'RESULTADO FINAL PORCINO 2'!B47+'RESULTADO FINAL PORCINO 2'!C47</f>
        <v>76988</v>
      </c>
      <c r="C47" s="2">
        <v>29756.87</v>
      </c>
      <c r="D47" s="2">
        <v>9987.98</v>
      </c>
      <c r="E47" s="2">
        <v>22102.88</v>
      </c>
      <c r="F47" s="2">
        <v>11504.39</v>
      </c>
      <c r="G47" s="69">
        <v>5593.12</v>
      </c>
      <c r="H47" s="5">
        <v>5005.39</v>
      </c>
      <c r="I47" s="8"/>
      <c r="J47" s="8"/>
      <c r="K47" s="8"/>
      <c r="L47" s="8"/>
      <c r="M47" s="8"/>
      <c r="N47" s="8"/>
    </row>
    <row r="48" spans="1:14" ht="12.75">
      <c r="A48" s="64" t="s">
        <v>37</v>
      </c>
      <c r="B48" s="2">
        <f>+C48+D48+E48+'RESULTADO FINAL PORCINO 2'!B48+'RESULTADO FINAL PORCINO 2'!C48</f>
        <v>549271.23</v>
      </c>
      <c r="C48" s="2">
        <v>120317.13</v>
      </c>
      <c r="D48" s="2">
        <v>63908.85</v>
      </c>
      <c r="E48" s="2">
        <v>300156.86</v>
      </c>
      <c r="F48" s="2">
        <v>75310.46</v>
      </c>
      <c r="G48" s="69">
        <v>66132.55</v>
      </c>
      <c r="H48" s="5">
        <v>158713.81</v>
      </c>
      <c r="I48" s="8"/>
      <c r="J48" s="8"/>
      <c r="K48" s="8"/>
      <c r="L48" s="8"/>
      <c r="M48" s="8"/>
      <c r="N48" s="8"/>
    </row>
    <row r="49" spans="1:14" ht="12.75">
      <c r="A49" s="64" t="s">
        <v>38</v>
      </c>
      <c r="B49" s="2">
        <f>+C49+D49+E49+'RESULTADO FINAL PORCINO 2'!B49+'RESULTADO FINAL PORCINO 2'!C49</f>
        <v>1277431.42</v>
      </c>
      <c r="C49" s="2">
        <v>207371.16</v>
      </c>
      <c r="D49" s="2">
        <v>242420.36</v>
      </c>
      <c r="E49" s="2">
        <v>681883.94</v>
      </c>
      <c r="F49" s="2">
        <v>298522.43</v>
      </c>
      <c r="G49" s="69">
        <v>333220.54</v>
      </c>
      <c r="H49" s="5">
        <v>50140.99</v>
      </c>
      <c r="I49" s="8"/>
      <c r="J49" s="8"/>
      <c r="K49" s="8"/>
      <c r="L49" s="8"/>
      <c r="M49" s="8"/>
      <c r="N49" s="8"/>
    </row>
    <row r="50" spans="1:14" ht="12.75">
      <c r="A50" s="64" t="s">
        <v>39</v>
      </c>
      <c r="B50" s="2">
        <f>+C50+D50+E50+'RESULTADO FINAL PORCINO 2'!B50+'RESULTADO FINAL PORCINO 2'!C50</f>
        <v>406931.10000000003</v>
      </c>
      <c r="C50" s="2">
        <v>35178.23</v>
      </c>
      <c r="D50" s="2">
        <v>81501.75</v>
      </c>
      <c r="E50" s="2">
        <v>251982.32</v>
      </c>
      <c r="F50" s="2">
        <v>73193.6</v>
      </c>
      <c r="G50" s="69">
        <v>84782.09</v>
      </c>
      <c r="H50" s="5">
        <v>94006.57</v>
      </c>
      <c r="I50" s="8"/>
      <c r="J50" s="8"/>
      <c r="K50" s="8"/>
      <c r="L50" s="8"/>
      <c r="M50" s="8"/>
      <c r="N50" s="8"/>
    </row>
    <row r="51" spans="1:14" ht="12.75">
      <c r="A51" s="64" t="s">
        <v>40</v>
      </c>
      <c r="B51" s="2">
        <f>+C51+D51+E51+'RESULTADO FINAL PORCINO 2'!B51+'RESULTADO FINAL PORCINO 2'!C51</f>
        <v>368570.18000000005</v>
      </c>
      <c r="C51" s="2">
        <v>45689.94</v>
      </c>
      <c r="D51" s="2">
        <v>72767.25</v>
      </c>
      <c r="E51" s="2">
        <v>215531.35</v>
      </c>
      <c r="F51" s="2">
        <v>78956.88</v>
      </c>
      <c r="G51" s="69">
        <v>118514.05</v>
      </c>
      <c r="H51" s="5">
        <v>18060.4</v>
      </c>
      <c r="I51" s="8"/>
      <c r="J51" s="8"/>
      <c r="K51" s="8"/>
      <c r="L51" s="8"/>
      <c r="M51" s="8"/>
      <c r="N51" s="8"/>
    </row>
    <row r="52" spans="1:14" ht="12.75">
      <c r="A52" s="64" t="s">
        <v>41</v>
      </c>
      <c r="B52" s="2">
        <f>+C52+D52+E52+'RESULTADO FINAL PORCINO 2'!B52+'RESULTADO FINAL PORCINO 2'!C52</f>
        <v>333769.98</v>
      </c>
      <c r="C52" s="2">
        <v>44647.83</v>
      </c>
      <c r="D52" s="2">
        <v>23492.07</v>
      </c>
      <c r="E52" s="2">
        <v>222757.08</v>
      </c>
      <c r="F52" s="2">
        <v>50132.81</v>
      </c>
      <c r="G52" s="69">
        <v>113519.34</v>
      </c>
      <c r="H52" s="5">
        <v>59104.9</v>
      </c>
      <c r="I52" s="8"/>
      <c r="J52" s="8"/>
      <c r="K52" s="8"/>
      <c r="L52" s="8"/>
      <c r="M52" s="8"/>
      <c r="N52" s="8"/>
    </row>
    <row r="53" spans="1:15" ht="12.75">
      <c r="A53" s="88" t="s">
        <v>42</v>
      </c>
      <c r="B53" s="4">
        <f>+C53+D53+E53+'RESULTADO FINAL PORCINO 2'!B53+'RESULTADO FINAL PORCINO 2'!C53</f>
        <v>3662256.5900000003</v>
      </c>
      <c r="C53" s="4">
        <v>573374.21</v>
      </c>
      <c r="D53" s="4">
        <v>575328.03</v>
      </c>
      <c r="E53" s="4">
        <v>2108137.38</v>
      </c>
      <c r="F53" s="4">
        <v>756481.38</v>
      </c>
      <c r="G53" s="70">
        <v>922883.65</v>
      </c>
      <c r="H53" s="65">
        <v>428772.25</v>
      </c>
      <c r="I53" s="8"/>
      <c r="J53" s="8"/>
      <c r="K53" s="8"/>
      <c r="L53" s="8"/>
      <c r="M53" s="8"/>
      <c r="N53" s="8"/>
      <c r="O53" s="8"/>
    </row>
    <row r="54" spans="1:14" ht="13.5" thickBot="1">
      <c r="A54" s="66"/>
      <c r="B54" s="3"/>
      <c r="C54" s="3"/>
      <c r="D54" s="3"/>
      <c r="E54" s="3"/>
      <c r="F54" s="3"/>
      <c r="G54" s="81"/>
      <c r="H54" s="82"/>
      <c r="I54" s="8"/>
      <c r="J54" s="8"/>
      <c r="K54" s="8"/>
      <c r="L54" s="8"/>
      <c r="M54" s="8"/>
      <c r="N54" s="8"/>
    </row>
    <row r="55" spans="1:14" ht="12.75">
      <c r="A55" s="78" t="s">
        <v>43</v>
      </c>
      <c r="B55" s="4">
        <f>+C55+D55+E55+'RESULTADO FINAL PORCINO 2'!B55+'RESULTADO FINAL PORCINO 2'!C55</f>
        <v>23007.300000000003</v>
      </c>
      <c r="C55" s="4">
        <v>7750.06</v>
      </c>
      <c r="D55" s="4">
        <v>3745.1</v>
      </c>
      <c r="E55" s="4">
        <v>8161.24</v>
      </c>
      <c r="F55" s="4">
        <v>3868.98</v>
      </c>
      <c r="G55" s="70">
        <v>3491.91</v>
      </c>
      <c r="H55" s="65">
        <v>800.34</v>
      </c>
      <c r="I55" s="8"/>
      <c r="J55" s="8"/>
      <c r="K55" s="8"/>
      <c r="L55" s="8"/>
      <c r="M55" s="8"/>
      <c r="N55" s="8"/>
    </row>
    <row r="56" spans="1:14" ht="13.5" thickBot="1">
      <c r="A56" s="7"/>
      <c r="B56" s="3"/>
      <c r="C56" s="3"/>
      <c r="D56" s="3"/>
      <c r="E56" s="3"/>
      <c r="F56" s="3"/>
      <c r="G56" s="81"/>
      <c r="H56" s="82"/>
      <c r="I56" s="8"/>
      <c r="J56" s="8"/>
      <c r="K56" s="8"/>
      <c r="L56" s="8"/>
      <c r="M56" s="8"/>
      <c r="N56" s="8"/>
    </row>
    <row r="57" spans="1:14" ht="12.75">
      <c r="A57" s="64" t="s">
        <v>44</v>
      </c>
      <c r="B57" s="2">
        <f>+C57+D57+E57+'RESULTADO FINAL PORCINO 2'!B57+'RESULTADO FINAL PORCINO 2'!C57</f>
        <v>155236.62</v>
      </c>
      <c r="C57" s="2">
        <v>38737.4</v>
      </c>
      <c r="D57" s="2">
        <v>27048.96</v>
      </c>
      <c r="E57" s="2">
        <v>67874.18</v>
      </c>
      <c r="F57" s="2">
        <v>25109.48</v>
      </c>
      <c r="G57" s="69">
        <v>20059.95</v>
      </c>
      <c r="H57" s="5">
        <v>22704.75</v>
      </c>
      <c r="I57" s="8"/>
      <c r="J57" s="8"/>
      <c r="K57" s="8"/>
      <c r="L57" s="8"/>
      <c r="M57" s="8"/>
      <c r="N57" s="8"/>
    </row>
    <row r="58" spans="1:14" ht="12.75">
      <c r="A58" s="63" t="s">
        <v>45</v>
      </c>
      <c r="B58" s="2">
        <f>+C58+D58+E58+'RESULTADO FINAL PORCINO 2'!B58+'RESULTADO FINAL PORCINO 2'!C58</f>
        <v>70237.23000000001</v>
      </c>
      <c r="C58" s="2">
        <v>18119.56</v>
      </c>
      <c r="D58" s="2">
        <v>11320.59</v>
      </c>
      <c r="E58" s="2">
        <v>27185.95</v>
      </c>
      <c r="F58" s="2">
        <v>13006.14</v>
      </c>
      <c r="G58" s="69">
        <v>8553.72</v>
      </c>
      <c r="H58" s="5">
        <v>5626.09</v>
      </c>
      <c r="I58" s="8"/>
      <c r="J58" s="8"/>
      <c r="K58" s="8"/>
      <c r="L58" s="8"/>
      <c r="M58" s="8"/>
      <c r="N58" s="8"/>
    </row>
    <row r="59" spans="1:14" ht="12.75">
      <c r="A59" s="64" t="s">
        <v>46</v>
      </c>
      <c r="B59" s="2">
        <f>+C59+D59+E59+'RESULTADO FINAL PORCINO 2'!B59+'RESULTADO FINAL PORCINO 2'!C59</f>
        <v>126170.18000000001</v>
      </c>
      <c r="C59" s="2">
        <v>31281.61</v>
      </c>
      <c r="D59" s="2">
        <v>17765</v>
      </c>
      <c r="E59" s="2">
        <v>52985</v>
      </c>
      <c r="F59" s="2">
        <v>31148</v>
      </c>
      <c r="G59" s="69">
        <v>16764</v>
      </c>
      <c r="H59" s="5">
        <v>5073</v>
      </c>
      <c r="I59" s="8"/>
      <c r="J59" s="8"/>
      <c r="K59" s="8"/>
      <c r="L59" s="8"/>
      <c r="M59" s="8"/>
      <c r="N59" s="8"/>
    </row>
    <row r="60" spans="1:14" ht="12.75">
      <c r="A60" s="64" t="s">
        <v>47</v>
      </c>
      <c r="B60" s="2">
        <f>+C60+D60+E60+'RESULTADO FINAL PORCINO 2'!B60+'RESULTADO FINAL PORCINO 2'!C60</f>
        <v>9453.36</v>
      </c>
      <c r="C60" s="2">
        <v>4350</v>
      </c>
      <c r="D60" s="2">
        <v>1004.36</v>
      </c>
      <c r="E60" s="2">
        <v>2634</v>
      </c>
      <c r="F60" s="2">
        <v>76</v>
      </c>
      <c r="G60" s="69">
        <v>2554</v>
      </c>
      <c r="H60" s="5">
        <v>4</v>
      </c>
      <c r="I60" s="8"/>
      <c r="J60" s="8"/>
      <c r="K60" s="8"/>
      <c r="L60" s="8"/>
      <c r="M60" s="8"/>
      <c r="N60" s="8"/>
    </row>
    <row r="61" spans="1:14" ht="12.75">
      <c r="A61" s="64" t="s">
        <v>48</v>
      </c>
      <c r="B61" s="2">
        <f>+C61+D61+E61+'RESULTADO FINAL PORCINO 2'!B61+'RESULTADO FINAL PORCINO 2'!C61</f>
        <v>1084892.55</v>
      </c>
      <c r="C61" s="2">
        <v>334534.26</v>
      </c>
      <c r="D61" s="2">
        <v>215136.12</v>
      </c>
      <c r="E61" s="2">
        <v>395966.23</v>
      </c>
      <c r="F61" s="2">
        <v>154826.07</v>
      </c>
      <c r="G61" s="69">
        <v>167810.68</v>
      </c>
      <c r="H61" s="5">
        <v>73329.49</v>
      </c>
      <c r="I61" s="8"/>
      <c r="J61" s="8"/>
      <c r="K61" s="8"/>
      <c r="L61" s="8"/>
      <c r="M61" s="8"/>
      <c r="N61" s="8"/>
    </row>
    <row r="62" spans="1:14" ht="12.75">
      <c r="A62" s="78" t="s">
        <v>49</v>
      </c>
      <c r="B62" s="4">
        <f>+C62+D62+E62+'RESULTADO FINAL PORCINO 2'!B62+'RESULTADO FINAL PORCINO 2'!C62</f>
        <v>1445989.9400000004</v>
      </c>
      <c r="C62" s="4">
        <v>427022.83</v>
      </c>
      <c r="D62" s="4">
        <v>272275.03</v>
      </c>
      <c r="E62" s="4">
        <v>546645.36</v>
      </c>
      <c r="F62" s="4">
        <v>224165.69</v>
      </c>
      <c r="G62" s="70">
        <v>215742.35</v>
      </c>
      <c r="H62" s="65">
        <v>106737.33</v>
      </c>
      <c r="I62" s="8"/>
      <c r="J62" s="8"/>
      <c r="K62" s="8"/>
      <c r="L62" s="8"/>
      <c r="M62" s="8"/>
      <c r="N62" s="8"/>
    </row>
    <row r="63" spans="1:14" ht="13.5" thickBot="1">
      <c r="A63" s="7"/>
      <c r="B63" s="3"/>
      <c r="C63" s="3"/>
      <c r="D63" s="3"/>
      <c r="E63" s="3"/>
      <c r="F63" s="3"/>
      <c r="G63" s="81"/>
      <c r="H63" s="82"/>
      <c r="I63" s="8"/>
      <c r="J63" s="8"/>
      <c r="K63" s="8"/>
      <c r="L63" s="8"/>
      <c r="M63" s="8"/>
      <c r="N63" s="8"/>
    </row>
    <row r="64" spans="1:14" ht="12.75">
      <c r="A64" s="61" t="s">
        <v>50</v>
      </c>
      <c r="B64" s="2">
        <f>+C64+D64+E64+'RESULTADO FINAL PORCINO 2'!B64+'RESULTADO FINAL PORCINO 2'!C64</f>
        <v>61937.049999999996</v>
      </c>
      <c r="C64" s="2">
        <v>24589.31</v>
      </c>
      <c r="D64" s="2">
        <v>973.03</v>
      </c>
      <c r="E64" s="2">
        <v>23084.11</v>
      </c>
      <c r="F64" s="2">
        <v>12610.02</v>
      </c>
      <c r="G64" s="69">
        <v>10474.06</v>
      </c>
      <c r="H64" s="5">
        <v>0</v>
      </c>
      <c r="I64" s="8"/>
      <c r="J64" s="8"/>
      <c r="K64" s="8"/>
      <c r="L64" s="8"/>
      <c r="M64" s="8"/>
      <c r="N64" s="8"/>
    </row>
    <row r="65" spans="1:14" ht="12.75">
      <c r="A65" s="67" t="s">
        <v>51</v>
      </c>
      <c r="B65" s="2">
        <f>+C65+D65+E65+'RESULTADO FINAL PORCINO 2'!B65+'RESULTADO FINAL PORCINO 2'!C65</f>
        <v>654435.6699999999</v>
      </c>
      <c r="C65" s="2">
        <v>112105.19</v>
      </c>
      <c r="D65" s="2">
        <v>154547.4</v>
      </c>
      <c r="E65" s="2">
        <v>345168.74</v>
      </c>
      <c r="F65" s="2">
        <v>156289.42</v>
      </c>
      <c r="G65" s="69">
        <v>180599.03</v>
      </c>
      <c r="H65" s="5">
        <v>8280.29</v>
      </c>
      <c r="I65" s="8"/>
      <c r="J65" s="8"/>
      <c r="K65" s="8"/>
      <c r="L65" s="8"/>
      <c r="M65" s="8"/>
      <c r="N65" s="8"/>
    </row>
    <row r="66" spans="1:14" ht="12.75">
      <c r="A66" s="61" t="s">
        <v>52</v>
      </c>
      <c r="B66" s="2">
        <f>+C66+D66+E66+'RESULTADO FINAL PORCINO 2'!B66+'RESULTADO FINAL PORCINO 2'!C66</f>
        <v>432367.35000000003</v>
      </c>
      <c r="C66" s="6">
        <v>109412.85</v>
      </c>
      <c r="D66" s="2">
        <v>67784.44</v>
      </c>
      <c r="E66" s="2">
        <v>224202.24</v>
      </c>
      <c r="F66" s="2">
        <v>45742.63</v>
      </c>
      <c r="G66" s="69">
        <v>167092.56</v>
      </c>
      <c r="H66" s="5">
        <v>11367.09</v>
      </c>
      <c r="I66" s="8"/>
      <c r="J66" s="8"/>
      <c r="K66" s="8"/>
      <c r="L66" s="8"/>
      <c r="M66" s="8"/>
      <c r="N66" s="8"/>
    </row>
    <row r="67" spans="1:14" ht="12.75">
      <c r="A67" s="62" t="s">
        <v>53</v>
      </c>
      <c r="B67" s="4">
        <f>+C67+D67+E67+'RESULTADO FINAL PORCINO 2'!B67+'RESULTADO FINAL PORCINO 2'!C67</f>
        <v>1148740.07</v>
      </c>
      <c r="C67" s="4">
        <v>246107.35</v>
      </c>
      <c r="D67" s="4">
        <v>223304.87</v>
      </c>
      <c r="E67" s="4">
        <v>592455.09</v>
      </c>
      <c r="F67" s="4">
        <v>214642.07</v>
      </c>
      <c r="G67" s="70">
        <v>358165.65</v>
      </c>
      <c r="H67" s="65">
        <v>19647.38</v>
      </c>
      <c r="I67" s="8"/>
      <c r="J67" s="8"/>
      <c r="K67" s="8"/>
      <c r="L67" s="8"/>
      <c r="M67" s="8"/>
      <c r="N67" s="8"/>
    </row>
    <row r="68" spans="1:14" ht="13.5" thickBot="1">
      <c r="A68" s="7"/>
      <c r="B68" s="3"/>
      <c r="C68" s="3"/>
      <c r="D68" s="3"/>
      <c r="E68" s="3"/>
      <c r="F68" s="3"/>
      <c r="G68" s="81"/>
      <c r="H68" s="82"/>
      <c r="I68" s="8"/>
      <c r="J68" s="8"/>
      <c r="K68" s="8"/>
      <c r="L68" s="8"/>
      <c r="M68" s="8"/>
      <c r="N68" s="8"/>
    </row>
    <row r="69" spans="1:14" ht="12.75">
      <c r="A69" s="62" t="s">
        <v>54</v>
      </c>
      <c r="B69" s="4">
        <f>+C69+D69+E69+'RESULTADO FINAL PORCINO 2'!B69+'RESULTADO FINAL PORCINO 2'!C69</f>
        <v>1739549.7500000002</v>
      </c>
      <c r="C69" s="4">
        <v>330960.02</v>
      </c>
      <c r="D69" s="4">
        <v>352504.64</v>
      </c>
      <c r="E69" s="4">
        <v>897937.31</v>
      </c>
      <c r="F69" s="4">
        <v>415306.3</v>
      </c>
      <c r="G69" s="70">
        <v>435908.33</v>
      </c>
      <c r="H69" s="65">
        <v>46722.67</v>
      </c>
      <c r="I69" s="8"/>
      <c r="J69" s="8"/>
      <c r="K69" s="8"/>
      <c r="L69" s="8"/>
      <c r="M69" s="8"/>
      <c r="N69" s="8"/>
    </row>
    <row r="70" spans="1:14" ht="13.5" thickBot="1">
      <c r="A70" s="7"/>
      <c r="B70" s="3"/>
      <c r="C70" s="3"/>
      <c r="D70" s="3"/>
      <c r="E70" s="3"/>
      <c r="F70" s="3"/>
      <c r="G70" s="81"/>
      <c r="H70" s="82"/>
      <c r="I70" s="8"/>
      <c r="J70" s="8"/>
      <c r="K70" s="8"/>
      <c r="L70" s="8"/>
      <c r="M70" s="8"/>
      <c r="N70" s="8"/>
    </row>
    <row r="71" spans="1:14" ht="12.75">
      <c r="A71" s="64" t="s">
        <v>55</v>
      </c>
      <c r="B71" s="2">
        <f>+C71+D71+E71+'RESULTADO FINAL PORCINO 2'!B71+'RESULTADO FINAL PORCINO 2'!C71</f>
        <v>961683</v>
      </c>
      <c r="C71" s="2">
        <v>193869</v>
      </c>
      <c r="D71" s="2">
        <v>121812</v>
      </c>
      <c r="E71" s="2">
        <v>500621</v>
      </c>
      <c r="F71" s="2">
        <v>129923</v>
      </c>
      <c r="G71" s="69">
        <v>118938</v>
      </c>
      <c r="H71" s="5">
        <v>251760</v>
      </c>
      <c r="I71" s="8"/>
      <c r="J71" s="8"/>
      <c r="K71" s="8"/>
      <c r="L71" s="8"/>
      <c r="M71" s="8"/>
      <c r="N71" s="8"/>
    </row>
    <row r="72" spans="1:14" ht="12.75">
      <c r="A72" s="64" t="s">
        <v>56</v>
      </c>
      <c r="B72" s="2">
        <f>+C72+D72+E72+'RESULTADO FINAL PORCINO 2'!B72+'RESULTADO FINAL PORCINO 2'!C72</f>
        <v>149798</v>
      </c>
      <c r="C72" s="2">
        <v>32777</v>
      </c>
      <c r="D72" s="2">
        <v>18146</v>
      </c>
      <c r="E72" s="2">
        <v>81874</v>
      </c>
      <c r="F72" s="2">
        <v>24578</v>
      </c>
      <c r="G72" s="69">
        <v>24861</v>
      </c>
      <c r="H72" s="5">
        <v>32435</v>
      </c>
      <c r="I72" s="8"/>
      <c r="J72" s="8"/>
      <c r="K72" s="8"/>
      <c r="L72" s="8"/>
      <c r="M72" s="8"/>
      <c r="N72" s="8"/>
    </row>
    <row r="73" spans="1:14" ht="12.75">
      <c r="A73" s="78" t="s">
        <v>57</v>
      </c>
      <c r="B73" s="4">
        <f>+C73+D73+E73+'RESULTADO FINAL PORCINO 2'!B73+'RESULTADO FINAL PORCINO 2'!C73</f>
        <v>1111481</v>
      </c>
      <c r="C73" s="4">
        <v>226646</v>
      </c>
      <c r="D73" s="4">
        <v>139958</v>
      </c>
      <c r="E73" s="4">
        <v>582495</v>
      </c>
      <c r="F73" s="4">
        <v>154501</v>
      </c>
      <c r="G73" s="70">
        <v>143799</v>
      </c>
      <c r="H73" s="65">
        <v>284195</v>
      </c>
      <c r="I73" s="8"/>
      <c r="J73" s="8"/>
      <c r="K73" s="8"/>
      <c r="L73" s="8"/>
      <c r="M73" s="8"/>
      <c r="N73" s="8"/>
    </row>
    <row r="74" spans="1:14" ht="13.5" thickBot="1">
      <c r="A74" s="7"/>
      <c r="B74" s="3"/>
      <c r="C74" s="3"/>
      <c r="D74" s="3"/>
      <c r="E74" s="3"/>
      <c r="F74" s="3"/>
      <c r="G74" s="81"/>
      <c r="H74" s="82"/>
      <c r="I74" s="8"/>
      <c r="J74" s="8"/>
      <c r="K74" s="8"/>
      <c r="L74" s="8"/>
      <c r="M74" s="8"/>
      <c r="N74" s="8"/>
    </row>
    <row r="75" spans="1:14" ht="12.75">
      <c r="A75" s="63" t="s">
        <v>58</v>
      </c>
      <c r="B75" s="2">
        <f>+C75+D75+E75+'RESULTADO FINAL PORCINO 2'!B75+'RESULTADO FINAL PORCINO 2'!C75</f>
        <v>418823.31</v>
      </c>
      <c r="C75" s="2">
        <v>59168.6</v>
      </c>
      <c r="D75" s="2">
        <v>119749.43</v>
      </c>
      <c r="E75" s="2">
        <v>225537.66</v>
      </c>
      <c r="F75" s="2">
        <v>133994.51</v>
      </c>
      <c r="G75" s="69">
        <v>81924.19</v>
      </c>
      <c r="H75" s="5">
        <v>9618.91</v>
      </c>
      <c r="I75" s="8"/>
      <c r="J75" s="8"/>
      <c r="K75" s="8"/>
      <c r="L75" s="8"/>
      <c r="M75" s="8"/>
      <c r="N75" s="8"/>
    </row>
    <row r="76" spans="1:14" ht="12.75">
      <c r="A76" s="63" t="s">
        <v>59</v>
      </c>
      <c r="B76" s="2">
        <f>+C76+D76+E76+'RESULTADO FINAL PORCINO 2'!B76+'RESULTADO FINAL PORCINO 2'!C76</f>
        <v>56193.82000000001</v>
      </c>
      <c r="C76" s="2">
        <v>14617.65</v>
      </c>
      <c r="D76" s="2">
        <v>2226.86</v>
      </c>
      <c r="E76" s="2">
        <v>29760.13</v>
      </c>
      <c r="F76" s="2">
        <v>10800.49</v>
      </c>
      <c r="G76" s="69">
        <v>10634.17</v>
      </c>
      <c r="H76" s="5">
        <v>8325.59</v>
      </c>
      <c r="I76" s="8"/>
      <c r="J76" s="8"/>
      <c r="K76" s="8"/>
      <c r="L76" s="8"/>
      <c r="M76" s="8"/>
      <c r="N76" s="8"/>
    </row>
    <row r="77" spans="1:14" ht="12.75">
      <c r="A77" s="67" t="s">
        <v>60</v>
      </c>
      <c r="B77" s="2">
        <f>+C77+D77+E77+'RESULTADO FINAL PORCINO 2'!B77+'RESULTADO FINAL PORCINO 2'!C77</f>
        <v>270365.02</v>
      </c>
      <c r="C77" s="2">
        <v>34997.52</v>
      </c>
      <c r="D77" s="2">
        <v>60057.22</v>
      </c>
      <c r="E77" s="2">
        <v>148726.57</v>
      </c>
      <c r="F77" s="2">
        <v>148407.34</v>
      </c>
      <c r="G77" s="69">
        <v>319.25</v>
      </c>
      <c r="H77" s="5">
        <v>0</v>
      </c>
      <c r="I77" s="8"/>
      <c r="J77" s="8"/>
      <c r="K77" s="8"/>
      <c r="L77" s="8"/>
      <c r="M77" s="8"/>
      <c r="N77" s="8"/>
    </row>
    <row r="78" spans="1:14" ht="12.75">
      <c r="A78" s="64" t="s">
        <v>61</v>
      </c>
      <c r="B78" s="2">
        <f>+C78+D78+E78+'RESULTADO FINAL PORCINO 2'!B78+'RESULTADO FINAL PORCINO 2'!C78</f>
        <v>196991.46</v>
      </c>
      <c r="C78" s="2">
        <v>72172.36</v>
      </c>
      <c r="D78" s="2">
        <v>44192.22</v>
      </c>
      <c r="E78" s="2">
        <v>61949.07</v>
      </c>
      <c r="F78" s="2">
        <v>24665.09</v>
      </c>
      <c r="G78" s="69">
        <v>25862.29</v>
      </c>
      <c r="H78" s="5">
        <v>11421.71</v>
      </c>
      <c r="I78" s="8"/>
      <c r="J78" s="8"/>
      <c r="K78" s="8"/>
      <c r="L78" s="8"/>
      <c r="M78" s="8"/>
      <c r="N78" s="8"/>
    </row>
    <row r="79" spans="1:14" ht="12.75">
      <c r="A79" s="64" t="s">
        <v>62</v>
      </c>
      <c r="B79" s="2">
        <f>+C79+D79+E79+'RESULTADO FINAL PORCINO 2'!B79+'RESULTADO FINAL PORCINO 2'!C79</f>
        <v>273555.52</v>
      </c>
      <c r="C79" s="2">
        <v>17071.09</v>
      </c>
      <c r="D79" s="2">
        <v>79304.27</v>
      </c>
      <c r="E79" s="2">
        <v>142627.8</v>
      </c>
      <c r="F79" s="2">
        <v>2450.86</v>
      </c>
      <c r="G79" s="69">
        <v>2900.94</v>
      </c>
      <c r="H79" s="5">
        <v>137275.99</v>
      </c>
      <c r="I79" s="8"/>
      <c r="J79" s="8"/>
      <c r="K79" s="8"/>
      <c r="L79" s="8"/>
      <c r="M79" s="8"/>
      <c r="N79" s="8"/>
    </row>
    <row r="80" spans="1:14" ht="12.75">
      <c r="A80" s="67" t="s">
        <v>63</v>
      </c>
      <c r="B80" s="2">
        <f>+C80+D80+E80+'RESULTADO FINAL PORCINO 2'!B80+'RESULTADO FINAL PORCINO 2'!C80</f>
        <v>162658.29</v>
      </c>
      <c r="C80" s="2">
        <v>30188.69</v>
      </c>
      <c r="D80" s="2">
        <v>40263.34</v>
      </c>
      <c r="E80" s="2">
        <v>70601.72</v>
      </c>
      <c r="F80" s="2">
        <v>39787.28</v>
      </c>
      <c r="G80" s="69">
        <v>30675.87</v>
      </c>
      <c r="H80" s="5">
        <v>138.61</v>
      </c>
      <c r="I80" s="8"/>
      <c r="J80" s="8"/>
      <c r="K80" s="8"/>
      <c r="L80" s="8"/>
      <c r="M80" s="8"/>
      <c r="N80" s="8"/>
    </row>
    <row r="81" spans="1:14" ht="12.75">
      <c r="A81" s="63" t="s">
        <v>64</v>
      </c>
      <c r="B81" s="2">
        <f>+C81+D81+E81+'RESULTADO FINAL PORCINO 2'!B81+'RESULTADO FINAL PORCINO 2'!C81</f>
        <v>208979.46999999997</v>
      </c>
      <c r="C81" s="2">
        <v>88023.34</v>
      </c>
      <c r="D81" s="2">
        <v>33823.91</v>
      </c>
      <c r="E81" s="2">
        <v>60101.09</v>
      </c>
      <c r="F81" s="2">
        <v>34156.92</v>
      </c>
      <c r="G81" s="69">
        <v>25584.37</v>
      </c>
      <c r="H81" s="5">
        <v>359.77</v>
      </c>
      <c r="I81" s="8"/>
      <c r="J81" s="8"/>
      <c r="K81" s="8"/>
      <c r="L81" s="8"/>
      <c r="M81" s="8"/>
      <c r="N81" s="8"/>
    </row>
    <row r="82" spans="1:14" ht="12.75">
      <c r="A82" s="64" t="s">
        <v>65</v>
      </c>
      <c r="B82" s="2">
        <f>+C82+D82+E82+'RESULTADO FINAL PORCINO 2'!B82+'RESULTADO FINAL PORCINO 2'!C82</f>
        <v>526288.26</v>
      </c>
      <c r="C82" s="2">
        <v>118414.87</v>
      </c>
      <c r="D82" s="2">
        <v>77779.41</v>
      </c>
      <c r="E82" s="2">
        <v>280869.74</v>
      </c>
      <c r="F82" s="2">
        <v>101827.02</v>
      </c>
      <c r="G82" s="69">
        <v>104500.53</v>
      </c>
      <c r="H82" s="5">
        <v>74542.23</v>
      </c>
      <c r="I82" s="8"/>
      <c r="J82" s="8"/>
      <c r="K82" s="8"/>
      <c r="L82" s="8"/>
      <c r="M82" s="8"/>
      <c r="N82" s="8"/>
    </row>
    <row r="83" spans="1:14" ht="12.75">
      <c r="A83" s="62" t="s">
        <v>66</v>
      </c>
      <c r="B83" s="4">
        <f>+C83+D83+E83+'RESULTADO FINAL PORCINO 2'!B83+'RESULTADO FINAL PORCINO 2'!C83</f>
        <v>2113855.1500000004</v>
      </c>
      <c r="C83" s="4">
        <v>434654.12</v>
      </c>
      <c r="D83" s="4">
        <v>457396.66</v>
      </c>
      <c r="E83" s="4">
        <v>1020173.78</v>
      </c>
      <c r="F83" s="4">
        <v>496089.51</v>
      </c>
      <c r="G83" s="70">
        <v>282401.61</v>
      </c>
      <c r="H83" s="65">
        <v>241682.81</v>
      </c>
      <c r="I83" s="8"/>
      <c r="J83" s="8"/>
      <c r="K83" s="8"/>
      <c r="L83" s="8"/>
      <c r="M83" s="8"/>
      <c r="N83" s="8"/>
    </row>
    <row r="84" spans="1:14" ht="13.5" thickBot="1">
      <c r="A84" s="79"/>
      <c r="B84" s="3"/>
      <c r="C84" s="3"/>
      <c r="D84" s="3"/>
      <c r="E84" s="3"/>
      <c r="F84" s="3"/>
      <c r="G84" s="81"/>
      <c r="H84" s="82"/>
      <c r="I84" s="8"/>
      <c r="J84" s="8"/>
      <c r="K84" s="8"/>
      <c r="L84" s="8"/>
      <c r="M84" s="8"/>
      <c r="N84" s="8"/>
    </row>
    <row r="85" spans="1:14" ht="12.75">
      <c r="A85" s="64" t="s">
        <v>67</v>
      </c>
      <c r="B85" s="2">
        <f>+C85+D85+E85+'RESULTADO FINAL PORCINO 2'!B85+'RESULTADO FINAL PORCINO 2'!C85</f>
        <v>22909.35</v>
      </c>
      <c r="C85" s="2">
        <v>6385.83</v>
      </c>
      <c r="D85" s="2">
        <v>5303.73</v>
      </c>
      <c r="E85" s="2">
        <v>6486.58</v>
      </c>
      <c r="F85" s="2">
        <v>3964.39</v>
      </c>
      <c r="G85" s="69">
        <v>1809.12</v>
      </c>
      <c r="H85" s="5">
        <v>713.07</v>
      </c>
      <c r="I85" s="8"/>
      <c r="J85" s="8"/>
      <c r="K85" s="8"/>
      <c r="L85" s="8"/>
      <c r="M85" s="8"/>
      <c r="N85" s="8"/>
    </row>
    <row r="86" spans="1:14" ht="12.75">
      <c r="A86" s="64" t="s">
        <v>68</v>
      </c>
      <c r="B86" s="2">
        <f>+C86+D86+E86+'RESULTADO FINAL PORCINO 2'!B86+'RESULTADO FINAL PORCINO 2'!C86</f>
        <v>36752.11</v>
      </c>
      <c r="C86" s="2">
        <v>11455.73</v>
      </c>
      <c r="D86" s="2">
        <v>9903.95</v>
      </c>
      <c r="E86" s="2">
        <v>9779.5</v>
      </c>
      <c r="F86" s="2">
        <v>7327.96</v>
      </c>
      <c r="G86" s="69">
        <v>2418.96</v>
      </c>
      <c r="H86" s="5">
        <v>32.56</v>
      </c>
      <c r="I86" s="8"/>
      <c r="J86" s="8"/>
      <c r="K86" s="8"/>
      <c r="L86" s="8"/>
      <c r="M86" s="8"/>
      <c r="N86" s="8"/>
    </row>
    <row r="87" spans="1:14" ht="12.75">
      <c r="A87" s="62" t="s">
        <v>69</v>
      </c>
      <c r="B87" s="4">
        <f>+C87+D87+E87+'RESULTADO FINAL PORCINO 2'!B87+'RESULTADO FINAL PORCINO 2'!C87</f>
        <v>59661.46000000001</v>
      </c>
      <c r="C87" s="4">
        <v>17841.56</v>
      </c>
      <c r="D87" s="4">
        <v>15207.68</v>
      </c>
      <c r="E87" s="4">
        <v>16266.08</v>
      </c>
      <c r="F87" s="4">
        <v>11292.35</v>
      </c>
      <c r="G87" s="70">
        <v>4228.08</v>
      </c>
      <c r="H87" s="65">
        <v>745.63</v>
      </c>
      <c r="I87" s="8"/>
      <c r="J87" s="8"/>
      <c r="K87" s="8"/>
      <c r="L87" s="8"/>
      <c r="M87" s="8"/>
      <c r="N87" s="8"/>
    </row>
    <row r="88" spans="1:14" ht="13.5" thickBot="1">
      <c r="A88" s="62"/>
      <c r="B88" s="4"/>
      <c r="C88" s="4"/>
      <c r="D88" s="4"/>
      <c r="E88" s="4"/>
      <c r="F88" s="4"/>
      <c r="G88" s="70"/>
      <c r="H88" s="65"/>
      <c r="I88" s="8"/>
      <c r="J88" s="8"/>
      <c r="K88" s="8"/>
      <c r="L88" s="8"/>
      <c r="M88" s="8"/>
      <c r="N88" s="8"/>
    </row>
    <row r="89" spans="1:14" ht="14.25" thickBot="1" thickTop="1">
      <c r="A89" s="68" t="s">
        <v>70</v>
      </c>
      <c r="B89" s="71">
        <f>+C89+D89+E89+'RESULTADO FINAL PORCINO 2'!B89+'RESULTADO FINAL PORCINO 2'!C89</f>
        <v>25342606.380000006</v>
      </c>
      <c r="C89" s="71">
        <f aca="true" t="shared" si="0" ref="C89:H89">+C87+C83+C73+C69+C67+C62+C55+C42+C34+C29+C27+C25+C20+C18+C16+C53+C40</f>
        <v>6591178.87</v>
      </c>
      <c r="D89" s="71">
        <f t="shared" si="0"/>
        <v>5314091.190000001</v>
      </c>
      <c r="E89" s="71">
        <f t="shared" si="0"/>
        <v>10944740.450000001</v>
      </c>
      <c r="F89" s="71">
        <f t="shared" si="0"/>
        <v>4748554.891261905</v>
      </c>
      <c r="G89" s="73">
        <f t="shared" si="0"/>
        <v>4868915.063560617</v>
      </c>
      <c r="H89" s="72">
        <f t="shared" si="0"/>
        <v>1327270.5451774765</v>
      </c>
      <c r="I89" s="8"/>
      <c r="J89" s="8"/>
      <c r="K89" s="8"/>
      <c r="L89" s="8"/>
      <c r="M89" s="8"/>
      <c r="N89" s="8"/>
    </row>
    <row r="90" spans="2:8" ht="12.75">
      <c r="B90" s="8"/>
      <c r="C90" s="8"/>
      <c r="D90" s="8"/>
      <c r="E90" s="8"/>
      <c r="F90" s="8"/>
      <c r="G90" s="8"/>
      <c r="H90" s="8"/>
    </row>
    <row r="91" spans="2:8" ht="12.75">
      <c r="B91" s="8"/>
      <c r="C91" s="8"/>
      <c r="D91" s="8"/>
      <c r="E91" s="8"/>
      <c r="F91" s="8"/>
      <c r="G91" s="8"/>
      <c r="H91" s="8"/>
    </row>
    <row r="94" ht="12.75">
      <c r="B94" s="8"/>
    </row>
    <row r="96" ht="12.75">
      <c r="B96" s="8"/>
    </row>
  </sheetData>
  <mergeCells count="12"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  <mergeCell ref="E8:E11"/>
    <mergeCell ref="H8:H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49">
      <selection activeCell="D89" sqref="D89:H89"/>
    </sheetView>
  </sheetViews>
  <sheetFormatPr defaultColWidth="11.421875" defaultRowHeight="12.75"/>
  <cols>
    <col min="1" max="1" width="20.57421875" style="0" customWidth="1"/>
    <col min="3" max="3" width="14.28125" style="0" customWidth="1"/>
    <col min="4" max="4" width="12.7109375" style="0" customWidth="1"/>
    <col min="5" max="5" width="13.421875" style="0" customWidth="1"/>
  </cols>
  <sheetData>
    <row r="1" ht="15">
      <c r="D1" s="97" t="s">
        <v>125</v>
      </c>
    </row>
    <row r="2" ht="12.75">
      <c r="D2" s="99" t="s">
        <v>124</v>
      </c>
    </row>
    <row r="3" ht="17.25" customHeight="1" thickBot="1"/>
    <row r="4" spans="1:7" ht="15.75">
      <c r="A4" s="109" t="s">
        <v>126</v>
      </c>
      <c r="B4" s="110"/>
      <c r="C4" s="110"/>
      <c r="D4" s="110"/>
      <c r="E4" s="110"/>
      <c r="F4" s="110"/>
      <c r="G4" s="111"/>
    </row>
    <row r="5" spans="1:7" ht="12.75">
      <c r="A5" s="112" t="s">
        <v>0</v>
      </c>
      <c r="B5" s="113"/>
      <c r="C5" s="113"/>
      <c r="D5" s="113"/>
      <c r="E5" s="113"/>
      <c r="F5" s="113"/>
      <c r="G5" s="114"/>
    </row>
    <row r="6" spans="1:7" ht="13.5" thickBot="1">
      <c r="A6" s="115" t="s">
        <v>127</v>
      </c>
      <c r="B6" s="116"/>
      <c r="C6" s="116"/>
      <c r="D6" s="116"/>
      <c r="E6" s="116"/>
      <c r="F6" s="116"/>
      <c r="G6" s="117"/>
    </row>
    <row r="7" spans="1:7" ht="12.75" customHeight="1">
      <c r="A7" s="139" t="s">
        <v>1</v>
      </c>
      <c r="B7" s="142" t="s">
        <v>71</v>
      </c>
      <c r="C7" s="147" t="s">
        <v>72</v>
      </c>
      <c r="D7" s="148"/>
      <c r="E7" s="148"/>
      <c r="F7" s="148"/>
      <c r="G7" s="149"/>
    </row>
    <row r="8" spans="1:7" ht="12.75" customHeight="1">
      <c r="A8" s="140"/>
      <c r="B8" s="143"/>
      <c r="C8" s="137" t="s">
        <v>73</v>
      </c>
      <c r="D8" s="133" t="s">
        <v>74</v>
      </c>
      <c r="E8" s="134"/>
      <c r="F8" s="135" t="s">
        <v>75</v>
      </c>
      <c r="G8" s="136"/>
    </row>
    <row r="9" spans="1:7" ht="12.75" customHeight="1">
      <c r="A9" s="140"/>
      <c r="B9" s="144"/>
      <c r="C9" s="150"/>
      <c r="D9" s="137" t="s">
        <v>76</v>
      </c>
      <c r="E9" s="137" t="s">
        <v>77</v>
      </c>
      <c r="F9" s="152" t="s">
        <v>78</v>
      </c>
      <c r="G9" s="154" t="s">
        <v>79</v>
      </c>
    </row>
    <row r="10" spans="1:7" ht="12.75">
      <c r="A10" s="141"/>
      <c r="B10" s="145"/>
      <c r="C10" s="150"/>
      <c r="D10" s="138"/>
      <c r="E10" s="151"/>
      <c r="F10" s="153"/>
      <c r="G10" s="155"/>
    </row>
    <row r="11" spans="1:7" ht="13.5" thickBot="1">
      <c r="A11" s="141"/>
      <c r="B11" s="146"/>
      <c r="C11" s="150"/>
      <c r="D11" s="138"/>
      <c r="E11" s="151"/>
      <c r="F11" s="138"/>
      <c r="G11" s="155"/>
    </row>
    <row r="12" spans="1:13" ht="12.75">
      <c r="A12" s="96" t="s">
        <v>10</v>
      </c>
      <c r="B12" s="1">
        <v>476.13</v>
      </c>
      <c r="C12" s="1">
        <v>39199.06</v>
      </c>
      <c r="D12" s="1">
        <v>3020.57</v>
      </c>
      <c r="E12" s="1">
        <v>2024.52</v>
      </c>
      <c r="F12" s="1">
        <v>27006.38</v>
      </c>
      <c r="G12" s="84">
        <v>7147.56</v>
      </c>
      <c r="H12" s="8"/>
      <c r="I12" s="8"/>
      <c r="J12" s="8"/>
      <c r="K12" s="8"/>
      <c r="L12" s="8"/>
      <c r="M12" s="8"/>
    </row>
    <row r="13" spans="1:13" ht="12.75">
      <c r="A13" s="64" t="s">
        <v>11</v>
      </c>
      <c r="B13" s="2">
        <v>326.86</v>
      </c>
      <c r="C13" s="2">
        <v>13438.91</v>
      </c>
      <c r="D13" s="2">
        <v>534.96</v>
      </c>
      <c r="E13" s="2">
        <v>480.31</v>
      </c>
      <c r="F13" s="2">
        <v>10087.19</v>
      </c>
      <c r="G13" s="5">
        <v>2336.49</v>
      </c>
      <c r="H13" s="8"/>
      <c r="I13" s="8"/>
      <c r="J13" s="8"/>
      <c r="K13" s="8"/>
      <c r="L13" s="8"/>
      <c r="M13" s="8"/>
    </row>
    <row r="14" spans="1:13" ht="12.75">
      <c r="A14" s="64" t="s">
        <v>12</v>
      </c>
      <c r="B14" s="2">
        <v>208.5</v>
      </c>
      <c r="C14" s="2">
        <v>37681.71</v>
      </c>
      <c r="D14" s="2">
        <v>3963</v>
      </c>
      <c r="E14" s="2">
        <v>2110.12</v>
      </c>
      <c r="F14" s="2">
        <v>24666.45</v>
      </c>
      <c r="G14" s="5">
        <v>6942.16</v>
      </c>
      <c r="H14" s="8"/>
      <c r="I14" s="8"/>
      <c r="J14" s="8"/>
      <c r="K14" s="8"/>
      <c r="L14" s="8"/>
      <c r="M14" s="8"/>
    </row>
    <row r="15" spans="1:13" ht="12.75">
      <c r="A15" s="64" t="s">
        <v>13</v>
      </c>
      <c r="B15" s="2">
        <v>129.4</v>
      </c>
      <c r="C15" s="2">
        <v>16575.46</v>
      </c>
      <c r="D15" s="2">
        <v>1073.52</v>
      </c>
      <c r="E15" s="2">
        <v>777.41</v>
      </c>
      <c r="F15" s="2">
        <v>11523.13</v>
      </c>
      <c r="G15" s="5">
        <v>3201.41</v>
      </c>
      <c r="H15" s="8"/>
      <c r="I15" s="8"/>
      <c r="J15" s="8"/>
      <c r="K15" s="8"/>
      <c r="L15" s="8"/>
      <c r="M15" s="8"/>
    </row>
    <row r="16" spans="1:13" ht="12.75">
      <c r="A16" s="78" t="s">
        <v>14</v>
      </c>
      <c r="B16" s="4">
        <v>1140.89</v>
      </c>
      <c r="C16" s="4">
        <v>106895.14</v>
      </c>
      <c r="D16" s="4">
        <v>8592.05</v>
      </c>
      <c r="E16" s="4">
        <v>5392.36</v>
      </c>
      <c r="F16" s="4">
        <v>73283.15</v>
      </c>
      <c r="G16" s="65">
        <v>19627.62</v>
      </c>
      <c r="H16" s="8"/>
      <c r="I16" s="8"/>
      <c r="J16" s="8"/>
      <c r="K16" s="8"/>
      <c r="L16" s="8"/>
      <c r="M16" s="8"/>
    </row>
    <row r="17" spans="1:13" ht="13.5" thickBot="1">
      <c r="A17" s="79"/>
      <c r="B17" s="3"/>
      <c r="C17" s="3"/>
      <c r="D17" s="80"/>
      <c r="E17" s="3"/>
      <c r="F17" s="3"/>
      <c r="G17" s="82"/>
      <c r="H17" s="8"/>
      <c r="I17" s="8"/>
      <c r="J17" s="8"/>
      <c r="K17" s="8"/>
      <c r="L17" s="8"/>
      <c r="M17" s="8"/>
    </row>
    <row r="18" spans="1:13" ht="12.75">
      <c r="A18" s="89" t="s">
        <v>15</v>
      </c>
      <c r="B18" s="90">
        <v>187</v>
      </c>
      <c r="C18" s="90">
        <v>2068</v>
      </c>
      <c r="D18" s="92">
        <v>265</v>
      </c>
      <c r="E18" s="90">
        <v>265</v>
      </c>
      <c r="F18" s="90">
        <v>1025</v>
      </c>
      <c r="G18" s="93">
        <v>513</v>
      </c>
      <c r="H18" s="8"/>
      <c r="I18" s="8"/>
      <c r="J18" s="8"/>
      <c r="K18" s="8"/>
      <c r="L18" s="8"/>
      <c r="M18" s="8"/>
    </row>
    <row r="19" spans="1:13" ht="13.5" thickBot="1">
      <c r="A19" s="79"/>
      <c r="B19" s="3"/>
      <c r="C19" s="3"/>
      <c r="D19" s="80"/>
      <c r="E19" s="3"/>
      <c r="F19" s="3"/>
      <c r="G19" s="82"/>
      <c r="H19" s="8"/>
      <c r="I19" s="8"/>
      <c r="J19" s="8"/>
      <c r="K19" s="8"/>
      <c r="L19" s="8"/>
      <c r="M19" s="8"/>
    </row>
    <row r="20" spans="1:13" ht="12.75">
      <c r="A20" s="89" t="s">
        <v>16</v>
      </c>
      <c r="B20" s="90">
        <v>72.62</v>
      </c>
      <c r="C20" s="91">
        <v>850.22</v>
      </c>
      <c r="D20" s="92">
        <v>73.72</v>
      </c>
      <c r="E20" s="90">
        <v>75.93</v>
      </c>
      <c r="F20" s="90">
        <v>384.69</v>
      </c>
      <c r="G20" s="93">
        <v>315.86</v>
      </c>
      <c r="H20" s="8"/>
      <c r="I20" s="8"/>
      <c r="J20" s="8"/>
      <c r="K20" s="8"/>
      <c r="L20" s="8"/>
      <c r="M20" s="8"/>
    </row>
    <row r="21" spans="1:13" ht="13.5" thickBot="1">
      <c r="A21" s="79"/>
      <c r="B21" s="3"/>
      <c r="C21" s="3"/>
      <c r="D21" s="3"/>
      <c r="E21" s="3"/>
      <c r="F21" s="3"/>
      <c r="G21" s="82"/>
      <c r="H21" s="8"/>
      <c r="I21" s="8"/>
      <c r="J21" s="8"/>
      <c r="K21" s="8"/>
      <c r="L21" s="8"/>
      <c r="M21" s="8"/>
    </row>
    <row r="22" spans="1:13" ht="12.75">
      <c r="A22" s="63" t="s">
        <v>17</v>
      </c>
      <c r="B22" s="2">
        <v>55</v>
      </c>
      <c r="C22" s="2">
        <v>2177</v>
      </c>
      <c r="D22" s="2">
        <v>0</v>
      </c>
      <c r="E22" s="2">
        <v>115</v>
      </c>
      <c r="F22" s="2">
        <v>0</v>
      </c>
      <c r="G22" s="5">
        <v>2062</v>
      </c>
      <c r="H22" s="8"/>
      <c r="I22" s="8"/>
      <c r="J22" s="8"/>
      <c r="K22" s="8"/>
      <c r="L22" s="8"/>
      <c r="M22" s="8"/>
    </row>
    <row r="23" spans="1:13" ht="12.75">
      <c r="A23" s="63" t="s">
        <v>18</v>
      </c>
      <c r="B23" s="2">
        <v>19</v>
      </c>
      <c r="C23" s="2">
        <v>1350</v>
      </c>
      <c r="D23" s="95">
        <v>0</v>
      </c>
      <c r="E23" s="2">
        <v>150</v>
      </c>
      <c r="F23" s="2">
        <v>0</v>
      </c>
      <c r="G23" s="5">
        <v>1200</v>
      </c>
      <c r="H23" s="8"/>
      <c r="I23" s="8"/>
      <c r="J23" s="8"/>
      <c r="K23" s="8"/>
      <c r="L23" s="8"/>
      <c r="M23" s="8"/>
    </row>
    <row r="24" spans="1:13" ht="12.75">
      <c r="A24" s="64" t="s">
        <v>19</v>
      </c>
      <c r="B24" s="2">
        <v>31</v>
      </c>
      <c r="C24" s="2">
        <v>1521</v>
      </c>
      <c r="D24" s="95">
        <v>0</v>
      </c>
      <c r="E24" s="2">
        <v>235</v>
      </c>
      <c r="F24" s="2">
        <v>0</v>
      </c>
      <c r="G24" s="5">
        <v>1286</v>
      </c>
      <c r="H24" s="8"/>
      <c r="I24" s="8"/>
      <c r="J24" s="8"/>
      <c r="K24" s="8"/>
      <c r="L24" s="8"/>
      <c r="M24" s="8"/>
    </row>
    <row r="25" spans="1:13" ht="12.75">
      <c r="A25" s="78" t="s">
        <v>20</v>
      </c>
      <c r="B25" s="4">
        <v>105</v>
      </c>
      <c r="C25" s="4">
        <v>5048</v>
      </c>
      <c r="D25" s="4">
        <v>0</v>
      </c>
      <c r="E25" s="4">
        <v>500</v>
      </c>
      <c r="F25" s="4">
        <v>0</v>
      </c>
      <c r="G25" s="65">
        <v>4548</v>
      </c>
      <c r="H25" s="8"/>
      <c r="I25" s="8"/>
      <c r="J25" s="8"/>
      <c r="K25" s="8"/>
      <c r="L25" s="8"/>
      <c r="M25" s="8"/>
    </row>
    <row r="26" spans="1:13" ht="13.5" thickBot="1">
      <c r="A26" s="79"/>
      <c r="B26" s="3"/>
      <c r="C26" s="3"/>
      <c r="D26" s="80"/>
      <c r="E26" s="3"/>
      <c r="F26" s="3"/>
      <c r="G26" s="82"/>
      <c r="H26" s="8"/>
      <c r="I26" s="8"/>
      <c r="J26" s="8"/>
      <c r="K26" s="8"/>
      <c r="L26" s="8"/>
      <c r="M26" s="8"/>
    </row>
    <row r="27" spans="1:13" ht="12.75">
      <c r="A27" s="78" t="s">
        <v>21</v>
      </c>
      <c r="B27" s="4">
        <v>500.55</v>
      </c>
      <c r="C27" s="4">
        <v>63415.31</v>
      </c>
      <c r="D27" s="83">
        <v>10145.89</v>
      </c>
      <c r="E27" s="4">
        <v>7737.06</v>
      </c>
      <c r="F27" s="4">
        <v>29523.66</v>
      </c>
      <c r="G27" s="65">
        <v>16008.74</v>
      </c>
      <c r="H27" s="8"/>
      <c r="I27" s="8"/>
      <c r="J27" s="8"/>
      <c r="K27" s="8"/>
      <c r="L27" s="8"/>
      <c r="M27" s="8"/>
    </row>
    <row r="28" spans="1:13" ht="13.5" thickBot="1">
      <c r="A28" s="79"/>
      <c r="B28" s="3"/>
      <c r="C28" s="3"/>
      <c r="D28" s="80"/>
      <c r="E28" s="3"/>
      <c r="F28" s="3"/>
      <c r="G28" s="82"/>
      <c r="H28" s="8"/>
      <c r="I28" s="8"/>
      <c r="J28" s="8"/>
      <c r="K28" s="8"/>
      <c r="L28" s="8"/>
      <c r="M28" s="8"/>
    </row>
    <row r="29" spans="1:13" ht="12.75">
      <c r="A29" s="78" t="s">
        <v>22</v>
      </c>
      <c r="B29" s="4">
        <v>107.13</v>
      </c>
      <c r="C29" s="4">
        <v>5651.71</v>
      </c>
      <c r="D29" s="83">
        <v>305.18</v>
      </c>
      <c r="E29" s="4">
        <v>558.58</v>
      </c>
      <c r="F29" s="4">
        <v>1957.06</v>
      </c>
      <c r="G29" s="65">
        <v>2830.9</v>
      </c>
      <c r="H29" s="8"/>
      <c r="I29" s="8"/>
      <c r="J29" s="8"/>
      <c r="K29" s="8"/>
      <c r="L29" s="8"/>
      <c r="M29" s="8"/>
    </row>
    <row r="30" spans="1:13" ht="13.5" thickBot="1">
      <c r="A30" s="79"/>
      <c r="B30" s="3"/>
      <c r="C30" s="3"/>
      <c r="D30" s="80"/>
      <c r="E30" s="3"/>
      <c r="F30" s="3"/>
      <c r="G30" s="82"/>
      <c r="H30" s="8"/>
      <c r="I30" s="8"/>
      <c r="J30" s="8"/>
      <c r="K30" s="8"/>
      <c r="L30" s="8"/>
      <c r="M30" s="8"/>
    </row>
    <row r="31" spans="1:13" ht="12.75">
      <c r="A31" s="64" t="s">
        <v>23</v>
      </c>
      <c r="B31" s="2">
        <v>1796.2</v>
      </c>
      <c r="C31" s="2">
        <v>163684.39</v>
      </c>
      <c r="D31" s="2">
        <v>10132.22</v>
      </c>
      <c r="E31" s="2">
        <v>17802.69</v>
      </c>
      <c r="F31" s="2">
        <v>105812.85</v>
      </c>
      <c r="G31" s="84">
        <v>29936.66</v>
      </c>
      <c r="H31" s="8"/>
      <c r="I31" s="8"/>
      <c r="J31" s="8"/>
      <c r="K31" s="8"/>
      <c r="L31" s="8"/>
      <c r="M31" s="8"/>
    </row>
    <row r="32" spans="1:13" ht="12.75">
      <c r="A32" s="64" t="s">
        <v>24</v>
      </c>
      <c r="B32" s="2">
        <v>722.56</v>
      </c>
      <c r="C32" s="2">
        <v>71867.04</v>
      </c>
      <c r="D32" s="2">
        <v>4995.02</v>
      </c>
      <c r="E32" s="2">
        <v>7239.35</v>
      </c>
      <c r="F32" s="2">
        <v>45186.32</v>
      </c>
      <c r="G32" s="5">
        <v>14446.37</v>
      </c>
      <c r="H32" s="8"/>
      <c r="I32" s="8"/>
      <c r="J32" s="8"/>
      <c r="K32" s="8"/>
      <c r="L32" s="8"/>
      <c r="M32" s="8"/>
    </row>
    <row r="33" spans="1:13" ht="12.75">
      <c r="A33" s="64" t="s">
        <v>25</v>
      </c>
      <c r="B33" s="2">
        <v>1258.61</v>
      </c>
      <c r="C33" s="2">
        <v>218276.77</v>
      </c>
      <c r="D33" s="2">
        <v>15329.86</v>
      </c>
      <c r="E33" s="2">
        <v>25102.74</v>
      </c>
      <c r="F33" s="2">
        <v>140266.8</v>
      </c>
      <c r="G33" s="5">
        <v>37577.42</v>
      </c>
      <c r="H33" s="8"/>
      <c r="I33" s="8"/>
      <c r="J33" s="8"/>
      <c r="K33" s="8"/>
      <c r="L33" s="8"/>
      <c r="M33" s="8"/>
    </row>
    <row r="34" spans="1:13" ht="12.75">
      <c r="A34" s="78" t="s">
        <v>26</v>
      </c>
      <c r="B34" s="4">
        <v>3777.37</v>
      </c>
      <c r="C34" s="4">
        <v>453828.2</v>
      </c>
      <c r="D34" s="4">
        <v>30457.1</v>
      </c>
      <c r="E34" s="4">
        <v>50144.78</v>
      </c>
      <c r="F34" s="4">
        <v>291265.97</v>
      </c>
      <c r="G34" s="65">
        <v>81960.45</v>
      </c>
      <c r="H34" s="8"/>
      <c r="I34" s="8"/>
      <c r="J34" s="8"/>
      <c r="K34" s="8"/>
      <c r="L34" s="8"/>
      <c r="M34" s="8"/>
    </row>
    <row r="35" spans="1:13" ht="13.5" thickBot="1">
      <c r="A35" s="79"/>
      <c r="B35" s="3"/>
      <c r="C35" s="3"/>
      <c r="D35" s="3"/>
      <c r="E35" s="3"/>
      <c r="F35" s="3"/>
      <c r="G35" s="82"/>
      <c r="H35" s="8"/>
      <c r="I35" s="8"/>
      <c r="J35" s="8"/>
      <c r="K35" s="8"/>
      <c r="L35" s="8"/>
      <c r="M35" s="8"/>
    </row>
    <row r="36" spans="1:13" ht="12.75">
      <c r="A36" s="64" t="s">
        <v>27</v>
      </c>
      <c r="B36" s="2">
        <v>1590.68</v>
      </c>
      <c r="C36" s="2">
        <v>181486.69</v>
      </c>
      <c r="D36" s="2">
        <v>13549.12</v>
      </c>
      <c r="E36" s="2">
        <v>13367.9</v>
      </c>
      <c r="F36" s="2">
        <v>120042.08</v>
      </c>
      <c r="G36" s="5">
        <v>34527.48</v>
      </c>
      <c r="H36" s="8"/>
      <c r="I36" s="8"/>
      <c r="J36" s="8"/>
      <c r="K36" s="8"/>
      <c r="L36" s="8"/>
      <c r="M36" s="8"/>
    </row>
    <row r="37" spans="1:13" ht="12.75">
      <c r="A37" s="64" t="s">
        <v>28</v>
      </c>
      <c r="B37" s="2">
        <v>718.15</v>
      </c>
      <c r="C37" s="2">
        <v>68833.38</v>
      </c>
      <c r="D37" s="2">
        <v>7228.64</v>
      </c>
      <c r="E37" s="2">
        <v>6795.82</v>
      </c>
      <c r="F37" s="2">
        <v>39073.95</v>
      </c>
      <c r="G37" s="5">
        <v>15735</v>
      </c>
      <c r="H37" s="8"/>
      <c r="I37" s="8"/>
      <c r="J37" s="8"/>
      <c r="K37" s="8"/>
      <c r="L37" s="8"/>
      <c r="M37" s="8"/>
    </row>
    <row r="38" spans="1:13" ht="12.75">
      <c r="A38" s="64" t="s">
        <v>29</v>
      </c>
      <c r="B38" s="2">
        <v>1846.1</v>
      </c>
      <c r="C38" s="2">
        <v>288818.25</v>
      </c>
      <c r="D38" s="2">
        <v>33966.54</v>
      </c>
      <c r="E38" s="2">
        <v>32385.36</v>
      </c>
      <c r="F38" s="2">
        <v>171333.61</v>
      </c>
      <c r="G38" s="5">
        <v>51132.67</v>
      </c>
      <c r="H38" s="8"/>
      <c r="I38" s="8"/>
      <c r="J38" s="8"/>
      <c r="K38" s="8"/>
      <c r="L38" s="8"/>
      <c r="M38" s="8"/>
    </row>
    <row r="39" spans="1:13" ht="12.75">
      <c r="A39" s="64" t="s">
        <v>30</v>
      </c>
      <c r="B39" s="2">
        <v>368.72</v>
      </c>
      <c r="C39" s="2">
        <v>57794.59</v>
      </c>
      <c r="D39" s="2">
        <v>9690.11</v>
      </c>
      <c r="E39" s="2">
        <v>6544.8</v>
      </c>
      <c r="F39" s="2">
        <v>31065.75</v>
      </c>
      <c r="G39" s="5">
        <v>10493.94</v>
      </c>
      <c r="H39" s="8"/>
      <c r="I39" s="8"/>
      <c r="J39" s="8"/>
      <c r="K39" s="8"/>
      <c r="L39" s="8"/>
      <c r="M39" s="8"/>
    </row>
    <row r="40" spans="1:13" ht="12.75">
      <c r="A40" s="78" t="s">
        <v>31</v>
      </c>
      <c r="B40" s="4">
        <v>4523.65</v>
      </c>
      <c r="C40" s="4">
        <v>596932.91</v>
      </c>
      <c r="D40" s="4">
        <v>64434.41</v>
      </c>
      <c r="E40" s="4">
        <v>59093.88</v>
      </c>
      <c r="F40" s="4">
        <v>361515.39</v>
      </c>
      <c r="G40" s="65">
        <v>111889.09</v>
      </c>
      <c r="H40" s="8"/>
      <c r="I40" s="8"/>
      <c r="J40" s="8"/>
      <c r="K40" s="8"/>
      <c r="L40" s="8"/>
      <c r="M40" s="8"/>
    </row>
    <row r="41" spans="1:13" ht="13.5" thickBot="1">
      <c r="A41" s="79"/>
      <c r="B41" s="3"/>
      <c r="C41" s="3"/>
      <c r="D41" s="3"/>
      <c r="E41" s="3"/>
      <c r="F41" s="3"/>
      <c r="G41" s="82"/>
      <c r="H41" s="8"/>
      <c r="I41" s="8"/>
      <c r="J41" s="8"/>
      <c r="K41" s="8"/>
      <c r="L41" s="8"/>
      <c r="M41" s="8"/>
    </row>
    <row r="42" spans="1:13" ht="12.75">
      <c r="A42" s="78" t="s">
        <v>32</v>
      </c>
      <c r="B42" s="4">
        <v>1442.87</v>
      </c>
      <c r="C42" s="4">
        <v>17855.44</v>
      </c>
      <c r="D42" s="4">
        <v>1449.55</v>
      </c>
      <c r="E42" s="4">
        <v>1134.44</v>
      </c>
      <c r="F42" s="4">
        <v>10845.85</v>
      </c>
      <c r="G42" s="65">
        <v>4425.61</v>
      </c>
      <c r="H42" s="8"/>
      <c r="I42" s="8"/>
      <c r="J42" s="8"/>
      <c r="K42" s="8"/>
      <c r="L42" s="8"/>
      <c r="M42" s="8"/>
    </row>
    <row r="43" spans="1:13" ht="13.5" thickBot="1">
      <c r="A43" s="79"/>
      <c r="B43" s="3"/>
      <c r="C43" s="3"/>
      <c r="D43" s="3"/>
      <c r="E43" s="3"/>
      <c r="F43" s="3"/>
      <c r="G43" s="82"/>
      <c r="H43" s="8"/>
      <c r="I43" s="8"/>
      <c r="J43" s="8"/>
      <c r="K43" s="8"/>
      <c r="L43" s="8"/>
      <c r="M43" s="8"/>
    </row>
    <row r="44" spans="1:15" ht="12.75">
      <c r="A44" s="63" t="s">
        <v>33</v>
      </c>
      <c r="B44" s="2">
        <v>373.13</v>
      </c>
      <c r="C44" s="2">
        <v>16700.86</v>
      </c>
      <c r="D44" s="2">
        <v>1214.08</v>
      </c>
      <c r="E44" s="2">
        <v>827.11</v>
      </c>
      <c r="F44" s="2">
        <v>11190.99</v>
      </c>
      <c r="G44" s="5">
        <v>3468.65</v>
      </c>
      <c r="H44" s="8"/>
      <c r="I44" s="8"/>
      <c r="J44" s="10"/>
      <c r="K44" s="10"/>
      <c r="L44" s="10"/>
      <c r="M44" s="10"/>
      <c r="N44" s="9"/>
      <c r="O44" s="9"/>
    </row>
    <row r="45" spans="1:13" ht="12.75">
      <c r="A45" s="63" t="s">
        <v>34</v>
      </c>
      <c r="B45" s="2">
        <v>262.47</v>
      </c>
      <c r="C45" s="2">
        <v>37655.46</v>
      </c>
      <c r="D45" s="2">
        <v>942.47</v>
      </c>
      <c r="E45" s="2">
        <v>2397.93</v>
      </c>
      <c r="F45" s="2">
        <v>19014.98</v>
      </c>
      <c r="G45" s="5">
        <v>15300.09</v>
      </c>
      <c r="H45" s="8"/>
      <c r="I45" s="8"/>
      <c r="J45" s="8"/>
      <c r="K45" s="8"/>
      <c r="L45" s="8"/>
      <c r="M45" s="8"/>
    </row>
    <row r="46" spans="1:13" ht="12.75">
      <c r="A46" s="63" t="s">
        <v>35</v>
      </c>
      <c r="B46" s="2">
        <v>150.05</v>
      </c>
      <c r="C46" s="2">
        <v>8766.94</v>
      </c>
      <c r="D46" s="2">
        <v>299.56</v>
      </c>
      <c r="E46" s="2">
        <v>1213.46</v>
      </c>
      <c r="F46" s="2">
        <v>5386.92</v>
      </c>
      <c r="G46" s="5">
        <v>1867.03</v>
      </c>
      <c r="H46" s="8"/>
      <c r="I46" s="8"/>
      <c r="J46" s="8"/>
      <c r="K46" s="8"/>
      <c r="L46" s="8"/>
      <c r="M46" s="8"/>
    </row>
    <row r="47" spans="1:13" ht="12.75">
      <c r="A47" s="64" t="s">
        <v>36</v>
      </c>
      <c r="B47" s="2">
        <v>94.47</v>
      </c>
      <c r="C47" s="2">
        <v>15045.8</v>
      </c>
      <c r="D47" s="2">
        <v>1296.35</v>
      </c>
      <c r="E47" s="2">
        <v>1071.39</v>
      </c>
      <c r="F47" s="2">
        <v>8052.72</v>
      </c>
      <c r="G47" s="5">
        <v>4625.36</v>
      </c>
      <c r="H47" s="8"/>
      <c r="I47" s="8"/>
      <c r="J47" s="8"/>
      <c r="K47" s="8"/>
      <c r="L47" s="8"/>
      <c r="M47" s="8"/>
    </row>
    <row r="48" spans="1:15" ht="12.75">
      <c r="A48" s="64" t="s">
        <v>37</v>
      </c>
      <c r="B48" s="2">
        <v>3201.15</v>
      </c>
      <c r="C48" s="2">
        <v>61687.24</v>
      </c>
      <c r="D48" s="2">
        <v>2947.13</v>
      </c>
      <c r="E48" s="2">
        <v>1459.47</v>
      </c>
      <c r="F48" s="2">
        <v>39995.89</v>
      </c>
      <c r="G48" s="5">
        <v>17284.8</v>
      </c>
      <c r="H48" s="8"/>
      <c r="I48" s="8"/>
      <c r="J48" s="10"/>
      <c r="K48" s="10"/>
      <c r="L48" s="10"/>
      <c r="M48" s="10"/>
      <c r="N48" s="9"/>
      <c r="O48" s="9"/>
    </row>
    <row r="49" spans="1:13" ht="12.75">
      <c r="A49" s="64" t="s">
        <v>38</v>
      </c>
      <c r="B49" s="2">
        <v>1552.04</v>
      </c>
      <c r="C49" s="2">
        <v>144203.92</v>
      </c>
      <c r="D49" s="2">
        <v>7331.88</v>
      </c>
      <c r="E49" s="2">
        <v>7584.32</v>
      </c>
      <c r="F49" s="2">
        <v>101028.7</v>
      </c>
      <c r="G49" s="5">
        <v>28258.95</v>
      </c>
      <c r="H49" s="8"/>
      <c r="I49" s="8"/>
      <c r="J49" s="8"/>
      <c r="K49" s="8"/>
      <c r="L49" s="8"/>
      <c r="M49" s="8"/>
    </row>
    <row r="50" spans="1:13" ht="12.75">
      <c r="A50" s="64" t="s">
        <v>39</v>
      </c>
      <c r="B50" s="2">
        <v>208.61</v>
      </c>
      <c r="C50" s="2">
        <v>38060.19</v>
      </c>
      <c r="D50" s="2">
        <v>1189.95</v>
      </c>
      <c r="E50" s="2">
        <v>1361.94</v>
      </c>
      <c r="F50" s="2">
        <v>27680.9</v>
      </c>
      <c r="G50" s="5">
        <v>7827.36</v>
      </c>
      <c r="H50" s="8"/>
      <c r="I50" s="8"/>
      <c r="J50" s="8"/>
      <c r="K50" s="8"/>
      <c r="L50" s="8"/>
      <c r="M50" s="8"/>
    </row>
    <row r="51" spans="1:13" ht="12.75">
      <c r="A51" s="64" t="s">
        <v>40</v>
      </c>
      <c r="B51" s="2">
        <v>464.78</v>
      </c>
      <c r="C51" s="2">
        <v>34116.86</v>
      </c>
      <c r="D51" s="2">
        <v>837.28</v>
      </c>
      <c r="E51" s="2">
        <v>910.07</v>
      </c>
      <c r="F51" s="2">
        <v>23429.81</v>
      </c>
      <c r="G51" s="5">
        <v>8939.71</v>
      </c>
      <c r="H51" s="8"/>
      <c r="I51" s="8"/>
      <c r="J51" s="8"/>
      <c r="K51" s="8"/>
      <c r="L51" s="8"/>
      <c r="M51" s="8"/>
    </row>
    <row r="52" spans="1:13" ht="12.75">
      <c r="A52" s="64" t="s">
        <v>41</v>
      </c>
      <c r="B52" s="2">
        <v>1604.79</v>
      </c>
      <c r="C52" s="2">
        <v>41268.21</v>
      </c>
      <c r="D52" s="2">
        <v>1260.99</v>
      </c>
      <c r="E52" s="2">
        <v>664.51</v>
      </c>
      <c r="F52" s="2">
        <v>30287.09</v>
      </c>
      <c r="G52" s="5">
        <v>9055.65</v>
      </c>
      <c r="H52" s="8"/>
      <c r="I52" s="8"/>
      <c r="J52" s="8"/>
      <c r="K52" s="8"/>
      <c r="L52" s="8"/>
      <c r="M52" s="8"/>
    </row>
    <row r="53" spans="1:13" ht="12.75">
      <c r="A53" s="88" t="s">
        <v>42</v>
      </c>
      <c r="B53" s="4">
        <v>7911.49</v>
      </c>
      <c r="C53" s="4">
        <v>397505.48</v>
      </c>
      <c r="D53" s="4">
        <v>17319.69</v>
      </c>
      <c r="E53" s="4">
        <v>17490.2</v>
      </c>
      <c r="F53" s="4">
        <v>266068</v>
      </c>
      <c r="G53" s="65">
        <v>96627.6</v>
      </c>
      <c r="H53" s="8"/>
      <c r="I53" s="8"/>
      <c r="J53" s="8"/>
      <c r="K53" s="8"/>
      <c r="L53" s="8"/>
      <c r="M53" s="8"/>
    </row>
    <row r="54" spans="1:13" ht="13.5" thickBot="1">
      <c r="A54" s="85"/>
      <c r="B54" s="3"/>
      <c r="C54" s="3"/>
      <c r="D54" s="3"/>
      <c r="E54" s="3"/>
      <c r="F54" s="3"/>
      <c r="G54" s="82"/>
      <c r="H54" s="8"/>
      <c r="I54" s="8"/>
      <c r="J54" s="8"/>
      <c r="K54" s="8"/>
      <c r="L54" s="8"/>
      <c r="M54" s="8"/>
    </row>
    <row r="55" spans="1:13" ht="12.75">
      <c r="A55" s="78" t="s">
        <v>43</v>
      </c>
      <c r="B55" s="4">
        <v>120.04</v>
      </c>
      <c r="C55" s="4">
        <v>3230.86</v>
      </c>
      <c r="D55" s="4">
        <v>220.91</v>
      </c>
      <c r="E55" s="4">
        <v>155.77</v>
      </c>
      <c r="F55" s="4">
        <v>2263.68</v>
      </c>
      <c r="G55" s="65">
        <v>590.5</v>
      </c>
      <c r="H55" s="8"/>
      <c r="I55" s="8"/>
      <c r="J55" s="8"/>
      <c r="K55" s="8"/>
      <c r="L55" s="8"/>
      <c r="M55" s="8"/>
    </row>
    <row r="56" spans="1:13" ht="13.5" thickBot="1">
      <c r="A56" s="79"/>
      <c r="B56" s="3"/>
      <c r="C56" s="3"/>
      <c r="D56" s="3"/>
      <c r="E56" s="3"/>
      <c r="F56" s="3"/>
      <c r="G56" s="82"/>
      <c r="H56" s="8"/>
      <c r="I56" s="8"/>
      <c r="J56" s="8"/>
      <c r="K56" s="8"/>
      <c r="L56" s="8"/>
      <c r="M56" s="8"/>
    </row>
    <row r="57" spans="1:13" ht="12.75">
      <c r="A57" s="64" t="s">
        <v>44</v>
      </c>
      <c r="B57" s="2">
        <v>272.41</v>
      </c>
      <c r="C57" s="2">
        <v>21303.67</v>
      </c>
      <c r="D57" s="2">
        <v>3844.21</v>
      </c>
      <c r="E57" s="2">
        <v>4227.28</v>
      </c>
      <c r="F57" s="2">
        <v>6561.99</v>
      </c>
      <c r="G57" s="5">
        <v>6670.2</v>
      </c>
      <c r="H57" s="8"/>
      <c r="I57" s="8"/>
      <c r="J57" s="8"/>
      <c r="K57" s="8"/>
      <c r="L57" s="8"/>
      <c r="M57" s="8"/>
    </row>
    <row r="58" spans="1:13" ht="12.75">
      <c r="A58" s="63" t="s">
        <v>45</v>
      </c>
      <c r="B58" s="2">
        <v>395.75</v>
      </c>
      <c r="C58" s="2">
        <v>13215.38</v>
      </c>
      <c r="D58" s="2">
        <v>881.22</v>
      </c>
      <c r="E58" s="2">
        <v>570.4</v>
      </c>
      <c r="F58" s="2">
        <v>3135.16</v>
      </c>
      <c r="G58" s="5">
        <v>8628.61</v>
      </c>
      <c r="H58" s="8"/>
      <c r="I58" s="8"/>
      <c r="J58" s="8"/>
      <c r="K58" s="8"/>
      <c r="L58" s="8"/>
      <c r="M58" s="8"/>
    </row>
    <row r="59" spans="1:13" ht="12.75">
      <c r="A59" s="64" t="s">
        <v>46</v>
      </c>
      <c r="B59" s="2">
        <v>91.57</v>
      </c>
      <c r="C59" s="2">
        <v>24047</v>
      </c>
      <c r="D59" s="2">
        <v>1691</v>
      </c>
      <c r="E59" s="2">
        <v>3655</v>
      </c>
      <c r="F59" s="2">
        <v>14475</v>
      </c>
      <c r="G59" s="5">
        <v>4226</v>
      </c>
      <c r="H59" s="8"/>
      <c r="I59" s="8"/>
      <c r="J59" s="8"/>
      <c r="K59" s="8"/>
      <c r="L59" s="8"/>
      <c r="M59" s="8"/>
    </row>
    <row r="60" spans="1:13" ht="12.75">
      <c r="A60" s="64" t="s">
        <v>47</v>
      </c>
      <c r="B60" s="2">
        <v>16</v>
      </c>
      <c r="C60" s="2">
        <v>1449</v>
      </c>
      <c r="D60" s="2">
        <v>37</v>
      </c>
      <c r="E60" s="2">
        <v>148</v>
      </c>
      <c r="F60" s="2">
        <v>994</v>
      </c>
      <c r="G60" s="5">
        <v>270</v>
      </c>
      <c r="H60" s="8"/>
      <c r="I60" s="8"/>
      <c r="J60" s="8"/>
      <c r="K60" s="8"/>
      <c r="L60" s="8"/>
      <c r="M60" s="8"/>
    </row>
    <row r="61" spans="1:13" ht="12.75">
      <c r="A61" s="64" t="s">
        <v>48</v>
      </c>
      <c r="B61" s="2">
        <v>2167.6</v>
      </c>
      <c r="C61" s="2">
        <v>137088.34</v>
      </c>
      <c r="D61" s="2">
        <v>6183.25</v>
      </c>
      <c r="E61" s="2">
        <v>12952.28</v>
      </c>
      <c r="F61" s="2">
        <v>100862.41</v>
      </c>
      <c r="G61" s="5">
        <v>17090.43</v>
      </c>
      <c r="H61" s="8"/>
      <c r="I61" s="8"/>
      <c r="J61" s="8"/>
      <c r="K61" s="8"/>
      <c r="L61" s="8"/>
      <c r="M61" s="8"/>
    </row>
    <row r="62" spans="1:13" ht="12.75">
      <c r="A62" s="78" t="s">
        <v>49</v>
      </c>
      <c r="B62" s="4">
        <v>2943.33</v>
      </c>
      <c r="C62" s="4">
        <v>197103.39</v>
      </c>
      <c r="D62" s="4">
        <v>12636.68</v>
      </c>
      <c r="E62" s="4">
        <v>21552.96</v>
      </c>
      <c r="F62" s="4">
        <v>126028.56</v>
      </c>
      <c r="G62" s="65">
        <v>36885.24</v>
      </c>
      <c r="H62" s="8"/>
      <c r="I62" s="8"/>
      <c r="J62" s="8"/>
      <c r="K62" s="8"/>
      <c r="L62" s="8"/>
      <c r="M62" s="8"/>
    </row>
    <row r="63" spans="1:13" ht="13.5" thickBot="1">
      <c r="A63" s="79"/>
      <c r="B63" s="3"/>
      <c r="C63" s="3"/>
      <c r="D63" s="3"/>
      <c r="E63" s="3"/>
      <c r="F63" s="3"/>
      <c r="G63" s="82"/>
      <c r="H63" s="8"/>
      <c r="I63" s="8"/>
      <c r="J63" s="8"/>
      <c r="K63" s="8"/>
      <c r="L63" s="8"/>
      <c r="M63" s="8"/>
    </row>
    <row r="64" spans="1:13" ht="12.75">
      <c r="A64" s="64" t="s">
        <v>50</v>
      </c>
      <c r="B64" s="2">
        <v>135.47</v>
      </c>
      <c r="C64" s="2">
        <v>13155.13</v>
      </c>
      <c r="D64" s="2">
        <v>1566.78</v>
      </c>
      <c r="E64" s="2">
        <v>580.74</v>
      </c>
      <c r="F64" s="2">
        <v>7510.96</v>
      </c>
      <c r="G64" s="5">
        <v>3496.6</v>
      </c>
      <c r="H64" s="8"/>
      <c r="I64" s="8"/>
      <c r="J64" s="8"/>
      <c r="K64" s="8"/>
      <c r="L64" s="8"/>
      <c r="M64" s="8"/>
    </row>
    <row r="65" spans="1:13" ht="12.75">
      <c r="A65" s="63" t="s">
        <v>51</v>
      </c>
      <c r="B65" s="2">
        <v>526.82</v>
      </c>
      <c r="C65" s="2">
        <v>42087.52</v>
      </c>
      <c r="D65" s="2">
        <v>4659.78</v>
      </c>
      <c r="E65" s="2">
        <v>4165.53</v>
      </c>
      <c r="F65" s="2">
        <v>21494.36</v>
      </c>
      <c r="G65" s="5">
        <v>11767.86</v>
      </c>
      <c r="H65" s="8"/>
      <c r="I65" s="8"/>
      <c r="J65" s="8"/>
      <c r="K65" s="8"/>
      <c r="L65" s="8"/>
      <c r="M65" s="8"/>
    </row>
    <row r="66" spans="1:13" ht="12.75">
      <c r="A66" s="64" t="s">
        <v>52</v>
      </c>
      <c r="B66" s="2">
        <v>305.74</v>
      </c>
      <c r="C66" s="6">
        <v>30662.08</v>
      </c>
      <c r="D66" s="2">
        <v>3310.3</v>
      </c>
      <c r="E66" s="2">
        <v>4281.31</v>
      </c>
      <c r="F66" s="2">
        <v>16318.66</v>
      </c>
      <c r="G66" s="5">
        <v>6751.78</v>
      </c>
      <c r="H66" s="8"/>
      <c r="I66" s="8"/>
      <c r="J66" s="8"/>
      <c r="K66" s="8"/>
      <c r="L66" s="8"/>
      <c r="M66" s="8"/>
    </row>
    <row r="67" spans="1:13" ht="12.75">
      <c r="A67" s="78" t="s">
        <v>53</v>
      </c>
      <c r="B67" s="4">
        <v>968.03</v>
      </c>
      <c r="C67" s="4">
        <v>85904.73</v>
      </c>
      <c r="D67" s="4">
        <v>9536.86</v>
      </c>
      <c r="E67" s="4">
        <v>9027.58</v>
      </c>
      <c r="F67" s="4">
        <v>45323.98</v>
      </c>
      <c r="G67" s="65">
        <v>22016.24</v>
      </c>
      <c r="H67" s="8"/>
      <c r="I67" s="8"/>
      <c r="J67" s="8"/>
      <c r="K67" s="8"/>
      <c r="L67" s="8"/>
      <c r="M67" s="8"/>
    </row>
    <row r="68" spans="1:13" ht="13.5" thickBot="1">
      <c r="A68" s="79"/>
      <c r="B68" s="3"/>
      <c r="C68" s="3"/>
      <c r="D68" s="3"/>
      <c r="E68" s="3"/>
      <c r="F68" s="3"/>
      <c r="G68" s="82"/>
      <c r="H68" s="8"/>
      <c r="I68" s="8"/>
      <c r="J68" s="8"/>
      <c r="K68" s="8"/>
      <c r="L68" s="8"/>
      <c r="M68" s="8"/>
    </row>
    <row r="69" spans="1:13" ht="12.75">
      <c r="A69" s="78" t="s">
        <v>54</v>
      </c>
      <c r="B69" s="4">
        <v>1524.37</v>
      </c>
      <c r="C69" s="4">
        <v>156623.41</v>
      </c>
      <c r="D69" s="4">
        <v>9885.91</v>
      </c>
      <c r="E69" s="4">
        <v>8408.25</v>
      </c>
      <c r="F69" s="4">
        <v>105689.36</v>
      </c>
      <c r="G69" s="65">
        <v>32639.9</v>
      </c>
      <c r="H69" s="8"/>
      <c r="I69" s="8"/>
      <c r="J69" s="8"/>
      <c r="K69" s="8"/>
      <c r="L69" s="8"/>
      <c r="M69" s="8"/>
    </row>
    <row r="70" spans="1:13" ht="13.5" thickBot="1">
      <c r="A70" s="79"/>
      <c r="B70" s="3"/>
      <c r="C70" s="3"/>
      <c r="D70" s="3"/>
      <c r="E70" s="3"/>
      <c r="F70" s="3"/>
      <c r="G70" s="82"/>
      <c r="H70" s="8"/>
      <c r="I70" s="8"/>
      <c r="J70" s="8"/>
      <c r="K70" s="8"/>
      <c r="L70" s="8"/>
      <c r="M70" s="8"/>
    </row>
    <row r="71" spans="1:13" ht="12.75">
      <c r="A71" s="64" t="s">
        <v>55</v>
      </c>
      <c r="B71" s="2">
        <v>10023</v>
      </c>
      <c r="C71" s="2">
        <v>135358</v>
      </c>
      <c r="D71" s="2">
        <v>7334</v>
      </c>
      <c r="E71" s="2">
        <v>5439</v>
      </c>
      <c r="F71" s="2">
        <v>50775</v>
      </c>
      <c r="G71" s="5">
        <v>71810</v>
      </c>
      <c r="H71" s="8"/>
      <c r="I71" s="8"/>
      <c r="J71" s="8"/>
      <c r="K71" s="8"/>
      <c r="L71" s="8"/>
      <c r="M71" s="8"/>
    </row>
    <row r="72" spans="1:13" ht="12.75">
      <c r="A72" s="64" t="s">
        <v>56</v>
      </c>
      <c r="B72" s="2">
        <v>1568</v>
      </c>
      <c r="C72" s="2">
        <v>15433</v>
      </c>
      <c r="D72" s="2">
        <v>1150</v>
      </c>
      <c r="E72" s="2">
        <v>1384</v>
      </c>
      <c r="F72" s="2">
        <v>5529</v>
      </c>
      <c r="G72" s="5">
        <v>7370</v>
      </c>
      <c r="H72" s="8"/>
      <c r="I72" s="8"/>
      <c r="J72" s="8"/>
      <c r="K72" s="8"/>
      <c r="L72" s="8"/>
      <c r="M72" s="8"/>
    </row>
    <row r="73" spans="1:13" ht="12.75">
      <c r="A73" s="78" t="s">
        <v>57</v>
      </c>
      <c r="B73" s="4">
        <v>11591</v>
      </c>
      <c r="C73" s="4">
        <v>150791</v>
      </c>
      <c r="D73" s="4">
        <v>8484</v>
      </c>
      <c r="E73" s="4">
        <v>6823</v>
      </c>
      <c r="F73" s="4">
        <v>56304</v>
      </c>
      <c r="G73" s="65">
        <v>79180</v>
      </c>
      <c r="H73" s="8"/>
      <c r="I73" s="8"/>
      <c r="J73" s="8"/>
      <c r="K73" s="8"/>
      <c r="L73" s="8"/>
      <c r="M73" s="8"/>
    </row>
    <row r="74" spans="1:13" ht="13.5" thickBot="1">
      <c r="A74" s="79"/>
      <c r="B74" s="3"/>
      <c r="C74" s="3"/>
      <c r="D74" s="3"/>
      <c r="E74" s="3"/>
      <c r="F74" s="3"/>
      <c r="G74" s="82"/>
      <c r="H74" s="8"/>
      <c r="I74" s="8"/>
      <c r="J74" s="8"/>
      <c r="K74" s="8"/>
      <c r="L74" s="8"/>
      <c r="M74" s="8"/>
    </row>
    <row r="75" spans="1:13" ht="12.75">
      <c r="A75" s="63" t="s">
        <v>58</v>
      </c>
      <c r="B75" s="2">
        <v>147.06</v>
      </c>
      <c r="C75" s="2">
        <v>14220.56</v>
      </c>
      <c r="D75" s="2">
        <v>217.02</v>
      </c>
      <c r="E75" s="2">
        <v>1651.67</v>
      </c>
      <c r="F75" s="2">
        <v>6979.23</v>
      </c>
      <c r="G75" s="5">
        <v>5372.67</v>
      </c>
      <c r="H75" s="8"/>
      <c r="I75" s="8"/>
      <c r="J75" s="8"/>
      <c r="K75" s="8"/>
      <c r="L75" s="8"/>
      <c r="M75" s="8"/>
    </row>
    <row r="76" spans="1:13" ht="12.75">
      <c r="A76" s="63" t="s">
        <v>59</v>
      </c>
      <c r="B76" s="2">
        <v>877.41</v>
      </c>
      <c r="C76" s="2">
        <v>8711.77</v>
      </c>
      <c r="D76" s="2">
        <v>1389.56</v>
      </c>
      <c r="E76" s="2">
        <v>1307.18</v>
      </c>
      <c r="F76" s="2">
        <v>2824.14</v>
      </c>
      <c r="G76" s="5">
        <v>3190.9</v>
      </c>
      <c r="H76" s="8"/>
      <c r="I76" s="8"/>
      <c r="J76" s="8"/>
      <c r="K76" s="8"/>
      <c r="L76" s="8"/>
      <c r="M76" s="8"/>
    </row>
    <row r="77" spans="1:13" ht="12.75">
      <c r="A77" s="63" t="s">
        <v>60</v>
      </c>
      <c r="B77" s="2">
        <v>2751.25</v>
      </c>
      <c r="C77" s="2">
        <v>23832.46</v>
      </c>
      <c r="D77" s="2">
        <v>1299.22</v>
      </c>
      <c r="E77" s="2">
        <v>479.28</v>
      </c>
      <c r="F77" s="2">
        <v>4470.97</v>
      </c>
      <c r="G77" s="5">
        <v>17582.93</v>
      </c>
      <c r="H77" s="8"/>
      <c r="I77" s="8"/>
      <c r="J77" s="8"/>
      <c r="K77" s="8"/>
      <c r="L77" s="8"/>
      <c r="M77" s="8"/>
    </row>
    <row r="78" spans="1:13" ht="12.75">
      <c r="A78" s="64" t="s">
        <v>61</v>
      </c>
      <c r="B78" s="2">
        <v>201.82</v>
      </c>
      <c r="C78" s="2">
        <v>18475.99</v>
      </c>
      <c r="D78" s="2">
        <v>1891.29</v>
      </c>
      <c r="E78" s="2">
        <v>660.06</v>
      </c>
      <c r="F78" s="2">
        <v>12160.41</v>
      </c>
      <c r="G78" s="5">
        <v>3764.2</v>
      </c>
      <c r="H78" s="8"/>
      <c r="I78" s="8"/>
      <c r="J78" s="8"/>
      <c r="K78" s="8"/>
      <c r="L78" s="8"/>
      <c r="M78" s="8"/>
    </row>
    <row r="79" spans="1:13" ht="12.75">
      <c r="A79" s="64" t="s">
        <v>62</v>
      </c>
      <c r="B79" s="2">
        <v>8618.450000000032</v>
      </c>
      <c r="C79" s="2">
        <v>25933.91</v>
      </c>
      <c r="D79" s="2">
        <v>2518.14</v>
      </c>
      <c r="E79" s="2">
        <v>18621.31</v>
      </c>
      <c r="F79" s="2">
        <v>2233.39</v>
      </c>
      <c r="G79" s="5">
        <v>2561.03</v>
      </c>
      <c r="H79" s="8"/>
      <c r="I79" s="8"/>
      <c r="J79" s="8"/>
      <c r="K79" s="8"/>
      <c r="L79" s="8"/>
      <c r="M79" s="8"/>
    </row>
    <row r="80" spans="1:13" ht="12.75">
      <c r="A80" s="63" t="s">
        <v>63</v>
      </c>
      <c r="B80" s="2">
        <v>286.75</v>
      </c>
      <c r="C80" s="2">
        <v>21317.79</v>
      </c>
      <c r="D80" s="2">
        <v>2619.72</v>
      </c>
      <c r="E80" s="2">
        <v>1165.06</v>
      </c>
      <c r="F80" s="2">
        <v>12982.41</v>
      </c>
      <c r="G80" s="5">
        <v>4550.58</v>
      </c>
      <c r="H80" s="8"/>
      <c r="I80" s="8"/>
      <c r="J80" s="8"/>
      <c r="K80" s="8"/>
      <c r="L80" s="8"/>
      <c r="M80" s="8"/>
    </row>
    <row r="81" spans="1:13" ht="12.75">
      <c r="A81" s="63" t="s">
        <v>64</v>
      </c>
      <c r="B81" s="2">
        <v>434.61</v>
      </c>
      <c r="C81" s="2">
        <v>26596.52</v>
      </c>
      <c r="D81" s="2">
        <v>2015.91</v>
      </c>
      <c r="E81" s="2">
        <v>4346.14</v>
      </c>
      <c r="F81" s="2">
        <v>13664.92</v>
      </c>
      <c r="G81" s="5">
        <v>6569.57</v>
      </c>
      <c r="H81" s="8"/>
      <c r="I81" s="8"/>
      <c r="J81" s="8"/>
      <c r="K81" s="8"/>
      <c r="L81" s="8"/>
      <c r="M81" s="8"/>
    </row>
    <row r="82" spans="1:13" ht="12.75">
      <c r="A82" s="64" t="s">
        <v>65</v>
      </c>
      <c r="B82" s="2">
        <v>1852.74</v>
      </c>
      <c r="C82" s="2">
        <v>47371.5</v>
      </c>
      <c r="D82" s="2">
        <v>3120.46</v>
      </c>
      <c r="E82" s="2">
        <v>2767.38</v>
      </c>
      <c r="F82" s="2">
        <v>28056.72</v>
      </c>
      <c r="G82" s="5">
        <v>13426.91</v>
      </c>
      <c r="H82" s="8"/>
      <c r="I82" s="8"/>
      <c r="J82" s="8"/>
      <c r="K82" s="8"/>
      <c r="L82" s="8"/>
      <c r="M82" s="8"/>
    </row>
    <row r="83" spans="1:13" ht="12.75">
      <c r="A83" s="78" t="s">
        <v>66</v>
      </c>
      <c r="B83" s="4">
        <v>15170.09</v>
      </c>
      <c r="C83" s="4">
        <v>186460.5</v>
      </c>
      <c r="D83" s="4">
        <v>15071.32</v>
      </c>
      <c r="E83" s="4">
        <v>30998.08</v>
      </c>
      <c r="F83" s="4">
        <v>83372.19</v>
      </c>
      <c r="G83" s="65">
        <v>57018.79</v>
      </c>
      <c r="H83" s="8"/>
      <c r="I83" s="8"/>
      <c r="J83" s="8"/>
      <c r="K83" s="8"/>
      <c r="L83" s="8"/>
      <c r="M83" s="8"/>
    </row>
    <row r="84" spans="1:13" ht="13.5" thickBot="1">
      <c r="A84" s="79"/>
      <c r="B84" s="3"/>
      <c r="C84" s="3"/>
      <c r="D84" s="3"/>
      <c r="E84" s="3"/>
      <c r="F84" s="3"/>
      <c r="G84" s="82"/>
      <c r="H84" s="8"/>
      <c r="I84" s="8"/>
      <c r="J84" s="8"/>
      <c r="K84" s="8"/>
      <c r="L84" s="8"/>
      <c r="M84" s="8"/>
    </row>
    <row r="85" spans="1:13" ht="12.75">
      <c r="A85" s="64" t="s">
        <v>67</v>
      </c>
      <c r="B85" s="2">
        <v>325.94</v>
      </c>
      <c r="C85" s="2">
        <v>4407.27</v>
      </c>
      <c r="D85" s="2">
        <v>800.17</v>
      </c>
      <c r="E85" s="2">
        <v>472.29</v>
      </c>
      <c r="F85" s="2">
        <v>2153.45</v>
      </c>
      <c r="G85" s="5">
        <v>981.37</v>
      </c>
      <c r="H85" s="8"/>
      <c r="I85" s="8"/>
      <c r="J85" s="8"/>
      <c r="K85" s="8"/>
      <c r="L85" s="8"/>
      <c r="M85" s="8"/>
    </row>
    <row r="86" spans="1:13" ht="12.75">
      <c r="A86" s="64" t="s">
        <v>68</v>
      </c>
      <c r="B86" s="2">
        <v>226.4</v>
      </c>
      <c r="C86" s="2">
        <v>5386.53</v>
      </c>
      <c r="D86" s="2">
        <v>643.81</v>
      </c>
      <c r="E86" s="2">
        <v>577</v>
      </c>
      <c r="F86" s="2">
        <v>3067.97</v>
      </c>
      <c r="G86" s="5">
        <v>1097.77</v>
      </c>
      <c r="H86" s="8"/>
      <c r="I86" s="8"/>
      <c r="J86" s="8"/>
      <c r="K86" s="8"/>
      <c r="L86" s="8"/>
      <c r="M86" s="8"/>
    </row>
    <row r="87" spans="1:13" ht="12.75">
      <c r="A87" s="78" t="s">
        <v>69</v>
      </c>
      <c r="B87" s="4">
        <v>552.34</v>
      </c>
      <c r="C87" s="4">
        <v>9793.8</v>
      </c>
      <c r="D87" s="4">
        <v>1443.98</v>
      </c>
      <c r="E87" s="4">
        <v>1049.29</v>
      </c>
      <c r="F87" s="4">
        <v>5221.42</v>
      </c>
      <c r="G87" s="65">
        <v>2079.14</v>
      </c>
      <c r="H87" s="8"/>
      <c r="I87" s="8"/>
      <c r="J87" s="8"/>
      <c r="K87" s="8"/>
      <c r="L87" s="8"/>
      <c r="M87" s="8"/>
    </row>
    <row r="88" spans="1:13" ht="13.5" thickBot="1">
      <c r="A88" s="78" t="s">
        <v>80</v>
      </c>
      <c r="B88" s="4"/>
      <c r="C88" s="4"/>
      <c r="D88" s="4"/>
      <c r="E88" s="4"/>
      <c r="F88" s="4"/>
      <c r="G88" s="65"/>
      <c r="H88" s="8"/>
      <c r="I88" s="8"/>
      <c r="J88" s="8"/>
      <c r="K88" s="8"/>
      <c r="L88" s="8"/>
      <c r="M88" s="8"/>
    </row>
    <row r="89" spans="1:15" ht="14.25" thickBot="1" thickTop="1">
      <c r="A89" s="86" t="s">
        <v>70</v>
      </c>
      <c r="B89" s="71">
        <f aca="true" t="shared" si="0" ref="B89:G89">+B87+B83+B73+B69+B67+B62+B55+B53+B42+B40+B34+B29+B27+B25+B20+B18+B16</f>
        <v>52637.770000000004</v>
      </c>
      <c r="C89" s="71">
        <f t="shared" si="0"/>
        <v>2439958.1000000006</v>
      </c>
      <c r="D89" s="71">
        <f t="shared" si="0"/>
        <v>190322.24999999997</v>
      </c>
      <c r="E89" s="71">
        <f t="shared" si="0"/>
        <v>220407.15999999997</v>
      </c>
      <c r="F89" s="71">
        <f t="shared" si="0"/>
        <v>1460071.9599999997</v>
      </c>
      <c r="G89" s="72">
        <f t="shared" si="0"/>
        <v>569156.6799999999</v>
      </c>
      <c r="H89" s="8"/>
      <c r="I89" s="8"/>
      <c r="J89" s="8"/>
      <c r="K89" s="8"/>
      <c r="L89" s="8"/>
      <c r="M89" s="8"/>
      <c r="N89" s="8"/>
      <c r="O89" s="8"/>
    </row>
    <row r="90" spans="2:7" ht="12.75">
      <c r="B90" s="8"/>
      <c r="C90" s="8"/>
      <c r="D90" s="8"/>
      <c r="E90" s="8"/>
      <c r="F90" s="8"/>
      <c r="G90" s="8"/>
    </row>
  </sheetData>
  <mergeCells count="13">
    <mergeCell ref="E9:E11"/>
    <mergeCell ref="F9:F11"/>
    <mergeCell ref="G9:G11"/>
    <mergeCell ref="D8:E8"/>
    <mergeCell ref="F8:G8"/>
    <mergeCell ref="D9:D11"/>
    <mergeCell ref="A4:G4"/>
    <mergeCell ref="A5:G5"/>
    <mergeCell ref="A6:G6"/>
    <mergeCell ref="A7:A11"/>
    <mergeCell ref="B7:B11"/>
    <mergeCell ref="C7:G7"/>
    <mergeCell ref="C8:C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66">
      <selection activeCell="B12" sqref="B12:B89"/>
    </sheetView>
  </sheetViews>
  <sheetFormatPr defaultColWidth="11.421875" defaultRowHeight="12.75"/>
  <cols>
    <col min="1" max="1" width="21.421875" style="0" customWidth="1"/>
    <col min="2" max="2" width="11.57421875" style="0" bestFit="1" customWidth="1"/>
    <col min="3" max="3" width="12.28125" style="0" customWidth="1"/>
    <col min="9" max="9" width="12.7109375" style="0" bestFit="1" customWidth="1"/>
    <col min="10" max="11" width="11.7109375" style="0" bestFit="1" customWidth="1"/>
    <col min="12" max="12" width="12.7109375" style="0" bestFit="1" customWidth="1"/>
    <col min="13" max="14" width="11.7109375" style="0" bestFit="1" customWidth="1"/>
    <col min="15" max="15" width="11.57421875" style="0" bestFit="1" customWidth="1"/>
  </cols>
  <sheetData>
    <row r="1" ht="15">
      <c r="D1" s="97" t="s">
        <v>125</v>
      </c>
    </row>
    <row r="2" ht="12.75">
      <c r="D2" s="99" t="s">
        <v>124</v>
      </c>
    </row>
    <row r="3" ht="19.5" customHeight="1" thickBot="1"/>
    <row r="4" spans="1:8" ht="15.75">
      <c r="A4" s="109" t="s">
        <v>126</v>
      </c>
      <c r="B4" s="110"/>
      <c r="C4" s="110"/>
      <c r="D4" s="110"/>
      <c r="E4" s="110"/>
      <c r="F4" s="110"/>
      <c r="G4" s="110"/>
      <c r="H4" s="111"/>
    </row>
    <row r="5" spans="1:8" ht="12.75">
      <c r="A5" s="112" t="s">
        <v>123</v>
      </c>
      <c r="B5" s="113"/>
      <c r="C5" s="113"/>
      <c r="D5" s="113"/>
      <c r="E5" s="113"/>
      <c r="F5" s="113"/>
      <c r="G5" s="113"/>
      <c r="H5" s="114"/>
    </row>
    <row r="6" spans="1:8" ht="13.5" thickBot="1">
      <c r="A6" s="115" t="s">
        <v>127</v>
      </c>
      <c r="B6" s="116"/>
      <c r="C6" s="116"/>
      <c r="D6" s="116"/>
      <c r="E6" s="116"/>
      <c r="F6" s="116"/>
      <c r="G6" s="116"/>
      <c r="H6" s="117"/>
    </row>
    <row r="7" spans="1:8" ht="12.75" customHeight="1">
      <c r="A7" s="125" t="s">
        <v>1</v>
      </c>
      <c r="B7" s="128" t="s">
        <v>2</v>
      </c>
      <c r="C7" s="121" t="s">
        <v>3</v>
      </c>
      <c r="D7" s="124" t="s">
        <v>4</v>
      </c>
      <c r="E7" s="118" t="s">
        <v>5</v>
      </c>
      <c r="F7" s="119"/>
      <c r="G7" s="119"/>
      <c r="H7" s="120"/>
    </row>
    <row r="8" spans="1:8" ht="12.75" customHeight="1">
      <c r="A8" s="126"/>
      <c r="B8" s="129"/>
      <c r="C8" s="122"/>
      <c r="D8" s="104"/>
      <c r="E8" s="103" t="s">
        <v>6</v>
      </c>
      <c r="F8" s="100" t="s">
        <v>7</v>
      </c>
      <c r="G8" s="103" t="s">
        <v>8</v>
      </c>
      <c r="H8" s="106" t="s">
        <v>9</v>
      </c>
    </row>
    <row r="9" spans="1:8" ht="12.75" customHeight="1">
      <c r="A9" s="126"/>
      <c r="B9" s="130"/>
      <c r="C9" s="122"/>
      <c r="D9" s="104"/>
      <c r="E9" s="104"/>
      <c r="F9" s="101"/>
      <c r="G9" s="104"/>
      <c r="H9" s="107"/>
    </row>
    <row r="10" spans="1:8" ht="12.75">
      <c r="A10" s="127"/>
      <c r="B10" s="131"/>
      <c r="C10" s="122"/>
      <c r="D10" s="104"/>
      <c r="E10" s="104"/>
      <c r="F10" s="101"/>
      <c r="G10" s="104"/>
      <c r="H10" s="107"/>
    </row>
    <row r="11" spans="1:8" ht="13.5" thickBot="1">
      <c r="A11" s="127"/>
      <c r="B11" s="132"/>
      <c r="C11" s="123"/>
      <c r="D11" s="105"/>
      <c r="E11" s="105"/>
      <c r="F11" s="102"/>
      <c r="G11" s="105"/>
      <c r="H11" s="108"/>
    </row>
    <row r="12" spans="1:10" ht="12.75">
      <c r="A12" s="96" t="s">
        <v>10</v>
      </c>
      <c r="B12" s="1">
        <f>+C12+D12+E12+'RESULTADO FINAL INTENSIVO 2'!B12+'RESULTADO FINAL INTENSIVO 2'!C12</f>
        <v>314215.88</v>
      </c>
      <c r="C12" s="1">
        <v>137771.72</v>
      </c>
      <c r="D12" s="1">
        <v>59922.29</v>
      </c>
      <c r="E12" s="2">
        <v>76846.68</v>
      </c>
      <c r="F12" s="2">
        <v>69680.75</v>
      </c>
      <c r="G12" s="69">
        <v>7165.94</v>
      </c>
      <c r="H12" s="84">
        <v>0</v>
      </c>
      <c r="I12" s="8"/>
      <c r="J12" s="8"/>
    </row>
    <row r="13" spans="1:10" ht="12.75">
      <c r="A13" s="64" t="s">
        <v>11</v>
      </c>
      <c r="B13" s="2">
        <f>+C13+D13+E13+'RESULTADO FINAL INTENSIVO 2'!B13+'RESULTADO FINAL INTENSIVO 2'!C13</f>
        <v>193714.77</v>
      </c>
      <c r="C13" s="2">
        <v>48837.69</v>
      </c>
      <c r="D13" s="2">
        <v>72351.93</v>
      </c>
      <c r="E13" s="2">
        <v>58759.38</v>
      </c>
      <c r="F13" s="2">
        <v>51181.85</v>
      </c>
      <c r="G13" s="69">
        <v>7577.54</v>
      </c>
      <c r="H13" s="5">
        <v>0</v>
      </c>
      <c r="I13" s="8"/>
      <c r="J13" s="8"/>
    </row>
    <row r="14" spans="1:10" ht="12.75">
      <c r="A14" s="64" t="s">
        <v>12</v>
      </c>
      <c r="B14" s="2">
        <f>+C14+D14+E14+'RESULTADO FINAL INTENSIVO 2'!B14+'RESULTADO FINAL INTENSIVO 2'!C14</f>
        <v>309914.87000000005</v>
      </c>
      <c r="C14" s="2">
        <v>122085.66</v>
      </c>
      <c r="D14" s="2">
        <v>54777.43</v>
      </c>
      <c r="E14" s="2">
        <v>95161.57</v>
      </c>
      <c r="F14" s="2">
        <v>33192.12</v>
      </c>
      <c r="G14" s="69">
        <v>51902.98</v>
      </c>
      <c r="H14" s="5">
        <v>10066.48</v>
      </c>
      <c r="I14" s="8"/>
      <c r="J14" s="8"/>
    </row>
    <row r="15" spans="1:10" ht="12.75">
      <c r="A15" s="64" t="s">
        <v>13</v>
      </c>
      <c r="B15" s="2">
        <f>+C15+D15+E15+'RESULTADO FINAL INTENSIVO 2'!B15+'RESULTADO FINAL INTENSIVO 2'!C15</f>
        <v>286587.37000000005</v>
      </c>
      <c r="C15" s="2">
        <v>58387.65</v>
      </c>
      <c r="D15" s="2">
        <v>87718.3</v>
      </c>
      <c r="E15" s="2">
        <v>123776.56</v>
      </c>
      <c r="F15" s="2">
        <v>116899.09</v>
      </c>
      <c r="G15" s="69">
        <v>6877.47</v>
      </c>
      <c r="H15" s="5">
        <v>0</v>
      </c>
      <c r="I15" s="8"/>
      <c r="J15" s="8"/>
    </row>
    <row r="16" spans="1:10" ht="12.75">
      <c r="A16" s="78" t="s">
        <v>14</v>
      </c>
      <c r="B16" s="4">
        <f>+C16+D16+E16+'RESULTADO FINAL INTENSIVO 2'!B16+'RESULTADO FINAL INTENSIVO 2'!C16</f>
        <v>1104432.89</v>
      </c>
      <c r="C16" s="4">
        <v>367082.72</v>
      </c>
      <c r="D16" s="4">
        <v>274769.95</v>
      </c>
      <c r="E16" s="4">
        <v>354544.19</v>
      </c>
      <c r="F16" s="4">
        <v>270953.81</v>
      </c>
      <c r="G16" s="70">
        <v>73523.93</v>
      </c>
      <c r="H16" s="65">
        <v>10066.48</v>
      </c>
      <c r="I16" s="8"/>
      <c r="J16" s="8"/>
    </row>
    <row r="17" spans="1:10" ht="13.5" thickBot="1">
      <c r="A17" s="79"/>
      <c r="B17" s="3"/>
      <c r="C17" s="3"/>
      <c r="D17" s="80"/>
      <c r="E17" s="3"/>
      <c r="F17" s="3"/>
      <c r="G17" s="81"/>
      <c r="H17" s="82"/>
      <c r="I17" s="8"/>
      <c r="J17" s="8"/>
    </row>
    <row r="18" spans="1:10" ht="12.75">
      <c r="A18" s="89" t="s">
        <v>15</v>
      </c>
      <c r="B18" s="90">
        <f>+C18+D18+E18+'RESULTADO FINAL INTENSIVO 2'!B18+'RESULTADO FINAL INTENSIVO 2'!C18</f>
        <v>18611</v>
      </c>
      <c r="C18" s="90">
        <v>4907</v>
      </c>
      <c r="D18" s="92">
        <v>4089</v>
      </c>
      <c r="E18" s="90">
        <v>7360</v>
      </c>
      <c r="F18" s="90">
        <v>3680</v>
      </c>
      <c r="G18" s="94">
        <v>2945</v>
      </c>
      <c r="H18" s="93">
        <v>735</v>
      </c>
      <c r="I18" s="8"/>
      <c r="J18" s="8"/>
    </row>
    <row r="19" spans="1:10" ht="13.5" thickBot="1">
      <c r="A19" s="79"/>
      <c r="B19" s="3"/>
      <c r="C19" s="3"/>
      <c r="D19" s="80"/>
      <c r="E19" s="3"/>
      <c r="F19" s="3"/>
      <c r="G19" s="81"/>
      <c r="H19" s="82"/>
      <c r="I19" s="8"/>
      <c r="J19" s="8"/>
    </row>
    <row r="20" spans="1:10" ht="12.75">
      <c r="A20" s="89" t="s">
        <v>16</v>
      </c>
      <c r="B20" s="90">
        <f>+C20+D20+E20+'RESULTADO FINAL INTENSIVO 2'!B20+'RESULTADO FINAL INTENSIVO 2'!C20</f>
        <v>3873.9300000000003</v>
      </c>
      <c r="C20" s="91">
        <v>1863.13</v>
      </c>
      <c r="D20" s="92">
        <v>328.91</v>
      </c>
      <c r="E20" s="90">
        <v>759.05</v>
      </c>
      <c r="F20" s="90">
        <v>177.62</v>
      </c>
      <c r="G20" s="94">
        <v>445.22</v>
      </c>
      <c r="H20" s="93">
        <v>136.2</v>
      </c>
      <c r="I20" s="8"/>
      <c r="J20" s="8"/>
    </row>
    <row r="21" spans="1:10" ht="13.5" thickBot="1">
      <c r="A21" s="79"/>
      <c r="B21" s="3"/>
      <c r="C21" s="3"/>
      <c r="D21" s="3"/>
      <c r="E21" s="3"/>
      <c r="F21" s="3"/>
      <c r="G21" s="81"/>
      <c r="H21" s="82"/>
      <c r="I21" s="8"/>
      <c r="J21" s="8"/>
    </row>
    <row r="22" spans="1:10" ht="12.75">
      <c r="A22" s="63" t="s">
        <v>17</v>
      </c>
      <c r="B22" s="2">
        <f>+C22+D22+E22+'RESULTADO FINAL INTENSIVO 2'!B22+'RESULTADO FINAL INTENSIVO 2'!C22</f>
        <v>14813</v>
      </c>
      <c r="C22" s="2">
        <v>5180</v>
      </c>
      <c r="D22" s="2">
        <v>2129</v>
      </c>
      <c r="E22" s="2">
        <v>5272</v>
      </c>
      <c r="F22" s="2">
        <v>2278.8340185081797</v>
      </c>
      <c r="G22" s="69">
        <v>2262.08229788111</v>
      </c>
      <c r="H22" s="5">
        <v>731.08368361071</v>
      </c>
      <c r="I22" s="8"/>
      <c r="J22" s="8"/>
    </row>
    <row r="23" spans="1:10" ht="12.75">
      <c r="A23" s="63" t="s">
        <v>18</v>
      </c>
      <c r="B23" s="2">
        <f>+C23+D23+E23+'RESULTADO FINAL INTENSIVO 2'!B23+'RESULTADO FINAL INTENSIVO 2'!C23</f>
        <v>7708</v>
      </c>
      <c r="C23" s="2">
        <v>2295</v>
      </c>
      <c r="D23" s="95">
        <v>916</v>
      </c>
      <c r="E23" s="2">
        <v>3128</v>
      </c>
      <c r="F23" s="2">
        <v>1352.0851308599367</v>
      </c>
      <c r="G23" s="69">
        <v>1342.1459460872748</v>
      </c>
      <c r="H23" s="5">
        <v>433.7689230527884</v>
      </c>
      <c r="I23" s="8"/>
      <c r="J23" s="8"/>
    </row>
    <row r="24" spans="1:10" ht="12.75">
      <c r="A24" s="64" t="s">
        <v>19</v>
      </c>
      <c r="B24" s="2">
        <f>+C24+D24+E24+'RESULTADO FINAL INTENSIVO 2'!B24+'RESULTADO FINAL INTENSIVO 2'!C24</f>
        <v>6029</v>
      </c>
      <c r="C24" s="2">
        <v>2385</v>
      </c>
      <c r="D24" s="95">
        <v>617</v>
      </c>
      <c r="E24" s="2">
        <v>1475</v>
      </c>
      <c r="F24" s="2">
        <v>637.5721125378539</v>
      </c>
      <c r="G24" s="69">
        <v>632.8853166492105</v>
      </c>
      <c r="H24" s="5">
        <v>204.54257081293574</v>
      </c>
      <c r="I24" s="8"/>
      <c r="J24" s="8"/>
    </row>
    <row r="25" spans="1:10" ht="12.75">
      <c r="A25" s="78" t="s">
        <v>20</v>
      </c>
      <c r="B25" s="4">
        <f>+C25+D25+E25+'RESULTADO FINAL INTENSIVO 2'!B25+'RESULTADO FINAL INTENSIVO 2'!C25</f>
        <v>28550</v>
      </c>
      <c r="C25" s="4">
        <v>9860</v>
      </c>
      <c r="D25" s="4">
        <v>3662</v>
      </c>
      <c r="E25" s="4">
        <v>9875</v>
      </c>
      <c r="F25" s="4">
        <v>4268.4912619059705</v>
      </c>
      <c r="G25" s="70">
        <v>4237.113560617596</v>
      </c>
      <c r="H25" s="65">
        <v>1369.3951774764341</v>
      </c>
      <c r="I25" s="8"/>
      <c r="J25" s="8"/>
    </row>
    <row r="26" spans="1:10" ht="13.5" thickBot="1">
      <c r="A26" s="79"/>
      <c r="B26" s="3"/>
      <c r="C26" s="3"/>
      <c r="D26" s="80"/>
      <c r="E26" s="3"/>
      <c r="F26" s="3"/>
      <c r="G26" s="81"/>
      <c r="H26" s="82"/>
      <c r="I26" s="8"/>
      <c r="J26" s="8"/>
    </row>
    <row r="27" spans="1:10" ht="12.75">
      <c r="A27" s="78" t="s">
        <v>21</v>
      </c>
      <c r="B27" s="4">
        <f>+C27+D27+E27+'RESULTADO FINAL INTENSIVO 2'!B27+'RESULTADO FINAL INTENSIVO 2'!C27</f>
        <v>547256.46</v>
      </c>
      <c r="C27" s="4">
        <v>183056.24</v>
      </c>
      <c r="D27" s="83">
        <v>92816.41</v>
      </c>
      <c r="E27" s="4">
        <v>207467.95</v>
      </c>
      <c r="F27" s="4">
        <v>99412.32</v>
      </c>
      <c r="G27" s="70">
        <v>87159.13</v>
      </c>
      <c r="H27" s="65">
        <v>20896.52</v>
      </c>
      <c r="I27" s="8"/>
      <c r="J27" s="8"/>
    </row>
    <row r="28" spans="1:10" ht="13.5" thickBot="1">
      <c r="A28" s="79"/>
      <c r="B28" s="3"/>
      <c r="C28" s="3"/>
      <c r="D28" s="80"/>
      <c r="E28" s="3"/>
      <c r="F28" s="3"/>
      <c r="G28" s="81"/>
      <c r="H28" s="82"/>
      <c r="I28" s="8"/>
      <c r="J28" s="8"/>
    </row>
    <row r="29" spans="1:10" ht="12.75">
      <c r="A29" s="78" t="s">
        <v>22</v>
      </c>
      <c r="B29" s="4">
        <f>+C29+D29+E29+'RESULTADO FINAL INTENSIVO 2'!B29+'RESULTADO FINAL INTENSIVO 2'!C29</f>
        <v>112108.41</v>
      </c>
      <c r="C29" s="4">
        <v>10809.68</v>
      </c>
      <c r="D29" s="83">
        <v>21776.05</v>
      </c>
      <c r="E29" s="4">
        <v>73763.84</v>
      </c>
      <c r="F29" s="4">
        <v>39782.9</v>
      </c>
      <c r="G29" s="70">
        <v>33236.94</v>
      </c>
      <c r="H29" s="65">
        <v>744</v>
      </c>
      <c r="I29" s="8"/>
      <c r="J29" s="8"/>
    </row>
    <row r="30" spans="1:10" ht="13.5" thickBot="1">
      <c r="A30" s="79"/>
      <c r="B30" s="3"/>
      <c r="C30" s="3"/>
      <c r="D30" s="80"/>
      <c r="E30" s="3"/>
      <c r="F30" s="3"/>
      <c r="G30" s="81"/>
      <c r="H30" s="82"/>
      <c r="I30" s="8"/>
      <c r="J30" s="8"/>
    </row>
    <row r="31" spans="1:10" ht="12.75">
      <c r="A31" s="64" t="s">
        <v>23</v>
      </c>
      <c r="B31" s="2">
        <f>+C31+D31+E31+'RESULTADO FINAL INTENSIVO 2'!B31+'RESULTADO FINAL INTENSIVO 2'!C31</f>
        <v>2525206.45</v>
      </c>
      <c r="C31" s="2">
        <v>707029.15</v>
      </c>
      <c r="D31" s="2">
        <v>712867.86</v>
      </c>
      <c r="E31" s="2">
        <v>939828.85</v>
      </c>
      <c r="F31" s="2">
        <v>388586.83</v>
      </c>
      <c r="G31" s="87">
        <v>543127.65</v>
      </c>
      <c r="H31" s="84">
        <v>8114.36</v>
      </c>
      <c r="I31" s="8"/>
      <c r="J31" s="8"/>
    </row>
    <row r="32" spans="1:10" ht="12.75">
      <c r="A32" s="64" t="s">
        <v>24</v>
      </c>
      <c r="B32" s="2">
        <f>+C32+D32+E32+'RESULTADO FINAL INTENSIVO 2'!B32+'RESULTADO FINAL INTENSIVO 2'!C32</f>
        <v>934329.2200000001</v>
      </c>
      <c r="C32" s="2">
        <v>239603.37</v>
      </c>
      <c r="D32" s="2">
        <v>264184.96</v>
      </c>
      <c r="E32" s="2">
        <v>357951.29</v>
      </c>
      <c r="F32" s="2">
        <v>135439.92</v>
      </c>
      <c r="G32" s="69">
        <v>177312.7</v>
      </c>
      <c r="H32" s="5">
        <v>45198.7</v>
      </c>
      <c r="I32" s="8"/>
      <c r="J32" s="8"/>
    </row>
    <row r="33" spans="1:10" ht="12.75">
      <c r="A33" s="64" t="s">
        <v>25</v>
      </c>
      <c r="B33" s="2">
        <f>+C33+D33+E33+'RESULTADO FINAL INTENSIVO 2'!B33+'RESULTADO FINAL INTENSIVO 2'!C33</f>
        <v>2056699.1300000001</v>
      </c>
      <c r="C33" s="2">
        <v>801790.12</v>
      </c>
      <c r="D33" s="2">
        <v>342139.64</v>
      </c>
      <c r="E33" s="2">
        <v>693233.99</v>
      </c>
      <c r="F33" s="2">
        <v>290124.97</v>
      </c>
      <c r="G33" s="69">
        <v>335328.83</v>
      </c>
      <c r="H33" s="5">
        <v>67780.16</v>
      </c>
      <c r="I33" s="8"/>
      <c r="J33" s="8"/>
    </row>
    <row r="34" spans="1:10" ht="12.75">
      <c r="A34" s="78" t="s">
        <v>26</v>
      </c>
      <c r="B34" s="4">
        <f>+C34+D34+E34+'RESULTADO FINAL INTENSIVO 2'!B34+'RESULTADO FINAL INTENSIVO 2'!C34</f>
        <v>5516234.8</v>
      </c>
      <c r="C34" s="4">
        <v>1748422.64</v>
      </c>
      <c r="D34" s="4">
        <v>1319192.46</v>
      </c>
      <c r="E34" s="4">
        <v>1991014.13</v>
      </c>
      <c r="F34" s="4">
        <v>814151.72</v>
      </c>
      <c r="G34" s="70">
        <v>1055769.18</v>
      </c>
      <c r="H34" s="65">
        <v>121093.22</v>
      </c>
      <c r="I34" s="8"/>
      <c r="J34" s="8"/>
    </row>
    <row r="35" spans="1:10" ht="13.5" thickBot="1">
      <c r="A35" s="79"/>
      <c r="B35" s="3"/>
      <c r="C35" s="3"/>
      <c r="D35" s="3"/>
      <c r="E35" s="3"/>
      <c r="F35" s="3"/>
      <c r="G35" s="81"/>
      <c r="H35" s="82"/>
      <c r="I35" s="8"/>
      <c r="J35" s="8"/>
    </row>
    <row r="36" spans="1:10" ht="12.75">
      <c r="A36" s="64" t="s">
        <v>27</v>
      </c>
      <c r="B36" s="2">
        <f>+C36+D36+E36+'RESULTADO FINAL INTENSIVO 2'!B36+'RESULTADO FINAL INTENSIVO 2'!C36</f>
        <v>1710795.19</v>
      </c>
      <c r="C36" s="2">
        <v>510149.13</v>
      </c>
      <c r="D36" s="2">
        <v>459457.77</v>
      </c>
      <c r="E36" s="2">
        <v>558110.92</v>
      </c>
      <c r="F36" s="2">
        <v>328191.92</v>
      </c>
      <c r="G36" s="69">
        <v>227990.02</v>
      </c>
      <c r="H36" s="5">
        <v>1929.01</v>
      </c>
      <c r="I36" s="8"/>
      <c r="J36" s="8"/>
    </row>
    <row r="37" spans="1:10" ht="12.75">
      <c r="A37" s="64" t="s">
        <v>28</v>
      </c>
      <c r="B37" s="2">
        <f>+C37+D37+E37+'RESULTADO FINAL INTENSIVO 2'!B37+'RESULTADO FINAL INTENSIVO 2'!C37</f>
        <v>919025.66</v>
      </c>
      <c r="C37" s="2">
        <v>244874.09</v>
      </c>
      <c r="D37" s="2">
        <v>234313.57</v>
      </c>
      <c r="E37" s="2">
        <v>370286.47</v>
      </c>
      <c r="F37" s="2">
        <v>179251.17</v>
      </c>
      <c r="G37" s="69">
        <v>172388.59</v>
      </c>
      <c r="H37" s="5">
        <v>18646.71</v>
      </c>
      <c r="I37" s="8"/>
      <c r="J37" s="8"/>
    </row>
    <row r="38" spans="1:10" ht="12.75">
      <c r="A38" s="64" t="s">
        <v>29</v>
      </c>
      <c r="B38" s="2">
        <f>+C38+D38+E38+'RESULTADO FINAL INTENSIVO 2'!B38+'RESULTADO FINAL INTENSIVO 2'!C38</f>
        <v>3480148.4600000004</v>
      </c>
      <c r="C38" s="2">
        <v>1034876.48</v>
      </c>
      <c r="D38" s="2">
        <v>745135.53</v>
      </c>
      <c r="E38" s="2">
        <v>1409472.1</v>
      </c>
      <c r="F38" s="2">
        <v>673307.45</v>
      </c>
      <c r="G38" s="69">
        <v>719811.51</v>
      </c>
      <c r="H38" s="5">
        <v>16353.11</v>
      </c>
      <c r="I38" s="8"/>
      <c r="J38" s="8"/>
    </row>
    <row r="39" spans="1:10" ht="12.75">
      <c r="A39" s="64" t="s">
        <v>30</v>
      </c>
      <c r="B39" s="2">
        <f>+C39+D39+E39+'RESULTADO FINAL INTENSIVO 2'!B39+'RESULTADO FINAL INTENSIVO 2'!C39</f>
        <v>526072.69</v>
      </c>
      <c r="C39" s="2">
        <v>180460.87</v>
      </c>
      <c r="D39" s="2">
        <v>113332.19</v>
      </c>
      <c r="E39" s="2">
        <v>174116.32</v>
      </c>
      <c r="F39" s="2">
        <v>53911.66</v>
      </c>
      <c r="G39" s="69">
        <v>116978.41</v>
      </c>
      <c r="H39" s="5">
        <v>3226.23</v>
      </c>
      <c r="I39" s="8"/>
      <c r="J39" s="8"/>
    </row>
    <row r="40" spans="1:10" ht="12.75">
      <c r="A40" s="78" t="s">
        <v>31</v>
      </c>
      <c r="B40" s="4">
        <f>+C40+D40+E40+'RESULTADO FINAL INTENSIVO 2'!B40+'RESULTADO FINAL INTENSIVO 2'!C40</f>
        <v>6636042</v>
      </c>
      <c r="C40" s="4">
        <v>1970360.57</v>
      </c>
      <c r="D40" s="4">
        <v>1552239.06</v>
      </c>
      <c r="E40" s="4">
        <v>2511985.81</v>
      </c>
      <c r="F40" s="4">
        <v>1234662.2</v>
      </c>
      <c r="G40" s="70">
        <v>1237168.53</v>
      </c>
      <c r="H40" s="65">
        <v>40155.06</v>
      </c>
      <c r="I40" s="8"/>
      <c r="J40" s="8"/>
    </row>
    <row r="41" spans="1:10" ht="13.5" thickBot="1">
      <c r="A41" s="79"/>
      <c r="B41" s="3"/>
      <c r="C41" s="3"/>
      <c r="D41" s="3"/>
      <c r="E41" s="3"/>
      <c r="F41" s="3"/>
      <c r="G41" s="81"/>
      <c r="H41" s="82"/>
      <c r="I41" s="8"/>
      <c r="J41" s="8"/>
    </row>
    <row r="42" spans="1:10" ht="12.75">
      <c r="A42" s="78" t="s">
        <v>32</v>
      </c>
      <c r="B42" s="4">
        <f>+C42+D42+E42+'RESULTADO FINAL INTENSIVO 2'!B42+'RESULTADO FINAL INTENSIVO 2'!C42</f>
        <v>70955.63</v>
      </c>
      <c r="C42" s="4">
        <v>30460.74</v>
      </c>
      <c r="D42" s="4">
        <v>5497.34</v>
      </c>
      <c r="E42" s="4">
        <v>15699.24</v>
      </c>
      <c r="F42" s="4">
        <v>5118.55</v>
      </c>
      <c r="G42" s="70">
        <v>7809.44</v>
      </c>
      <c r="H42" s="65">
        <v>2771.26</v>
      </c>
      <c r="I42" s="8"/>
      <c r="J42" s="8"/>
    </row>
    <row r="43" spans="1:10" ht="13.5" thickBot="1">
      <c r="A43" s="79"/>
      <c r="B43" s="3"/>
      <c r="C43" s="3"/>
      <c r="D43" s="3"/>
      <c r="E43" s="3"/>
      <c r="F43" s="3"/>
      <c r="G43" s="81"/>
      <c r="H43" s="82"/>
      <c r="I43" s="8"/>
      <c r="J43" s="8"/>
    </row>
    <row r="44" spans="1:15" ht="12.75">
      <c r="A44" s="63" t="s">
        <v>33</v>
      </c>
      <c r="B44" s="2">
        <f>+C44+D44+E44+'RESULTADO FINAL INTENSIVO 2'!B44+'RESULTADO FINAL INTENSIVO 2'!C44</f>
        <v>90767.88362141231</v>
      </c>
      <c r="C44" s="2">
        <v>16591.92</v>
      </c>
      <c r="D44" s="2">
        <v>22818.63</v>
      </c>
      <c r="E44" s="2">
        <v>35412.3436214123</v>
      </c>
      <c r="F44" s="2">
        <v>19496.05948625428</v>
      </c>
      <c r="G44" s="69">
        <v>13277.136633260361</v>
      </c>
      <c r="H44" s="5">
        <v>2639.1175018976683</v>
      </c>
      <c r="I44" s="8"/>
      <c r="J44" s="8"/>
      <c r="K44" s="9"/>
      <c r="L44" s="9"/>
      <c r="M44" s="9"/>
      <c r="N44" s="9"/>
      <c r="O44" s="9"/>
    </row>
    <row r="45" spans="1:10" ht="12.75">
      <c r="A45" s="63" t="s">
        <v>34</v>
      </c>
      <c r="B45" s="2">
        <f>+C45+D45+E45+'RESULTADO FINAL INTENSIVO 2'!B45+'RESULTADO FINAL INTENSIVO 2'!C45</f>
        <v>413209.29</v>
      </c>
      <c r="C45" s="2">
        <v>63163.96</v>
      </c>
      <c r="D45" s="2">
        <v>42603.9</v>
      </c>
      <c r="E45" s="2">
        <v>269523.5</v>
      </c>
      <c r="F45" s="2">
        <v>111104.46</v>
      </c>
      <c r="G45" s="69">
        <v>148238.62</v>
      </c>
      <c r="H45" s="5">
        <v>10180.42</v>
      </c>
      <c r="I45" s="8"/>
      <c r="J45" s="8"/>
    </row>
    <row r="46" spans="1:10" ht="12.75">
      <c r="A46" s="63" t="s">
        <v>35</v>
      </c>
      <c r="B46" s="2">
        <f>+C46+D46+E46+'RESULTADO FINAL INTENSIVO 2'!B46+'RESULTADO FINAL INTENSIVO 2'!C46</f>
        <v>103081.48000000001</v>
      </c>
      <c r="C46" s="2">
        <v>9514.17</v>
      </c>
      <c r="D46" s="2">
        <v>15827.24</v>
      </c>
      <c r="E46" s="2">
        <v>68823.08</v>
      </c>
      <c r="F46" s="2">
        <v>25484.27</v>
      </c>
      <c r="G46" s="69">
        <v>29999.28</v>
      </c>
      <c r="H46" s="5">
        <v>13339.57</v>
      </c>
      <c r="I46" s="8"/>
      <c r="J46" s="8"/>
    </row>
    <row r="47" spans="1:10" ht="12.75">
      <c r="A47" s="64" t="s">
        <v>36</v>
      </c>
      <c r="B47" s="2">
        <f>+C47+D47+E47+'RESULTADO FINAL INTENSIVO 2'!B47+'RESULTADO FINAL INTENSIVO 2'!C47</f>
        <v>76988</v>
      </c>
      <c r="C47" s="2">
        <v>29756.87</v>
      </c>
      <c r="D47" s="2">
        <v>9987.98</v>
      </c>
      <c r="E47" s="2">
        <v>22102.88</v>
      </c>
      <c r="F47" s="2">
        <v>11504.39</v>
      </c>
      <c r="G47" s="69">
        <v>5593.12</v>
      </c>
      <c r="H47" s="5">
        <v>5005.39</v>
      </c>
      <c r="I47" s="8"/>
      <c r="J47" s="8"/>
    </row>
    <row r="48" spans="1:15" ht="12.75">
      <c r="A48" s="64" t="s">
        <v>37</v>
      </c>
      <c r="B48" s="2">
        <f>+C48+D48+E48+'RESULTADO FINAL INTENSIVO 2'!B48+'RESULTADO FINAL INTENSIVO 2'!C48</f>
        <v>221272.1658899864</v>
      </c>
      <c r="C48" s="2">
        <v>63079.13</v>
      </c>
      <c r="D48" s="2">
        <v>63908.85</v>
      </c>
      <c r="E48" s="2">
        <v>79654.80612778588</v>
      </c>
      <c r="F48" s="2">
        <v>18626.795095814225</v>
      </c>
      <c r="G48" s="69">
        <v>18774.49936722345</v>
      </c>
      <c r="H48" s="5">
        <v>42253.47166474821</v>
      </c>
      <c r="I48" s="8"/>
      <c r="J48" s="8"/>
      <c r="K48" s="9"/>
      <c r="L48" s="9"/>
      <c r="M48" s="9"/>
      <c r="N48" s="9"/>
      <c r="O48" s="9"/>
    </row>
    <row r="49" spans="1:10" ht="12.75">
      <c r="A49" s="64" t="s">
        <v>38</v>
      </c>
      <c r="B49" s="2">
        <f>+C49+D49+E49+'RESULTADO FINAL INTENSIVO 2'!B49+'RESULTADO FINAL INTENSIVO 2'!C49</f>
        <v>1277431.42</v>
      </c>
      <c r="C49" s="2">
        <v>207371.16</v>
      </c>
      <c r="D49" s="2">
        <v>242420.36</v>
      </c>
      <c r="E49" s="2">
        <v>681883.94</v>
      </c>
      <c r="F49" s="2">
        <v>298522.43</v>
      </c>
      <c r="G49" s="69">
        <v>333220.54</v>
      </c>
      <c r="H49" s="5">
        <v>50140.99</v>
      </c>
      <c r="I49" s="8"/>
      <c r="J49" s="8"/>
    </row>
    <row r="50" spans="1:10" ht="12.75">
      <c r="A50" s="64" t="s">
        <v>39</v>
      </c>
      <c r="B50" s="2">
        <f>+C50+D50+E50+'RESULTADO FINAL INTENSIVO 2'!B50+'RESULTADO FINAL INTENSIVO 2'!C50</f>
        <v>406931.10000000003</v>
      </c>
      <c r="C50" s="2">
        <v>35178.23</v>
      </c>
      <c r="D50" s="2">
        <v>81501.75</v>
      </c>
      <c r="E50" s="2">
        <v>251982.32</v>
      </c>
      <c r="F50" s="2">
        <v>73193.6</v>
      </c>
      <c r="G50" s="69">
        <v>84782.09</v>
      </c>
      <c r="H50" s="5">
        <v>94006.57</v>
      </c>
      <c r="I50" s="8"/>
      <c r="J50" s="8"/>
    </row>
    <row r="51" spans="1:10" ht="12.75">
      <c r="A51" s="64" t="s">
        <v>40</v>
      </c>
      <c r="B51" s="2">
        <f>+C51+D51+E51+'RESULTADO FINAL INTENSIVO 2'!B51+'RESULTADO FINAL INTENSIVO 2'!C51</f>
        <v>368570.18000000005</v>
      </c>
      <c r="C51" s="2">
        <v>45689.94</v>
      </c>
      <c r="D51" s="2">
        <v>72767.25</v>
      </c>
      <c r="E51" s="2">
        <v>215531.35</v>
      </c>
      <c r="F51" s="2">
        <v>78956.88</v>
      </c>
      <c r="G51" s="69">
        <v>118514.05</v>
      </c>
      <c r="H51" s="5">
        <v>18060.4</v>
      </c>
      <c r="I51" s="8"/>
      <c r="J51" s="8"/>
    </row>
    <row r="52" spans="1:10" ht="12.75">
      <c r="A52" s="64" t="s">
        <v>41</v>
      </c>
      <c r="B52" s="2">
        <f>+C52+D52+E52+'RESULTADO FINAL INTENSIVO 2'!B52+'RESULTADO FINAL INTENSIVO 2'!C52</f>
        <v>333769.98</v>
      </c>
      <c r="C52" s="2">
        <v>44647.83</v>
      </c>
      <c r="D52" s="2">
        <v>23492.07</v>
      </c>
      <c r="E52" s="2">
        <v>222757.08</v>
      </c>
      <c r="F52" s="2">
        <v>50132.81</v>
      </c>
      <c r="G52" s="69">
        <v>113519.34</v>
      </c>
      <c r="H52" s="5">
        <v>59104.9</v>
      </c>
      <c r="I52" s="8"/>
      <c r="J52" s="8"/>
    </row>
    <row r="53" spans="1:10" ht="12.75">
      <c r="A53" s="88" t="s">
        <v>42</v>
      </c>
      <c r="B53" s="4">
        <f>+C53+D53+E53+'RESULTADO FINAL INTENSIVO 2'!B53+'RESULTADO FINAL INTENSIVO 2'!C53</f>
        <v>3292021.499511399</v>
      </c>
      <c r="C53" s="4">
        <v>514993.21</v>
      </c>
      <c r="D53" s="4">
        <v>575328.03</v>
      </c>
      <c r="E53" s="4">
        <v>1847671.2997491981</v>
      </c>
      <c r="F53" s="4">
        <v>687021.6945820685</v>
      </c>
      <c r="G53" s="70">
        <v>865918.6760004838</v>
      </c>
      <c r="H53" s="65">
        <v>294730.8291666459</v>
      </c>
      <c r="I53" s="8"/>
      <c r="J53" s="8"/>
    </row>
    <row r="54" spans="1:10" ht="13.5" thickBot="1">
      <c r="A54" s="85"/>
      <c r="B54" s="3"/>
      <c r="C54" s="3"/>
      <c r="D54" s="3"/>
      <c r="E54" s="3"/>
      <c r="F54" s="3"/>
      <c r="G54" s="81"/>
      <c r="H54" s="82"/>
      <c r="I54" s="8"/>
      <c r="J54" s="8"/>
    </row>
    <row r="55" spans="1:10" ht="12.75">
      <c r="A55" s="78" t="s">
        <v>43</v>
      </c>
      <c r="B55" s="4">
        <f>+C55+D55+E55+'RESULTADO FINAL INTENSIVO 2'!B55+'RESULTADO FINAL INTENSIVO 2'!C55</f>
        <v>21611.309999999998</v>
      </c>
      <c r="C55" s="4">
        <v>7449.06</v>
      </c>
      <c r="D55" s="4">
        <v>3745.1</v>
      </c>
      <c r="E55" s="4">
        <v>7305.91</v>
      </c>
      <c r="F55" s="4">
        <v>3291.98</v>
      </c>
      <c r="G55" s="70">
        <v>3260.91</v>
      </c>
      <c r="H55" s="65">
        <v>753.01</v>
      </c>
      <c r="I55" s="8"/>
      <c r="J55" s="8"/>
    </row>
    <row r="56" spans="1:10" ht="13.5" thickBot="1">
      <c r="A56" s="79"/>
      <c r="B56" s="3"/>
      <c r="C56" s="3"/>
      <c r="D56" s="3"/>
      <c r="E56" s="3"/>
      <c r="F56" s="3"/>
      <c r="G56" s="81"/>
      <c r="H56" s="82"/>
      <c r="I56" s="8"/>
      <c r="J56" s="8"/>
    </row>
    <row r="57" spans="1:10" ht="12.75">
      <c r="A57" s="64" t="s">
        <v>44</v>
      </c>
      <c r="B57" s="2">
        <f>+C57+D57+E57+'RESULTADO FINAL INTENSIVO 2'!B57+'RESULTADO FINAL INTENSIVO 2'!C57</f>
        <v>155236.62</v>
      </c>
      <c r="C57" s="2">
        <v>38737.4</v>
      </c>
      <c r="D57" s="2">
        <v>27048.96</v>
      </c>
      <c r="E57" s="2">
        <v>67874.18</v>
      </c>
      <c r="F57" s="2">
        <v>25109.48</v>
      </c>
      <c r="G57" s="69">
        <v>20059.95</v>
      </c>
      <c r="H57" s="5">
        <v>22704.75</v>
      </c>
      <c r="I57" s="8"/>
      <c r="J57" s="8"/>
    </row>
    <row r="58" spans="1:10" ht="12.75">
      <c r="A58" s="63" t="s">
        <v>45</v>
      </c>
      <c r="B58" s="2">
        <f>+C58+D58+E58+'RESULTADO FINAL INTENSIVO 2'!B58+'RESULTADO FINAL INTENSIVO 2'!C58</f>
        <v>60624.729999999996</v>
      </c>
      <c r="C58" s="2">
        <v>13817.37</v>
      </c>
      <c r="D58" s="2">
        <v>8796.42</v>
      </c>
      <c r="E58" s="2">
        <v>25845.04</v>
      </c>
      <c r="F58" s="2">
        <v>12882.74</v>
      </c>
      <c r="G58" s="69">
        <v>7336.2</v>
      </c>
      <c r="H58" s="5">
        <v>5626.09</v>
      </c>
      <c r="I58" s="8"/>
      <c r="J58" s="8"/>
    </row>
    <row r="59" spans="1:10" ht="12.75">
      <c r="A59" s="64" t="s">
        <v>46</v>
      </c>
      <c r="B59" s="2">
        <f>+C59+D59+E59+'RESULTADO FINAL INTENSIVO 2'!B59+'RESULTADO FINAL INTENSIVO 2'!C59</f>
        <v>126170.18000000001</v>
      </c>
      <c r="C59" s="2">
        <v>31281.61</v>
      </c>
      <c r="D59" s="2">
        <v>17765</v>
      </c>
      <c r="E59" s="2">
        <v>52985</v>
      </c>
      <c r="F59" s="2">
        <v>31148</v>
      </c>
      <c r="G59" s="69">
        <v>16764</v>
      </c>
      <c r="H59" s="5">
        <v>5073</v>
      </c>
      <c r="I59" s="8"/>
      <c r="J59" s="8"/>
    </row>
    <row r="60" spans="1:10" ht="12.75">
      <c r="A60" s="64" t="s">
        <v>47</v>
      </c>
      <c r="B60" s="2">
        <f>+C60+D60+E60+'RESULTADO FINAL INTENSIVO 2'!B60+'RESULTADO FINAL INTENSIVO 2'!C60</f>
        <v>9453.36</v>
      </c>
      <c r="C60" s="2">
        <v>4350</v>
      </c>
      <c r="D60" s="2">
        <v>1004.36</v>
      </c>
      <c r="E60" s="2">
        <v>2634</v>
      </c>
      <c r="F60" s="2">
        <v>76</v>
      </c>
      <c r="G60" s="69">
        <v>2554</v>
      </c>
      <c r="H60" s="5">
        <v>4</v>
      </c>
      <c r="I60" s="8"/>
      <c r="J60" s="8"/>
    </row>
    <row r="61" spans="1:10" ht="12.75">
      <c r="A61" s="64" t="s">
        <v>48</v>
      </c>
      <c r="B61" s="2">
        <f>+C61+D61+E61+'RESULTADO FINAL INTENSIVO 2'!B61+'RESULTADO FINAL INTENSIVO 2'!C61</f>
        <v>1082411.37</v>
      </c>
      <c r="C61" s="2">
        <v>333697.26</v>
      </c>
      <c r="D61" s="2">
        <v>214862.54</v>
      </c>
      <c r="E61" s="2">
        <v>395253.96</v>
      </c>
      <c r="F61" s="2">
        <v>154240.93</v>
      </c>
      <c r="G61" s="69">
        <v>167785.68</v>
      </c>
      <c r="H61" s="5">
        <v>73227.36</v>
      </c>
      <c r="I61" s="8"/>
      <c r="J61" s="8"/>
    </row>
    <row r="62" spans="1:10" ht="12.75">
      <c r="A62" s="78" t="s">
        <v>49</v>
      </c>
      <c r="B62" s="4">
        <f>+C62+D62+E62+'RESULTADO FINAL INTENSIVO 2'!B62+'RESULTADO FINAL INTENSIVO 2'!C62</f>
        <v>1433896.26</v>
      </c>
      <c r="C62" s="4">
        <v>421883.64</v>
      </c>
      <c r="D62" s="4">
        <v>269477.28</v>
      </c>
      <c r="E62" s="4">
        <v>544592.18</v>
      </c>
      <c r="F62" s="4">
        <v>223457.15</v>
      </c>
      <c r="G62" s="70">
        <v>214499.83</v>
      </c>
      <c r="H62" s="65">
        <v>106635.2</v>
      </c>
      <c r="I62" s="8"/>
      <c r="J62" s="8"/>
    </row>
    <row r="63" spans="1:10" ht="13.5" thickBot="1">
      <c r="A63" s="79"/>
      <c r="B63" s="3"/>
      <c r="C63" s="3"/>
      <c r="D63" s="3"/>
      <c r="E63" s="3"/>
      <c r="F63" s="3"/>
      <c r="G63" s="81"/>
      <c r="H63" s="82"/>
      <c r="I63" s="8"/>
      <c r="J63" s="8"/>
    </row>
    <row r="64" spans="1:10" ht="12.75">
      <c r="A64" s="64" t="s">
        <v>50</v>
      </c>
      <c r="B64" s="2">
        <f>+C64+D64+E64+'RESULTADO FINAL INTENSIVO 2'!B64+'RESULTADO FINAL INTENSIVO 2'!C64</f>
        <v>61937.049999999996</v>
      </c>
      <c r="C64" s="2">
        <v>24589.31</v>
      </c>
      <c r="D64" s="2">
        <v>973.03</v>
      </c>
      <c r="E64" s="2">
        <v>23084.11</v>
      </c>
      <c r="F64" s="2">
        <v>12610.02</v>
      </c>
      <c r="G64" s="69">
        <v>10474.06</v>
      </c>
      <c r="H64" s="5">
        <v>0</v>
      </c>
      <c r="I64" s="8"/>
      <c r="J64" s="8"/>
    </row>
    <row r="65" spans="1:10" ht="12.75">
      <c r="A65" s="63" t="s">
        <v>51</v>
      </c>
      <c r="B65" s="2">
        <f>+C65+D65+E65+'RESULTADO FINAL INTENSIVO 2'!B65+'RESULTADO FINAL INTENSIVO 2'!C65</f>
        <v>654435.6699999999</v>
      </c>
      <c r="C65" s="2">
        <v>112105.19</v>
      </c>
      <c r="D65" s="2">
        <v>154547.4</v>
      </c>
      <c r="E65" s="2">
        <v>345168.74</v>
      </c>
      <c r="F65" s="2">
        <v>156289.42</v>
      </c>
      <c r="G65" s="69">
        <v>180599.03</v>
      </c>
      <c r="H65" s="5">
        <v>8280.29</v>
      </c>
      <c r="I65" s="8"/>
      <c r="J65" s="8"/>
    </row>
    <row r="66" spans="1:10" ht="12.75">
      <c r="A66" s="64" t="s">
        <v>52</v>
      </c>
      <c r="B66" s="2">
        <f>+C66+D66+E66+'RESULTADO FINAL INTENSIVO 2'!B66+'RESULTADO FINAL INTENSIVO 2'!C66</f>
        <v>432367.35000000003</v>
      </c>
      <c r="C66" s="6">
        <v>109412.85</v>
      </c>
      <c r="D66" s="2">
        <v>67784.44</v>
      </c>
      <c r="E66" s="2">
        <v>224202.24</v>
      </c>
      <c r="F66" s="2">
        <v>45742.63</v>
      </c>
      <c r="G66" s="69">
        <v>167092.56</v>
      </c>
      <c r="H66" s="5">
        <v>11367.09</v>
      </c>
      <c r="I66" s="8"/>
      <c r="J66" s="8"/>
    </row>
    <row r="67" spans="1:10" ht="12.75">
      <c r="A67" s="78" t="s">
        <v>53</v>
      </c>
      <c r="B67" s="4">
        <f>+C67+D67+E67+'RESULTADO FINAL INTENSIVO 2'!B67+'RESULTADO FINAL INTENSIVO 2'!C67</f>
        <v>1148740.07</v>
      </c>
      <c r="C67" s="4">
        <v>246107.35</v>
      </c>
      <c r="D67" s="4">
        <v>223304.87</v>
      </c>
      <c r="E67" s="4">
        <v>592455.09</v>
      </c>
      <c r="F67" s="4">
        <v>214642.07</v>
      </c>
      <c r="G67" s="70">
        <v>358165.65</v>
      </c>
      <c r="H67" s="65">
        <v>19647.38</v>
      </c>
      <c r="I67" s="8"/>
      <c r="J67" s="8"/>
    </row>
    <row r="68" spans="1:10" ht="13.5" thickBot="1">
      <c r="A68" s="79"/>
      <c r="B68" s="3"/>
      <c r="C68" s="3"/>
      <c r="D68" s="3"/>
      <c r="E68" s="3"/>
      <c r="F68" s="3"/>
      <c r="G68" s="81"/>
      <c r="H68" s="82"/>
      <c r="I68" s="8"/>
      <c r="J68" s="8"/>
    </row>
    <row r="69" spans="1:10" ht="12.75">
      <c r="A69" s="78" t="s">
        <v>54</v>
      </c>
      <c r="B69" s="4">
        <f>+C69+D69+E69+'RESULTADO FINAL INTENSIVO 2'!B69+'RESULTADO FINAL INTENSIVO 2'!C69</f>
        <v>1739549.7500000002</v>
      </c>
      <c r="C69" s="4">
        <v>330960.02</v>
      </c>
      <c r="D69" s="4">
        <v>352504.64</v>
      </c>
      <c r="E69" s="4">
        <v>897937.31</v>
      </c>
      <c r="F69" s="4">
        <v>415306.3</v>
      </c>
      <c r="G69" s="70">
        <v>435908.33</v>
      </c>
      <c r="H69" s="65">
        <v>46722.67</v>
      </c>
      <c r="I69" s="8"/>
      <c r="J69" s="8"/>
    </row>
    <row r="70" spans="1:10" ht="13.5" thickBot="1">
      <c r="A70" s="79"/>
      <c r="B70" s="3"/>
      <c r="C70" s="3"/>
      <c r="D70" s="3"/>
      <c r="E70" s="3"/>
      <c r="F70" s="3"/>
      <c r="G70" s="81"/>
      <c r="H70" s="82"/>
      <c r="I70" s="8"/>
      <c r="J70" s="8"/>
    </row>
    <row r="71" spans="1:10" ht="12.75">
      <c r="A71" s="64" t="s">
        <v>55</v>
      </c>
      <c r="B71" s="2">
        <f>+C71+D71+E71+'RESULTADO FINAL INTENSIVO 2'!B71+'RESULTADO FINAL INTENSIVO 2'!C71</f>
        <v>176032</v>
      </c>
      <c r="C71" s="2">
        <v>35113</v>
      </c>
      <c r="D71" s="2">
        <v>16578</v>
      </c>
      <c r="E71" s="2">
        <v>90577</v>
      </c>
      <c r="F71" s="2">
        <v>28654</v>
      </c>
      <c r="G71" s="69">
        <v>32510</v>
      </c>
      <c r="H71" s="5">
        <v>29413</v>
      </c>
      <c r="I71" s="8"/>
      <c r="J71" s="8"/>
    </row>
    <row r="72" spans="1:10" ht="12.75">
      <c r="A72" s="64" t="s">
        <v>56</v>
      </c>
      <c r="B72" s="2">
        <f>+C72+D72+E72+'RESULTADO FINAL INTENSIVO 2'!B72+'RESULTADO FINAL INTENSIVO 2'!C72</f>
        <v>10468</v>
      </c>
      <c r="C72" s="2">
        <v>1654</v>
      </c>
      <c r="D72" s="2">
        <v>1123</v>
      </c>
      <c r="E72" s="2">
        <v>6071</v>
      </c>
      <c r="F72" s="2">
        <v>2520</v>
      </c>
      <c r="G72" s="69">
        <v>1428</v>
      </c>
      <c r="H72" s="5">
        <v>2123</v>
      </c>
      <c r="I72" s="8"/>
      <c r="J72" s="8"/>
    </row>
    <row r="73" spans="1:10" ht="12.75">
      <c r="A73" s="78" t="s">
        <v>57</v>
      </c>
      <c r="B73" s="4">
        <f>+C73+D73+E73+'RESULTADO FINAL INTENSIVO 2'!B73+'RESULTADO FINAL INTENSIVO 2'!C73</f>
        <v>186500</v>
      </c>
      <c r="C73" s="4">
        <v>36767</v>
      </c>
      <c r="D73" s="4">
        <v>17701</v>
      </c>
      <c r="E73" s="4">
        <v>96648</v>
      </c>
      <c r="F73" s="4">
        <v>31174</v>
      </c>
      <c r="G73" s="70">
        <v>33938</v>
      </c>
      <c r="H73" s="65">
        <v>31536</v>
      </c>
      <c r="I73" s="8"/>
      <c r="J73" s="8"/>
    </row>
    <row r="74" spans="1:10" ht="13.5" thickBot="1">
      <c r="A74" s="79"/>
      <c r="B74" s="3"/>
      <c r="C74" s="3"/>
      <c r="D74" s="3"/>
      <c r="E74" s="3"/>
      <c r="F74" s="3"/>
      <c r="G74" s="81"/>
      <c r="H74" s="82"/>
      <c r="I74" s="8"/>
      <c r="J74" s="8"/>
    </row>
    <row r="75" spans="1:10" ht="12.75">
      <c r="A75" s="63" t="s">
        <v>58</v>
      </c>
      <c r="B75" s="2">
        <f>+C75+D75+E75+'RESULTADO FINAL INTENSIVO 2'!B75+'RESULTADO FINAL INTENSIVO 2'!C75</f>
        <v>418823.31</v>
      </c>
      <c r="C75" s="2">
        <v>59168.6</v>
      </c>
      <c r="D75" s="2">
        <v>119749.43</v>
      </c>
      <c r="E75" s="2">
        <v>225537.66</v>
      </c>
      <c r="F75" s="2">
        <v>133994.51</v>
      </c>
      <c r="G75" s="69">
        <v>81924.19</v>
      </c>
      <c r="H75" s="5">
        <v>9618.91</v>
      </c>
      <c r="I75" s="8"/>
      <c r="J75" s="8"/>
    </row>
    <row r="76" spans="1:10" ht="12.75">
      <c r="A76" s="63" t="s">
        <v>59</v>
      </c>
      <c r="B76" s="2">
        <f>+C76+D76+E76+'RESULTADO FINAL INTENSIVO 2'!B76+'RESULTADO FINAL INTENSIVO 2'!C76</f>
        <v>28328.700000000004</v>
      </c>
      <c r="C76" s="2">
        <v>5193.34</v>
      </c>
      <c r="D76" s="2">
        <v>1133.09</v>
      </c>
      <c r="E76" s="2">
        <v>17036.68</v>
      </c>
      <c r="F76" s="2">
        <v>6283.58</v>
      </c>
      <c r="G76" s="69">
        <v>6093.66</v>
      </c>
      <c r="H76" s="5">
        <v>4659.47</v>
      </c>
      <c r="I76" s="8"/>
      <c r="J76" s="8"/>
    </row>
    <row r="77" spans="1:10" ht="12.75">
      <c r="A77" s="63" t="s">
        <v>60</v>
      </c>
      <c r="B77" s="2">
        <f>+C77+D77+E77+'RESULTADO FINAL INTENSIVO 2'!B77+'RESULTADO FINAL INTENSIVO 2'!C77</f>
        <v>104790.70999999999</v>
      </c>
      <c r="C77" s="2">
        <v>9753.36</v>
      </c>
      <c r="D77" s="2">
        <v>30983.37</v>
      </c>
      <c r="E77" s="2">
        <v>47976.39</v>
      </c>
      <c r="F77" s="2">
        <v>47976.39</v>
      </c>
      <c r="G77" s="69">
        <v>0</v>
      </c>
      <c r="H77" s="5">
        <v>0</v>
      </c>
      <c r="I77" s="8"/>
      <c r="J77" s="8"/>
    </row>
    <row r="78" spans="1:10" ht="12.75">
      <c r="A78" s="64" t="s">
        <v>61</v>
      </c>
      <c r="B78" s="2">
        <f>+C78+D78+E78+'RESULTADO FINAL INTENSIVO 2'!B78+'RESULTADO FINAL INTENSIVO 2'!C78</f>
        <v>196991.46</v>
      </c>
      <c r="C78" s="2">
        <v>72172.36</v>
      </c>
      <c r="D78" s="2">
        <v>44192.22</v>
      </c>
      <c r="E78" s="2">
        <v>61949.07</v>
      </c>
      <c r="F78" s="2">
        <v>24665.09</v>
      </c>
      <c r="G78" s="69">
        <v>25862.29</v>
      </c>
      <c r="H78" s="5">
        <v>11421.71</v>
      </c>
      <c r="I78" s="8"/>
      <c r="J78" s="8"/>
    </row>
    <row r="79" spans="1:10" ht="12.75">
      <c r="A79" s="64" t="s">
        <v>62</v>
      </c>
      <c r="B79" s="2">
        <f>+C79+D79+E79+'RESULTADO FINAL INTENSIVO 2'!B79+'RESULTADO FINAL INTENSIVO 2'!C79</f>
        <v>10973.529999999984</v>
      </c>
      <c r="C79" s="2">
        <v>2750.99</v>
      </c>
      <c r="D79" s="2">
        <v>1691.5</v>
      </c>
      <c r="E79" s="2">
        <v>4608.139999999985</v>
      </c>
      <c r="F79" s="2">
        <v>846.17</v>
      </c>
      <c r="G79" s="69">
        <v>900</v>
      </c>
      <c r="H79" s="5">
        <v>2861.959999999992</v>
      </c>
      <c r="I79" s="8"/>
      <c r="J79" s="8"/>
    </row>
    <row r="80" spans="1:10" ht="12.75">
      <c r="A80" s="63" t="s">
        <v>63</v>
      </c>
      <c r="B80" s="2">
        <f>+C80+D80+E80+'RESULTADO FINAL INTENSIVO 2'!B80+'RESULTADO FINAL INTENSIVO 2'!C80</f>
        <v>162658.29</v>
      </c>
      <c r="C80" s="2">
        <v>30188.69</v>
      </c>
      <c r="D80" s="2">
        <v>40263.34</v>
      </c>
      <c r="E80" s="2">
        <v>70601.72</v>
      </c>
      <c r="F80" s="2">
        <v>39787.28</v>
      </c>
      <c r="G80" s="69">
        <v>30675.87</v>
      </c>
      <c r="H80" s="5">
        <v>138.61</v>
      </c>
      <c r="I80" s="8"/>
      <c r="J80" s="8"/>
    </row>
    <row r="81" spans="1:10" ht="12.75">
      <c r="A81" s="63" t="s">
        <v>64</v>
      </c>
      <c r="B81" s="2">
        <f>+C81+D81+E81+'RESULTADO FINAL INTENSIVO 2'!B81+'RESULTADO FINAL INTENSIVO 2'!C81</f>
        <v>200599.82</v>
      </c>
      <c r="C81" s="2">
        <v>84227.52</v>
      </c>
      <c r="D81" s="2">
        <v>32185.24</v>
      </c>
      <c r="E81" s="2">
        <v>59478.66</v>
      </c>
      <c r="F81" s="2">
        <v>33755.55</v>
      </c>
      <c r="G81" s="69">
        <v>25363.32</v>
      </c>
      <c r="H81" s="5">
        <v>359.77</v>
      </c>
      <c r="I81" s="8"/>
      <c r="J81" s="8"/>
    </row>
    <row r="82" spans="1:10" ht="12.75">
      <c r="A82" s="64" t="s">
        <v>65</v>
      </c>
      <c r="B82" s="2">
        <f>+C82+D82+E82+'RESULTADO FINAL INTENSIVO 2'!B82+'RESULTADO FINAL INTENSIVO 2'!C82</f>
        <v>316177.06999999995</v>
      </c>
      <c r="C82" s="2">
        <v>88071.92</v>
      </c>
      <c r="D82" s="2">
        <v>68388.61</v>
      </c>
      <c r="E82" s="2">
        <v>123477.34</v>
      </c>
      <c r="F82" s="2">
        <v>61327.52</v>
      </c>
      <c r="G82" s="69">
        <v>51423.93</v>
      </c>
      <c r="H82" s="5">
        <v>10725.92</v>
      </c>
      <c r="I82" s="8"/>
      <c r="J82" s="8"/>
    </row>
    <row r="83" spans="1:10" ht="12.75">
      <c r="A83" s="78" t="s">
        <v>66</v>
      </c>
      <c r="B83" s="4">
        <f>+C83+D83+E83+'RESULTADO FINAL INTENSIVO 2'!B83+'RESULTADO FINAL INTENSIVO 2'!C83</f>
        <v>1439342.8900000001</v>
      </c>
      <c r="C83" s="4">
        <v>351526.78</v>
      </c>
      <c r="D83" s="4">
        <v>338586.8</v>
      </c>
      <c r="E83" s="4">
        <v>610665.66</v>
      </c>
      <c r="F83" s="4">
        <v>348636.09</v>
      </c>
      <c r="G83" s="70">
        <v>222243.26</v>
      </c>
      <c r="H83" s="65">
        <v>39786.35</v>
      </c>
      <c r="I83" s="8"/>
      <c r="J83" s="8"/>
    </row>
    <row r="84" spans="1:10" ht="13.5" thickBot="1">
      <c r="A84" s="79"/>
      <c r="B84" s="3"/>
      <c r="C84" s="3"/>
      <c r="D84" s="3"/>
      <c r="E84" s="3"/>
      <c r="F84" s="3"/>
      <c r="G84" s="81"/>
      <c r="H84" s="82"/>
      <c r="I84" s="8"/>
      <c r="J84" s="8"/>
    </row>
    <row r="85" spans="1:10" ht="12.75">
      <c r="A85" s="64" t="s">
        <v>67</v>
      </c>
      <c r="B85" s="2">
        <f>+C85+D85+E85+'RESULTADO FINAL INTENSIVO 2'!B85+'RESULTADO FINAL INTENSIVO 2'!C85</f>
        <v>22909.35</v>
      </c>
      <c r="C85" s="2">
        <v>6385.83</v>
      </c>
      <c r="D85" s="2">
        <v>5303.73</v>
      </c>
      <c r="E85" s="2">
        <v>6486.58</v>
      </c>
      <c r="F85" s="2">
        <v>3964.39</v>
      </c>
      <c r="G85" s="69">
        <v>1809.12</v>
      </c>
      <c r="H85" s="5">
        <v>713.07</v>
      </c>
      <c r="I85" s="8"/>
      <c r="J85" s="8"/>
    </row>
    <row r="86" spans="1:10" ht="12.75">
      <c r="A86" s="64" t="s">
        <v>68</v>
      </c>
      <c r="B86" s="2">
        <f>+C86+D86+E86+'RESULTADO FINAL INTENSIVO 2'!B86+'RESULTADO FINAL INTENSIVO 2'!C86</f>
        <v>36752.11</v>
      </c>
      <c r="C86" s="2">
        <v>11455.73</v>
      </c>
      <c r="D86" s="2">
        <v>9903.95</v>
      </c>
      <c r="E86" s="2">
        <v>9779.5</v>
      </c>
      <c r="F86" s="2">
        <v>7327.96</v>
      </c>
      <c r="G86" s="69">
        <v>2418.96</v>
      </c>
      <c r="H86" s="5">
        <v>32.56</v>
      </c>
      <c r="I86" s="8"/>
      <c r="J86" s="8"/>
    </row>
    <row r="87" spans="1:10" ht="12.75">
      <c r="A87" s="78" t="s">
        <v>69</v>
      </c>
      <c r="B87" s="4">
        <f>+C87+D87+E87+'RESULTADO FINAL INTENSIVO 2'!B87+'RESULTADO FINAL INTENSIVO 2'!C87</f>
        <v>59661.46000000001</v>
      </c>
      <c r="C87" s="4">
        <v>17841.56</v>
      </c>
      <c r="D87" s="4">
        <v>15207.68</v>
      </c>
      <c r="E87" s="4">
        <v>16266.08</v>
      </c>
      <c r="F87" s="4">
        <v>11292.35</v>
      </c>
      <c r="G87" s="70">
        <v>4228.08</v>
      </c>
      <c r="H87" s="65">
        <v>745.63</v>
      </c>
      <c r="I87" s="8"/>
      <c r="J87" s="8"/>
    </row>
    <row r="88" spans="1:10" ht="13.5" thickBot="1">
      <c r="A88" s="78"/>
      <c r="B88" s="4"/>
      <c r="C88" s="4"/>
      <c r="D88" s="4"/>
      <c r="E88" s="4"/>
      <c r="F88" s="4"/>
      <c r="G88" s="70"/>
      <c r="H88" s="65"/>
      <c r="I88" s="8"/>
      <c r="J88" s="8"/>
    </row>
    <row r="89" spans="1:15" ht="14.25" thickBot="1" thickTop="1">
      <c r="A89" s="86" t="s">
        <v>70</v>
      </c>
      <c r="B89" s="71">
        <f>+C89+D89+E89+'RESULTADO FINAL INTENSIVO 2'!B89+'RESULTADO FINAL INTENSIVO 2'!C89</f>
        <v>23359388.359511398</v>
      </c>
      <c r="C89" s="71">
        <f aca="true" t="shared" si="0" ref="C89:H89">+C87+C83+C73+C69+C67+C62+C55+C53+C42+C40+C34+C29+C27+C25+C20+C18+C16</f>
        <v>6254351.34</v>
      </c>
      <c r="D89" s="71">
        <f t="shared" si="0"/>
        <v>5070226.58</v>
      </c>
      <c r="E89" s="71">
        <f t="shared" si="0"/>
        <v>9786010.739749199</v>
      </c>
      <c r="F89" s="71">
        <f t="shared" si="0"/>
        <v>4407029.245843974</v>
      </c>
      <c r="G89" s="73">
        <f t="shared" si="0"/>
        <v>4640457.219561101</v>
      </c>
      <c r="H89" s="72">
        <f t="shared" si="0"/>
        <v>738524.2043441223</v>
      </c>
      <c r="I89" s="8"/>
      <c r="J89" s="8"/>
      <c r="K89" s="10"/>
      <c r="L89" s="10"/>
      <c r="M89" s="10"/>
      <c r="N89" s="10"/>
      <c r="O89" s="10"/>
    </row>
    <row r="90" spans="2:8" ht="12.75">
      <c r="B90" s="8"/>
      <c r="C90" s="8"/>
      <c r="D90" s="8"/>
      <c r="E90" s="8"/>
      <c r="F90" s="8"/>
      <c r="G90" s="8"/>
      <c r="H90" s="8"/>
    </row>
  </sheetData>
  <mergeCells count="12">
    <mergeCell ref="F8:F11"/>
    <mergeCell ref="G8:G11"/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49">
      <selection activeCell="D89" sqref="D89:H89"/>
    </sheetView>
  </sheetViews>
  <sheetFormatPr defaultColWidth="11.421875" defaultRowHeight="12.75"/>
  <cols>
    <col min="1" max="1" width="22.28125" style="0" customWidth="1"/>
    <col min="3" max="3" width="13.57421875" style="0" customWidth="1"/>
    <col min="4" max="4" width="14.140625" style="0" customWidth="1"/>
    <col min="5" max="5" width="15.140625" style="0" customWidth="1"/>
    <col min="6" max="6" width="13.7109375" style="0" customWidth="1"/>
    <col min="7" max="7" width="14.140625" style="0" customWidth="1"/>
  </cols>
  <sheetData>
    <row r="1" ht="15">
      <c r="D1" s="97" t="s">
        <v>125</v>
      </c>
    </row>
    <row r="2" ht="12.75">
      <c r="D2" s="99" t="s">
        <v>124</v>
      </c>
    </row>
    <row r="3" ht="18" customHeight="1" thickBot="1"/>
    <row r="4" spans="1:7" ht="15.75">
      <c r="A4" s="109" t="s">
        <v>126</v>
      </c>
      <c r="B4" s="110"/>
      <c r="C4" s="110"/>
      <c r="D4" s="110"/>
      <c r="E4" s="110"/>
      <c r="F4" s="110"/>
      <c r="G4" s="111"/>
    </row>
    <row r="5" spans="1:7" ht="12.75">
      <c r="A5" s="112" t="s">
        <v>123</v>
      </c>
      <c r="B5" s="113"/>
      <c r="C5" s="113"/>
      <c r="D5" s="113"/>
      <c r="E5" s="113"/>
      <c r="F5" s="113"/>
      <c r="G5" s="114"/>
    </row>
    <row r="6" spans="1:7" ht="13.5" thickBot="1">
      <c r="A6" s="115" t="s">
        <v>127</v>
      </c>
      <c r="B6" s="116"/>
      <c r="C6" s="116"/>
      <c r="D6" s="116"/>
      <c r="E6" s="116"/>
      <c r="F6" s="116"/>
      <c r="G6" s="117"/>
    </row>
    <row r="7" spans="1:7" ht="12.75">
      <c r="A7" s="126" t="s">
        <v>1</v>
      </c>
      <c r="B7" s="164" t="s">
        <v>71</v>
      </c>
      <c r="C7" s="165" t="s">
        <v>72</v>
      </c>
      <c r="D7" s="166"/>
      <c r="E7" s="166"/>
      <c r="F7" s="166"/>
      <c r="G7" s="167"/>
    </row>
    <row r="8" spans="1:7" ht="12.75">
      <c r="A8" s="126"/>
      <c r="B8" s="129"/>
      <c r="C8" s="137" t="s">
        <v>73</v>
      </c>
      <c r="D8" s="156" t="s">
        <v>74</v>
      </c>
      <c r="E8" s="157"/>
      <c r="F8" s="158" t="s">
        <v>75</v>
      </c>
      <c r="G8" s="159"/>
    </row>
    <row r="9" spans="1:7" ht="12.75">
      <c r="A9" s="126"/>
      <c r="B9" s="130"/>
      <c r="C9" s="168"/>
      <c r="D9" s="103" t="s">
        <v>76</v>
      </c>
      <c r="E9" s="103" t="s">
        <v>77</v>
      </c>
      <c r="F9" s="104" t="s">
        <v>78</v>
      </c>
      <c r="G9" s="107" t="s">
        <v>79</v>
      </c>
    </row>
    <row r="10" spans="1:7" ht="12.75">
      <c r="A10" s="127"/>
      <c r="B10" s="131"/>
      <c r="C10" s="168"/>
      <c r="D10" s="160"/>
      <c r="E10" s="161"/>
      <c r="F10" s="162"/>
      <c r="G10" s="163"/>
    </row>
    <row r="11" spans="1:7" ht="13.5" thickBot="1">
      <c r="A11" s="127"/>
      <c r="B11" s="132"/>
      <c r="C11" s="168"/>
      <c r="D11" s="160"/>
      <c r="E11" s="161"/>
      <c r="F11" s="160"/>
      <c r="G11" s="163"/>
    </row>
    <row r="12" spans="1:9" ht="12.75">
      <c r="A12" s="96" t="s">
        <v>10</v>
      </c>
      <c r="B12" s="1">
        <v>476.13</v>
      </c>
      <c r="C12" s="1">
        <v>39199.06</v>
      </c>
      <c r="D12" s="1">
        <v>3020.57</v>
      </c>
      <c r="E12" s="1">
        <v>2024.52</v>
      </c>
      <c r="F12" s="1">
        <v>27006.38</v>
      </c>
      <c r="G12" s="84">
        <v>7147.56</v>
      </c>
      <c r="H12" s="8"/>
      <c r="I12" s="8"/>
    </row>
    <row r="13" spans="1:9" ht="12.75">
      <c r="A13" s="64" t="s">
        <v>11</v>
      </c>
      <c r="B13" s="2">
        <v>326.86</v>
      </c>
      <c r="C13" s="2">
        <v>13438.91</v>
      </c>
      <c r="D13" s="2">
        <v>534.96</v>
      </c>
      <c r="E13" s="2">
        <v>480.31</v>
      </c>
      <c r="F13" s="2">
        <v>10087.19</v>
      </c>
      <c r="G13" s="5">
        <v>2336.49</v>
      </c>
      <c r="H13" s="8"/>
      <c r="I13" s="8"/>
    </row>
    <row r="14" spans="1:9" ht="12.75">
      <c r="A14" s="64" t="s">
        <v>12</v>
      </c>
      <c r="B14" s="2">
        <v>208.5</v>
      </c>
      <c r="C14" s="2">
        <v>37681.71</v>
      </c>
      <c r="D14" s="2">
        <v>3963</v>
      </c>
      <c r="E14" s="2">
        <v>2110.12</v>
      </c>
      <c r="F14" s="2">
        <v>24666.45</v>
      </c>
      <c r="G14" s="5">
        <v>6942.16</v>
      </c>
      <c r="H14" s="8"/>
      <c r="I14" s="8"/>
    </row>
    <row r="15" spans="1:9" ht="12.75">
      <c r="A15" s="64" t="s">
        <v>13</v>
      </c>
      <c r="B15" s="2">
        <v>129.4</v>
      </c>
      <c r="C15" s="2">
        <v>16575.46</v>
      </c>
      <c r="D15" s="2">
        <v>1073.52</v>
      </c>
      <c r="E15" s="2">
        <v>777.41</v>
      </c>
      <c r="F15" s="2">
        <v>11523.13</v>
      </c>
      <c r="G15" s="5">
        <v>3201.41</v>
      </c>
      <c r="H15" s="8"/>
      <c r="I15" s="8"/>
    </row>
    <row r="16" spans="1:9" ht="12.75">
      <c r="A16" s="78" t="s">
        <v>14</v>
      </c>
      <c r="B16" s="4">
        <v>1140.89</v>
      </c>
      <c r="C16" s="4">
        <v>106895.14</v>
      </c>
      <c r="D16" s="4">
        <v>8592.05</v>
      </c>
      <c r="E16" s="4">
        <v>5392.36</v>
      </c>
      <c r="F16" s="4">
        <v>73283.15</v>
      </c>
      <c r="G16" s="65">
        <v>19627.62</v>
      </c>
      <c r="H16" s="8"/>
      <c r="I16" s="8"/>
    </row>
    <row r="17" spans="1:9" ht="13.5" thickBot="1">
      <c r="A17" s="79"/>
      <c r="B17" s="3"/>
      <c r="C17" s="3"/>
      <c r="D17" s="80"/>
      <c r="E17" s="3"/>
      <c r="F17" s="3"/>
      <c r="G17" s="82"/>
      <c r="H17" s="8"/>
      <c r="I17" s="8"/>
    </row>
    <row r="18" spans="1:9" ht="12.75">
      <c r="A18" s="89" t="s">
        <v>15</v>
      </c>
      <c r="B18" s="90">
        <v>187</v>
      </c>
      <c r="C18" s="90">
        <v>2068</v>
      </c>
      <c r="D18" s="92">
        <v>265</v>
      </c>
      <c r="E18" s="90">
        <v>265</v>
      </c>
      <c r="F18" s="90">
        <v>1025</v>
      </c>
      <c r="G18" s="93">
        <v>513</v>
      </c>
      <c r="H18" s="8"/>
      <c r="I18" s="8"/>
    </row>
    <row r="19" spans="1:9" ht="13.5" thickBot="1">
      <c r="A19" s="79"/>
      <c r="B19" s="3"/>
      <c r="C19" s="3"/>
      <c r="D19" s="80"/>
      <c r="E19" s="3"/>
      <c r="F19" s="3"/>
      <c r="G19" s="82"/>
      <c r="H19" s="8"/>
      <c r="I19" s="8"/>
    </row>
    <row r="20" spans="1:9" ht="12.75">
      <c r="A20" s="89" t="s">
        <v>16</v>
      </c>
      <c r="B20" s="90">
        <v>72.62</v>
      </c>
      <c r="C20" s="91">
        <v>850.22</v>
      </c>
      <c r="D20" s="92">
        <v>73.72</v>
      </c>
      <c r="E20" s="90">
        <v>75.93</v>
      </c>
      <c r="F20" s="90">
        <v>384.69</v>
      </c>
      <c r="G20" s="93">
        <v>315.86</v>
      </c>
      <c r="H20" s="8"/>
      <c r="I20" s="8"/>
    </row>
    <row r="21" spans="1:9" ht="13.5" thickBot="1">
      <c r="A21" s="79"/>
      <c r="B21" s="3"/>
      <c r="C21" s="3"/>
      <c r="D21" s="3"/>
      <c r="E21" s="3"/>
      <c r="F21" s="3"/>
      <c r="G21" s="82"/>
      <c r="H21" s="8"/>
      <c r="I21" s="8"/>
    </row>
    <row r="22" spans="1:9" ht="12.75">
      <c r="A22" s="63" t="s">
        <v>17</v>
      </c>
      <c r="B22" s="2">
        <v>55</v>
      </c>
      <c r="C22" s="2">
        <v>2177</v>
      </c>
      <c r="D22" s="2">
        <v>0</v>
      </c>
      <c r="E22" s="2">
        <v>115</v>
      </c>
      <c r="F22" s="2">
        <v>0</v>
      </c>
      <c r="G22" s="5">
        <v>2062</v>
      </c>
      <c r="H22" s="8"/>
      <c r="I22" s="8"/>
    </row>
    <row r="23" spans="1:9" ht="12.75">
      <c r="A23" s="63" t="s">
        <v>18</v>
      </c>
      <c r="B23" s="2">
        <v>19</v>
      </c>
      <c r="C23" s="2">
        <v>1350</v>
      </c>
      <c r="D23" s="95">
        <v>0</v>
      </c>
      <c r="E23" s="2">
        <v>150</v>
      </c>
      <c r="F23" s="2">
        <v>0</v>
      </c>
      <c r="G23" s="5">
        <v>1200</v>
      </c>
      <c r="H23" s="8"/>
      <c r="I23" s="8"/>
    </row>
    <row r="24" spans="1:9" ht="12.75">
      <c r="A24" s="64" t="s">
        <v>19</v>
      </c>
      <c r="B24" s="2">
        <v>31</v>
      </c>
      <c r="C24" s="2">
        <v>1521</v>
      </c>
      <c r="D24" s="95">
        <v>0</v>
      </c>
      <c r="E24" s="2">
        <v>235</v>
      </c>
      <c r="F24" s="2">
        <v>0</v>
      </c>
      <c r="G24" s="5">
        <v>1286</v>
      </c>
      <c r="H24" s="8"/>
      <c r="I24" s="8"/>
    </row>
    <row r="25" spans="1:9" ht="12.75">
      <c r="A25" s="78" t="s">
        <v>20</v>
      </c>
      <c r="B25" s="4">
        <v>105</v>
      </c>
      <c r="C25" s="4">
        <v>5048</v>
      </c>
      <c r="D25" s="4">
        <v>0</v>
      </c>
      <c r="E25" s="4">
        <v>500</v>
      </c>
      <c r="F25" s="4">
        <v>0</v>
      </c>
      <c r="G25" s="65">
        <v>4548</v>
      </c>
      <c r="H25" s="8"/>
      <c r="I25" s="8"/>
    </row>
    <row r="26" spans="1:9" ht="13.5" thickBot="1">
      <c r="A26" s="79"/>
      <c r="B26" s="3"/>
      <c r="C26" s="3"/>
      <c r="D26" s="80"/>
      <c r="E26" s="3"/>
      <c r="F26" s="3"/>
      <c r="G26" s="82"/>
      <c r="H26" s="8"/>
      <c r="I26" s="8"/>
    </row>
    <row r="27" spans="1:9" ht="12.75">
      <c r="A27" s="78" t="s">
        <v>21</v>
      </c>
      <c r="B27" s="4">
        <v>500.55</v>
      </c>
      <c r="C27" s="4">
        <v>63415.31</v>
      </c>
      <c r="D27" s="83">
        <v>10145.89</v>
      </c>
      <c r="E27" s="4">
        <v>7737.06</v>
      </c>
      <c r="F27" s="4">
        <v>29523.66</v>
      </c>
      <c r="G27" s="65">
        <v>16008.74</v>
      </c>
      <c r="H27" s="8"/>
      <c r="I27" s="8"/>
    </row>
    <row r="28" spans="1:9" ht="13.5" thickBot="1">
      <c r="A28" s="79"/>
      <c r="B28" s="3"/>
      <c r="C28" s="3"/>
      <c r="D28" s="80"/>
      <c r="E28" s="3"/>
      <c r="F28" s="3"/>
      <c r="G28" s="82"/>
      <c r="H28" s="8"/>
      <c r="I28" s="8"/>
    </row>
    <row r="29" spans="1:9" ht="12.75">
      <c r="A29" s="78" t="s">
        <v>22</v>
      </c>
      <c r="B29" s="4">
        <v>107.13</v>
      </c>
      <c r="C29" s="4">
        <v>5651.71</v>
      </c>
      <c r="D29" s="83">
        <v>305.18</v>
      </c>
      <c r="E29" s="4">
        <v>558.58</v>
      </c>
      <c r="F29" s="4">
        <v>1957.06</v>
      </c>
      <c r="G29" s="65">
        <v>2830.9</v>
      </c>
      <c r="H29" s="8"/>
      <c r="I29" s="8"/>
    </row>
    <row r="30" spans="1:9" ht="13.5" thickBot="1">
      <c r="A30" s="79"/>
      <c r="B30" s="3"/>
      <c r="C30" s="3"/>
      <c r="D30" s="80"/>
      <c r="E30" s="3"/>
      <c r="F30" s="3"/>
      <c r="G30" s="82"/>
      <c r="H30" s="8"/>
      <c r="I30" s="8"/>
    </row>
    <row r="31" spans="1:9" ht="12.75">
      <c r="A31" s="64" t="s">
        <v>23</v>
      </c>
      <c r="B31" s="2">
        <v>1796.2</v>
      </c>
      <c r="C31" s="2">
        <v>163684.39</v>
      </c>
      <c r="D31" s="2">
        <v>10132.22</v>
      </c>
      <c r="E31" s="2">
        <v>17802.69</v>
      </c>
      <c r="F31" s="2">
        <v>105812.85</v>
      </c>
      <c r="G31" s="84">
        <v>29936.66</v>
      </c>
      <c r="H31" s="8"/>
      <c r="I31" s="8"/>
    </row>
    <row r="32" spans="1:9" ht="12.75">
      <c r="A32" s="64" t="s">
        <v>24</v>
      </c>
      <c r="B32" s="2">
        <v>722.56</v>
      </c>
      <c r="C32" s="2">
        <v>71867.04</v>
      </c>
      <c r="D32" s="2">
        <v>4995.02</v>
      </c>
      <c r="E32" s="2">
        <v>7239.35</v>
      </c>
      <c r="F32" s="2">
        <v>45186.32</v>
      </c>
      <c r="G32" s="5">
        <v>14446.37</v>
      </c>
      <c r="H32" s="8"/>
      <c r="I32" s="8"/>
    </row>
    <row r="33" spans="1:9" ht="12.75">
      <c r="A33" s="64" t="s">
        <v>25</v>
      </c>
      <c r="B33" s="2">
        <v>1258.61</v>
      </c>
      <c r="C33" s="2">
        <v>218276.77</v>
      </c>
      <c r="D33" s="2">
        <v>15329.86</v>
      </c>
      <c r="E33" s="2">
        <v>25102.74</v>
      </c>
      <c r="F33" s="2">
        <v>140266.8</v>
      </c>
      <c r="G33" s="5">
        <v>37577.42</v>
      </c>
      <c r="H33" s="8"/>
      <c r="I33" s="8"/>
    </row>
    <row r="34" spans="1:9" ht="12.75">
      <c r="A34" s="78" t="s">
        <v>26</v>
      </c>
      <c r="B34" s="4">
        <v>3777.37</v>
      </c>
      <c r="C34" s="4">
        <v>453828.2</v>
      </c>
      <c r="D34" s="4">
        <v>30457.1</v>
      </c>
      <c r="E34" s="4">
        <v>50144.78</v>
      </c>
      <c r="F34" s="4">
        <v>291265.97</v>
      </c>
      <c r="G34" s="65">
        <v>81960.45</v>
      </c>
      <c r="H34" s="8"/>
      <c r="I34" s="8"/>
    </row>
    <row r="35" spans="1:9" ht="13.5" thickBot="1">
      <c r="A35" s="79"/>
      <c r="B35" s="3"/>
      <c r="C35" s="3"/>
      <c r="D35" s="3"/>
      <c r="E35" s="3"/>
      <c r="F35" s="3"/>
      <c r="G35" s="82"/>
      <c r="H35" s="8"/>
      <c r="I35" s="8"/>
    </row>
    <row r="36" spans="1:9" ht="12.75">
      <c r="A36" s="64" t="s">
        <v>27</v>
      </c>
      <c r="B36" s="2">
        <v>1590.68</v>
      </c>
      <c r="C36" s="2">
        <v>181486.69</v>
      </c>
      <c r="D36" s="2">
        <v>13549.12</v>
      </c>
      <c r="E36" s="2">
        <v>13367.9</v>
      </c>
      <c r="F36" s="2">
        <v>120042.08</v>
      </c>
      <c r="G36" s="5">
        <v>34527.48</v>
      </c>
      <c r="H36" s="8"/>
      <c r="I36" s="8"/>
    </row>
    <row r="37" spans="1:9" ht="12.75">
      <c r="A37" s="64" t="s">
        <v>28</v>
      </c>
      <c r="B37" s="2">
        <v>718.15</v>
      </c>
      <c r="C37" s="2">
        <v>68833.38</v>
      </c>
      <c r="D37" s="2">
        <v>7228.64</v>
      </c>
      <c r="E37" s="2">
        <v>6795.82</v>
      </c>
      <c r="F37" s="2">
        <v>39073.95</v>
      </c>
      <c r="G37" s="5">
        <v>15735</v>
      </c>
      <c r="H37" s="8"/>
      <c r="I37" s="8"/>
    </row>
    <row r="38" spans="1:9" ht="12.75">
      <c r="A38" s="64" t="s">
        <v>29</v>
      </c>
      <c r="B38" s="2">
        <v>1846.1</v>
      </c>
      <c r="C38" s="2">
        <v>288818.25</v>
      </c>
      <c r="D38" s="2">
        <v>33966.54</v>
      </c>
      <c r="E38" s="2">
        <v>32385.36</v>
      </c>
      <c r="F38" s="2">
        <v>171333.61</v>
      </c>
      <c r="G38" s="5">
        <v>51132.67</v>
      </c>
      <c r="H38" s="8"/>
      <c r="I38" s="8"/>
    </row>
    <row r="39" spans="1:9" ht="12.75">
      <c r="A39" s="64" t="s">
        <v>30</v>
      </c>
      <c r="B39" s="2">
        <v>368.72</v>
      </c>
      <c r="C39" s="2">
        <v>57794.59</v>
      </c>
      <c r="D39" s="2">
        <v>9690.11</v>
      </c>
      <c r="E39" s="2">
        <v>6544.8</v>
      </c>
      <c r="F39" s="2">
        <v>31065.75</v>
      </c>
      <c r="G39" s="5">
        <v>10493.94</v>
      </c>
      <c r="H39" s="8"/>
      <c r="I39" s="8"/>
    </row>
    <row r="40" spans="1:9" ht="12.75">
      <c r="A40" s="78" t="s">
        <v>31</v>
      </c>
      <c r="B40" s="4">
        <v>4523.65</v>
      </c>
      <c r="C40" s="4">
        <v>596932.91</v>
      </c>
      <c r="D40" s="4">
        <v>64434.41</v>
      </c>
      <c r="E40" s="4">
        <v>59093.88</v>
      </c>
      <c r="F40" s="4">
        <v>361515.39</v>
      </c>
      <c r="G40" s="65">
        <v>111889.09</v>
      </c>
      <c r="H40" s="8"/>
      <c r="I40" s="8"/>
    </row>
    <row r="41" spans="1:9" ht="13.5" thickBot="1">
      <c r="A41" s="79"/>
      <c r="B41" s="3"/>
      <c r="C41" s="3"/>
      <c r="D41" s="3"/>
      <c r="E41" s="3"/>
      <c r="F41" s="3"/>
      <c r="G41" s="82"/>
      <c r="H41" s="8"/>
      <c r="I41" s="8"/>
    </row>
    <row r="42" spans="1:9" ht="12.75">
      <c r="A42" s="78" t="s">
        <v>32</v>
      </c>
      <c r="B42" s="4">
        <v>1442.87</v>
      </c>
      <c r="C42" s="4">
        <v>17855.44</v>
      </c>
      <c r="D42" s="4">
        <v>1449.55</v>
      </c>
      <c r="E42" s="4">
        <v>1134.44</v>
      </c>
      <c r="F42" s="4">
        <v>10845.85</v>
      </c>
      <c r="G42" s="65">
        <v>4425.61</v>
      </c>
      <c r="H42" s="8"/>
      <c r="I42" s="8"/>
    </row>
    <row r="43" spans="1:9" ht="13.5" thickBot="1">
      <c r="A43" s="79"/>
      <c r="B43" s="3"/>
      <c r="C43" s="3"/>
      <c r="D43" s="3"/>
      <c r="E43" s="3"/>
      <c r="F43" s="3"/>
      <c r="G43" s="82"/>
      <c r="H43" s="8"/>
      <c r="I43" s="8"/>
    </row>
    <row r="44" spans="1:15" ht="12.75">
      <c r="A44" s="63" t="s">
        <v>33</v>
      </c>
      <c r="B44" s="2">
        <v>289.13</v>
      </c>
      <c r="C44" s="2">
        <v>15655.86</v>
      </c>
      <c r="D44" s="2">
        <v>1136.9905068522949</v>
      </c>
      <c r="E44" s="2">
        <v>765.0328627365674</v>
      </c>
      <c r="F44" s="2">
        <v>10656.255520991952</v>
      </c>
      <c r="G44" s="5">
        <v>3097.5511094191866</v>
      </c>
      <c r="H44" s="8"/>
      <c r="I44" s="8"/>
      <c r="J44" s="9"/>
      <c r="K44" s="9"/>
      <c r="L44" s="9"/>
      <c r="M44" s="9"/>
      <c r="N44" s="9"/>
      <c r="O44" s="9"/>
    </row>
    <row r="45" spans="1:9" ht="12.75">
      <c r="A45" s="63" t="s">
        <v>34</v>
      </c>
      <c r="B45" s="2">
        <v>262.47</v>
      </c>
      <c r="C45" s="2">
        <v>37655.46</v>
      </c>
      <c r="D45" s="2">
        <v>942.47</v>
      </c>
      <c r="E45" s="2">
        <v>2397.93</v>
      </c>
      <c r="F45" s="2">
        <v>19014.98</v>
      </c>
      <c r="G45" s="5">
        <v>15300.09</v>
      </c>
      <c r="H45" s="8"/>
      <c r="I45" s="8"/>
    </row>
    <row r="46" spans="1:9" ht="12.75">
      <c r="A46" s="63" t="s">
        <v>35</v>
      </c>
      <c r="B46" s="2">
        <v>150.05</v>
      </c>
      <c r="C46" s="2">
        <v>8766.94</v>
      </c>
      <c r="D46" s="2">
        <v>299.56</v>
      </c>
      <c r="E46" s="2">
        <v>1213.46</v>
      </c>
      <c r="F46" s="2">
        <v>5386.92</v>
      </c>
      <c r="G46" s="5">
        <v>1867.03</v>
      </c>
      <c r="H46" s="8"/>
      <c r="I46" s="8"/>
    </row>
    <row r="47" spans="1:9" ht="12.75">
      <c r="A47" s="64" t="s">
        <v>36</v>
      </c>
      <c r="B47" s="2">
        <v>94.47</v>
      </c>
      <c r="C47" s="2">
        <v>15045.8</v>
      </c>
      <c r="D47" s="2">
        <v>1296.35</v>
      </c>
      <c r="E47" s="2">
        <v>1071.39</v>
      </c>
      <c r="F47" s="2">
        <v>8052.72</v>
      </c>
      <c r="G47" s="5">
        <v>4625.36</v>
      </c>
      <c r="H47" s="8"/>
      <c r="I47" s="8"/>
    </row>
    <row r="48" spans="1:15" ht="12.75">
      <c r="A48" s="64" t="s">
        <v>37</v>
      </c>
      <c r="B48" s="2">
        <v>606.15</v>
      </c>
      <c r="C48" s="2">
        <v>14023.22976220055</v>
      </c>
      <c r="D48" s="2">
        <v>473.73908205189036</v>
      </c>
      <c r="E48" s="2">
        <v>316.70635088949257</v>
      </c>
      <c r="F48" s="2">
        <v>9480.419056070765</v>
      </c>
      <c r="G48" s="5">
        <v>3752.4152731884096</v>
      </c>
      <c r="H48" s="8"/>
      <c r="I48" s="8"/>
      <c r="J48" s="9"/>
      <c r="K48" s="9"/>
      <c r="L48" s="9"/>
      <c r="M48" s="9"/>
      <c r="N48" s="9"/>
      <c r="O48" s="9"/>
    </row>
    <row r="49" spans="1:9" ht="12.75">
      <c r="A49" s="64" t="s">
        <v>38</v>
      </c>
      <c r="B49" s="2">
        <v>1552.04</v>
      </c>
      <c r="C49" s="2">
        <v>144203.92</v>
      </c>
      <c r="D49" s="2">
        <v>7331.88</v>
      </c>
      <c r="E49" s="2">
        <v>7584.32</v>
      </c>
      <c r="F49" s="2">
        <v>101028.7</v>
      </c>
      <c r="G49" s="5">
        <v>28258.95</v>
      </c>
      <c r="H49" s="8"/>
      <c r="I49" s="8"/>
    </row>
    <row r="50" spans="1:9" ht="12.75">
      <c r="A50" s="64" t="s">
        <v>39</v>
      </c>
      <c r="B50" s="2">
        <v>208.61</v>
      </c>
      <c r="C50" s="2">
        <v>38060.19</v>
      </c>
      <c r="D50" s="2">
        <v>1189.95</v>
      </c>
      <c r="E50" s="2">
        <v>1361.94</v>
      </c>
      <c r="F50" s="2">
        <v>27680.9</v>
      </c>
      <c r="G50" s="5">
        <v>7827.36</v>
      </c>
      <c r="H50" s="8"/>
      <c r="I50" s="8"/>
    </row>
    <row r="51" spans="1:9" ht="12.75">
      <c r="A51" s="64" t="s">
        <v>40</v>
      </c>
      <c r="B51" s="2">
        <v>464.78</v>
      </c>
      <c r="C51" s="2">
        <v>34116.86</v>
      </c>
      <c r="D51" s="2">
        <v>837.28</v>
      </c>
      <c r="E51" s="2">
        <v>910.07</v>
      </c>
      <c r="F51" s="2">
        <v>23429.81</v>
      </c>
      <c r="G51" s="5">
        <v>8939.71</v>
      </c>
      <c r="H51" s="8"/>
      <c r="I51" s="8"/>
    </row>
    <row r="52" spans="1:9" ht="12.75">
      <c r="A52" s="64" t="s">
        <v>41</v>
      </c>
      <c r="B52" s="2">
        <v>1604.79</v>
      </c>
      <c r="C52" s="2">
        <v>41268.21</v>
      </c>
      <c r="D52" s="2">
        <v>1260.99</v>
      </c>
      <c r="E52" s="2">
        <v>664.51</v>
      </c>
      <c r="F52" s="2">
        <v>30287.09</v>
      </c>
      <c r="G52" s="5">
        <v>9055.65</v>
      </c>
      <c r="H52" s="8"/>
      <c r="I52" s="8"/>
    </row>
    <row r="53" spans="1:9" ht="12.75">
      <c r="A53" s="88" t="s">
        <v>42</v>
      </c>
      <c r="B53" s="4">
        <v>5232.49</v>
      </c>
      <c r="C53" s="4">
        <v>348796.46976220055</v>
      </c>
      <c r="D53" s="4">
        <v>14769.209588904185</v>
      </c>
      <c r="E53" s="4">
        <v>16285.359213626061</v>
      </c>
      <c r="F53" s="4">
        <v>235017.7945770627</v>
      </c>
      <c r="G53" s="65">
        <v>82724.11638260761</v>
      </c>
      <c r="H53" s="8"/>
      <c r="I53" s="8"/>
    </row>
    <row r="54" spans="1:9" ht="13.5" thickBot="1">
      <c r="A54" s="85"/>
      <c r="B54" s="3"/>
      <c r="C54" s="3"/>
      <c r="D54" s="3"/>
      <c r="E54" s="3"/>
      <c r="F54" s="3"/>
      <c r="G54" s="82"/>
      <c r="H54" s="8"/>
      <c r="I54" s="8"/>
    </row>
    <row r="55" spans="1:9" ht="12.75">
      <c r="A55" s="78" t="s">
        <v>43</v>
      </c>
      <c r="B55" s="4">
        <v>91.46</v>
      </c>
      <c r="C55" s="4">
        <v>3019.78</v>
      </c>
      <c r="D55" s="4">
        <v>184.91</v>
      </c>
      <c r="E55" s="4">
        <v>150.77</v>
      </c>
      <c r="F55" s="4">
        <v>2207.68</v>
      </c>
      <c r="G55" s="65">
        <v>476.42</v>
      </c>
      <c r="H55" s="8"/>
      <c r="I55" s="8"/>
    </row>
    <row r="56" spans="1:9" ht="13.5" thickBot="1">
      <c r="A56" s="79"/>
      <c r="B56" s="3"/>
      <c r="C56" s="3"/>
      <c r="D56" s="3"/>
      <c r="E56" s="3"/>
      <c r="F56" s="3"/>
      <c r="G56" s="82"/>
      <c r="H56" s="8"/>
      <c r="I56" s="8"/>
    </row>
    <row r="57" spans="1:9" ht="12.75">
      <c r="A57" s="64" t="s">
        <v>44</v>
      </c>
      <c r="B57" s="2">
        <v>272.41</v>
      </c>
      <c r="C57" s="2">
        <v>21303.67</v>
      </c>
      <c r="D57" s="2">
        <v>3844.21</v>
      </c>
      <c r="E57" s="2">
        <v>4227.28</v>
      </c>
      <c r="F57" s="2">
        <v>6561.99</v>
      </c>
      <c r="G57" s="5">
        <v>6670.2</v>
      </c>
      <c r="H57" s="8"/>
      <c r="I57" s="8"/>
    </row>
    <row r="58" spans="1:9" ht="12.75">
      <c r="A58" s="63" t="s">
        <v>45</v>
      </c>
      <c r="B58" s="2">
        <v>321.17</v>
      </c>
      <c r="C58" s="2">
        <v>11844.73</v>
      </c>
      <c r="D58" s="2">
        <v>775.53</v>
      </c>
      <c r="E58" s="2">
        <v>570.4</v>
      </c>
      <c r="F58" s="2">
        <v>2925.1</v>
      </c>
      <c r="G58" s="5">
        <v>7573.71</v>
      </c>
      <c r="H58" s="8"/>
      <c r="I58" s="8"/>
    </row>
    <row r="59" spans="1:9" ht="12.75">
      <c r="A59" s="64" t="s">
        <v>46</v>
      </c>
      <c r="B59" s="2">
        <v>91.57</v>
      </c>
      <c r="C59" s="2">
        <v>24047</v>
      </c>
      <c r="D59" s="2">
        <v>1691</v>
      </c>
      <c r="E59" s="2">
        <v>3655</v>
      </c>
      <c r="F59" s="2">
        <v>14475</v>
      </c>
      <c r="G59" s="5">
        <v>4226</v>
      </c>
      <c r="H59" s="8"/>
      <c r="I59" s="8"/>
    </row>
    <row r="60" spans="1:9" ht="12.75">
      <c r="A60" s="64" t="s">
        <v>47</v>
      </c>
      <c r="B60" s="2">
        <v>16</v>
      </c>
      <c r="C60" s="2">
        <v>1449</v>
      </c>
      <c r="D60" s="2">
        <v>37</v>
      </c>
      <c r="E60" s="2">
        <v>148</v>
      </c>
      <c r="F60" s="2">
        <v>994</v>
      </c>
      <c r="G60" s="5">
        <v>270</v>
      </c>
      <c r="H60" s="8"/>
      <c r="I60" s="8"/>
    </row>
    <row r="61" spans="1:9" ht="12.75">
      <c r="A61" s="64" t="s">
        <v>48</v>
      </c>
      <c r="B61" s="2">
        <v>2149.81</v>
      </c>
      <c r="C61" s="2">
        <v>136447.8</v>
      </c>
      <c r="D61" s="2">
        <v>6127.25</v>
      </c>
      <c r="E61" s="2">
        <v>12891.53</v>
      </c>
      <c r="F61" s="2">
        <v>100385.41</v>
      </c>
      <c r="G61" s="5">
        <v>17043.64</v>
      </c>
      <c r="H61" s="8"/>
      <c r="I61" s="8"/>
    </row>
    <row r="62" spans="1:9" ht="12.75">
      <c r="A62" s="78" t="s">
        <v>49</v>
      </c>
      <c r="B62" s="4">
        <v>2850.96</v>
      </c>
      <c r="C62" s="4">
        <v>195092.2</v>
      </c>
      <c r="D62" s="4">
        <v>12474.99</v>
      </c>
      <c r="E62" s="4">
        <v>21492.21</v>
      </c>
      <c r="F62" s="4">
        <v>125341.5</v>
      </c>
      <c r="G62" s="65">
        <v>35783.55</v>
      </c>
      <c r="H62" s="8"/>
      <c r="I62" s="8"/>
    </row>
    <row r="63" spans="1:9" ht="13.5" thickBot="1">
      <c r="A63" s="79"/>
      <c r="B63" s="3"/>
      <c r="C63" s="3"/>
      <c r="D63" s="3"/>
      <c r="E63" s="3"/>
      <c r="F63" s="3"/>
      <c r="G63" s="82"/>
      <c r="H63" s="8"/>
      <c r="I63" s="8"/>
    </row>
    <row r="64" spans="1:9" ht="12.75">
      <c r="A64" s="64" t="s">
        <v>50</v>
      </c>
      <c r="B64" s="2">
        <v>135.47</v>
      </c>
      <c r="C64" s="2">
        <v>13155.13</v>
      </c>
      <c r="D64" s="2">
        <v>1566.78</v>
      </c>
      <c r="E64" s="2">
        <v>580.74</v>
      </c>
      <c r="F64" s="2">
        <v>7510.96</v>
      </c>
      <c r="G64" s="5">
        <v>3496.6</v>
      </c>
      <c r="H64" s="8"/>
      <c r="I64" s="8"/>
    </row>
    <row r="65" spans="1:9" ht="12.75">
      <c r="A65" s="63" t="s">
        <v>51</v>
      </c>
      <c r="B65" s="2">
        <v>526.82</v>
      </c>
      <c r="C65" s="2">
        <v>42087.52</v>
      </c>
      <c r="D65" s="2">
        <v>4659.78</v>
      </c>
      <c r="E65" s="2">
        <v>4165.53</v>
      </c>
      <c r="F65" s="2">
        <v>21494.36</v>
      </c>
      <c r="G65" s="5">
        <v>11767.86</v>
      </c>
      <c r="H65" s="8"/>
      <c r="I65" s="8"/>
    </row>
    <row r="66" spans="1:9" ht="12.75">
      <c r="A66" s="64" t="s">
        <v>52</v>
      </c>
      <c r="B66" s="2">
        <v>305.74</v>
      </c>
      <c r="C66" s="6">
        <v>30662.08</v>
      </c>
      <c r="D66" s="2">
        <v>3310.3</v>
      </c>
      <c r="E66" s="2">
        <v>4281.31</v>
      </c>
      <c r="F66" s="2">
        <v>16318.66</v>
      </c>
      <c r="G66" s="5">
        <v>6751.78</v>
      </c>
      <c r="H66" s="8"/>
      <c r="I66" s="8"/>
    </row>
    <row r="67" spans="1:9" ht="12.75">
      <c r="A67" s="78" t="s">
        <v>53</v>
      </c>
      <c r="B67" s="4">
        <v>968.03</v>
      </c>
      <c r="C67" s="4">
        <v>85904.73</v>
      </c>
      <c r="D67" s="4">
        <v>9536.86</v>
      </c>
      <c r="E67" s="4">
        <v>9027.58</v>
      </c>
      <c r="F67" s="4">
        <v>45323.98</v>
      </c>
      <c r="G67" s="65">
        <v>22016.24</v>
      </c>
      <c r="H67" s="8"/>
      <c r="I67" s="8"/>
    </row>
    <row r="68" spans="1:9" ht="13.5" thickBot="1">
      <c r="A68" s="79"/>
      <c r="B68" s="3"/>
      <c r="C68" s="3"/>
      <c r="D68" s="3"/>
      <c r="E68" s="3"/>
      <c r="F68" s="3"/>
      <c r="G68" s="82"/>
      <c r="H68" s="8"/>
      <c r="I68" s="8"/>
    </row>
    <row r="69" spans="1:9" ht="12.75">
      <c r="A69" s="78" t="s">
        <v>54</v>
      </c>
      <c r="B69" s="4">
        <v>1524.37</v>
      </c>
      <c r="C69" s="4">
        <v>156623.41</v>
      </c>
      <c r="D69" s="4">
        <v>9885.91</v>
      </c>
      <c r="E69" s="4">
        <v>8408.25</v>
      </c>
      <c r="F69" s="4">
        <v>105689.36</v>
      </c>
      <c r="G69" s="65">
        <v>32639.9</v>
      </c>
      <c r="H69" s="8"/>
      <c r="I69" s="8"/>
    </row>
    <row r="70" spans="1:9" ht="13.5" thickBot="1">
      <c r="A70" s="79"/>
      <c r="B70" s="3"/>
      <c r="C70" s="3"/>
      <c r="D70" s="3"/>
      <c r="E70" s="3"/>
      <c r="F70" s="3"/>
      <c r="G70" s="82"/>
      <c r="H70" s="8"/>
      <c r="I70" s="8"/>
    </row>
    <row r="71" spans="1:9" ht="12.75">
      <c r="A71" s="64" t="s">
        <v>55</v>
      </c>
      <c r="B71" s="2">
        <v>1693</v>
      </c>
      <c r="C71" s="2">
        <v>32071</v>
      </c>
      <c r="D71" s="2">
        <v>1311</v>
      </c>
      <c r="E71" s="2">
        <v>1285</v>
      </c>
      <c r="F71" s="2">
        <v>11828</v>
      </c>
      <c r="G71" s="5">
        <v>17647</v>
      </c>
      <c r="H71" s="8"/>
      <c r="I71" s="8"/>
    </row>
    <row r="72" spans="1:9" ht="12.75">
      <c r="A72" s="64" t="s">
        <v>56</v>
      </c>
      <c r="B72" s="2">
        <v>79</v>
      </c>
      <c r="C72" s="2">
        <v>1541</v>
      </c>
      <c r="D72" s="2">
        <v>128</v>
      </c>
      <c r="E72" s="2">
        <v>210</v>
      </c>
      <c r="F72" s="2">
        <v>381</v>
      </c>
      <c r="G72" s="5">
        <v>822</v>
      </c>
      <c r="H72" s="8"/>
      <c r="I72" s="8"/>
    </row>
    <row r="73" spans="1:9" ht="12.75">
      <c r="A73" s="78" t="s">
        <v>57</v>
      </c>
      <c r="B73" s="4">
        <v>1772</v>
      </c>
      <c r="C73" s="4">
        <v>33612</v>
      </c>
      <c r="D73" s="4">
        <v>1439</v>
      </c>
      <c r="E73" s="4">
        <v>1495</v>
      </c>
      <c r="F73" s="4">
        <v>12209</v>
      </c>
      <c r="G73" s="65">
        <v>18469</v>
      </c>
      <c r="H73" s="8"/>
      <c r="I73" s="8"/>
    </row>
    <row r="74" spans="1:9" ht="13.5" thickBot="1">
      <c r="A74" s="79"/>
      <c r="B74" s="3"/>
      <c r="C74" s="3"/>
      <c r="D74" s="3"/>
      <c r="E74" s="3"/>
      <c r="F74" s="3"/>
      <c r="G74" s="82"/>
      <c r="H74" s="8"/>
      <c r="I74" s="8"/>
    </row>
    <row r="75" spans="1:9" ht="12.75">
      <c r="A75" s="63" t="s">
        <v>58</v>
      </c>
      <c r="B75" s="2">
        <v>147.06</v>
      </c>
      <c r="C75" s="2">
        <v>14220.56</v>
      </c>
      <c r="D75" s="2">
        <v>217.02</v>
      </c>
      <c r="E75" s="2">
        <v>1651.67</v>
      </c>
      <c r="F75" s="2">
        <v>6979.23</v>
      </c>
      <c r="G75" s="5">
        <v>5372.67</v>
      </c>
      <c r="H75" s="8"/>
      <c r="I75" s="8"/>
    </row>
    <row r="76" spans="1:9" ht="12.75">
      <c r="A76" s="63" t="s">
        <v>59</v>
      </c>
      <c r="B76" s="2">
        <v>511.58</v>
      </c>
      <c r="C76" s="2">
        <v>4454.01</v>
      </c>
      <c r="D76" s="2">
        <v>712.8</v>
      </c>
      <c r="E76" s="2">
        <v>646.73</v>
      </c>
      <c r="F76" s="2">
        <v>1553.07</v>
      </c>
      <c r="G76" s="5">
        <v>1541.44</v>
      </c>
      <c r="H76" s="8"/>
      <c r="I76" s="8"/>
    </row>
    <row r="77" spans="1:9" ht="12.75">
      <c r="A77" s="63" t="s">
        <v>60</v>
      </c>
      <c r="B77" s="2">
        <v>1379.61</v>
      </c>
      <c r="C77" s="2">
        <v>14697.98</v>
      </c>
      <c r="D77" s="2">
        <v>1257.04</v>
      </c>
      <c r="E77" s="2">
        <v>479.28</v>
      </c>
      <c r="F77" s="2">
        <v>2325.94</v>
      </c>
      <c r="G77" s="5">
        <v>10635.72</v>
      </c>
      <c r="H77" s="8"/>
      <c r="I77" s="8"/>
    </row>
    <row r="78" spans="1:9" ht="12.75">
      <c r="A78" s="64" t="s">
        <v>61</v>
      </c>
      <c r="B78" s="2">
        <v>201.82</v>
      </c>
      <c r="C78" s="2">
        <v>18475.99</v>
      </c>
      <c r="D78" s="2">
        <v>1891.29</v>
      </c>
      <c r="E78" s="2">
        <v>660.06</v>
      </c>
      <c r="F78" s="2">
        <v>12160.41</v>
      </c>
      <c r="G78" s="5">
        <v>3764.2</v>
      </c>
      <c r="H78" s="8"/>
      <c r="I78" s="8"/>
    </row>
    <row r="79" spans="1:9" ht="12.75">
      <c r="A79" s="64" t="s">
        <v>62</v>
      </c>
      <c r="B79" s="2">
        <v>123.67</v>
      </c>
      <c r="C79" s="2">
        <v>1799.23</v>
      </c>
      <c r="D79" s="2">
        <v>135.68</v>
      </c>
      <c r="E79" s="2">
        <v>495.34</v>
      </c>
      <c r="F79" s="2">
        <v>530.22</v>
      </c>
      <c r="G79" s="5">
        <v>637.99</v>
      </c>
      <c r="H79" s="8"/>
      <c r="I79" s="8"/>
    </row>
    <row r="80" spans="1:9" ht="12.75">
      <c r="A80" s="63" t="s">
        <v>63</v>
      </c>
      <c r="B80" s="2">
        <v>286.75</v>
      </c>
      <c r="C80" s="2">
        <v>21317.79</v>
      </c>
      <c r="D80" s="2">
        <v>2619.72</v>
      </c>
      <c r="E80" s="2">
        <v>1165.06</v>
      </c>
      <c r="F80" s="2">
        <v>12982.41</v>
      </c>
      <c r="G80" s="5">
        <v>4550.58</v>
      </c>
      <c r="H80" s="8"/>
      <c r="I80" s="8"/>
    </row>
    <row r="81" spans="1:9" ht="12.75">
      <c r="A81" s="63" t="s">
        <v>64</v>
      </c>
      <c r="B81" s="2">
        <v>337.96</v>
      </c>
      <c r="C81" s="2">
        <v>24370.44</v>
      </c>
      <c r="D81" s="2">
        <v>1779.91</v>
      </c>
      <c r="E81" s="2">
        <v>4221.14</v>
      </c>
      <c r="F81" s="2">
        <v>12416.75</v>
      </c>
      <c r="G81" s="5">
        <v>5952.66</v>
      </c>
      <c r="H81" s="8"/>
      <c r="I81" s="8"/>
    </row>
    <row r="82" spans="1:9" ht="12.75">
      <c r="A82" s="64" t="s">
        <v>65</v>
      </c>
      <c r="B82" s="2">
        <v>656.22</v>
      </c>
      <c r="C82" s="2">
        <v>35582.98</v>
      </c>
      <c r="D82" s="2">
        <v>2975.34</v>
      </c>
      <c r="E82" s="2">
        <v>2490.26</v>
      </c>
      <c r="F82" s="2">
        <v>22294.62</v>
      </c>
      <c r="G82" s="5">
        <v>7822.77</v>
      </c>
      <c r="H82" s="8"/>
      <c r="I82" s="8"/>
    </row>
    <row r="83" spans="1:9" ht="12.75">
      <c r="A83" s="78" t="s">
        <v>66</v>
      </c>
      <c r="B83" s="4">
        <v>3644.669999999969</v>
      </c>
      <c r="C83" s="4">
        <v>134918.98</v>
      </c>
      <c r="D83" s="4">
        <v>11588.8</v>
      </c>
      <c r="E83" s="4">
        <v>11809.54</v>
      </c>
      <c r="F83" s="4">
        <v>71242.65</v>
      </c>
      <c r="G83" s="65">
        <v>40278.03</v>
      </c>
      <c r="H83" s="8"/>
      <c r="I83" s="8"/>
    </row>
    <row r="84" spans="1:9" ht="13.5" thickBot="1">
      <c r="A84" s="79"/>
      <c r="B84" s="3"/>
      <c r="C84" s="3"/>
      <c r="D84" s="3"/>
      <c r="E84" s="3"/>
      <c r="F84" s="3"/>
      <c r="G84" s="82"/>
      <c r="H84" s="8"/>
      <c r="I84" s="8"/>
    </row>
    <row r="85" spans="1:9" ht="12.75">
      <c r="A85" s="64" t="s">
        <v>67</v>
      </c>
      <c r="B85" s="2">
        <v>325.94</v>
      </c>
      <c r="C85" s="2">
        <v>4407.27</v>
      </c>
      <c r="D85" s="2">
        <v>800.17</v>
      </c>
      <c r="E85" s="2">
        <v>472.29</v>
      </c>
      <c r="F85" s="2">
        <v>2153.45</v>
      </c>
      <c r="G85" s="5">
        <v>981.37</v>
      </c>
      <c r="H85" s="8"/>
      <c r="I85" s="8"/>
    </row>
    <row r="86" spans="1:9" ht="12.75">
      <c r="A86" s="64" t="s">
        <v>68</v>
      </c>
      <c r="B86" s="2">
        <v>226.4</v>
      </c>
      <c r="C86" s="2">
        <v>5386.53</v>
      </c>
      <c r="D86" s="2">
        <v>643.81</v>
      </c>
      <c r="E86" s="2">
        <v>577</v>
      </c>
      <c r="F86" s="2">
        <v>3067.97</v>
      </c>
      <c r="G86" s="5">
        <v>1097.77</v>
      </c>
      <c r="H86" s="8"/>
      <c r="I86" s="8"/>
    </row>
    <row r="87" spans="1:9" ht="12.75">
      <c r="A87" s="78" t="s">
        <v>69</v>
      </c>
      <c r="B87" s="4">
        <v>552.34</v>
      </c>
      <c r="C87" s="4">
        <v>9793.8</v>
      </c>
      <c r="D87" s="4">
        <v>1443.98</v>
      </c>
      <c r="E87" s="4">
        <v>1049.29</v>
      </c>
      <c r="F87" s="4">
        <v>5221.42</v>
      </c>
      <c r="G87" s="65">
        <v>2079.14</v>
      </c>
      <c r="H87" s="8"/>
      <c r="I87" s="8"/>
    </row>
    <row r="88" spans="1:9" ht="13.5" thickBot="1">
      <c r="A88" s="78" t="s">
        <v>80</v>
      </c>
      <c r="B88" s="4"/>
      <c r="C88" s="4"/>
      <c r="D88" s="4"/>
      <c r="E88" s="4"/>
      <c r="F88" s="4"/>
      <c r="G88" s="65"/>
      <c r="H88" s="8"/>
      <c r="I88" s="8"/>
    </row>
    <row r="89" spans="1:15" ht="14.25" thickBot="1" thickTop="1">
      <c r="A89" s="86" t="s">
        <v>70</v>
      </c>
      <c r="B89" s="71">
        <f aca="true" t="shared" si="0" ref="B89:G89">+B87+B83+B73+B69+B67+B62+B55+B53+B42+B40+B34+B29+B27+B25+B20+B18+B16</f>
        <v>28493.399999999965</v>
      </c>
      <c r="C89" s="71">
        <f t="shared" si="0"/>
        <v>2220306.2997622006</v>
      </c>
      <c r="D89" s="71">
        <f t="shared" si="0"/>
        <v>177046.55958890417</v>
      </c>
      <c r="E89" s="71">
        <f t="shared" si="0"/>
        <v>194620.02921362603</v>
      </c>
      <c r="F89" s="71">
        <f t="shared" si="0"/>
        <v>1372054.1545770625</v>
      </c>
      <c r="G89" s="72">
        <f t="shared" si="0"/>
        <v>476585.6663826076</v>
      </c>
      <c r="H89" s="8"/>
      <c r="I89" s="8"/>
      <c r="J89" s="8"/>
      <c r="K89" s="8"/>
      <c r="L89" s="8"/>
      <c r="M89" s="8"/>
      <c r="N89" s="8"/>
      <c r="O89" s="8"/>
    </row>
    <row r="90" spans="2:7" ht="12.75">
      <c r="B90" s="8"/>
      <c r="C90" s="8"/>
      <c r="D90" s="8"/>
      <c r="E90" s="8"/>
      <c r="F90" s="8"/>
      <c r="G90" s="8"/>
    </row>
  </sheetData>
  <mergeCells count="13">
    <mergeCell ref="A4:G4"/>
    <mergeCell ref="A5:G5"/>
    <mergeCell ref="A6:G6"/>
    <mergeCell ref="A7:A11"/>
    <mergeCell ref="B7:B11"/>
    <mergeCell ref="C7:G7"/>
    <mergeCell ref="C8:C11"/>
    <mergeCell ref="D8:E8"/>
    <mergeCell ref="F8:G8"/>
    <mergeCell ref="D9:D11"/>
    <mergeCell ref="E9:E11"/>
    <mergeCell ref="F9:F11"/>
    <mergeCell ref="G9:G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28.7109375" style="14" customWidth="1"/>
    <col min="2" max="2" width="16.28125" style="14" customWidth="1"/>
    <col min="3" max="8" width="15.7109375" style="14" customWidth="1"/>
    <col min="9" max="9" width="11.421875" style="13" customWidth="1"/>
    <col min="10" max="10" width="12.7109375" style="14" bestFit="1" customWidth="1"/>
    <col min="11" max="11" width="11.421875" style="14" customWidth="1"/>
    <col min="12" max="12" width="14.7109375" style="14" bestFit="1" customWidth="1"/>
    <col min="13" max="13" width="15.421875" style="14" bestFit="1" customWidth="1"/>
    <col min="14" max="16384" width="11.421875" style="14" customWidth="1"/>
  </cols>
  <sheetData>
    <row r="1" ht="15">
      <c r="C1" s="98" t="s">
        <v>125</v>
      </c>
    </row>
    <row r="2" ht="12.75">
      <c r="C2" s="99" t="s">
        <v>124</v>
      </c>
    </row>
    <row r="3" ht="12.75"/>
    <row r="4" spans="1:9" s="12" customFormat="1" ht="18">
      <c r="A4" s="175" t="s">
        <v>81</v>
      </c>
      <c r="B4" s="175"/>
      <c r="C4" s="175"/>
      <c r="D4" s="175"/>
      <c r="E4" s="175"/>
      <c r="F4" s="175"/>
      <c r="G4" s="175"/>
      <c r="H4" s="175"/>
      <c r="I4" s="11"/>
    </row>
    <row r="6" spans="1:8" ht="13.5" customHeight="1">
      <c r="A6" s="176" t="s">
        <v>128</v>
      </c>
      <c r="B6" s="176"/>
      <c r="C6" s="176"/>
      <c r="D6" s="176"/>
      <c r="E6" s="176"/>
      <c r="F6" s="176"/>
      <c r="G6" s="176"/>
      <c r="H6" s="176"/>
    </row>
    <row r="7" spans="1:8" ht="15.75" thickBot="1">
      <c r="A7" s="15"/>
      <c r="B7" s="16"/>
      <c r="C7" s="16"/>
      <c r="D7" s="16"/>
      <c r="E7" s="16"/>
      <c r="F7" s="16"/>
      <c r="G7" s="16"/>
      <c r="H7" s="16"/>
    </row>
    <row r="8" spans="1:8" ht="12.75">
      <c r="A8" s="48" t="s">
        <v>82</v>
      </c>
      <c r="B8" s="17"/>
      <c r="C8" s="18"/>
      <c r="D8" s="19" t="s">
        <v>83</v>
      </c>
      <c r="E8" s="177" t="s">
        <v>84</v>
      </c>
      <c r="F8" s="178"/>
      <c r="G8" s="178"/>
      <c r="H8" s="179"/>
    </row>
    <row r="9" spans="1:8" ht="12.75">
      <c r="A9" s="49" t="s">
        <v>85</v>
      </c>
      <c r="B9" s="20" t="s">
        <v>86</v>
      </c>
      <c r="C9" s="20" t="s">
        <v>3</v>
      </c>
      <c r="D9" s="20" t="s">
        <v>87</v>
      </c>
      <c r="E9" s="20"/>
      <c r="F9" s="21" t="s">
        <v>88</v>
      </c>
      <c r="G9" s="21" t="s">
        <v>89</v>
      </c>
      <c r="H9" s="50" t="s">
        <v>90</v>
      </c>
    </row>
    <row r="10" spans="1:8" ht="13.5" thickBot="1">
      <c r="A10" s="49"/>
      <c r="B10" s="22"/>
      <c r="C10" s="20"/>
      <c r="D10" s="20" t="s">
        <v>91</v>
      </c>
      <c r="E10" s="23" t="s">
        <v>86</v>
      </c>
      <c r="F10" s="24" t="s">
        <v>91</v>
      </c>
      <c r="G10" s="20" t="s">
        <v>91</v>
      </c>
      <c r="H10" s="51" t="s">
        <v>91</v>
      </c>
    </row>
    <row r="11" spans="1:10" ht="12.75">
      <c r="A11" s="52" t="s">
        <v>92</v>
      </c>
      <c r="B11" s="25">
        <f>+C11+D11+E11+B40+C40</f>
        <v>42236.026378587696</v>
      </c>
      <c r="C11" s="26">
        <v>1143</v>
      </c>
      <c r="D11" s="27"/>
      <c r="E11" s="28">
        <v>39964.026378587696</v>
      </c>
      <c r="F11" s="27">
        <v>12776.020513745721</v>
      </c>
      <c r="G11" s="26">
        <v>9606.92336673964</v>
      </c>
      <c r="H11" s="53">
        <v>17581.082498102332</v>
      </c>
      <c r="I11" s="29"/>
      <c r="J11" s="41"/>
    </row>
    <row r="12" spans="1:10" ht="12.75">
      <c r="A12" s="54" t="s">
        <v>93</v>
      </c>
      <c r="B12" s="25">
        <f>+C12+D12+E12+B41+C41</f>
        <v>327999.06411001354</v>
      </c>
      <c r="C12" s="30">
        <v>57238</v>
      </c>
      <c r="D12" s="31"/>
      <c r="E12" s="25">
        <v>220502.0538722141</v>
      </c>
      <c r="F12" s="31">
        <v>56683.66490418578</v>
      </c>
      <c r="G12" s="30">
        <v>47358.050632776554</v>
      </c>
      <c r="H12" s="55">
        <v>116460.33833525178</v>
      </c>
      <c r="I12" s="29"/>
      <c r="J12" s="41"/>
    </row>
    <row r="13" spans="1:10" ht="12.75">
      <c r="A13" s="56" t="s">
        <v>94</v>
      </c>
      <c r="B13" s="33">
        <f>+C13+D13+E13+B42+C42</f>
        <v>370235.09048860124</v>
      </c>
      <c r="C13" s="33">
        <f>SUM(C11:C12)</f>
        <v>58381</v>
      </c>
      <c r="D13" s="34"/>
      <c r="E13" s="33">
        <f>SUM(E11:E12)</f>
        <v>260466.0802508018</v>
      </c>
      <c r="F13" s="34">
        <f>SUM(F11:F12)</f>
        <v>69459.6854179315</v>
      </c>
      <c r="G13" s="33">
        <f>SUM(G11:G12)</f>
        <v>56964.973999516194</v>
      </c>
      <c r="H13" s="57">
        <f>SUM(H11:H12)</f>
        <v>134041.42083335412</v>
      </c>
      <c r="I13" s="29"/>
      <c r="J13" s="41"/>
    </row>
    <row r="14" spans="1:10" ht="12.75">
      <c r="A14" s="56"/>
      <c r="B14" s="33"/>
      <c r="C14" s="33"/>
      <c r="D14" s="34"/>
      <c r="E14" s="33"/>
      <c r="F14" s="34"/>
      <c r="G14" s="33"/>
      <c r="H14" s="57"/>
      <c r="I14" s="29"/>
      <c r="J14" s="41"/>
    </row>
    <row r="15" spans="1:10" ht="12.75">
      <c r="A15" s="56" t="s">
        <v>129</v>
      </c>
      <c r="B15" s="33">
        <f>+C15+D15+E15+B44+C44</f>
        <v>1395.9899999999998</v>
      </c>
      <c r="C15" s="33">
        <v>301</v>
      </c>
      <c r="D15" s="34"/>
      <c r="E15" s="33">
        <v>855.33</v>
      </c>
      <c r="F15" s="34">
        <v>577</v>
      </c>
      <c r="G15" s="33">
        <v>231</v>
      </c>
      <c r="H15" s="57">
        <v>47.33</v>
      </c>
      <c r="I15" s="29"/>
      <c r="J15" s="41"/>
    </row>
    <row r="16" spans="1:10" ht="12.75">
      <c r="A16" s="54"/>
      <c r="B16" s="25"/>
      <c r="C16" s="25"/>
      <c r="D16" s="35"/>
      <c r="E16" s="25"/>
      <c r="F16" s="35"/>
      <c r="G16" s="25"/>
      <c r="H16" s="58"/>
      <c r="I16" s="29"/>
      <c r="J16" s="41"/>
    </row>
    <row r="17" spans="1:10" ht="12.75">
      <c r="A17" s="54" t="s">
        <v>95</v>
      </c>
      <c r="B17" s="25">
        <f>+C17+D17+E17+B46+C46</f>
        <v>9612.5</v>
      </c>
      <c r="C17" s="30">
        <v>4302.19</v>
      </c>
      <c r="D17" s="31">
        <v>2524.17</v>
      </c>
      <c r="E17" s="25">
        <v>1340.91</v>
      </c>
      <c r="F17" s="31">
        <v>123.4</v>
      </c>
      <c r="G17" s="30">
        <v>1217.52</v>
      </c>
      <c r="H17" s="55">
        <v>0</v>
      </c>
      <c r="I17" s="29"/>
      <c r="J17" s="41"/>
    </row>
    <row r="18" spans="1:10" ht="12.75">
      <c r="A18" s="54" t="s">
        <v>96</v>
      </c>
      <c r="B18" s="25">
        <f>+C18+D18+E18+B47+C47</f>
        <v>2481.18</v>
      </c>
      <c r="C18" s="30">
        <v>837</v>
      </c>
      <c r="D18" s="31">
        <v>273.58</v>
      </c>
      <c r="E18" s="25">
        <v>712.27</v>
      </c>
      <c r="F18" s="36">
        <v>585.14</v>
      </c>
      <c r="G18" s="30">
        <v>25</v>
      </c>
      <c r="H18" s="55">
        <v>102.13</v>
      </c>
      <c r="I18" s="29"/>
      <c r="J18" s="41"/>
    </row>
    <row r="19" spans="1:10" ht="12.75">
      <c r="A19" s="56" t="s">
        <v>97</v>
      </c>
      <c r="B19" s="33">
        <f>+C19+D19+E19+B48+C48</f>
        <v>12093.68</v>
      </c>
      <c r="C19" s="33">
        <f aca="true" t="shared" si="0" ref="C19:H19">SUM(C17:C18)</f>
        <v>5139.19</v>
      </c>
      <c r="D19" s="34">
        <f t="shared" si="0"/>
        <v>2797.75</v>
      </c>
      <c r="E19" s="33">
        <f t="shared" si="0"/>
        <v>2053.1800000000003</v>
      </c>
      <c r="F19" s="34">
        <f t="shared" si="0"/>
        <v>708.54</v>
      </c>
      <c r="G19" s="33">
        <f t="shared" si="0"/>
        <v>1242.52</v>
      </c>
      <c r="H19" s="57">
        <f t="shared" si="0"/>
        <v>102.13</v>
      </c>
      <c r="I19" s="29"/>
      <c r="J19" s="41"/>
    </row>
    <row r="20" spans="1:10" ht="12.75">
      <c r="A20" s="54"/>
      <c r="B20" s="25"/>
      <c r="C20" s="25"/>
      <c r="D20" s="35"/>
      <c r="E20" s="25"/>
      <c r="F20" s="35"/>
      <c r="G20" s="25"/>
      <c r="H20" s="58"/>
      <c r="I20" s="29"/>
      <c r="J20" s="41"/>
    </row>
    <row r="21" spans="1:10" ht="12.75">
      <c r="A21" s="54" t="s">
        <v>98</v>
      </c>
      <c r="B21" s="25">
        <f>+C21+D21+E21+B50+C50</f>
        <v>785651</v>
      </c>
      <c r="C21" s="30">
        <v>158756</v>
      </c>
      <c r="D21" s="31">
        <v>105234</v>
      </c>
      <c r="E21" s="25">
        <v>410044</v>
      </c>
      <c r="F21" s="31">
        <v>101269</v>
      </c>
      <c r="G21" s="30">
        <v>86428</v>
      </c>
      <c r="H21" s="55">
        <v>222347</v>
      </c>
      <c r="I21" s="29"/>
      <c r="J21" s="41"/>
    </row>
    <row r="22" spans="1:10" ht="12.75">
      <c r="A22" s="54" t="s">
        <v>99</v>
      </c>
      <c r="B22" s="25">
        <f>+C22+D22+E22+B51+C51</f>
        <v>139330</v>
      </c>
      <c r="C22" s="30">
        <v>31123</v>
      </c>
      <c r="D22" s="31">
        <v>17023</v>
      </c>
      <c r="E22" s="25">
        <v>75803</v>
      </c>
      <c r="F22" s="31">
        <v>22058</v>
      </c>
      <c r="G22" s="30">
        <v>23433</v>
      </c>
      <c r="H22" s="55">
        <v>30312</v>
      </c>
      <c r="I22" s="29"/>
      <c r="J22" s="41"/>
    </row>
    <row r="23" spans="1:10" ht="12.75">
      <c r="A23" s="56" t="s">
        <v>57</v>
      </c>
      <c r="B23" s="33">
        <f>+C23+D23+E23+B52+C52</f>
        <v>924981</v>
      </c>
      <c r="C23" s="33">
        <f aca="true" t="shared" si="1" ref="C23:H23">SUM(C21:C22)</f>
        <v>189879</v>
      </c>
      <c r="D23" s="34">
        <f t="shared" si="1"/>
        <v>122257</v>
      </c>
      <c r="E23" s="33">
        <f t="shared" si="1"/>
        <v>485847</v>
      </c>
      <c r="F23" s="34">
        <f t="shared" si="1"/>
        <v>123327</v>
      </c>
      <c r="G23" s="33">
        <f t="shared" si="1"/>
        <v>109861</v>
      </c>
      <c r="H23" s="57">
        <f t="shared" si="1"/>
        <v>252659</v>
      </c>
      <c r="I23" s="29"/>
      <c r="J23" s="41"/>
    </row>
    <row r="24" spans="1:10" ht="12.75">
      <c r="A24" s="54"/>
      <c r="B24" s="25"/>
      <c r="C24" s="25"/>
      <c r="D24" s="35"/>
      <c r="E24" s="25"/>
      <c r="F24" s="35"/>
      <c r="G24" s="25"/>
      <c r="H24" s="58"/>
      <c r="I24" s="29"/>
      <c r="J24" s="41"/>
    </row>
    <row r="25" spans="1:10" ht="12.75">
      <c r="A25" s="54" t="s">
        <v>100</v>
      </c>
      <c r="B25" s="25">
        <f aca="true" t="shared" si="2" ref="B25:B30">+C25+D25+E25+B54+C54</f>
        <v>27865.120000000003</v>
      </c>
      <c r="C25" s="30">
        <v>9424.31</v>
      </c>
      <c r="D25" s="31">
        <v>1093.77</v>
      </c>
      <c r="E25" s="25">
        <v>12723.45</v>
      </c>
      <c r="F25" s="31">
        <v>4516.91</v>
      </c>
      <c r="G25" s="30">
        <v>4540.51</v>
      </c>
      <c r="H25" s="55">
        <v>3666.12</v>
      </c>
      <c r="I25" s="29"/>
      <c r="J25" s="41"/>
    </row>
    <row r="26" spans="1:10" ht="12.75">
      <c r="A26" s="54" t="s">
        <v>101</v>
      </c>
      <c r="B26" s="25">
        <f t="shared" si="2"/>
        <v>165574.31000000003</v>
      </c>
      <c r="C26" s="30">
        <v>25244.16</v>
      </c>
      <c r="D26" s="31">
        <v>29073.85</v>
      </c>
      <c r="E26" s="25">
        <v>100750.18</v>
      </c>
      <c r="F26" s="31">
        <v>100430.95</v>
      </c>
      <c r="G26" s="30">
        <v>319.25</v>
      </c>
      <c r="H26" s="55">
        <v>0</v>
      </c>
      <c r="I26" s="29"/>
      <c r="J26" s="41"/>
    </row>
    <row r="27" spans="1:10" ht="12.75">
      <c r="A27" s="54" t="s">
        <v>102</v>
      </c>
      <c r="B27" s="25">
        <f t="shared" si="2"/>
        <v>262581.99000000005</v>
      </c>
      <c r="C27" s="30">
        <v>14320.1</v>
      </c>
      <c r="D27" s="31">
        <v>77612.77</v>
      </c>
      <c r="E27" s="25">
        <v>138019.66</v>
      </c>
      <c r="F27" s="31">
        <v>1604.69</v>
      </c>
      <c r="G27" s="30">
        <v>2000.94</v>
      </c>
      <c r="H27" s="55">
        <v>134414.03</v>
      </c>
      <c r="I27" s="29"/>
      <c r="J27" s="41"/>
    </row>
    <row r="28" spans="1:10" ht="12.75">
      <c r="A28" s="54" t="s">
        <v>103</v>
      </c>
      <c r="B28" s="25">
        <f t="shared" si="2"/>
        <v>8379.65</v>
      </c>
      <c r="C28" s="30">
        <v>3795.82</v>
      </c>
      <c r="D28" s="31">
        <v>1638.67</v>
      </c>
      <c r="E28" s="25">
        <v>622.43</v>
      </c>
      <c r="F28" s="31">
        <v>401.37</v>
      </c>
      <c r="G28" s="30">
        <v>221.05</v>
      </c>
      <c r="H28" s="55">
        <v>0</v>
      </c>
      <c r="I28" s="29"/>
      <c r="J28" s="41"/>
    </row>
    <row r="29" spans="1:10" ht="12.75">
      <c r="A29" s="54" t="s">
        <v>104</v>
      </c>
      <c r="B29" s="25">
        <f t="shared" si="2"/>
        <v>210111.18999999997</v>
      </c>
      <c r="C29" s="30">
        <v>30342.95</v>
      </c>
      <c r="D29" s="31">
        <v>9390.8</v>
      </c>
      <c r="E29" s="25">
        <v>157392.4</v>
      </c>
      <c r="F29" s="31">
        <v>40499.5</v>
      </c>
      <c r="G29" s="30">
        <v>53076.6</v>
      </c>
      <c r="H29" s="55">
        <v>63816.31</v>
      </c>
      <c r="I29" s="29"/>
      <c r="J29" s="41"/>
    </row>
    <row r="30" spans="1:10" ht="12.75">
      <c r="A30" s="56" t="s">
        <v>66</v>
      </c>
      <c r="B30" s="33">
        <f t="shared" si="2"/>
        <v>674512.2600000001</v>
      </c>
      <c r="C30" s="37">
        <f aca="true" t="shared" si="3" ref="C30:H30">SUM(C25:C29)</f>
        <v>83127.34</v>
      </c>
      <c r="D30" s="38">
        <f t="shared" si="3"/>
        <v>118809.86</v>
      </c>
      <c r="E30" s="33">
        <f t="shared" si="3"/>
        <v>409508.12</v>
      </c>
      <c r="F30" s="38">
        <f t="shared" si="3"/>
        <v>147453.41999999998</v>
      </c>
      <c r="G30" s="37">
        <f t="shared" si="3"/>
        <v>60158.35</v>
      </c>
      <c r="H30" s="59">
        <f t="shared" si="3"/>
        <v>201896.46</v>
      </c>
      <c r="I30" s="29"/>
      <c r="J30" s="41"/>
    </row>
    <row r="31" spans="1:8" ht="13.5" thickBot="1">
      <c r="A31" s="54"/>
      <c r="B31" s="25"/>
      <c r="C31" s="25"/>
      <c r="D31" s="35"/>
      <c r="E31" s="25"/>
      <c r="F31" s="35"/>
      <c r="G31" s="25"/>
      <c r="H31" s="58"/>
    </row>
    <row r="32" spans="1:8" ht="14.25" thickBot="1" thickTop="1">
      <c r="A32" s="74" t="s">
        <v>70</v>
      </c>
      <c r="B32" s="75">
        <f>+C32+D32+E32+B61+C61</f>
        <v>1983218.0204886014</v>
      </c>
      <c r="C32" s="75">
        <f aca="true" t="shared" si="4" ref="C32:H32">+C30+C23+C19+C13+C15</f>
        <v>336827.52999999997</v>
      </c>
      <c r="D32" s="76">
        <f t="shared" si="4"/>
        <v>243864.61</v>
      </c>
      <c r="E32" s="75">
        <f t="shared" si="4"/>
        <v>1158729.7102508019</v>
      </c>
      <c r="F32" s="76">
        <f t="shared" si="4"/>
        <v>341525.6454179315</v>
      </c>
      <c r="G32" s="75">
        <f t="shared" si="4"/>
        <v>228457.8439995162</v>
      </c>
      <c r="H32" s="77">
        <f t="shared" si="4"/>
        <v>588746.340833354</v>
      </c>
    </row>
    <row r="33" spans="1:8" ht="12.75">
      <c r="A33" s="13"/>
      <c r="B33" s="13"/>
      <c r="C33" s="13"/>
      <c r="D33" s="29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3.5" thickBot="1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52"/>
      <c r="B36" s="177" t="s">
        <v>105</v>
      </c>
      <c r="C36" s="178"/>
      <c r="D36" s="178"/>
      <c r="E36" s="178"/>
      <c r="F36" s="178"/>
      <c r="G36" s="179"/>
      <c r="H36" s="13"/>
    </row>
    <row r="37" spans="1:8" ht="12.75">
      <c r="A37" s="49" t="s">
        <v>82</v>
      </c>
      <c r="B37" s="39"/>
      <c r="C37" s="169" t="s">
        <v>106</v>
      </c>
      <c r="D37" s="170"/>
      <c r="E37" s="170"/>
      <c r="F37" s="170"/>
      <c r="G37" s="171"/>
      <c r="H37" s="13"/>
    </row>
    <row r="38" spans="1:8" ht="12.75">
      <c r="A38" s="49" t="s">
        <v>85</v>
      </c>
      <c r="B38" s="20" t="s">
        <v>71</v>
      </c>
      <c r="C38" s="20"/>
      <c r="D38" s="172" t="s">
        <v>107</v>
      </c>
      <c r="E38" s="173"/>
      <c r="F38" s="172" t="s">
        <v>108</v>
      </c>
      <c r="G38" s="174"/>
      <c r="H38" s="13"/>
    </row>
    <row r="39" spans="1:8" ht="13.5" thickBot="1">
      <c r="A39" s="49"/>
      <c r="B39" s="39"/>
      <c r="C39" s="23" t="s">
        <v>86</v>
      </c>
      <c r="D39" s="24" t="s">
        <v>109</v>
      </c>
      <c r="E39" s="40" t="s">
        <v>110</v>
      </c>
      <c r="F39" s="20" t="s">
        <v>110</v>
      </c>
      <c r="G39" s="50" t="s">
        <v>109</v>
      </c>
      <c r="H39" s="13"/>
    </row>
    <row r="40" spans="1:9" ht="12.75">
      <c r="A40" s="52" t="s">
        <v>92</v>
      </c>
      <c r="B40" s="26">
        <v>84</v>
      </c>
      <c r="C40" s="27">
        <v>1045</v>
      </c>
      <c r="D40" s="28">
        <v>77.08949314770503</v>
      </c>
      <c r="E40" s="27">
        <v>62.077137263432675</v>
      </c>
      <c r="F40" s="26">
        <v>534.7344790080488</v>
      </c>
      <c r="G40" s="53">
        <v>371.0988905808136</v>
      </c>
      <c r="H40" s="29"/>
      <c r="I40" s="29"/>
    </row>
    <row r="41" spans="1:9" ht="12.75">
      <c r="A41" s="54" t="s">
        <v>93</v>
      </c>
      <c r="B41" s="30">
        <v>2595</v>
      </c>
      <c r="C41" s="31">
        <v>47664.01023779945</v>
      </c>
      <c r="D41" s="25">
        <v>2473.3909179481097</v>
      </c>
      <c r="E41" s="31">
        <v>1142.7636491105075</v>
      </c>
      <c r="F41" s="30">
        <v>30515.470943929235</v>
      </c>
      <c r="G41" s="55">
        <v>13532.38472681159</v>
      </c>
      <c r="H41" s="29"/>
      <c r="I41" s="29"/>
    </row>
    <row r="42" spans="1:9" ht="12.75">
      <c r="A42" s="56" t="s">
        <v>94</v>
      </c>
      <c r="B42" s="33">
        <f aca="true" t="shared" si="5" ref="B42:G42">SUM(B40:B41)</f>
        <v>2679</v>
      </c>
      <c r="C42" s="34">
        <f t="shared" si="5"/>
        <v>48709.01023779945</v>
      </c>
      <c r="D42" s="33">
        <f t="shared" si="5"/>
        <v>2550.480411095815</v>
      </c>
      <c r="E42" s="34">
        <f t="shared" si="5"/>
        <v>1204.84078637394</v>
      </c>
      <c r="F42" s="33">
        <f t="shared" si="5"/>
        <v>31050.205422937284</v>
      </c>
      <c r="G42" s="57">
        <f t="shared" si="5"/>
        <v>13903.483617392403</v>
      </c>
      <c r="H42" s="29"/>
      <c r="I42" s="29"/>
    </row>
    <row r="43" spans="1:9" ht="12.75">
      <c r="A43" s="56"/>
      <c r="B43" s="33"/>
      <c r="C43" s="34"/>
      <c r="D43" s="33"/>
      <c r="E43" s="34"/>
      <c r="F43" s="33"/>
      <c r="G43" s="57"/>
      <c r="H43" s="29"/>
      <c r="I43" s="29"/>
    </row>
    <row r="44" spans="1:9" ht="12.75">
      <c r="A44" s="56" t="s">
        <v>129</v>
      </c>
      <c r="B44" s="33">
        <v>28.58</v>
      </c>
      <c r="C44" s="34">
        <v>211.08</v>
      </c>
      <c r="D44" s="33">
        <v>36</v>
      </c>
      <c r="E44" s="34">
        <v>5</v>
      </c>
      <c r="F44" s="33">
        <v>56</v>
      </c>
      <c r="G44" s="57">
        <v>114.08</v>
      </c>
      <c r="H44" s="29"/>
      <c r="I44" s="29"/>
    </row>
    <row r="45" spans="1:9" ht="12.75">
      <c r="A45" s="56"/>
      <c r="B45" s="33"/>
      <c r="C45" s="34"/>
      <c r="D45" s="33"/>
      <c r="E45" s="34"/>
      <c r="F45" s="33"/>
      <c r="G45" s="57"/>
      <c r="H45" s="29"/>
      <c r="I45" s="29"/>
    </row>
    <row r="46" spans="1:9" ht="12.75">
      <c r="A46" s="54" t="s">
        <v>95</v>
      </c>
      <c r="B46" s="30">
        <v>74.58</v>
      </c>
      <c r="C46" s="31">
        <v>1370.65</v>
      </c>
      <c r="D46" s="25">
        <v>105.69</v>
      </c>
      <c r="E46" s="31">
        <v>0</v>
      </c>
      <c r="F46" s="30">
        <v>210.06</v>
      </c>
      <c r="G46" s="55">
        <v>1054.9</v>
      </c>
      <c r="H46" s="29"/>
      <c r="I46" s="29"/>
    </row>
    <row r="47" spans="1:9" ht="12.75">
      <c r="A47" s="54" t="s">
        <v>96</v>
      </c>
      <c r="B47" s="30">
        <v>17.79</v>
      </c>
      <c r="C47" s="31">
        <v>640.54</v>
      </c>
      <c r="D47" s="25">
        <v>56</v>
      </c>
      <c r="E47" s="36">
        <v>60.75</v>
      </c>
      <c r="F47" s="30">
        <v>477</v>
      </c>
      <c r="G47" s="55">
        <v>46.79</v>
      </c>
      <c r="H47" s="29"/>
      <c r="I47" s="29"/>
    </row>
    <row r="48" spans="1:9" ht="12.75">
      <c r="A48" s="56" t="s">
        <v>97</v>
      </c>
      <c r="B48" s="33">
        <f>SUM(B46:B47)</f>
        <v>92.37</v>
      </c>
      <c r="C48" s="34">
        <f>SUM(C46:C47)</f>
        <v>2011.19</v>
      </c>
      <c r="D48" s="33">
        <f>SUM(D46:D47)</f>
        <v>161.69</v>
      </c>
      <c r="E48" s="34">
        <f>SUM(E46:E47)</f>
        <v>60.75</v>
      </c>
      <c r="F48" s="33">
        <f>SUM(F46:F47)</f>
        <v>687.06</v>
      </c>
      <c r="G48" s="57">
        <f>SUM(G46:G47)</f>
        <v>1101.69</v>
      </c>
      <c r="H48" s="29"/>
      <c r="I48" s="29"/>
    </row>
    <row r="49" spans="1:9" ht="12.75">
      <c r="A49" s="56"/>
      <c r="B49" s="33"/>
      <c r="C49" s="34"/>
      <c r="D49" s="33"/>
      <c r="E49" s="34"/>
      <c r="F49" s="33"/>
      <c r="G49" s="57"/>
      <c r="H49" s="29"/>
      <c r="I49" s="29"/>
    </row>
    <row r="50" spans="1:9" ht="12.75">
      <c r="A50" s="54" t="s">
        <v>98</v>
      </c>
      <c r="B50" s="30">
        <v>8330</v>
      </c>
      <c r="C50" s="31">
        <v>103287</v>
      </c>
      <c r="D50" s="25">
        <v>6023</v>
      </c>
      <c r="E50" s="31">
        <v>4154</v>
      </c>
      <c r="F50" s="30">
        <v>38947</v>
      </c>
      <c r="G50" s="55">
        <v>54163</v>
      </c>
      <c r="H50" s="29"/>
      <c r="I50" s="29"/>
    </row>
    <row r="51" spans="1:9" ht="12.75">
      <c r="A51" s="54" t="s">
        <v>99</v>
      </c>
      <c r="B51" s="30">
        <v>1489</v>
      </c>
      <c r="C51" s="31">
        <v>13892</v>
      </c>
      <c r="D51" s="25">
        <v>1022</v>
      </c>
      <c r="E51" s="31">
        <v>1174</v>
      </c>
      <c r="F51" s="30">
        <v>5148</v>
      </c>
      <c r="G51" s="55">
        <v>6548</v>
      </c>
      <c r="H51" s="29"/>
      <c r="I51" s="29"/>
    </row>
    <row r="52" spans="1:9" ht="12.75">
      <c r="A52" s="56" t="s">
        <v>57</v>
      </c>
      <c r="B52" s="33">
        <f aca="true" t="shared" si="6" ref="B52:G52">SUM(B50:B51)</f>
        <v>9819</v>
      </c>
      <c r="C52" s="34">
        <f t="shared" si="6"/>
        <v>117179</v>
      </c>
      <c r="D52" s="33">
        <f t="shared" si="6"/>
        <v>7045</v>
      </c>
      <c r="E52" s="34">
        <f t="shared" si="6"/>
        <v>5328</v>
      </c>
      <c r="F52" s="33">
        <f t="shared" si="6"/>
        <v>44095</v>
      </c>
      <c r="G52" s="57">
        <f t="shared" si="6"/>
        <v>60711</v>
      </c>
      <c r="H52" s="29"/>
      <c r="I52" s="29"/>
    </row>
    <row r="53" spans="1:9" ht="12.75">
      <c r="A53" s="54"/>
      <c r="B53" s="25"/>
      <c r="C53" s="35"/>
      <c r="D53" s="25"/>
      <c r="E53" s="35"/>
      <c r="F53" s="25"/>
      <c r="G53" s="58"/>
      <c r="H53" s="29"/>
      <c r="I53" s="29"/>
    </row>
    <row r="54" spans="1:9" ht="12.75">
      <c r="A54" s="54" t="s">
        <v>100</v>
      </c>
      <c r="B54" s="30">
        <v>365.83</v>
      </c>
      <c r="C54" s="31">
        <v>4257.76</v>
      </c>
      <c r="D54" s="25">
        <v>676.76</v>
      </c>
      <c r="E54" s="31">
        <v>660.45</v>
      </c>
      <c r="F54" s="30">
        <v>1271.07</v>
      </c>
      <c r="G54" s="55">
        <v>1649.46</v>
      </c>
      <c r="H54" s="29"/>
      <c r="I54" s="29"/>
    </row>
    <row r="55" spans="1:9" ht="12.75">
      <c r="A55" s="54" t="s">
        <v>101</v>
      </c>
      <c r="B55" s="30">
        <v>1371.64</v>
      </c>
      <c r="C55" s="31">
        <v>9134.48</v>
      </c>
      <c r="D55" s="25">
        <v>42.18</v>
      </c>
      <c r="E55" s="31">
        <v>0</v>
      </c>
      <c r="F55" s="30">
        <v>2145.03</v>
      </c>
      <c r="G55" s="55">
        <v>6947.21</v>
      </c>
      <c r="H55" s="29"/>
      <c r="I55" s="29"/>
    </row>
    <row r="56" spans="1:9" ht="12.75">
      <c r="A56" s="54" t="s">
        <v>102</v>
      </c>
      <c r="B56" s="30">
        <v>8494.780000000032</v>
      </c>
      <c r="C56" s="31">
        <v>24134.68</v>
      </c>
      <c r="D56" s="25">
        <v>2382.46</v>
      </c>
      <c r="E56" s="31">
        <v>18125.97</v>
      </c>
      <c r="F56" s="30">
        <v>1703.17</v>
      </c>
      <c r="G56" s="55">
        <v>1923.04</v>
      </c>
      <c r="H56" s="29"/>
      <c r="I56" s="29"/>
    </row>
    <row r="57" spans="1:9" ht="12.75">
      <c r="A57" s="54" t="s">
        <v>103</v>
      </c>
      <c r="B57" s="30">
        <v>96.65</v>
      </c>
      <c r="C57" s="31">
        <v>2226.08</v>
      </c>
      <c r="D57" s="25">
        <v>236</v>
      </c>
      <c r="E57" s="31">
        <v>125</v>
      </c>
      <c r="F57" s="30">
        <v>1248.17</v>
      </c>
      <c r="G57" s="55">
        <v>616.91</v>
      </c>
      <c r="H57" s="29"/>
      <c r="I57" s="29"/>
    </row>
    <row r="58" spans="1:9" ht="12.75">
      <c r="A58" s="54" t="s">
        <v>104</v>
      </c>
      <c r="B58" s="30">
        <v>1196.52</v>
      </c>
      <c r="C58" s="31">
        <v>11788.52</v>
      </c>
      <c r="D58" s="25">
        <v>145.12</v>
      </c>
      <c r="E58" s="31">
        <v>277.12</v>
      </c>
      <c r="F58" s="30">
        <v>5762.1</v>
      </c>
      <c r="G58" s="55">
        <v>5604.14</v>
      </c>
      <c r="H58" s="29"/>
      <c r="I58" s="29"/>
    </row>
    <row r="59" spans="1:9" ht="12.75">
      <c r="A59" s="56" t="s">
        <v>66</v>
      </c>
      <c r="B59" s="37">
        <f aca="true" t="shared" si="7" ref="B59:G59">SUM(B54:B58)</f>
        <v>11525.420000000031</v>
      </c>
      <c r="C59" s="38">
        <f t="shared" si="7"/>
        <v>51541.520000000004</v>
      </c>
      <c r="D59" s="33">
        <f t="shared" si="7"/>
        <v>3482.52</v>
      </c>
      <c r="E59" s="38">
        <f t="shared" si="7"/>
        <v>19188.54</v>
      </c>
      <c r="F59" s="37">
        <f t="shared" si="7"/>
        <v>12129.54</v>
      </c>
      <c r="G59" s="59">
        <f t="shared" si="7"/>
        <v>16740.76</v>
      </c>
      <c r="H59" s="29"/>
      <c r="I59" s="29"/>
    </row>
    <row r="60" spans="1:7" ht="13.5" thickBot="1">
      <c r="A60" s="54"/>
      <c r="B60" s="25"/>
      <c r="C60" s="35"/>
      <c r="D60" s="25"/>
      <c r="E60" s="35"/>
      <c r="F60" s="25"/>
      <c r="G60" s="58"/>
    </row>
    <row r="61" spans="1:7" ht="14.25" thickBot="1" thickTop="1">
      <c r="A61" s="74" t="s">
        <v>70</v>
      </c>
      <c r="B61" s="75">
        <f aca="true" t="shared" si="8" ref="B61:G61">+B59+B52+B48+B42+B44</f>
        <v>24144.37000000003</v>
      </c>
      <c r="C61" s="76">
        <f t="shared" si="8"/>
        <v>219651.80023779944</v>
      </c>
      <c r="D61" s="75">
        <f t="shared" si="8"/>
        <v>13275.690411095817</v>
      </c>
      <c r="E61" s="76">
        <f t="shared" si="8"/>
        <v>25787.130786373942</v>
      </c>
      <c r="F61" s="75">
        <f t="shared" si="8"/>
        <v>88017.80542293728</v>
      </c>
      <c r="G61" s="77">
        <f t="shared" si="8"/>
        <v>92571.0136173924</v>
      </c>
    </row>
    <row r="62" spans="1:6" ht="12.75" hidden="1">
      <c r="A62" s="32" t="s">
        <v>112</v>
      </c>
      <c r="E62" s="41"/>
      <c r="F62" s="41"/>
    </row>
    <row r="63" spans="1:14" ht="12.75" hidden="1">
      <c r="A63" s="43" t="s">
        <v>111</v>
      </c>
      <c r="B63" s="14" t="s">
        <v>86</v>
      </c>
      <c r="C63" s="14" t="s">
        <v>3</v>
      </c>
      <c r="D63" s="14" t="s">
        <v>113</v>
      </c>
      <c r="E63" s="41" t="s">
        <v>114</v>
      </c>
      <c r="F63" s="41" t="s">
        <v>115</v>
      </c>
      <c r="G63" s="14" t="s">
        <v>116</v>
      </c>
      <c r="H63" s="14" t="s">
        <v>117</v>
      </c>
      <c r="I63" s="13" t="s">
        <v>71</v>
      </c>
      <c r="J63" s="42" t="s">
        <v>118</v>
      </c>
      <c r="K63" s="42" t="s">
        <v>109</v>
      </c>
      <c r="L63" s="42" t="s">
        <v>119</v>
      </c>
      <c r="M63" s="42" t="s">
        <v>120</v>
      </c>
      <c r="N63" s="42" t="s">
        <v>109</v>
      </c>
    </row>
    <row r="64" spans="1:14" ht="12.75" hidden="1">
      <c r="A64" s="42" t="s">
        <v>92</v>
      </c>
      <c r="B64" s="45">
        <v>3236.060251385276</v>
      </c>
      <c r="C64" s="45">
        <v>1024.623490457838</v>
      </c>
      <c r="D64" s="45">
        <v>413.7446063824574</v>
      </c>
      <c r="E64" s="45">
        <v>1141.387568834856</v>
      </c>
      <c r="F64" s="45">
        <v>401.4581520032547</v>
      </c>
      <c r="G64" s="45">
        <v>423.12723596162374</v>
      </c>
      <c r="H64" s="45">
        <v>316.80218086997746</v>
      </c>
      <c r="I64" s="44">
        <v>76.5157269896401</v>
      </c>
      <c r="J64" s="45">
        <v>579.7888587204844</v>
      </c>
      <c r="K64" s="45">
        <v>50.2433999393624</v>
      </c>
      <c r="L64" s="45">
        <v>41.9</v>
      </c>
      <c r="M64" s="45">
        <v>385</v>
      </c>
      <c r="N64" s="45">
        <v>102.645458781122</v>
      </c>
    </row>
    <row r="65" spans="1:14" ht="12.75" hidden="1">
      <c r="A65" s="13" t="s">
        <v>93</v>
      </c>
      <c r="B65" s="45">
        <v>196181.425245943</v>
      </c>
      <c r="C65" s="45">
        <v>62468.051877351056</v>
      </c>
      <c r="D65" s="45">
        <v>43504.7316257763</v>
      </c>
      <c r="E65" s="45">
        <v>67976.17380405773</v>
      </c>
      <c r="F65" s="45">
        <v>24857.5</v>
      </c>
      <c r="G65" s="45">
        <v>19618.272811053906</v>
      </c>
      <c r="H65" s="45">
        <v>23500.400993003837</v>
      </c>
      <c r="I65" s="44">
        <v>1689.15731480927</v>
      </c>
      <c r="J65" s="45">
        <v>20543.31062394865</v>
      </c>
      <c r="K65" s="45">
        <v>2047.5133721055936</v>
      </c>
      <c r="L65" s="45">
        <v>1153.1008757852262</v>
      </c>
      <c r="M65" s="45">
        <v>13490.4</v>
      </c>
      <c r="N65" s="45">
        <v>3852.296376057833</v>
      </c>
    </row>
    <row r="66" spans="1:8" ht="12.75" hidden="1">
      <c r="A66" s="46" t="s">
        <v>121</v>
      </c>
      <c r="B66" s="45"/>
      <c r="C66" s="45"/>
      <c r="D66" s="45"/>
      <c r="E66" s="45"/>
      <c r="F66" s="45"/>
      <c r="G66" s="45"/>
      <c r="H66" s="45"/>
    </row>
    <row r="67" spans="1:14" ht="12.75" hidden="1">
      <c r="A67" s="13" t="s">
        <v>92</v>
      </c>
      <c r="B67" s="45">
        <f>+C67+D67+E67+I67+J67</f>
        <v>3748.04</v>
      </c>
      <c r="C67" s="45">
        <v>1167.83</v>
      </c>
      <c r="D67" s="45">
        <v>505.28</v>
      </c>
      <c r="E67" s="45">
        <v>1183.73</v>
      </c>
      <c r="F67" s="45">
        <v>520.58</v>
      </c>
      <c r="G67" s="45">
        <v>350.98</v>
      </c>
      <c r="H67" s="45">
        <v>189</v>
      </c>
      <c r="I67" s="44">
        <v>63.96</v>
      </c>
      <c r="J67" s="45">
        <v>827.24</v>
      </c>
      <c r="K67" s="45">
        <v>67.37</v>
      </c>
      <c r="L67" s="45">
        <v>64.24</v>
      </c>
      <c r="M67" s="45">
        <v>333.84</v>
      </c>
      <c r="N67" s="45">
        <v>361.77</v>
      </c>
    </row>
    <row r="68" spans="1:14" ht="12.75" hidden="1">
      <c r="A68" s="42" t="s">
        <v>93</v>
      </c>
      <c r="B68" s="45">
        <f>+C68+D68+E68+I68+J68</f>
        <v>217616.81</v>
      </c>
      <c r="C68" s="45">
        <v>55453.53</v>
      </c>
      <c r="D68" s="45">
        <v>17688.08</v>
      </c>
      <c r="E68" s="45">
        <v>122986.5</v>
      </c>
      <c r="F68" s="45">
        <v>23298.62</v>
      </c>
      <c r="G68" s="45">
        <v>41252.75</v>
      </c>
      <c r="H68" s="45">
        <v>14693</v>
      </c>
      <c r="I68" s="44">
        <v>1747.38</v>
      </c>
      <c r="J68" s="45">
        <v>19741.32</v>
      </c>
      <c r="K68" s="45">
        <v>1294.6</v>
      </c>
      <c r="L68" s="45">
        <v>833.29</v>
      </c>
      <c r="M68" s="45">
        <v>2702.95</v>
      </c>
      <c r="N68" s="45">
        <v>14910.45</v>
      </c>
    </row>
    <row r="69" ht="12.75" hidden="1">
      <c r="A69" s="47" t="s">
        <v>122</v>
      </c>
    </row>
    <row r="70" spans="1:14" ht="12.75" hidden="1">
      <c r="A70" s="13"/>
      <c r="B70" s="45">
        <f>+B30-B11+B67-B12+B68</f>
        <v>525642.0195113989</v>
      </c>
      <c r="C70" s="45">
        <f aca="true" t="shared" si="9" ref="C70:H70">+C30-C11+C67-C12+C68</f>
        <v>81367.7</v>
      </c>
      <c r="D70" s="45">
        <f t="shared" si="9"/>
        <v>137003.22</v>
      </c>
      <c r="E70" s="45">
        <f t="shared" si="9"/>
        <v>273212.26974919817</v>
      </c>
      <c r="F70" s="45">
        <f t="shared" si="9"/>
        <v>101812.93458206847</v>
      </c>
      <c r="G70" s="45">
        <f t="shared" si="9"/>
        <v>44797.10600048381</v>
      </c>
      <c r="H70" s="45">
        <f t="shared" si="9"/>
        <v>82737.03916664587</v>
      </c>
      <c r="I70" s="29">
        <f aca="true" t="shared" si="10" ref="I70:N70">+B59-B40+I67-B41+I68</f>
        <v>10657.760000000031</v>
      </c>
      <c r="J70" s="29">
        <f t="shared" si="10"/>
        <v>23401.069762200554</v>
      </c>
      <c r="K70" s="29">
        <f t="shared" si="10"/>
        <v>2294.009588904185</v>
      </c>
      <c r="L70" s="29">
        <f t="shared" si="10"/>
        <v>18881.229213626062</v>
      </c>
      <c r="M70" s="29">
        <f t="shared" si="10"/>
        <v>-15883.875422937283</v>
      </c>
      <c r="N70" s="29">
        <f t="shared" si="10"/>
        <v>18109.496382607595</v>
      </c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</sheetData>
  <mergeCells count="7">
    <mergeCell ref="C37:G37"/>
    <mergeCell ref="D38:E38"/>
    <mergeCell ref="F38:G38"/>
    <mergeCell ref="A4:H4"/>
    <mergeCell ref="A6:H6"/>
    <mergeCell ref="E8:H8"/>
    <mergeCell ref="B36:G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P34002</cp:lastModifiedBy>
  <cp:lastPrinted>2010-05-20T16:28:06Z</cp:lastPrinted>
  <dcterms:created xsi:type="dcterms:W3CDTF">2007-08-10T08:28:22Z</dcterms:created>
  <dcterms:modified xsi:type="dcterms:W3CDTF">2010-05-20T16:29:07Z</dcterms:modified>
  <cp:category/>
  <cp:version/>
  <cp:contentType/>
  <cp:contentStatus/>
</cp:coreProperties>
</file>