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Leche mes a mes web\promociones\2025\"/>
    </mc:Choice>
  </mc:AlternateContent>
  <xr:revisionPtr revIDLastSave="0" documentId="8_{D03E1677-0ED9-4727-A93F-116A0E9AE79A}" xr6:coauthVersionLast="47" xr6:coauthVersionMax="47" xr10:uidLastSave="{00000000-0000-0000-0000-000000000000}"/>
  <workbookProtection workbookAlgorithmName="SHA-512" workbookHashValue="dy4JGCmnlZANTO9JWLIGV4tvBX4AOfy82psM1qXNqG9D6NL8kOB+53UbU7EONHzL3Q/nFcjb0ogRsIfRHGMYMg==" workbookSaltValue="2PJBGws8OhB2xu8foF0QNw==" workbookSpinCount="100000" lockStructure="1"/>
  <bookViews>
    <workbookView showSheetTabs="0" xWindow="4425" yWindow="3150" windowWidth="21735" windowHeight="10965" tabRatio="855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Conclusiones!$A$1:$N$9</definedName>
    <definedName name="_xlnm.Print_Area" localSheetId="1">Contenido!$A$1:$M$26</definedName>
    <definedName name="_xlnm.Print_Area" localSheetId="3">Derivados!$A$1:$U$52</definedName>
    <definedName name="_xlnm.Print_Area" localSheetId="0">Portada!$A$1:$L$32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5" i="2" l="1" a="1"/>
  <c r="O65" i="2" s="1"/>
  <c r="O27" i="2" a="1"/>
  <c r="O27" i="2"/>
  <c r="O28" i="2" a="1"/>
  <c r="O28" i="2" s="1"/>
  <c r="O29" i="2" a="1"/>
  <c r="O29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P40" i="5" s="1"/>
  <c r="O60" i="2" a="1"/>
  <c r="O60" i="2" s="1"/>
  <c r="O61" i="2" s="1" a="1"/>
  <c r="O61" i="2" s="1"/>
  <c r="O39" i="5" s="1"/>
  <c r="N60" i="2" a="1"/>
  <c r="N60" i="2" s="1"/>
  <c r="N61" i="2" s="1" a="1"/>
  <c r="N61" i="2" s="1"/>
  <c r="N39" i="5" s="1"/>
  <c r="M60" i="2" a="1"/>
  <c r="M60" i="2" s="1"/>
  <c r="M61" i="2" s="1" a="1"/>
  <c r="M61" i="2" s="1"/>
  <c r="M39" i="5" s="1"/>
  <c r="L60" i="2" a="1"/>
  <c r="L60" i="2" s="1"/>
  <c r="L61" i="2" s="1" a="1"/>
  <c r="L61" i="2" s="1"/>
  <c r="L39" i="5" s="1"/>
  <c r="K60" i="2" a="1"/>
  <c r="K60" i="2" s="1"/>
  <c r="K61" i="2" s="1" a="1"/>
  <c r="K61" i="2" s="1"/>
  <c r="K39" i="5" s="1"/>
  <c r="J60" i="2" a="1"/>
  <c r="J60" i="2" s="1"/>
  <c r="J62" i="2" s="1" a="1"/>
  <c r="J62" i="2" s="1"/>
  <c r="J40" i="5" s="1"/>
  <c r="I60" i="2" a="1"/>
  <c r="I60" i="2" s="1"/>
  <c r="I62" i="2" s="1" a="1"/>
  <c r="I62" i="2" s="1"/>
  <c r="I40" i="5" s="1"/>
  <c r="H60" i="2" a="1"/>
  <c r="H60" i="2" s="1"/>
  <c r="H61" i="2" s="1" a="1"/>
  <c r="H61" i="2" s="1"/>
  <c r="H39" i="5" s="1"/>
  <c r="G60" i="2" a="1"/>
  <c r="G60" i="2" s="1"/>
  <c r="G61" i="2" s="1" a="1"/>
  <c r="G61" i="2" s="1"/>
  <c r="G39" i="5" s="1"/>
  <c r="F60" i="2" a="1"/>
  <c r="F60" i="2" s="1"/>
  <c r="F61" i="2" s="1" a="1"/>
  <c r="F61" i="2" s="1"/>
  <c r="F39" i="5" s="1"/>
  <c r="E60" i="2" a="1"/>
  <c r="E60" i="2" s="1"/>
  <c r="E61" i="2" s="1" a="1"/>
  <c r="E61" i="2" s="1"/>
  <c r="E39" i="5" s="1"/>
  <c r="D60" i="2" a="1"/>
  <c r="D60" i="2" s="1"/>
  <c r="D61" i="2" s="1" a="1"/>
  <c r="D61" i="2" s="1"/>
  <c r="D39" i="5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O16" i="5" s="1"/>
  <c r="N22" i="2" a="1"/>
  <c r="N22" i="2" s="1"/>
  <c r="M22" i="2" a="1"/>
  <c r="M22" i="2" s="1"/>
  <c r="L22" i="2" a="1"/>
  <c r="L22" i="2" s="1"/>
  <c r="L24" i="2" s="1" a="1"/>
  <c r="L24" i="2" s="1"/>
  <c r="L17" i="5" s="1"/>
  <c r="K22" i="2" a="1"/>
  <c r="K22" i="2" s="1"/>
  <c r="J22" i="2" a="1"/>
  <c r="J22" i="2" s="1"/>
  <c r="I22" i="2" a="1"/>
  <c r="I22" i="2" s="1"/>
  <c r="H22" i="2" a="1"/>
  <c r="H22" i="2" s="1"/>
  <c r="H23" i="2" s="1" a="1"/>
  <c r="H23" i="2" s="1"/>
  <c r="H16" i="5" s="1"/>
  <c r="G22" i="2" a="1"/>
  <c r="G22" i="2" s="1"/>
  <c r="G23" i="2" s="1" a="1"/>
  <c r="G23" i="2" s="1"/>
  <c r="G16" i="5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O66" i="2" l="1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P39" i="5" s="1"/>
  <c r="L71" i="2" a="1"/>
  <c r="L71" i="2" s="1"/>
  <c r="E38" i="2" a="1"/>
  <c r="E38" i="2" s="1"/>
  <c r="D62" i="2" a="1"/>
  <c r="D62" i="2" s="1"/>
  <c r="D40" i="5" s="1"/>
  <c r="D72" i="2" a="1"/>
  <c r="D72" i="2" s="1"/>
  <c r="D33" i="2" a="1"/>
  <c r="D33" i="2" s="1"/>
  <c r="G38" i="2" a="1"/>
  <c r="G38" i="2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K24" i="2" a="1"/>
  <c r="K24" i="2" s="1"/>
  <c r="K17" i="5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M16" i="5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17" i="5" s="1"/>
  <c r="N23" i="2" a="1"/>
  <c r="N23" i="2" s="1"/>
  <c r="N16" i="5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I17" i="5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17" i="5" s="1"/>
  <c r="D23" i="2" a="1"/>
  <c r="D23" i="2" s="1"/>
  <c r="D16" i="5" s="1"/>
  <c r="J23" i="2" a="1"/>
  <c r="J23" i="2" s="1"/>
  <c r="J16" i="5" s="1"/>
  <c r="J24" i="2" a="1"/>
  <c r="J24" i="2" s="1"/>
  <c r="J17" i="5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E16" i="5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16" i="5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O17" i="5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J39" i="5" s="1"/>
  <c r="E62" i="2" a="1"/>
  <c r="E62" i="2" s="1"/>
  <c r="E40" i="5" s="1"/>
  <c r="M62" i="2" a="1"/>
  <c r="M62" i="2" s="1"/>
  <c r="M40" i="5" s="1"/>
  <c r="K71" i="2" a="1"/>
  <c r="K71" i="2" s="1"/>
  <c r="F72" i="2" a="1"/>
  <c r="F72" i="2" s="1"/>
  <c r="N72" i="2" a="1"/>
  <c r="N72" i="2" s="1"/>
  <c r="D76" i="2" a="1"/>
  <c r="D76" i="2" s="1"/>
  <c r="L76" i="2" a="1"/>
  <c r="L76" i="2" s="1"/>
  <c r="G77" i="2" a="1"/>
  <c r="G77" i="2" s="1"/>
  <c r="H24" i="2" a="1"/>
  <c r="H24" i="2" s="1"/>
  <c r="H17" i="5" s="1"/>
  <c r="P24" i="2" a="1"/>
  <c r="P24" i="2" s="1"/>
  <c r="P17" i="5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F40" i="5" s="1"/>
  <c r="N62" i="2" a="1"/>
  <c r="N62" i="2" s="1"/>
  <c r="N40" i="5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G40" i="5" s="1"/>
  <c r="O62" i="2" a="1"/>
  <c r="O62" i="2" s="1"/>
  <c r="O40" i="5" s="1"/>
  <c r="H72" i="2" a="1"/>
  <c r="H72" i="2" s="1"/>
  <c r="P72" i="2" a="1"/>
  <c r="P72" i="2" s="1"/>
  <c r="N76" i="2" a="1"/>
  <c r="N76" i="2" s="1"/>
  <c r="I77" i="2" a="1"/>
  <c r="I77" i="2" s="1"/>
  <c r="K34" i="2" a="1"/>
  <c r="K34" i="2" s="1"/>
  <c r="D39" i="2" a="1"/>
  <c r="D39" i="2" s="1"/>
  <c r="L39" i="2" a="1"/>
  <c r="L39" i="2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H40" i="5" s="1"/>
  <c r="I72" i="2" a="1"/>
  <c r="I72" i="2" s="1"/>
  <c r="O76" i="2" a="1"/>
  <c r="O76" i="2" s="1"/>
  <c r="J77" i="2" a="1"/>
  <c r="J77" i="2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D29" i="5" l="1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<sst xmlns="http://schemas.openxmlformats.org/spreadsheetml/2006/main" count="527" uniqueCount="86">
  <si>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</si>
  <si>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</si>
  <si>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</si>
  <si>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</si>
  <si>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</si>
  <si>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</si>
  <si>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</si>
  <si>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</si>
  <si>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</si>
  <si>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</si>
  <si>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</si>
  <si>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</si>
  <si>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</si>
  <si>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</si>
  <si>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</si>
  <si>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</si>
  <si>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</si>
  <si>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</si>
  <si>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</si>
  <si>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</si>
  <si>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</si>
  <si>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</si>
  <si>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</si>
  <si>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</si>
  <si>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</si>
  <si>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</si>
  <si>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</si>
  <si>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</si>
  <si>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</si>
  <si>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</si>
  <si>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</si>
  <si>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</si>
  <si>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</si>
  <si>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</si>
  <si>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</si>
  <si>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</si>
  <si>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</si>
  <si>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CANA2 = Total CANA2</t>
  </si>
  <si>
    <t>PRODS = LECHE ENVASADA\Total PRODS</t>
  </si>
  <si>
    <t>S360MAPA - PROMO - 20/04/2018 09:52:35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</si>
  <si>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</si>
  <si>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</si>
  <si>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</si>
  <si>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</si>
  <si>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</si>
  <si>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</si>
  <si>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</si>
  <si>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</si>
  <si>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</si>
  <si>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</si>
  <si>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</si>
  <si>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</si>
  <si>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</si>
  <si>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</si>
  <si>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</si>
  <si>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</si>
  <si>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</si>
  <si>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</si>
  <si>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</si>
  <si>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</si>
  <si>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</si>
  <si>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</si>
  <si>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</si>
  <si>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</si>
  <si>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</si>
  <si>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</si>
  <si>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</si>
  <si>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</si>
  <si>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</si>
  <si>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</si>
  <si>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</si>
  <si>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</si>
  <si>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</si>
  <si>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</si>
  <si>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</si>
  <si>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</si>
  <si>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</si>
  <si>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</si>
  <si>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</si>
  <si>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</si>
  <si>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</si>
  <si>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</si>
  <si>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</si>
  <si>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>DERIVADOS LACTEOS</t>
  </si>
  <si>
    <t xml:space="preserve"> SUPER/AUTOS/G.ALM.  </t>
  </si>
  <si>
    <t xml:space="preserve">• En el mes de mayo 2025 disminuye la actividad promocional en leche líquida del 2,3 % al 1,8 %. Esta reducción se produce a través de las marcas de distribución, en las que la actividad promocional pasa del 1,2 % al 0,5 %, si bien las marcas de fabricante aumentan los litros en promoción (6,3 % vs 7,7 %).Si tenemos en cuenta las diferentes plataformas de distribución, la reducción en la actividad promocional se observa en el supermercado, que pasa de un 1,6 % a un 0,7 %, así como en el discount (1,0 % en mayo de 2025 frente a 3,4 % en mayo de 2024 vs). Por su parte, el hipermercado se mantiene como el canal con más proporción de litros destinados a promoción e incrementa su actividad promocional del 3,8 % al 7,4 %.
• La actividad promocional en derivados lácteos en el mes de mayo 2025 se incrementa y pasa de un 3,9 % a un 6,0 %. Este movimiento se explica por el aumento registrado en las marcas de fabricante, que destinan el 23,8 % frente al 9,7 % del mismo mes del año anterior, mientras que las marcas de distribución se mantienen casi sin variaciones en la proporción de litros que dedican a la promoción (2,6 % vs 2,5 %). En cuanto a las plataformas de distribución, el aumento se explica principalmente por el hipermercado, donde el peso promocional pasa del 9,0 % al 18,6 %. El supermercado también incrementa la proporción de litros en promoción (1,7 % vs 3,3 %), si bien continúa siendo el canal con la menor actividad promocional. Por su parte, el discount destina el 6,3 % de litros a la promoción  después de una reducción con respecto al mismo mes del año anterior  (7,2 %).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</si>
</sst>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2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0.98758844681591473</c:v>
                </c:pt>
                <c:pt idx="1">
                  <c:v>0.9898745829018526</c:v>
                </c:pt>
                <c:pt idx="2">
                  <c:v>0.98990691936750019</c:v>
                </c:pt>
                <c:pt idx="3">
                  <c:v>0.99208269188475917</c:v>
                </c:pt>
                <c:pt idx="4">
                  <c:v>0.98091152815013405</c:v>
                </c:pt>
                <c:pt idx="5">
                  <c:v>0.99353196903827801</c:v>
                </c:pt>
                <c:pt idx="6">
                  <c:v>0.99182389937106918</c:v>
                </c:pt>
                <c:pt idx="7">
                  <c:v>0.99780000000000002</c:v>
                </c:pt>
                <c:pt idx="8">
                  <c:v>0.99719999999999998</c:v>
                </c:pt>
                <c:pt idx="9">
                  <c:v>0.99819999999999998</c:v>
                </c:pt>
                <c:pt idx="10">
                  <c:v>0.99690000000000001</c:v>
                </c:pt>
                <c:pt idx="11">
                  <c:v>0.998</c:v>
                </c:pt>
                <c:pt idx="12">
                  <c:v>0.9948999999999999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1.2411553184085374E-2</c:v>
                </c:pt>
                <c:pt idx="1">
                  <c:v>1.0125417098147509E-2</c:v>
                </c:pt>
                <c:pt idx="2">
                  <c:v>1.009308063249972E-2</c:v>
                </c:pt>
                <c:pt idx="3">
                  <c:v>7.9173081152408183E-3</c:v>
                </c:pt>
                <c:pt idx="4">
                  <c:v>1.9088471849865951E-2</c:v>
                </c:pt>
                <c:pt idx="5">
                  <c:v>6.4680309617219803E-3</c:v>
                </c:pt>
                <c:pt idx="6">
                  <c:v>8.1761006289308175E-3</c:v>
                </c:pt>
                <c:pt idx="7">
                  <c:v>2.2000000000000001E-3</c:v>
                </c:pt>
                <c:pt idx="8">
                  <c:v>2.8000000000000004E-3</c:v>
                </c:pt>
                <c:pt idx="9">
                  <c:v>1.8E-3</c:v>
                </c:pt>
                <c:pt idx="10">
                  <c:v>3.0999999999999999E-3</c:v>
                </c:pt>
                <c:pt idx="11">
                  <c:v>2E-3</c:v>
                </c:pt>
                <c:pt idx="12">
                  <c:v>5.1000000000000004E-3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0.9618169079869221</c:v>
                </c:pt>
                <c:pt idx="1">
                  <c:v>0.9647804648978634</c:v>
                </c:pt>
                <c:pt idx="2">
                  <c:v>0.96290834845735029</c:v>
                </c:pt>
                <c:pt idx="3">
                  <c:v>0.9663846838824578</c:v>
                </c:pt>
                <c:pt idx="4">
                  <c:v>0.95196936542669586</c:v>
                </c:pt>
                <c:pt idx="5">
                  <c:v>0.95815632965165676</c:v>
                </c:pt>
                <c:pt idx="6">
                  <c:v>0.95613660618996799</c:v>
                </c:pt>
                <c:pt idx="7">
                  <c:v>0.93720000000000003</c:v>
                </c:pt>
                <c:pt idx="8">
                  <c:v>0.9426000000000001</c:v>
                </c:pt>
                <c:pt idx="9">
                  <c:v>0.9375</c:v>
                </c:pt>
                <c:pt idx="10">
                  <c:v>0.94810000000000005</c:v>
                </c:pt>
                <c:pt idx="11">
                  <c:v>0.9274</c:v>
                </c:pt>
                <c:pt idx="12">
                  <c:v>0.92559999999999998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3.8183092013077999E-2</c:v>
                </c:pt>
                <c:pt idx="1">
                  <c:v>3.521953510213665E-2</c:v>
                </c:pt>
                <c:pt idx="2">
                  <c:v>3.7091651542649727E-2</c:v>
                </c:pt>
                <c:pt idx="3">
                  <c:v>3.3615316117542302E-2</c:v>
                </c:pt>
                <c:pt idx="4">
                  <c:v>4.803063457330415E-2</c:v>
                </c:pt>
                <c:pt idx="5">
                  <c:v>4.184367034834325E-2</c:v>
                </c:pt>
                <c:pt idx="6">
                  <c:v>4.3863393810032021E-2</c:v>
                </c:pt>
                <c:pt idx="7">
                  <c:v>6.2800000000000009E-2</c:v>
                </c:pt>
                <c:pt idx="8">
                  <c:v>5.74E-2</c:v>
                </c:pt>
                <c:pt idx="9">
                  <c:v>6.25E-2</c:v>
                </c:pt>
                <c:pt idx="10">
                  <c:v>5.1900000000000002E-2</c:v>
                </c:pt>
                <c:pt idx="11">
                  <c:v>7.2599999999999998E-2</c:v>
                </c:pt>
                <c:pt idx="12">
                  <c:v>7.4400000000000008E-2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0.98358365351030397</c:v>
                </c:pt>
                <c:pt idx="1">
                  <c:v>0.98146002317497105</c:v>
                </c:pt>
                <c:pt idx="2">
                  <c:v>0.98588235294117643</c:v>
                </c:pt>
                <c:pt idx="3">
                  <c:v>0.98479673901068643</c:v>
                </c:pt>
                <c:pt idx="4">
                  <c:v>0.97306034482758619</c:v>
                </c:pt>
                <c:pt idx="5">
                  <c:v>0.98272552783109401</c:v>
                </c:pt>
                <c:pt idx="6">
                  <c:v>0.9855652723632915</c:v>
                </c:pt>
                <c:pt idx="7">
                  <c:v>0.99480000000000002</c:v>
                </c:pt>
                <c:pt idx="8">
                  <c:v>0.99529999999999996</c:v>
                </c:pt>
                <c:pt idx="9">
                  <c:v>0.99129999999999996</c:v>
                </c:pt>
                <c:pt idx="10">
                  <c:v>0.99199999999999999</c:v>
                </c:pt>
                <c:pt idx="11">
                  <c:v>0.99309999999999998</c:v>
                </c:pt>
                <c:pt idx="12">
                  <c:v>0.99260000000000004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1.6416346489696122E-2</c:v>
                </c:pt>
                <c:pt idx="1">
                  <c:v>1.8539976825028972E-2</c:v>
                </c:pt>
                <c:pt idx="2">
                  <c:v>1.411764705882353E-2</c:v>
                </c:pt>
                <c:pt idx="3">
                  <c:v>1.520326098931365E-2</c:v>
                </c:pt>
                <c:pt idx="4">
                  <c:v>2.6939655172413795E-2</c:v>
                </c:pt>
                <c:pt idx="5">
                  <c:v>1.7274472168905951E-2</c:v>
                </c:pt>
                <c:pt idx="6">
                  <c:v>1.443472763670846E-2</c:v>
                </c:pt>
                <c:pt idx="7">
                  <c:v>5.1999999999999998E-3</c:v>
                </c:pt>
                <c:pt idx="8">
                  <c:v>4.6999999999999993E-3</c:v>
                </c:pt>
                <c:pt idx="9">
                  <c:v>8.6999999999999994E-3</c:v>
                </c:pt>
                <c:pt idx="10">
                  <c:v>8.0000000000000002E-3</c:v>
                </c:pt>
                <c:pt idx="11">
                  <c:v>6.8999999999999999E-3</c:v>
                </c:pt>
                <c:pt idx="12">
                  <c:v>7.4000000000000003E-3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0.96574624257252717</c:v>
                </c:pt>
                <c:pt idx="1">
                  <c:v>0.97270977239270751</c:v>
                </c:pt>
                <c:pt idx="2">
                  <c:v>0.97006123837604896</c:v>
                </c:pt>
                <c:pt idx="3">
                  <c:v>0.97348863006100939</c:v>
                </c:pt>
                <c:pt idx="4">
                  <c:v>0.95014630974314518</c:v>
                </c:pt>
                <c:pt idx="5">
                  <c:v>0.98162981950229633</c:v>
                </c:pt>
                <c:pt idx="6">
                  <c:v>0.97829979985252291</c:v>
                </c:pt>
                <c:pt idx="7">
                  <c:v>0.99560000000000004</c:v>
                </c:pt>
                <c:pt idx="8">
                  <c:v>0.9887999999999999</c:v>
                </c:pt>
                <c:pt idx="9">
                  <c:v>0.96050000000000002</c:v>
                </c:pt>
                <c:pt idx="10">
                  <c:v>0.98430000000000006</c:v>
                </c:pt>
                <c:pt idx="11">
                  <c:v>0.99060000000000004</c:v>
                </c:pt>
                <c:pt idx="12">
                  <c:v>0.99010000000000009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3.4253757427472914E-2</c:v>
                </c:pt>
                <c:pt idx="1">
                  <c:v>2.7290227607292494E-2</c:v>
                </c:pt>
                <c:pt idx="2">
                  <c:v>2.9938761623951007E-2</c:v>
                </c:pt>
                <c:pt idx="3">
                  <c:v>2.6511369938990573E-2</c:v>
                </c:pt>
                <c:pt idx="4">
                  <c:v>4.9853690256854884E-2</c:v>
                </c:pt>
                <c:pt idx="5">
                  <c:v>1.8370180497703729E-2</c:v>
                </c:pt>
                <c:pt idx="6">
                  <c:v>2.1700200147477089E-2</c:v>
                </c:pt>
                <c:pt idx="7">
                  <c:v>4.4000000000000003E-3</c:v>
                </c:pt>
                <c:pt idx="8">
                  <c:v>1.1200000000000002E-2</c:v>
                </c:pt>
                <c:pt idx="9">
                  <c:v>3.95E-2</c:v>
                </c:pt>
                <c:pt idx="10">
                  <c:v>1.5700000000000002E-2</c:v>
                </c:pt>
                <c:pt idx="11">
                  <c:v>9.3999999999999986E-3</c:v>
                </c:pt>
                <c:pt idx="12">
                  <c:v>9.8999999999999991E-3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0.96055437100213226</c:v>
                </c:pt>
                <c:pt idx="1">
                  <c:v>0.96444807087073092</c:v>
                </c:pt>
                <c:pt idx="2">
                  <c:v>0.96321865097329107</c:v>
                </c:pt>
                <c:pt idx="3">
                  <c:v>0.96606984969053944</c:v>
                </c:pt>
                <c:pt idx="4">
                  <c:v>0.9621604139715394</c:v>
                </c:pt>
                <c:pt idx="5">
                  <c:v>0.96269054471804716</c:v>
                </c:pt>
                <c:pt idx="6">
                  <c:v>0.96407501053518752</c:v>
                </c:pt>
                <c:pt idx="7">
                  <c:v>0.95050000000000001</c:v>
                </c:pt>
                <c:pt idx="8">
                  <c:v>0.94799999999999995</c:v>
                </c:pt>
                <c:pt idx="9">
                  <c:v>0.94379999999999997</c:v>
                </c:pt>
                <c:pt idx="10">
                  <c:v>0.93469999999999998</c:v>
                </c:pt>
                <c:pt idx="11">
                  <c:v>0.94310000000000005</c:v>
                </c:pt>
                <c:pt idx="12">
                  <c:v>0.93969999999999998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3.9445628997867806E-2</c:v>
                </c:pt>
                <c:pt idx="1">
                  <c:v>3.5551929129269147E-2</c:v>
                </c:pt>
                <c:pt idx="2">
                  <c:v>3.6781349026708918E-2</c:v>
                </c:pt>
                <c:pt idx="3">
                  <c:v>3.3930150309460658E-2</c:v>
                </c:pt>
                <c:pt idx="4">
                  <c:v>3.7839586028460541E-2</c:v>
                </c:pt>
                <c:pt idx="5">
                  <c:v>3.7309455281952883E-2</c:v>
                </c:pt>
                <c:pt idx="6">
                  <c:v>3.5924989464812478E-2</c:v>
                </c:pt>
                <c:pt idx="7">
                  <c:v>4.9500000000000002E-2</c:v>
                </c:pt>
                <c:pt idx="8">
                  <c:v>5.2000000000000005E-2</c:v>
                </c:pt>
                <c:pt idx="9">
                  <c:v>5.62E-2</c:v>
                </c:pt>
                <c:pt idx="10">
                  <c:v>6.5299999999999997E-2</c:v>
                </c:pt>
                <c:pt idx="11">
                  <c:v>5.6900000000000006E-2</c:v>
                </c:pt>
                <c:pt idx="12">
                  <c:v>6.0299999999999999E-2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0.9027162857484744</c:v>
                </c:pt>
                <c:pt idx="1">
                  <c:v>0.91528219630022389</c:v>
                </c:pt>
                <c:pt idx="2">
                  <c:v>0.91571624087591241</c:v>
                </c:pt>
                <c:pt idx="3">
                  <c:v>0.91956594697393446</c:v>
                </c:pt>
                <c:pt idx="4">
                  <c:v>0.91014776184267709</c:v>
                </c:pt>
                <c:pt idx="5">
                  <c:v>0.91282543747332479</c:v>
                </c:pt>
                <c:pt idx="6">
                  <c:v>0.92116182572614114</c:v>
                </c:pt>
                <c:pt idx="7">
                  <c:v>0.8173999999999999</c:v>
                </c:pt>
                <c:pt idx="8">
                  <c:v>0.8123999999999999</c:v>
                </c:pt>
                <c:pt idx="9">
                  <c:v>0.78959999999999997</c:v>
                </c:pt>
                <c:pt idx="10">
                  <c:v>0.79549999999999998</c:v>
                </c:pt>
                <c:pt idx="11">
                  <c:v>0.78280000000000005</c:v>
                </c:pt>
                <c:pt idx="12">
                  <c:v>0.76219999999999999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9.7283714251525683E-2</c:v>
                </c:pt>
                <c:pt idx="1">
                  <c:v>8.4717803699776134E-2</c:v>
                </c:pt>
                <c:pt idx="2">
                  <c:v>8.4283759124087587E-2</c:v>
                </c:pt>
                <c:pt idx="3">
                  <c:v>8.0434053026065558E-2</c:v>
                </c:pt>
                <c:pt idx="4">
                  <c:v>8.9852238157322906E-2</c:v>
                </c:pt>
                <c:pt idx="5">
                  <c:v>8.7174562526675201E-2</c:v>
                </c:pt>
                <c:pt idx="6">
                  <c:v>7.8838174273858933E-2</c:v>
                </c:pt>
                <c:pt idx="7">
                  <c:v>0.18260000000000001</c:v>
                </c:pt>
                <c:pt idx="8">
                  <c:v>0.18760000000000002</c:v>
                </c:pt>
                <c:pt idx="9">
                  <c:v>0.2104</c:v>
                </c:pt>
                <c:pt idx="10">
                  <c:v>0.20449999999999999</c:v>
                </c:pt>
                <c:pt idx="11">
                  <c:v>0.21719999999999998</c:v>
                </c:pt>
                <c:pt idx="12">
                  <c:v>0.23780000000000001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0.97369044797345339</c:v>
                </c:pt>
                <c:pt idx="1">
                  <c:v>0.97504664179104472</c:v>
                </c:pt>
                <c:pt idx="2">
                  <c:v>0.97373188405797106</c:v>
                </c:pt>
                <c:pt idx="3">
                  <c:v>0.97591160220994466</c:v>
                </c:pt>
                <c:pt idx="4">
                  <c:v>0.97341513292433535</c:v>
                </c:pt>
                <c:pt idx="5">
                  <c:v>0.97368421052631582</c:v>
                </c:pt>
                <c:pt idx="6">
                  <c:v>0.97233326320218816</c:v>
                </c:pt>
                <c:pt idx="7">
                  <c:v>0.98049999999999993</c:v>
                </c:pt>
                <c:pt idx="8">
                  <c:v>0.97959999999999992</c:v>
                </c:pt>
                <c:pt idx="9">
                  <c:v>0.97589999999999999</c:v>
                </c:pt>
                <c:pt idx="10">
                  <c:v>0.96140000000000003</c:v>
                </c:pt>
                <c:pt idx="11">
                  <c:v>0.97499999999999998</c:v>
                </c:pt>
                <c:pt idx="12">
                  <c:v>0.97540000000000004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2.6309552026546577E-2</c:v>
                </c:pt>
                <c:pt idx="1">
                  <c:v>2.4953358208955223E-2</c:v>
                </c:pt>
                <c:pt idx="2">
                  <c:v>2.6268115942028984E-2</c:v>
                </c:pt>
                <c:pt idx="3">
                  <c:v>2.4088397790055251E-2</c:v>
                </c:pt>
                <c:pt idx="4">
                  <c:v>2.6584867075664625E-2</c:v>
                </c:pt>
                <c:pt idx="5">
                  <c:v>2.6315789473684213E-2</c:v>
                </c:pt>
                <c:pt idx="6">
                  <c:v>2.7666736797811908E-2</c:v>
                </c:pt>
                <c:pt idx="7">
                  <c:v>1.95E-2</c:v>
                </c:pt>
                <c:pt idx="8">
                  <c:v>2.0400000000000001E-2</c:v>
                </c:pt>
                <c:pt idx="9">
                  <c:v>2.41E-2</c:v>
                </c:pt>
                <c:pt idx="10">
                  <c:v>3.8599999999999995E-2</c:v>
                </c:pt>
                <c:pt idx="11">
                  <c:v>2.5000000000000001E-2</c:v>
                </c:pt>
                <c:pt idx="12">
                  <c:v>2.46E-2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0.91034817420841929</c:v>
                </c:pt>
                <c:pt idx="1">
                  <c:v>0.92354630294328788</c:v>
                </c:pt>
                <c:pt idx="2">
                  <c:v>0.9131183289337772</c:v>
                </c:pt>
                <c:pt idx="3">
                  <c:v>0.91627647714604232</c:v>
                </c:pt>
                <c:pt idx="4">
                  <c:v>0.91812426225989918</c:v>
                </c:pt>
                <c:pt idx="5">
                  <c:v>0.91404500373253705</c:v>
                </c:pt>
                <c:pt idx="6">
                  <c:v>0.92371440713982145</c:v>
                </c:pt>
                <c:pt idx="7">
                  <c:v>0.84400000000000008</c:v>
                </c:pt>
                <c:pt idx="8">
                  <c:v>0.84329999999999994</c:v>
                </c:pt>
                <c:pt idx="9">
                  <c:v>0.8266</c:v>
                </c:pt>
                <c:pt idx="10">
                  <c:v>0.83200000000000007</c:v>
                </c:pt>
                <c:pt idx="11">
                  <c:v>0.82640000000000002</c:v>
                </c:pt>
                <c:pt idx="12">
                  <c:v>0.81389999999999996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8.9651825791580722E-2</c:v>
                </c:pt>
                <c:pt idx="1">
                  <c:v>7.6453697056712136E-2</c:v>
                </c:pt>
                <c:pt idx="2">
                  <c:v>8.6881671066222896E-2</c:v>
                </c:pt>
                <c:pt idx="3">
                  <c:v>8.3723522853957635E-2</c:v>
                </c:pt>
                <c:pt idx="4">
                  <c:v>8.1875737740100873E-2</c:v>
                </c:pt>
                <c:pt idx="5">
                  <c:v>8.5954996267462946E-2</c:v>
                </c:pt>
                <c:pt idx="6">
                  <c:v>7.6285592860178483E-2</c:v>
                </c:pt>
                <c:pt idx="7">
                  <c:v>0.156</c:v>
                </c:pt>
                <c:pt idx="8">
                  <c:v>0.15670000000000001</c:v>
                </c:pt>
                <c:pt idx="9">
                  <c:v>0.1734</c:v>
                </c:pt>
                <c:pt idx="10">
                  <c:v>0.16800000000000001</c:v>
                </c:pt>
                <c:pt idx="11">
                  <c:v>0.1736</c:v>
                </c:pt>
                <c:pt idx="12">
                  <c:v>0.18609999999999999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0.98287064382752509</c:v>
                </c:pt>
                <c:pt idx="1">
                  <c:v>0.98422456791555502</c:v>
                </c:pt>
                <c:pt idx="2">
                  <c:v>0.98351772409121707</c:v>
                </c:pt>
                <c:pt idx="3">
                  <c:v>0.98523741324226066</c:v>
                </c:pt>
                <c:pt idx="4">
                  <c:v>0.98130134025075655</c:v>
                </c:pt>
                <c:pt idx="5">
                  <c:v>0.98367129135538955</c:v>
                </c:pt>
                <c:pt idx="6">
                  <c:v>0.98559411146161935</c:v>
                </c:pt>
                <c:pt idx="7">
                  <c:v>0.96989999999999998</c:v>
                </c:pt>
                <c:pt idx="8">
                  <c:v>0.97030000000000005</c:v>
                </c:pt>
                <c:pt idx="9">
                  <c:v>0.96799999999999997</c:v>
                </c:pt>
                <c:pt idx="10">
                  <c:v>0.96819999999999995</c:v>
                </c:pt>
                <c:pt idx="11">
                  <c:v>0.96870000000000001</c:v>
                </c:pt>
                <c:pt idx="12">
                  <c:v>0.9667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1.7129356172474894E-2</c:v>
                </c:pt>
                <c:pt idx="1">
                  <c:v>1.5775432084444964E-2</c:v>
                </c:pt>
                <c:pt idx="2">
                  <c:v>1.6482275908783022E-2</c:v>
                </c:pt>
                <c:pt idx="3">
                  <c:v>1.4762586757739341E-2</c:v>
                </c:pt>
                <c:pt idx="4">
                  <c:v>1.8698659749243403E-2</c:v>
                </c:pt>
                <c:pt idx="5">
                  <c:v>1.632870864461046E-2</c:v>
                </c:pt>
                <c:pt idx="6">
                  <c:v>1.4405888538380651E-2</c:v>
                </c:pt>
                <c:pt idx="7">
                  <c:v>3.0099999999999998E-2</c:v>
                </c:pt>
                <c:pt idx="8">
                  <c:v>2.9700000000000001E-2</c:v>
                </c:pt>
                <c:pt idx="9">
                  <c:v>3.2000000000000001E-2</c:v>
                </c:pt>
                <c:pt idx="10">
                  <c:v>3.1800000000000002E-2</c:v>
                </c:pt>
                <c:pt idx="11">
                  <c:v>3.1300000000000001E-2</c:v>
                </c:pt>
                <c:pt idx="12">
                  <c:v>3.3300000000000003E-2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0.92794065701165662</c:v>
                </c:pt>
                <c:pt idx="1">
                  <c:v>0.93303831373005708</c:v>
                </c:pt>
                <c:pt idx="2">
                  <c:v>0.93245078071961984</c:v>
                </c:pt>
                <c:pt idx="3">
                  <c:v>0.93870072182121045</c:v>
                </c:pt>
                <c:pt idx="4">
                  <c:v>0.93367675466838373</c:v>
                </c:pt>
                <c:pt idx="5">
                  <c:v>0.93413364495909912</c:v>
                </c:pt>
                <c:pt idx="6">
                  <c:v>0.93148519026035626</c:v>
                </c:pt>
                <c:pt idx="7">
                  <c:v>0.96160000000000001</c:v>
                </c:pt>
                <c:pt idx="8">
                  <c:v>0.94840000000000002</c:v>
                </c:pt>
                <c:pt idx="9">
                  <c:v>0.94370000000000009</c:v>
                </c:pt>
                <c:pt idx="10">
                  <c:v>0.90439999999999998</c:v>
                </c:pt>
                <c:pt idx="11">
                  <c:v>0.93889999999999996</c:v>
                </c:pt>
                <c:pt idx="12">
                  <c:v>0.93659999999999999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7.2059342988343336E-2</c:v>
                </c:pt>
                <c:pt idx="1">
                  <c:v>6.6961686269942935E-2</c:v>
                </c:pt>
                <c:pt idx="2">
                  <c:v>6.7549219280380171E-2</c:v>
                </c:pt>
                <c:pt idx="3">
                  <c:v>6.1299278178789558E-2</c:v>
                </c:pt>
                <c:pt idx="4">
                  <c:v>6.6323245331616223E-2</c:v>
                </c:pt>
                <c:pt idx="5">
                  <c:v>6.5866355040900881E-2</c:v>
                </c:pt>
                <c:pt idx="6">
                  <c:v>6.8514809739643717E-2</c:v>
                </c:pt>
                <c:pt idx="7">
                  <c:v>3.8399999999999997E-2</c:v>
                </c:pt>
                <c:pt idx="8">
                  <c:v>5.16E-2</c:v>
                </c:pt>
                <c:pt idx="9">
                  <c:v>5.6299999999999996E-2</c:v>
                </c:pt>
                <c:pt idx="10">
                  <c:v>9.5600000000000004E-2</c:v>
                </c:pt>
                <c:pt idx="11">
                  <c:v>6.1100000000000002E-2</c:v>
                </c:pt>
                <c:pt idx="12">
                  <c:v>6.3399999999999998E-2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0.97693383038210624</c:v>
                </c:pt>
                <c:pt idx="1">
                  <c:v>0.97723069810448449</c:v>
                </c:pt>
                <c:pt idx="2">
                  <c:v>0.97963775452806834</c:v>
                </c:pt>
                <c:pt idx="3">
                  <c:v>0.98011708825803601</c:v>
                </c:pt>
                <c:pt idx="4">
                  <c:v>0.96562162162162157</c:v>
                </c:pt>
                <c:pt idx="5">
                  <c:v>0.97899786780383802</c:v>
                </c:pt>
                <c:pt idx="6">
                  <c:v>0.97973186952391</c:v>
                </c:pt>
                <c:pt idx="7">
                  <c:v>0.9859</c:v>
                </c:pt>
                <c:pt idx="8">
                  <c:v>0.98620000000000008</c:v>
                </c:pt>
                <c:pt idx="9">
                  <c:v>0.97750000000000004</c:v>
                </c:pt>
                <c:pt idx="10">
                  <c:v>0.98419999999999996</c:v>
                </c:pt>
                <c:pt idx="11">
                  <c:v>0.98340000000000005</c:v>
                </c:pt>
                <c:pt idx="12">
                  <c:v>0.98209999999999997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2.3066169617893754E-2</c:v>
                </c:pt>
                <c:pt idx="1">
                  <c:v>2.2769301895515487E-2</c:v>
                </c:pt>
                <c:pt idx="2">
                  <c:v>2.0362245471931602E-2</c:v>
                </c:pt>
                <c:pt idx="3">
                  <c:v>1.988291174196399E-2</c:v>
                </c:pt>
                <c:pt idx="4">
                  <c:v>3.4378378378378378E-2</c:v>
                </c:pt>
                <c:pt idx="5">
                  <c:v>2.1002132196162048E-2</c:v>
                </c:pt>
                <c:pt idx="6">
                  <c:v>2.0268130476089937E-2</c:v>
                </c:pt>
                <c:pt idx="7">
                  <c:v>1.41E-2</c:v>
                </c:pt>
                <c:pt idx="8">
                  <c:v>1.38E-2</c:v>
                </c:pt>
                <c:pt idx="9">
                  <c:v>2.2499999999999999E-2</c:v>
                </c:pt>
                <c:pt idx="10">
                  <c:v>1.5800000000000002E-2</c:v>
                </c:pt>
                <c:pt idx="11">
                  <c:v>1.66E-2</c:v>
                </c:pt>
                <c:pt idx="12">
                  <c:v>1.7899999999999999E-2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0.96574624257252717</c:v>
                </c:pt>
                <c:pt idx="1">
                  <c:v>0.97270977239270751</c:v>
                </c:pt>
                <c:pt idx="2">
                  <c:v>0.97006123837604896</c:v>
                </c:pt>
                <c:pt idx="3">
                  <c:v>0.97348863006100939</c:v>
                </c:pt>
                <c:pt idx="4">
                  <c:v>0.95014630974314518</c:v>
                </c:pt>
                <c:pt idx="5">
                  <c:v>0.98162981950229633</c:v>
                </c:pt>
                <c:pt idx="6">
                  <c:v>0.97829979985252291</c:v>
                </c:pt>
                <c:pt idx="7">
                  <c:v>0.99560000000000004</c:v>
                </c:pt>
                <c:pt idx="8">
                  <c:v>0.9887999999999999</c:v>
                </c:pt>
                <c:pt idx="9">
                  <c:v>0.96050000000000002</c:v>
                </c:pt>
                <c:pt idx="10">
                  <c:v>0.98430000000000006</c:v>
                </c:pt>
                <c:pt idx="11">
                  <c:v>0.99060000000000004</c:v>
                </c:pt>
                <c:pt idx="12">
                  <c:v>0.99010000000000009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3.4253757427472914E-2</c:v>
                </c:pt>
                <c:pt idx="1">
                  <c:v>2.7290227607292494E-2</c:v>
                </c:pt>
                <c:pt idx="2">
                  <c:v>2.9938761623951007E-2</c:v>
                </c:pt>
                <c:pt idx="3">
                  <c:v>2.6511369938990573E-2</c:v>
                </c:pt>
                <c:pt idx="4">
                  <c:v>4.9853690256854884E-2</c:v>
                </c:pt>
                <c:pt idx="5">
                  <c:v>1.8370180497703729E-2</c:v>
                </c:pt>
                <c:pt idx="6">
                  <c:v>2.1700200147477089E-2</c:v>
                </c:pt>
                <c:pt idx="7">
                  <c:v>4.4000000000000003E-3</c:v>
                </c:pt>
                <c:pt idx="8">
                  <c:v>1.1200000000000002E-2</c:v>
                </c:pt>
                <c:pt idx="9">
                  <c:v>3.95E-2</c:v>
                </c:pt>
                <c:pt idx="10">
                  <c:v>1.5700000000000002E-2</c:v>
                </c:pt>
                <c:pt idx="11">
                  <c:v>9.3999999999999986E-3</c:v>
                </c:pt>
                <c:pt idx="12">
                  <c:v>9.8999999999999991E-3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0.97369044797345339</c:v>
                </c:pt>
                <c:pt idx="1">
                  <c:v>0.97504664179104472</c:v>
                </c:pt>
                <c:pt idx="2">
                  <c:v>0.97373188405797106</c:v>
                </c:pt>
                <c:pt idx="3">
                  <c:v>0.97591160220994466</c:v>
                </c:pt>
                <c:pt idx="4">
                  <c:v>0.97341513292433535</c:v>
                </c:pt>
                <c:pt idx="5">
                  <c:v>0.97368421052631582</c:v>
                </c:pt>
                <c:pt idx="6">
                  <c:v>0.97233326320218816</c:v>
                </c:pt>
                <c:pt idx="7">
                  <c:v>0.98049999999999993</c:v>
                </c:pt>
                <c:pt idx="8">
                  <c:v>0.97959999999999992</c:v>
                </c:pt>
                <c:pt idx="9">
                  <c:v>0.97589999999999999</c:v>
                </c:pt>
                <c:pt idx="10">
                  <c:v>0.96140000000000003</c:v>
                </c:pt>
                <c:pt idx="11">
                  <c:v>0.97499999999999998</c:v>
                </c:pt>
                <c:pt idx="12">
                  <c:v>0.97540000000000004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2.6309552026546577E-2</c:v>
                </c:pt>
                <c:pt idx="1">
                  <c:v>2.4953358208955223E-2</c:v>
                </c:pt>
                <c:pt idx="2">
                  <c:v>2.6268115942028984E-2</c:v>
                </c:pt>
                <c:pt idx="3">
                  <c:v>2.4088397790055251E-2</c:v>
                </c:pt>
                <c:pt idx="4">
                  <c:v>2.6584867075664625E-2</c:v>
                </c:pt>
                <c:pt idx="5">
                  <c:v>2.6315789473684213E-2</c:v>
                </c:pt>
                <c:pt idx="6">
                  <c:v>2.7666736797811908E-2</c:v>
                </c:pt>
                <c:pt idx="7">
                  <c:v>1.95E-2</c:v>
                </c:pt>
                <c:pt idx="8">
                  <c:v>2.0400000000000001E-2</c:v>
                </c:pt>
                <c:pt idx="9">
                  <c:v>2.41E-2</c:v>
                </c:pt>
                <c:pt idx="10">
                  <c:v>3.8599999999999995E-2</c:v>
                </c:pt>
                <c:pt idx="11">
                  <c:v>2.5000000000000001E-2</c:v>
                </c:pt>
                <c:pt idx="12">
                  <c:v>2.46E-2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0.96055437100213226</c:v>
                </c:pt>
                <c:pt idx="1">
                  <c:v>0.96444807087073092</c:v>
                </c:pt>
                <c:pt idx="2">
                  <c:v>0.96321865097329107</c:v>
                </c:pt>
                <c:pt idx="3">
                  <c:v>0.96606984969053944</c:v>
                </c:pt>
                <c:pt idx="4">
                  <c:v>0.9621604139715394</c:v>
                </c:pt>
                <c:pt idx="5">
                  <c:v>0.96269054471804716</c:v>
                </c:pt>
                <c:pt idx="6">
                  <c:v>0.96407501053518752</c:v>
                </c:pt>
                <c:pt idx="7">
                  <c:v>0.95050000000000001</c:v>
                </c:pt>
                <c:pt idx="8">
                  <c:v>0.94799999999999995</c:v>
                </c:pt>
                <c:pt idx="9">
                  <c:v>0.94379999999999997</c:v>
                </c:pt>
                <c:pt idx="10">
                  <c:v>0.93469999999999998</c:v>
                </c:pt>
                <c:pt idx="11">
                  <c:v>0.94310000000000005</c:v>
                </c:pt>
                <c:pt idx="12">
                  <c:v>0.93969999999999998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3.9445628997867806E-2</c:v>
                </c:pt>
                <c:pt idx="1">
                  <c:v>3.5551929129269147E-2</c:v>
                </c:pt>
                <c:pt idx="2">
                  <c:v>3.6781349026708918E-2</c:v>
                </c:pt>
                <c:pt idx="3">
                  <c:v>3.3930150309460658E-2</c:v>
                </c:pt>
                <c:pt idx="4">
                  <c:v>3.7839586028460541E-2</c:v>
                </c:pt>
                <c:pt idx="5">
                  <c:v>3.7309455281952883E-2</c:v>
                </c:pt>
                <c:pt idx="6">
                  <c:v>3.5924989464812478E-2</c:v>
                </c:pt>
                <c:pt idx="7">
                  <c:v>4.9500000000000002E-2</c:v>
                </c:pt>
                <c:pt idx="8">
                  <c:v>5.2000000000000005E-2</c:v>
                </c:pt>
                <c:pt idx="9">
                  <c:v>5.62E-2</c:v>
                </c:pt>
                <c:pt idx="10">
                  <c:v>6.5299999999999997E-2</c:v>
                </c:pt>
                <c:pt idx="11">
                  <c:v>5.6900000000000006E-2</c:v>
                </c:pt>
                <c:pt idx="12">
                  <c:v>6.0299999999999999E-2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0.98287064382752509</c:v>
                </c:pt>
                <c:pt idx="1">
                  <c:v>0.98422456791555502</c:v>
                </c:pt>
                <c:pt idx="2">
                  <c:v>0.98351772409121707</c:v>
                </c:pt>
                <c:pt idx="3">
                  <c:v>0.98523741324226066</c:v>
                </c:pt>
                <c:pt idx="4">
                  <c:v>0.98130134025075655</c:v>
                </c:pt>
                <c:pt idx="5">
                  <c:v>0.98367129135538955</c:v>
                </c:pt>
                <c:pt idx="6">
                  <c:v>0.98559411146161935</c:v>
                </c:pt>
                <c:pt idx="7">
                  <c:v>0.96989999999999998</c:v>
                </c:pt>
                <c:pt idx="8">
                  <c:v>0.97030000000000005</c:v>
                </c:pt>
                <c:pt idx="9">
                  <c:v>0.96799999999999997</c:v>
                </c:pt>
                <c:pt idx="10">
                  <c:v>0.96819999999999995</c:v>
                </c:pt>
                <c:pt idx="11">
                  <c:v>0.96870000000000001</c:v>
                </c:pt>
                <c:pt idx="12">
                  <c:v>0.9667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1.7129356172474894E-2</c:v>
                </c:pt>
                <c:pt idx="1">
                  <c:v>1.5775432084444964E-2</c:v>
                </c:pt>
                <c:pt idx="2">
                  <c:v>1.6482275908783022E-2</c:v>
                </c:pt>
                <c:pt idx="3">
                  <c:v>1.4762586757739341E-2</c:v>
                </c:pt>
                <c:pt idx="4">
                  <c:v>1.8698659749243403E-2</c:v>
                </c:pt>
                <c:pt idx="5">
                  <c:v>1.632870864461046E-2</c:v>
                </c:pt>
                <c:pt idx="6">
                  <c:v>1.4405888538380651E-2</c:v>
                </c:pt>
                <c:pt idx="7">
                  <c:v>3.0099999999999998E-2</c:v>
                </c:pt>
                <c:pt idx="8">
                  <c:v>2.9700000000000001E-2</c:v>
                </c:pt>
                <c:pt idx="9">
                  <c:v>3.2000000000000001E-2</c:v>
                </c:pt>
                <c:pt idx="10">
                  <c:v>3.1800000000000002E-2</c:v>
                </c:pt>
                <c:pt idx="11">
                  <c:v>3.1300000000000001E-2</c:v>
                </c:pt>
                <c:pt idx="12">
                  <c:v>3.3300000000000003E-2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0.97693383038210624</c:v>
                </c:pt>
                <c:pt idx="1">
                  <c:v>0.97723069810448449</c:v>
                </c:pt>
                <c:pt idx="2">
                  <c:v>0.97963775452806834</c:v>
                </c:pt>
                <c:pt idx="3">
                  <c:v>0.98011708825803601</c:v>
                </c:pt>
                <c:pt idx="4">
                  <c:v>0.96562162162162157</c:v>
                </c:pt>
                <c:pt idx="5">
                  <c:v>0.97899786780383802</c:v>
                </c:pt>
                <c:pt idx="6">
                  <c:v>0.97973186952391</c:v>
                </c:pt>
                <c:pt idx="7">
                  <c:v>0.9859</c:v>
                </c:pt>
                <c:pt idx="8">
                  <c:v>0.98620000000000008</c:v>
                </c:pt>
                <c:pt idx="9">
                  <c:v>0.97750000000000004</c:v>
                </c:pt>
                <c:pt idx="10">
                  <c:v>0.98419999999999996</c:v>
                </c:pt>
                <c:pt idx="11">
                  <c:v>0.98340000000000005</c:v>
                </c:pt>
                <c:pt idx="12">
                  <c:v>0.98209999999999997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2.3066169617893754E-2</c:v>
                </c:pt>
                <c:pt idx="1">
                  <c:v>2.2769301895515487E-2</c:v>
                </c:pt>
                <c:pt idx="2">
                  <c:v>2.0362245471931602E-2</c:v>
                </c:pt>
                <c:pt idx="3">
                  <c:v>1.988291174196399E-2</c:v>
                </c:pt>
                <c:pt idx="4">
                  <c:v>3.4378378378378378E-2</c:v>
                </c:pt>
                <c:pt idx="5">
                  <c:v>2.1002132196162048E-2</c:v>
                </c:pt>
                <c:pt idx="6">
                  <c:v>2.0268130476089937E-2</c:v>
                </c:pt>
                <c:pt idx="7">
                  <c:v>1.41E-2</c:v>
                </c:pt>
                <c:pt idx="8">
                  <c:v>1.38E-2</c:v>
                </c:pt>
                <c:pt idx="9">
                  <c:v>2.2499999999999999E-2</c:v>
                </c:pt>
                <c:pt idx="10">
                  <c:v>1.5800000000000002E-2</c:v>
                </c:pt>
                <c:pt idx="11">
                  <c:v>1.66E-2</c:v>
                </c:pt>
                <c:pt idx="12">
                  <c:v>1.7899999999999999E-2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0.93741820345032711</c:v>
                </c:pt>
                <c:pt idx="1">
                  <c:v>0.93569584604552913</c:v>
                </c:pt>
                <c:pt idx="2">
                  <c:v>0.95055568156044457</c:v>
                </c:pt>
                <c:pt idx="3">
                  <c:v>0.95214245965498057</c:v>
                </c:pt>
                <c:pt idx="4">
                  <c:v>0.92377814387699064</c:v>
                </c:pt>
                <c:pt idx="5">
                  <c:v>0.93601383484651968</c:v>
                </c:pt>
                <c:pt idx="6">
                  <c:v>0.94000858553337618</c:v>
                </c:pt>
                <c:pt idx="7">
                  <c:v>0.93540000000000001</c:v>
                </c:pt>
                <c:pt idx="8">
                  <c:v>0.94450000000000001</c:v>
                </c:pt>
                <c:pt idx="9">
                  <c:v>0.93700000000000006</c:v>
                </c:pt>
                <c:pt idx="10">
                  <c:v>0.92459999999999998</c:v>
                </c:pt>
                <c:pt idx="11">
                  <c:v>0.92290000000000005</c:v>
                </c:pt>
                <c:pt idx="12">
                  <c:v>0.92260000000000009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6.2581796549672802E-2</c:v>
                </c:pt>
                <c:pt idx="1">
                  <c:v>6.4304153954470783E-2</c:v>
                </c:pt>
                <c:pt idx="2">
                  <c:v>4.9444318439555462E-2</c:v>
                </c:pt>
                <c:pt idx="3">
                  <c:v>4.7857540345019475E-2</c:v>
                </c:pt>
                <c:pt idx="4">
                  <c:v>7.6221856123009343E-2</c:v>
                </c:pt>
                <c:pt idx="5">
                  <c:v>6.3986165153480337E-2</c:v>
                </c:pt>
                <c:pt idx="6">
                  <c:v>5.9991414466623733E-2</c:v>
                </c:pt>
                <c:pt idx="7">
                  <c:v>6.4600000000000005E-2</c:v>
                </c:pt>
                <c:pt idx="8">
                  <c:v>5.5500000000000001E-2</c:v>
                </c:pt>
                <c:pt idx="9">
                  <c:v>6.3E-2</c:v>
                </c:pt>
                <c:pt idx="10">
                  <c:v>7.5399999999999995E-2</c:v>
                </c:pt>
                <c:pt idx="11">
                  <c:v>7.7100000000000002E-2</c:v>
                </c:pt>
                <c:pt idx="12">
                  <c:v>7.7399999999999997E-2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0.98758844681591473</c:v>
                </c:pt>
                <c:pt idx="1">
                  <c:v>0.9898745829018526</c:v>
                </c:pt>
                <c:pt idx="2">
                  <c:v>0.98990691936750019</c:v>
                </c:pt>
                <c:pt idx="3">
                  <c:v>0.99208269188475917</c:v>
                </c:pt>
                <c:pt idx="4">
                  <c:v>0.98091152815013405</c:v>
                </c:pt>
                <c:pt idx="5">
                  <c:v>0.99353196903827801</c:v>
                </c:pt>
                <c:pt idx="6">
                  <c:v>0.99182389937106918</c:v>
                </c:pt>
                <c:pt idx="7">
                  <c:v>0.99780000000000002</c:v>
                </c:pt>
                <c:pt idx="8">
                  <c:v>0.99719999999999998</c:v>
                </c:pt>
                <c:pt idx="9">
                  <c:v>0.99819999999999998</c:v>
                </c:pt>
                <c:pt idx="10">
                  <c:v>0.99690000000000001</c:v>
                </c:pt>
                <c:pt idx="11">
                  <c:v>0.998</c:v>
                </c:pt>
                <c:pt idx="12">
                  <c:v>0.9948999999999999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1.2411553184085374E-2</c:v>
                </c:pt>
                <c:pt idx="1">
                  <c:v>1.0125417098147509E-2</c:v>
                </c:pt>
                <c:pt idx="2">
                  <c:v>1.009308063249972E-2</c:v>
                </c:pt>
                <c:pt idx="3">
                  <c:v>7.9173081152408183E-3</c:v>
                </c:pt>
                <c:pt idx="4">
                  <c:v>1.9088471849865951E-2</c:v>
                </c:pt>
                <c:pt idx="5">
                  <c:v>6.4680309617219803E-3</c:v>
                </c:pt>
                <c:pt idx="6">
                  <c:v>8.1761006289308175E-3</c:v>
                </c:pt>
                <c:pt idx="7">
                  <c:v>2.2000000000000001E-3</c:v>
                </c:pt>
                <c:pt idx="8">
                  <c:v>2.8000000000000004E-3</c:v>
                </c:pt>
                <c:pt idx="9">
                  <c:v>1.8E-3</c:v>
                </c:pt>
                <c:pt idx="10">
                  <c:v>3.0999999999999999E-3</c:v>
                </c:pt>
                <c:pt idx="11">
                  <c:v>2E-3</c:v>
                </c:pt>
                <c:pt idx="12">
                  <c:v>5.1000000000000004E-3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7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Mayo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91162"/>
          <a:ext cx="6599998" cy="55693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185446"/>
          <a:ext cx="6599998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315735"/>
          <a:ext cx="6599998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3040307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470401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755354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327601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tabSelected="1" zoomScale="85" zoomScaleNormal="85" workbookViewId="0"/>
  </sheetViews>
  <sheetFormatPr baseColWidth="10" defaultColWidth="11.42578125" defaultRowHeight="15" x14ac:dyDescent="0.25"/>
  <sheetData>
    <row r="6" spans="14:14" x14ac:dyDescent="0.25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topLeftCell="A4" zoomScale="50" zoomScaleNormal="50" workbookViewId="0">
      <pane xSplit="1" topLeftCell="B1" activePane="topRight" state="frozen"/>
      <selection activeCell="B8" sqref="B8:M8"/>
      <selection pane="topRight" activeCell="B8" sqref="B8:M8"/>
    </sheetView>
  </sheetViews>
  <sheetFormatPr baseColWidth="10" defaultColWidth="11.42578125" defaultRowHeight="15.75" x14ac:dyDescent="0.25"/>
  <cols>
    <col min="1" max="1" width="21" style="3" customWidth="1"/>
    <col min="2" max="2" width="27" style="5" customWidth="1"/>
    <col min="3" max="3" width="19" style="3" customWidth="1"/>
    <col min="4" max="4" width="18.5703125" style="3" customWidth="1"/>
    <col min="5" max="5" width="14.5703125" style="3" customWidth="1"/>
    <col min="6" max="7" width="15.85546875" style="3" bestFit="1" customWidth="1"/>
    <col min="8" max="9" width="15.42578125" style="3" bestFit="1" customWidth="1"/>
    <col min="10" max="10" width="15.140625" style="3" bestFit="1" customWidth="1"/>
    <col min="11" max="12" width="14.5703125" style="3" customWidth="1"/>
    <col min="13" max="15" width="19.42578125" style="3" customWidth="1"/>
    <col min="16" max="16" width="15.5703125" style="3" customWidth="1"/>
    <col min="17" max="16384" width="11.42578125" style="3"/>
  </cols>
  <sheetData>
    <row r="3" spans="1:63" ht="36.75" customHeight="1" x14ac:dyDescent="0.25"/>
    <row r="4" spans="1:63" ht="36.75" customHeight="1" x14ac:dyDescent="0.25"/>
    <row r="5" spans="1:63" ht="36.75" customHeight="1" thickBot="1" x14ac:dyDescent="0.3">
      <c r="A5" s="4"/>
      <c r="B5" s="4"/>
      <c r="D5" s="37">
        <f t="array" ref="D5">INDEX('Back data'!$A$4:$CA$4,MAX(IF('Back data'!$A$4:$CA$4&lt;&gt;"",COLUMN('Back data'!$A$4:$CA$4)))-D6)</f>
        <v>45413</v>
      </c>
      <c r="E5" s="37">
        <f t="array" ref="E5">INDEX('Back data'!$A$4:$CA$4,MAX(IF('Back data'!$A$4:$CA$4&lt;&gt;"",COLUMN('Back data'!$A$4:$CA$4)))-E6)</f>
        <v>45444</v>
      </c>
      <c r="F5" s="37">
        <f t="array" ref="F5">INDEX('Back data'!$A$4:$CA$4,MAX(IF('Back data'!$A$4:$CA$4&lt;&gt;"",COLUMN('Back data'!$A$4:$CA$4)))-F6)</f>
        <v>45474</v>
      </c>
      <c r="G5" s="37">
        <f t="array" ref="G5">INDEX('Back data'!$A$4:$CA$4,MAX(IF('Back data'!$A$4:$CA$4&lt;&gt;"",COLUMN('Back data'!$A$4:$CA$4)))-G6)</f>
        <v>45505</v>
      </c>
      <c r="H5" s="37">
        <f t="array" ref="H5">INDEX('Back data'!$A$4:$CA$4,MAX(IF('Back data'!$A$4:$CA$4&lt;&gt;"",COLUMN('Back data'!$A$4:$CA$4)))-H6)</f>
        <v>45536</v>
      </c>
      <c r="I5" s="37">
        <f t="array" ref="I5">INDEX('Back data'!$A$4:$CA$4,MAX(IF('Back data'!$A$4:$CA$4&lt;&gt;"",COLUMN('Back data'!$A$4:$CA$4)))-I6)</f>
        <v>45566</v>
      </c>
      <c r="J5" s="37">
        <f t="array" ref="J5">INDEX('Back data'!$A$4:$CA$4,MAX(IF('Back data'!$A$4:$CA$4&lt;&gt;"",COLUMN('Back data'!$A$4:$CA$4)))-J6)</f>
        <v>45597</v>
      </c>
      <c r="K5" s="37">
        <f t="array" ref="K5">INDEX('Back data'!$A$4:$CA$4,MAX(IF('Back data'!$A$4:$CA$4&lt;&gt;"",COLUMN('Back data'!$A$4:$CA$4)))-K6)</f>
        <v>45627</v>
      </c>
      <c r="L5" s="37">
        <f t="array" ref="L5">INDEX('Back data'!$A$4:$CA$4,MAX(IF('Back data'!$A$4:$CA$4&lt;&gt;"",COLUMN('Back data'!$A$4:$CA$4)))-L6)</f>
        <v>45658</v>
      </c>
      <c r="M5" s="37">
        <f t="array" ref="M5">INDEX('Back data'!$A$4:$CA$4,MAX(IF('Back data'!$A$4:$CA$4&lt;&gt;"",COLUMN('Back data'!$A$4:$CA$4)))-M6)</f>
        <v>45689</v>
      </c>
      <c r="N5" s="37">
        <f t="array" ref="N5">INDEX('Back data'!$A$4:$CA$4,MAX(IF('Back data'!$A$4:$CA$4&lt;&gt;"",COLUMN('Back data'!$A$4:$CA$4)))-N6)</f>
        <v>45717</v>
      </c>
      <c r="O5" s="37">
        <f t="array" ref="O5">INDEX('Back data'!$A$4:$CA$4,MAX(IF('Back data'!$A$4:$CA$4&lt;&gt;"",COLUMN('Back data'!$A$4:$CA$4)))-O6)</f>
        <v>45748</v>
      </c>
      <c r="P5" s="37">
        <f t="array" ref="P5">INDEX('Back data'!$A$4:$CA$4,MAX(IF('Back data'!$A$4:$CA$4&lt;&gt;"",COLUMN('Back data'!$A$4:$CA$4)))-P6)</f>
        <v>45778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25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25">
      <c r="A7" s="6"/>
      <c r="B7" s="7"/>
      <c r="C7" s="8" t="s">
        <v>69</v>
      </c>
      <c r="D7" s="9">
        <f t="array" ref="D7">INDEX('Back data'!$A$7:$CA$7,,MAX(IF('Back data'!$A$7:$CA$7&lt;&gt;"",COLUMN('Back data'!$A$7:$CA$7)))-D$6)+INDEX('Back data'!$A$8:$CA$8,,MAX(IF('Back data'!$A$8:$CA$8&lt;&gt;"",COLUMN('Back data'!$A$8:$CA$8)))-D$6)</f>
        <v>85.84</v>
      </c>
      <c r="E7" s="9">
        <f t="array" ref="E7">INDEX('Back data'!$A$7:$CA$7,,MAX(IF('Back data'!$A$7:$CA$7&lt;&gt;"",COLUMN('Back data'!$A$7:$CA$7)))-E$6)+INDEX('Back data'!$A$8:$CA$8,,MAX(IF('Back data'!$A$8:$CA$8&lt;&gt;"",COLUMN('Back data'!$A$8:$CA$8)))-E$6)</f>
        <v>86.52</v>
      </c>
      <c r="F7" s="9">
        <f t="array" ref="F7">INDEX('Back data'!$A$7:$CA$7,,MAX(IF('Back data'!$A$7:$CA$7&lt;&gt;"",COLUMN('Back data'!$A$7:$CA$7)))-F$6)+INDEX('Back data'!$A$8:$CA$8,,MAX(IF('Back data'!$A$8:$CA$8&lt;&gt;"",COLUMN('Back data'!$A$8:$CA$8)))-F$6)</f>
        <v>88.89</v>
      </c>
      <c r="G7" s="9">
        <f t="array" ref="G7">INDEX('Back data'!$A$7:$CA$7,,MAX(IF('Back data'!$A$7:$CA$7&lt;&gt;"",COLUMN('Back data'!$A$7:$CA$7)))-G$6)+INDEX('Back data'!$A$8:$CA$8,,MAX(IF('Back data'!$A$8:$CA$8&lt;&gt;"",COLUMN('Back data'!$A$8:$CA$8)))-G$6)</f>
        <v>90.53</v>
      </c>
      <c r="H7" s="9">
        <f t="array" ref="H7">INDEX('Back data'!$A$7:$CA$7,,MAX(IF('Back data'!$A$7:$CA$7&lt;&gt;"",COLUMN('Back data'!$A$7:$CA$7)))-H$6)+INDEX('Back data'!$A$8:$CA$8,,MAX(IF('Back data'!$A$8:$CA$8&lt;&gt;"",COLUMN('Back data'!$A$8:$CA$8)))-H$6)</f>
        <v>92.5</v>
      </c>
      <c r="I7" s="9">
        <f t="array" ref="I7">INDEX('Back data'!$A$7:$CA$7,,MAX(IF('Back data'!$A$7:$CA$7&lt;&gt;"",COLUMN('Back data'!$A$7:$CA$7)))-I$6)+INDEX('Back data'!$A$8:$CA$8,,MAX(IF('Back data'!$A$8:$CA$8&lt;&gt;"",COLUMN('Back data'!$A$8:$CA$8)))-I$6)</f>
        <v>93.8</v>
      </c>
      <c r="J7" s="9">
        <f t="array" ref="J7">INDEX('Back data'!$A$7:$CA$7,,MAX(IF('Back data'!$A$7:$CA$7&lt;&gt;"",COLUMN('Back data'!$A$7:$CA$7)))-J$6)+INDEX('Back data'!$A$8:$CA$8,,MAX(IF('Back data'!$A$8:$CA$8&lt;&gt;"",COLUMN('Back data'!$A$8:$CA$8)))-J$6)</f>
        <v>94.73</v>
      </c>
      <c r="K7" s="9">
        <f t="array" ref="K7">INDEX('Back data'!$A$7:$CA$7,,MAX(IF('Back data'!$A$7:$CA$7&lt;&gt;"",COLUMN('Back data'!$A$7:$CA$7)))-K$6)+INDEX('Back data'!$A$8:$CA$8,,MAX(IF('Back data'!$A$8:$CA$8&lt;&gt;"",COLUMN('Back data'!$A$8:$CA$8)))-K$6)</f>
        <v>100</v>
      </c>
      <c r="L7" s="9">
        <f t="array" ref="L7">INDEX('Back data'!$A$7:$CA$7,,MAX(IF('Back data'!$A$7:$CA$7&lt;&gt;"",COLUMN('Back data'!$A$7:$CA$7)))-L$6)+INDEX('Back data'!$A$8:$CA$8,,MAX(IF('Back data'!$A$8:$CA$8&lt;&gt;"",COLUMN('Back data'!$A$8:$CA$8)))-L$6)</f>
        <v>100</v>
      </c>
      <c r="M7" s="9">
        <f t="array" ref="M7">INDEX('Back data'!$A$7:$CA$7,,MAX(IF('Back data'!$A$7:$CA$7&lt;&gt;"",COLUMN('Back data'!$A$7:$CA$7)))-M$6)+INDEX('Back data'!$A$8:$CA$8,,MAX(IF('Back data'!$A$8:$CA$8&lt;&gt;"",COLUMN('Back data'!$A$8:$CA$8)))-M$6)</f>
        <v>100</v>
      </c>
      <c r="N7" s="9">
        <f t="array" ref="N7">INDEX('Back data'!$A$7:$CA$7,,MAX(IF('Back data'!$A$7:$CA$7&lt;&gt;"",COLUMN('Back data'!$A$7:$CA$7)))-N$6)+INDEX('Back data'!$A$8:$CA$8,,MAX(IF('Back data'!$A$8:$CA$8&lt;&gt;"",COLUMN('Back data'!$A$8:$CA$8)))-N$6)</f>
        <v>100</v>
      </c>
      <c r="O7" s="34">
        <f t="array" ref="O7">INDEX('Back data'!$A$7:$CA$7,,MAX(IF('Back data'!$A$7:$CA$7&lt;&gt;"",COLUMN('Back data'!$A$7:$CA$7)))-O$6)+INDEX('Back data'!$A$8:$CA$8,,MAX(IF('Back data'!$A$8:$CA$8&lt;&gt;"",COLUMN('Back data'!$A$8:$CA$8)))-O$6)</f>
        <v>100</v>
      </c>
      <c r="P7" s="34">
        <f t="array" ref="P7">INDEX('Back data'!$A$7:$CA$7,,MAX(IF('Back data'!$A$7:$CA$7&lt;&gt;"",COLUMN('Back data'!$A$7:$CA$7)))-P$6)+INDEX('Back data'!$A$8:$CA$8,,MAX(IF('Back data'!$A$8:$CA$8&lt;&gt;"",COLUMN('Back data'!$A$8:$CA$8)))-P$6)</f>
        <v>100</v>
      </c>
    </row>
    <row r="8" spans="1:63" x14ac:dyDescent="0.25">
      <c r="A8" s="10" t="s">
        <v>70</v>
      </c>
      <c r="B8" s="11" t="s">
        <v>70</v>
      </c>
      <c r="C8" s="12" t="s">
        <v>71</v>
      </c>
      <c r="D8" s="13">
        <f t="array" ref="D8">INDEX('Back data'!$A7:$CA7,,MAX(IF('Back data'!$A7:$CA7&lt;&gt;"",COLUMN('Back data'!$A7:$CA7)))-D$6)/D$7</f>
        <v>0.97693383038210624</v>
      </c>
      <c r="E8" s="13">
        <f t="array" ref="E8">INDEX('Back data'!$A7:$CA7,,MAX(IF('Back data'!$A7:$CA7&lt;&gt;"",COLUMN('Back data'!$A7:$CA7)))-E$6)/E$7</f>
        <v>0.97723069810448449</v>
      </c>
      <c r="F8" s="13">
        <f t="array" ref="F8">INDEX('Back data'!$A7:$CA7,,MAX(IF('Back data'!$A7:$CA7&lt;&gt;"",COLUMN('Back data'!$A7:$CA7)))-F$6)/F$7</f>
        <v>0.97963775452806834</v>
      </c>
      <c r="G8" s="13">
        <f t="array" ref="G8">INDEX('Back data'!$A7:$CA7,,MAX(IF('Back data'!$A7:$CA7&lt;&gt;"",COLUMN('Back data'!$A7:$CA7)))-G$6)/G$7</f>
        <v>0.98011708825803601</v>
      </c>
      <c r="H8" s="13">
        <f t="array" ref="H8">INDEX('Back data'!$A7:$CA7,,MAX(IF('Back data'!$A7:$CA7&lt;&gt;"",COLUMN('Back data'!$A7:$CA7)))-H$6)/H$7</f>
        <v>0.96562162162162157</v>
      </c>
      <c r="I8" s="13">
        <f t="array" ref="I8">INDEX('Back data'!$A7:$CA7,,MAX(IF('Back data'!$A7:$CA7&lt;&gt;"",COLUMN('Back data'!$A7:$CA7)))-I$6)/I$7</f>
        <v>0.97899786780383802</v>
      </c>
      <c r="J8" s="13">
        <f t="array" ref="J8">INDEX('Back data'!$A7:$CA7,,MAX(IF('Back data'!$A7:$CA7&lt;&gt;"",COLUMN('Back data'!$A7:$CA7)))-J$6)/J$7</f>
        <v>0.97973186952391</v>
      </c>
      <c r="K8" s="13">
        <f t="array" ref="K8">INDEX('Back data'!$A7:$CA7,,MAX(IF('Back data'!$A7:$CA7&lt;&gt;"",COLUMN('Back data'!$A7:$CA7)))-K$6)/K$7</f>
        <v>0.9859</v>
      </c>
      <c r="L8" s="13">
        <f t="array" ref="L8">INDEX('Back data'!$A7:$CA7,,MAX(IF('Back data'!$A7:$CA7&lt;&gt;"",COLUMN('Back data'!$A7:$CA7)))-L$6)/L$7</f>
        <v>0.98620000000000008</v>
      </c>
      <c r="M8" s="13">
        <f t="array" ref="M8">INDEX('Back data'!$A7:$CA7,,MAX(IF('Back data'!$A7:$CA7&lt;&gt;"",COLUMN('Back data'!$A7:$CA7)))-M$6)/M$7</f>
        <v>0.97750000000000004</v>
      </c>
      <c r="N8" s="13">
        <f t="array" ref="N8">INDEX('Back data'!$A7:$CA7,,MAX(IF('Back data'!$A7:$CA7&lt;&gt;"",COLUMN('Back data'!$A7:$CA7)))-N$6)/N$7</f>
        <v>0.98419999999999996</v>
      </c>
      <c r="O8" s="35">
        <f t="array" ref="O8">INDEX('Back data'!$A7:$CA7,,MAX(IF('Back data'!$A7:$CA7&lt;&gt;"",COLUMN('Back data'!$A7:$CA7)))-O$6)/O$7</f>
        <v>0.98340000000000005</v>
      </c>
      <c r="P8" s="35">
        <f t="array" ref="P8">INDEX('Back data'!A7:CA7,,MAX(IF('Back data'!A7:CA7&lt;&gt;"",COLUMN('Back data'!A7:CA7))))/P7</f>
        <v>0.98209999999999997</v>
      </c>
    </row>
    <row r="9" spans="1:63" x14ac:dyDescent="0.25">
      <c r="A9" s="10" t="s">
        <v>70</v>
      </c>
      <c r="B9" s="11" t="s">
        <v>70</v>
      </c>
      <c r="C9" s="12" t="s">
        <v>72</v>
      </c>
      <c r="D9" s="13">
        <f t="array" ref="D9">INDEX('Back data'!$A8:$CA8,,MAX(IF('Back data'!$A8:$CA8&lt;&gt;"",COLUMN('Back data'!$A8:$CA8)))-D$6)/D$7</f>
        <v>2.3066169617893754E-2</v>
      </c>
      <c r="E9" s="13">
        <f t="array" ref="E9">INDEX('Back data'!$A8:$CA8,,MAX(IF('Back data'!$A8:$CA8&lt;&gt;"",COLUMN('Back data'!$A8:$CA8)))-E$6)/E$7</f>
        <v>2.2769301895515487E-2</v>
      </c>
      <c r="F9" s="13">
        <f t="array" ref="F9">INDEX('Back data'!$A8:$CA8,,MAX(IF('Back data'!$A8:$CA8&lt;&gt;"",COLUMN('Back data'!$A8:$CA8)))-F$6)/F$7</f>
        <v>2.0362245471931602E-2</v>
      </c>
      <c r="G9" s="13">
        <f t="array" ref="G9">INDEX('Back data'!$A8:$CA8,,MAX(IF('Back data'!$A8:$CA8&lt;&gt;"",COLUMN('Back data'!$A8:$CA8)))-G$6)/G$7</f>
        <v>1.988291174196399E-2</v>
      </c>
      <c r="H9" s="13">
        <f t="array" ref="H9">INDEX('Back data'!$A8:$CA8,,MAX(IF('Back data'!$A8:$CA8&lt;&gt;"",COLUMN('Back data'!$A8:$CA8)))-H$6)/H$7</f>
        <v>3.4378378378378378E-2</v>
      </c>
      <c r="I9" s="13">
        <f t="array" ref="I9">INDEX('Back data'!$A8:$CA8,,MAX(IF('Back data'!$A8:$CA8&lt;&gt;"",COLUMN('Back data'!$A8:$CA8)))-I$6)/I$7</f>
        <v>2.1002132196162048E-2</v>
      </c>
      <c r="J9" s="13">
        <f t="array" ref="J9">INDEX('Back data'!$A8:$CA8,,MAX(IF('Back data'!$A8:$CA8&lt;&gt;"",COLUMN('Back data'!$A8:$CA8)))-J$6)/J$7</f>
        <v>2.0268130476089937E-2</v>
      </c>
      <c r="K9" s="13">
        <f t="array" ref="K9">INDEX('Back data'!$A8:$CA8,,MAX(IF('Back data'!$A8:$CA8&lt;&gt;"",COLUMN('Back data'!$A8:$CA8)))-K$6)/K$7</f>
        <v>1.41E-2</v>
      </c>
      <c r="L9" s="13">
        <f t="array" ref="L9">INDEX('Back data'!$A8:$CA8,,MAX(IF('Back data'!$A8:$CA8&lt;&gt;"",COLUMN('Back data'!$A8:$CA8)))-L$6)/L$7</f>
        <v>1.38E-2</v>
      </c>
      <c r="M9" s="13">
        <f t="array" ref="M9">INDEX('Back data'!$A8:$CA8,,MAX(IF('Back data'!$A8:$CA8&lt;&gt;"",COLUMN('Back data'!$A8:$CA8)))-M$6)/M$7</f>
        <v>2.2499999999999999E-2</v>
      </c>
      <c r="N9" s="13">
        <f t="array" ref="N9">INDEX('Back data'!$A8:$CA8,,MAX(IF('Back data'!$A8:$CA8&lt;&gt;"",COLUMN('Back data'!$A8:$CA8)))-N$6)/N$7</f>
        <v>1.5800000000000002E-2</v>
      </c>
      <c r="O9" s="35">
        <f t="array" ref="O9">INDEX('Back data'!$A8:$CA8,,MAX(IF('Back data'!$A8:$CA8&lt;&gt;"",COLUMN('Back data'!$A8:$CA8)))-O$6)/O$7</f>
        <v>1.66E-2</v>
      </c>
      <c r="P9" s="35">
        <f t="array" ref="P9">INDEX('Back data'!A8:CA8,,MAX(IF('Back data'!A8:CA8&lt;&gt;"",COLUMN('Back data'!A8:CA8))))/$P7</f>
        <v>1.7899999999999999E-2</v>
      </c>
    </row>
    <row r="12" spans="1:63" x14ac:dyDescent="0.25">
      <c r="C12" s="8" t="s">
        <v>69</v>
      </c>
      <c r="D12" s="9">
        <f t="array" ref="D12">INDEX('Back data'!$A$12:$CA$12,,MAX(IF('Back data'!$A$12:$CA$12&lt;&gt;"",COLUMN('Back data'!$A$12:$CA$12)))-D$6)+INDEX('Back data'!$A$13:$CA$13,,MAX(IF('Back data'!$A$13:$CA$13&lt;&gt;"",COLUMN('Back data'!$A$13:$CA$13)))-D$6)</f>
        <v>84.050000000000011</v>
      </c>
      <c r="E12" s="9">
        <f t="array" ref="E12">INDEX('Back data'!$A$12:$CA$12,,MAX(IF('Back data'!$A$12:$CA$12&lt;&gt;"",COLUMN('Back data'!$A$12:$CA$12)))-E$6)+INDEX('Back data'!$A$13:$CA$13,,MAX(IF('Back data'!$A$13:$CA$13&lt;&gt;"",COLUMN('Back data'!$A$13:$CA$13)))-E$6)</f>
        <v>85.22</v>
      </c>
      <c r="F12" s="9">
        <f t="array" ref="F12">INDEX('Back data'!$A$12:$CA$12,,MAX(IF('Back data'!$A$12:$CA$12&lt;&gt;"",COLUMN('Back data'!$A$12:$CA$12)))-F$6)+INDEX('Back data'!$A$13:$CA$13,,MAX(IF('Back data'!$A$13:$CA$13&lt;&gt;"",COLUMN('Back data'!$A$13:$CA$13)))-F$6)</f>
        <v>88.179999999999993</v>
      </c>
      <c r="G12" s="9">
        <f t="array" ref="G12">INDEX('Back data'!$A$12:$CA$12,,MAX(IF('Back data'!$A$12:$CA$12&lt;&gt;"",COLUMN('Back data'!$A$12:$CA$12)))-G$6)+INDEX('Back data'!$A$13:$CA$13,,MAX(IF('Back data'!$A$13:$CA$13&lt;&gt;"",COLUMN('Back data'!$A$13:$CA$13)))-G$6)</f>
        <v>89.85</v>
      </c>
      <c r="H12" s="9">
        <f t="array" ref="H12">INDEX('Back data'!$A$12:$CA$12,,MAX(IF('Back data'!$A$12:$CA$12&lt;&gt;"",COLUMN('Back data'!$A$12:$CA$12)))-H$6)+INDEX('Back data'!$A$13:$CA$13,,MAX(IF('Back data'!$A$13:$CA$13&lt;&gt;"",COLUMN('Back data'!$A$13:$CA$13)))-H$6)</f>
        <v>91.05</v>
      </c>
      <c r="I12" s="9">
        <f t="array" ref="I12">INDEX('Back data'!$A$12:$CA$12,,MAX(IF('Back data'!$A$12:$CA$12&lt;&gt;"",COLUMN('Back data'!$A$12:$CA$12)))-I$6)+INDEX('Back data'!$A$13:$CA$13,,MAX(IF('Back data'!$A$13:$CA$13&lt;&gt;"",COLUMN('Back data'!$A$13:$CA$13)))-I$6)</f>
        <v>92.52</v>
      </c>
      <c r="J12" s="9">
        <f t="array" ref="J12">INDEX('Back data'!$A$12:$CA$12,,MAX(IF('Back data'!$A$12:$CA$12&lt;&gt;"",COLUMN('Back data'!$A$12:$CA$12)))-J$6)+INDEX('Back data'!$A$13:$CA$13,,MAX(IF('Back data'!$A$13:$CA$13&lt;&gt;"",COLUMN('Back data'!$A$13:$CA$13)))-J$6)</f>
        <v>93.18</v>
      </c>
      <c r="K12" s="9">
        <f t="array" ref="K12">INDEX('Back data'!$A$12:$CA$12,,MAX(IF('Back data'!$A$12:$CA$12&lt;&gt;"",COLUMN('Back data'!$A$12:$CA$12)))-K$6)+INDEX('Back data'!$A$13:$CA$13,,MAX(IF('Back data'!$A$13:$CA$13&lt;&gt;"",COLUMN('Back data'!$A$13:$CA$13)))-K$6)</f>
        <v>100</v>
      </c>
      <c r="L12" s="9">
        <f t="array" ref="L12">INDEX('Back data'!$A$12:$CA$12,,MAX(IF('Back data'!$A$12:$CA$12&lt;&gt;"",COLUMN('Back data'!$A$12:$CA$12)))-L$6)+INDEX('Back data'!$A$13:$CA$13,,MAX(IF('Back data'!$A$13:$CA$13&lt;&gt;"",COLUMN('Back data'!$A$13:$CA$13)))-L$6)</f>
        <v>100</v>
      </c>
      <c r="M12" s="9">
        <f t="array" ref="M12">INDEX('Back data'!$A$12:$CA$12,,MAX(IF('Back data'!$A$12:$CA$12&lt;&gt;"",COLUMN('Back data'!$A$12:$CA$12)))-M$6)+INDEX('Back data'!$A$13:$CA$13,,MAX(IF('Back data'!$A$13:$CA$13&lt;&gt;"",COLUMN('Back data'!$A$13:$CA$13)))-M$6)</f>
        <v>100</v>
      </c>
      <c r="N12" s="9">
        <f t="array" ref="N12">INDEX('Back data'!$A$12:$CA$12,,MAX(IF('Back data'!$A$12:$CA$12&lt;&gt;"",COLUMN('Back data'!$A$12:$CA$12)))-N$6)+INDEX('Back data'!$A$13:$CA$13,,MAX(IF('Back data'!$A$13:$CA$13&lt;&gt;"",COLUMN('Back data'!$A$13:$CA$13)))-N$6)</f>
        <v>100</v>
      </c>
      <c r="O12" s="9">
        <f t="array" ref="O12">INDEX('Back data'!$A$12:$CA$12,,MAX(IF('Back data'!$A$12:$CA$12&lt;&gt;"",COLUMN('Back data'!$A$12:$CA$12)))-O$6)+INDEX('Back data'!$A$13:$CA$13,,MAX(IF('Back data'!$A$13:$CA$13&lt;&gt;"",COLUMN('Back data'!$A$13:$CA$13)))-O$6)</f>
        <v>100</v>
      </c>
      <c r="P12" s="34">
        <f t="array" ref="P12">INDEX('Back data'!$A$12:$CA$12,,MAX(IF('Back data'!$A$12:$CA$12&lt;&gt;"",COLUMN('Back data'!$A$12:$CA$12)))-P$6)+INDEX('Back data'!$A$13:$CA$13,,MAX(IF('Back data'!$A$13:$CA$13&lt;&gt;"",COLUMN('Back data'!$A$13:$CA$13)))-P$6)</f>
        <v>100</v>
      </c>
    </row>
    <row r="13" spans="1:63" x14ac:dyDescent="0.25">
      <c r="A13" s="10" t="s">
        <v>70</v>
      </c>
      <c r="B13" s="7" t="s">
        <v>73</v>
      </c>
      <c r="C13" s="12" t="s">
        <v>71</v>
      </c>
      <c r="D13" s="13">
        <f t="array" ref="D13">INDEX('Back data'!$A12:$CA12,,MAX(IF('Back data'!$A12:$CA12&lt;&gt;"",COLUMN('Back data'!$A12:$CA12)))-D$6)/D$12</f>
        <v>0.93741820345032711</v>
      </c>
      <c r="E13" s="13">
        <f t="array" ref="E13">INDEX('Back data'!$A12:$CA12,,MAX(IF('Back data'!$A12:$CA12&lt;&gt;"",COLUMN('Back data'!$A12:$CA12)))-E$6)/E$12</f>
        <v>0.93569584604552913</v>
      </c>
      <c r="F13" s="13">
        <f t="array" ref="F13">INDEX('Back data'!$A12:$CA12,,MAX(IF('Back data'!$A12:$CA12&lt;&gt;"",COLUMN('Back data'!$A12:$CA12)))-F$6)/F$12</f>
        <v>0.95055568156044457</v>
      </c>
      <c r="G13" s="13">
        <f t="array" ref="G13">INDEX('Back data'!$A12:$CA12,,MAX(IF('Back data'!$A12:$CA12&lt;&gt;"",COLUMN('Back data'!$A12:$CA12)))-G$6)/G$12</f>
        <v>0.95214245965498057</v>
      </c>
      <c r="H13" s="13">
        <f t="array" ref="H13">INDEX('Back data'!$A12:$CA12,,MAX(IF('Back data'!$A12:$CA12&lt;&gt;"",COLUMN('Back data'!$A12:$CA12)))-H$6)/H$12</f>
        <v>0.92377814387699064</v>
      </c>
      <c r="I13" s="13">
        <f t="array" ref="I13">INDEX('Back data'!$A12:$CA12,,MAX(IF('Back data'!$A12:$CA12&lt;&gt;"",COLUMN('Back data'!$A12:$CA12)))-I$6)/I$12</f>
        <v>0.93601383484651968</v>
      </c>
      <c r="J13" s="13">
        <f t="array" ref="J13">INDEX('Back data'!$A12:$CA12,,MAX(IF('Back data'!$A12:$CA12&lt;&gt;"",COLUMN('Back data'!$A12:$CA12)))-J$6)/J$12</f>
        <v>0.94000858553337618</v>
      </c>
      <c r="K13" s="13">
        <f t="array" ref="K13">INDEX('Back data'!$A12:$CA12,,MAX(IF('Back data'!$A12:$CA12&lt;&gt;"",COLUMN('Back data'!$A12:$CA12)))-K$6)/K$12</f>
        <v>0.93540000000000001</v>
      </c>
      <c r="L13" s="13">
        <f t="array" ref="L13">INDEX('Back data'!$A12:$CA12,,MAX(IF('Back data'!$A12:$CA12&lt;&gt;"",COLUMN('Back data'!$A12:$CA12)))-L$6)/L$12</f>
        <v>0.94450000000000001</v>
      </c>
      <c r="M13" s="13">
        <f t="array" ref="M13">INDEX('Back data'!$A12:$CA12,,MAX(IF('Back data'!$A12:$CA12&lt;&gt;"",COLUMN('Back data'!$A12:$CA12)))-M$6)/M$12</f>
        <v>0.93700000000000006</v>
      </c>
      <c r="N13" s="13">
        <f t="array" ref="N13">INDEX('Back data'!$A12:$CA12,,MAX(IF('Back data'!$A12:$CA12&lt;&gt;"",COLUMN('Back data'!$A12:$CA12)))-N$6)/N$12</f>
        <v>0.92459999999999998</v>
      </c>
      <c r="O13" s="13">
        <f t="array" ref="O13">INDEX('Back data'!$A12:$CA12,,MAX(IF('Back data'!$A12:$CA12&lt;&gt;"",COLUMN('Back data'!$A12:$CA12)))-O$6)/O$12</f>
        <v>0.92290000000000005</v>
      </c>
      <c r="P13" s="35">
        <f t="array" ref="P13">INDEX('Back data'!$A12:$CA12,,MAX(IF('Back data'!$A12:$CA12&lt;&gt;"",COLUMN('Back data'!$A12:$CA12)))-P$6)/P$12</f>
        <v>0.92260000000000009</v>
      </c>
    </row>
    <row r="14" spans="1:63" x14ac:dyDescent="0.25">
      <c r="A14" s="10" t="s">
        <v>70</v>
      </c>
      <c r="B14" s="7" t="s">
        <v>73</v>
      </c>
      <c r="C14" s="12" t="s">
        <v>72</v>
      </c>
      <c r="D14" s="13">
        <f t="array" ref="D14">INDEX('Back data'!$A13:$CA13,,MAX(IF('Back data'!$A13:$CA13&lt;&gt;"",COLUMN('Back data'!$A13:$CA13)))-D$6)/D$12</f>
        <v>6.2581796549672802E-2</v>
      </c>
      <c r="E14" s="13">
        <f t="array" ref="E14">INDEX('Back data'!$A13:$CA13,,MAX(IF('Back data'!$A13:$CA13&lt;&gt;"",COLUMN('Back data'!$A13:$CA13)))-E$6)/E$12</f>
        <v>6.4304153954470783E-2</v>
      </c>
      <c r="F14" s="13">
        <f t="array" ref="F14">INDEX('Back data'!$A13:$CA13,,MAX(IF('Back data'!$A13:$CA13&lt;&gt;"",COLUMN('Back data'!$A13:$CA13)))-F$6)/F$12</f>
        <v>4.9444318439555462E-2</v>
      </c>
      <c r="G14" s="13">
        <f t="array" ref="G14">INDEX('Back data'!$A13:$CA13,,MAX(IF('Back data'!$A13:$CA13&lt;&gt;"",COLUMN('Back data'!$A13:$CA13)))-G$6)/G$12</f>
        <v>4.7857540345019475E-2</v>
      </c>
      <c r="H14" s="13">
        <f t="array" ref="H14">INDEX('Back data'!$A13:$CA13,,MAX(IF('Back data'!$A13:$CA13&lt;&gt;"",COLUMN('Back data'!$A13:$CA13)))-H$6)/H$12</f>
        <v>7.6221856123009343E-2</v>
      </c>
      <c r="I14" s="13">
        <f t="array" ref="I14">INDEX('Back data'!$A13:$CA13,,MAX(IF('Back data'!$A13:$CA13&lt;&gt;"",COLUMN('Back data'!$A13:$CA13)))-I$6)/I$12</f>
        <v>6.3986165153480337E-2</v>
      </c>
      <c r="J14" s="13">
        <f t="array" ref="J14">INDEX('Back data'!$A13:$CA13,,MAX(IF('Back data'!$A13:$CA13&lt;&gt;"",COLUMN('Back data'!$A13:$CA13)))-J$6)/J$12</f>
        <v>5.9991414466623733E-2</v>
      </c>
      <c r="K14" s="13">
        <f t="array" ref="K14">INDEX('Back data'!$A13:$CA13,,MAX(IF('Back data'!$A13:$CA13&lt;&gt;"",COLUMN('Back data'!$A13:$CA13)))-K$6)/K$12</f>
        <v>6.4600000000000005E-2</v>
      </c>
      <c r="L14" s="13">
        <f t="array" ref="L14">INDEX('Back data'!$A13:$CA13,,MAX(IF('Back data'!$A13:$CA13&lt;&gt;"",COLUMN('Back data'!$A13:$CA13)))-L$6)/L$12</f>
        <v>5.5500000000000001E-2</v>
      </c>
      <c r="M14" s="13">
        <f t="array" ref="M14">INDEX('Back data'!$A13:$CA13,,MAX(IF('Back data'!$A13:$CA13&lt;&gt;"",COLUMN('Back data'!$A13:$CA13)))-M$6)/M$12</f>
        <v>6.3E-2</v>
      </c>
      <c r="N14" s="13">
        <f t="array" ref="N14">INDEX('Back data'!$A13:$CA13,,MAX(IF('Back data'!$A13:$CA13&lt;&gt;"",COLUMN('Back data'!$A13:$CA13)))-N$6)/N$12</f>
        <v>7.5399999999999995E-2</v>
      </c>
      <c r="O14" s="13">
        <f t="array" ref="O14">INDEX('Back data'!$A13:$CA13,,MAX(IF('Back data'!$A13:$CA13&lt;&gt;"",COLUMN('Back data'!$A13:$CA13)))-O$6)/O$12</f>
        <v>7.7100000000000002E-2</v>
      </c>
      <c r="P14" s="35">
        <f t="array" ref="P14">INDEX('Back data'!$A13:$CA13,,MAX(IF('Back data'!$A13:$CA13&lt;&gt;"",COLUMN('Back data'!$A13:$CA13)))-P$6)/P$12</f>
        <v>7.7399999999999997E-2</v>
      </c>
    </row>
    <row r="16" spans="1:63" x14ac:dyDescent="0.25">
      <c r="C16" s="14"/>
      <c r="D16" s="14"/>
    </row>
    <row r="17" spans="1:16" x14ac:dyDescent="0.25">
      <c r="C17" s="8" t="s">
        <v>69</v>
      </c>
      <c r="D17" s="9">
        <f t="array" ref="D17">INDEX('Back data'!$A$17:$CA$17,,MAX(IF('Back data'!$A$17:$CA$17&lt;&gt;"",COLUMN('Back data'!$A$17:$CA$17)))-D$6)+INDEX('Back data'!$A$18:$CA$18,,MAX(IF('Back data'!$A$18:$CA$18&lt;&gt;"",COLUMN('Back data'!$A$18:$CA$18)))-D$6)</f>
        <v>86.21</v>
      </c>
      <c r="E17" s="9">
        <f t="array" ref="E17">INDEX('Back data'!$A$17:$CA$17,,MAX(IF('Back data'!$A$17:$CA$17&lt;&gt;"",COLUMN('Back data'!$A$17:$CA$17)))-E$6)+INDEX('Back data'!$A$18:$CA$18,,MAX(IF('Back data'!$A$18:$CA$18&lt;&gt;"",COLUMN('Back data'!$A$18:$CA$18)))-E$6)</f>
        <v>86.91</v>
      </c>
      <c r="F17" s="9">
        <f t="array" ref="F17">INDEX('Back data'!$A$17:$CA$17,,MAX(IF('Back data'!$A$17:$CA$17&lt;&gt;"",COLUMN('Back data'!$A$17:$CA$17)))-F$6)+INDEX('Back data'!$A$18:$CA$18,,MAX(IF('Back data'!$A$18:$CA$18&lt;&gt;"",COLUMN('Back data'!$A$18:$CA$18)))-F$6)</f>
        <v>89.17</v>
      </c>
      <c r="G17" s="9">
        <f t="array" ref="G17">INDEX('Back data'!$A$17:$CA$17,,MAX(IF('Back data'!$A$17:$CA$17&lt;&gt;"",COLUMN('Back data'!$A$17:$CA$17)))-G$6)+INDEX('Back data'!$A$18:$CA$18,,MAX(IF('Back data'!$A$18:$CA$18&lt;&gt;"",COLUMN('Back data'!$A$18:$CA$18)))-G$6)</f>
        <v>90.94</v>
      </c>
      <c r="H17" s="9">
        <f t="array" ref="H17">INDEX('Back data'!$A$17:$CA$17,,MAX(IF('Back data'!$A$17:$CA$17&lt;&gt;"",COLUMN('Back data'!$A$17:$CA$17)))-H$6)+INDEX('Back data'!$A$18:$CA$18,,MAX(IF('Back data'!$A$18:$CA$18&lt;&gt;"",COLUMN('Back data'!$A$18:$CA$18)))-H$6)</f>
        <v>93.25</v>
      </c>
      <c r="I17" s="9">
        <f t="array" ref="I17">INDEX('Back data'!$A$17:$CA$17,,MAX(IF('Back data'!$A$17:$CA$17&lt;&gt;"",COLUMN('Back data'!$A$17:$CA$17)))-I$6)+INDEX('Back data'!$A$18:$CA$18,,MAX(IF('Back data'!$A$18:$CA$18&lt;&gt;"",COLUMN('Back data'!$A$18:$CA$18)))-I$6)</f>
        <v>94.31</v>
      </c>
      <c r="J17" s="9">
        <f t="array" ref="J17">INDEX('Back data'!$A$17:$CA$17,,MAX(IF('Back data'!$A$17:$CA$17&lt;&gt;"",COLUMN('Back data'!$A$17:$CA$17)))-J$6)+INDEX('Back data'!$A$18:$CA$18,,MAX(IF('Back data'!$A$18:$CA$18&lt;&gt;"",COLUMN('Back data'!$A$18:$CA$18)))-J$6)</f>
        <v>95.4</v>
      </c>
      <c r="K17" s="9">
        <f t="array" ref="K17">INDEX('Back data'!$A$17:$CA$17,,MAX(IF('Back data'!$A$17:$CA$17&lt;&gt;"",COLUMN('Back data'!$A$17:$CA$17)))-K$6)+INDEX('Back data'!$A$18:$CA$18,,MAX(IF('Back data'!$A$18:$CA$18&lt;&gt;"",COLUMN('Back data'!$A$18:$CA$18)))-K$6)</f>
        <v>100</v>
      </c>
      <c r="L17" s="9">
        <f t="array" ref="L17">INDEX('Back data'!$A$17:$CA$17,,MAX(IF('Back data'!$A$17:$CA$17&lt;&gt;"",COLUMN('Back data'!$A$17:$CA$17)))-L$6)+INDEX('Back data'!$A$18:$CA$18,,MAX(IF('Back data'!$A$18:$CA$18&lt;&gt;"",COLUMN('Back data'!$A$18:$CA$18)))-L$6)</f>
        <v>100</v>
      </c>
      <c r="M17" s="9">
        <f t="array" ref="M17">INDEX('Back data'!$A$17:$CA$17,,MAX(IF('Back data'!$A$17:$CA$17&lt;&gt;"",COLUMN('Back data'!$A$17:$CA$17)))-M$6)+INDEX('Back data'!$A$18:$CA$18,,MAX(IF('Back data'!$A$18:$CA$18&lt;&gt;"",COLUMN('Back data'!$A$18:$CA$18)))-M$6)</f>
        <v>100</v>
      </c>
      <c r="N17" s="9">
        <f t="array" ref="N17">INDEX('Back data'!$A$17:$CA$17,,MAX(IF('Back data'!$A$17:$CA$17&lt;&gt;"",COLUMN('Back data'!$A$17:$CA$17)))-N$6)+INDEX('Back data'!$A$18:$CA$18,,MAX(IF('Back data'!$A$18:$CA$18&lt;&gt;"",COLUMN('Back data'!$A$18:$CA$18)))-N$6)</f>
        <v>100</v>
      </c>
      <c r="O17" s="9">
        <f t="array" ref="O17">INDEX('Back data'!$A$17:$CA$17,,MAX(IF('Back data'!$A$17:$CA$17&lt;&gt;"",COLUMN('Back data'!$A$17:$CA$17)))-O$6)+INDEX('Back data'!$A$18:$CA$18,,MAX(IF('Back data'!$A$18:$CA$18&lt;&gt;"",COLUMN('Back data'!$A$18:$CA$18)))-O$6)</f>
        <v>100</v>
      </c>
      <c r="P17" s="34">
        <f t="array" ref="P17">INDEX('Back data'!$A$17:$CA$17,,MAX(IF('Back data'!$A$17:$CA$17&lt;&gt;"",COLUMN('Back data'!$A$17:$CA$17)))-P$6)+INDEX('Back data'!$A$18:$CA$18,,MAX(IF('Back data'!$A$18:$CA$18&lt;&gt;"",COLUMN('Back data'!$A$18:$CA$18)))-P$6)</f>
        <v>100</v>
      </c>
    </row>
    <row r="18" spans="1:16" x14ac:dyDescent="0.25">
      <c r="A18" s="10" t="s">
        <v>70</v>
      </c>
      <c r="B18" s="7" t="s">
        <v>74</v>
      </c>
      <c r="C18" s="12" t="s">
        <v>71</v>
      </c>
      <c r="D18" s="13">
        <f t="array" ref="D18">INDEX('Back data'!$A17:$CA17,,MAX(IF('Back data'!$A$9:$CA17&lt;&gt;"",COLUMN('Back data'!$A17:$CA$17)))-D$6)/D17</f>
        <v>0.98758844681591473</v>
      </c>
      <c r="E18" s="13">
        <f t="array" ref="E18">INDEX('Back data'!$A17:$CA17,,MAX(IF('Back data'!$A$9:$CA17&lt;&gt;"",COLUMN('Back data'!$A17:$CA$17)))-E$6)/E17</f>
        <v>0.9898745829018526</v>
      </c>
      <c r="F18" s="13">
        <f t="array" ref="F18">INDEX('Back data'!$A17:$CA17,,MAX(IF('Back data'!$A$9:$CA17&lt;&gt;"",COLUMN('Back data'!$A17:$CA$17)))-F$6)/F17</f>
        <v>0.98990691936750019</v>
      </c>
      <c r="G18" s="13">
        <f t="array" ref="G18">INDEX('Back data'!$A17:$CA17,,MAX(IF('Back data'!$A$9:$CA17&lt;&gt;"",COLUMN('Back data'!$A17:$CA$17)))-G$6)/G17</f>
        <v>0.99208269188475917</v>
      </c>
      <c r="H18" s="13">
        <f t="array" ref="H18">INDEX('Back data'!$A17:$CA17,,MAX(IF('Back data'!$A$9:$CA17&lt;&gt;"",COLUMN('Back data'!$A17:$CA$17)))-H$6)/H17</f>
        <v>0.98091152815013405</v>
      </c>
      <c r="I18" s="13">
        <f t="array" ref="I18">INDEX('Back data'!$A17:$CA17,,MAX(IF('Back data'!$A$9:$CA17&lt;&gt;"",COLUMN('Back data'!$A17:$CA$17)))-I$6)/I17</f>
        <v>0.99353196903827801</v>
      </c>
      <c r="J18" s="13">
        <f t="array" ref="J18">INDEX('Back data'!$A17:$CA17,,MAX(IF('Back data'!$A$9:$CA17&lt;&gt;"",COLUMN('Back data'!$A17:$CA$17)))-J$6)/J17</f>
        <v>0.99182389937106918</v>
      </c>
      <c r="K18" s="13">
        <f t="array" ref="K18">INDEX('Back data'!$A17:$CA17,,MAX(IF('Back data'!$A$9:$CA17&lt;&gt;"",COLUMN('Back data'!$A17:$CA$17)))-K$6)/K17</f>
        <v>0.99780000000000002</v>
      </c>
      <c r="L18" s="13">
        <f t="array" ref="L18">INDEX('Back data'!$A17:$CA17,,MAX(IF('Back data'!$A$9:$CA17&lt;&gt;"",COLUMN('Back data'!$A17:$CA$17)))-L$6)/L17</f>
        <v>0.99719999999999998</v>
      </c>
      <c r="M18" s="13">
        <f t="array" ref="M18">INDEX('Back data'!$A17:$CA17,,MAX(IF('Back data'!$A$9:$CA17&lt;&gt;"",COLUMN('Back data'!$A17:$CA$17)))-M$6)/M17</f>
        <v>0.99819999999999998</v>
      </c>
      <c r="N18" s="13">
        <f t="array" ref="N18">INDEX('Back data'!$A17:$CA17,,MAX(IF('Back data'!$A$9:$CA17&lt;&gt;"",COLUMN('Back data'!$A17:$CA$17)))-N$6)/N17</f>
        <v>0.99690000000000001</v>
      </c>
      <c r="O18" s="13">
        <f t="array" ref="O18">INDEX('Back data'!$A17:$CA17,,MAX(IF('Back data'!$A$9:$CA17&lt;&gt;"",COLUMN('Back data'!$A17:$CA$17)))-O$6)/O17</f>
        <v>0.998</v>
      </c>
      <c r="P18" s="35">
        <f t="array" ref="P18">INDEX('Back data'!$A17:$CA17,,MAX(IF('Back data'!$A$9:$CA17&lt;&gt;"",COLUMN('Back data'!$A17:CA$17)))-$P6)/P17</f>
        <v>0.9948999999999999</v>
      </c>
    </row>
    <row r="19" spans="1:16" x14ac:dyDescent="0.25">
      <c r="A19" s="10" t="s">
        <v>70</v>
      </c>
      <c r="B19" s="7" t="s">
        <v>74</v>
      </c>
      <c r="C19" s="12" t="s">
        <v>72</v>
      </c>
      <c r="D19" s="35" cm="1">
        <f t="array" ref="D19">INDEX('Back data'!$A18:$CA18,,MAX(IF('Back data'!$A$9:$CA18&lt;&gt;"",COLUMN('Back data'!$A$17:CA18)))-D$6)/D17</f>
        <v>1.2411553184085374E-2</v>
      </c>
      <c r="E19" s="35" cm="1">
        <f t="array" ref="E19">INDEX('Back data'!$A18:$CA18,,MAX(IF('Back data'!$A$9:$CA18&lt;&gt;"",COLUMN('Back data'!$A$17:CA18)))-E$6)/E17</f>
        <v>1.0125417098147509E-2</v>
      </c>
      <c r="F19" s="35" cm="1">
        <f t="array" ref="F19">INDEX('Back data'!$A18:$CA18,,MAX(IF('Back data'!$A$9:$CA18&lt;&gt;"",COLUMN('Back data'!$A$17:CA18)))-F$6)/F17</f>
        <v>1.009308063249972E-2</v>
      </c>
      <c r="G19" s="35" cm="1">
        <f t="array" ref="G19">INDEX('Back data'!$A18:$CA18,,MAX(IF('Back data'!$A$9:$CA18&lt;&gt;"",COLUMN('Back data'!$A$17:CA18)))-G$6)/G17</f>
        <v>7.9173081152408183E-3</v>
      </c>
      <c r="H19" s="35" cm="1">
        <f t="array" ref="H19">INDEX('Back data'!$A18:$CA18,,MAX(IF('Back data'!$A$9:$CA18&lt;&gt;"",COLUMN('Back data'!$A$17:CA18)))-H$6)/H17</f>
        <v>1.9088471849865951E-2</v>
      </c>
      <c r="I19" s="35" cm="1">
        <f t="array" ref="I19">INDEX('Back data'!$A18:$CA18,,MAX(IF('Back data'!$A$9:$CA18&lt;&gt;"",COLUMN('Back data'!$A$17:CA18)))-I$6)/I17</f>
        <v>6.4680309617219803E-3</v>
      </c>
      <c r="J19" s="35" cm="1">
        <f t="array" ref="J19">INDEX('Back data'!$A18:$CA18,,MAX(IF('Back data'!$A$9:$CA18&lt;&gt;"",COLUMN('Back data'!$A$17:CA18)))-J$6)/J17</f>
        <v>8.1761006289308175E-3</v>
      </c>
      <c r="K19" s="35" cm="1">
        <f t="array" ref="K19">INDEX('Back data'!$A18:$CA18,,MAX(IF('Back data'!$A$9:$CA18&lt;&gt;"",COLUMN('Back data'!$A$17:CA18)))-K$6)/K17</f>
        <v>2.2000000000000001E-3</v>
      </c>
      <c r="L19" s="35" cm="1">
        <f t="array" ref="L19">INDEX('Back data'!$A18:$CA18,,MAX(IF('Back data'!$A$9:$CA18&lt;&gt;"",COLUMN('Back data'!$A$17:CA18)))-L$6)/L17</f>
        <v>2.8000000000000004E-3</v>
      </c>
      <c r="M19" s="35" cm="1">
        <f t="array" ref="M19">INDEX('Back data'!$A18:$CA18,,MAX(IF('Back data'!$A$9:$CA18&lt;&gt;"",COLUMN('Back data'!$A$17:CA18)))-M$6)/M17</f>
        <v>1.8E-3</v>
      </c>
      <c r="N19" s="35" cm="1">
        <f t="array" ref="N19">INDEX('Back data'!$A18:$CA18,,MAX(IF('Back data'!$A$9:$CA18&lt;&gt;"",COLUMN('Back data'!$A$17:CA18)))-N$6)/N17</f>
        <v>3.0999999999999999E-3</v>
      </c>
      <c r="O19" s="35" cm="1">
        <f t="array" ref="O19">INDEX('Back data'!$A18:$CA18,,MAX(IF('Back data'!$A$9:$CA18&lt;&gt;"",COLUMN('Back data'!$A$17:CA18)))-O$6)/O17</f>
        <v>2E-3</v>
      </c>
      <c r="P19" s="35">
        <f t="array" ref="P19">INDEX('Back data'!$A18:$CA18,,MAX(IF('Back data'!$A$9:$CA18&lt;&gt;"",COLUMN('Back data'!$A$17:CA18)))-P$6)/P17</f>
        <v>5.1000000000000004E-3</v>
      </c>
    </row>
    <row r="22" spans="1:16" x14ac:dyDescent="0.25">
      <c r="C22" s="8" t="s">
        <v>69</v>
      </c>
      <c r="D22" s="9">
        <f t="array" ref="D22">INDEX('Back data'!$A$207:$CA$207,,MAX(IF('Back data'!$A$207:$CA$207&lt;&gt;"",COLUMN('Back data'!$A$207:$CA$207)))-D$6)+INDEX('Back data'!$A$208:$CA$208,,MAX(IF('Back data'!$A$208:$CA$208&lt;&gt;"",COLUMN('Back data'!$A$208:$CA$208)))-D$6)</f>
        <v>85.64</v>
      </c>
      <c r="E22" s="9">
        <f t="array" ref="E22">INDEX('Back data'!$A$207:$CA$207,,MAX(IF('Back data'!$A$207:$CA$207&lt;&gt;"",COLUMN('Back data'!$A$207:$CA$207)))-E$6)+INDEX('Back data'!$A$208:$CA$208,,MAX(IF('Back data'!$A$208:$CA$208&lt;&gt;"",COLUMN('Back data'!$A$208:$CA$208)))-E$6)</f>
        <v>85.18</v>
      </c>
      <c r="F22" s="9">
        <f t="array" ref="F22">INDEX('Back data'!$A$207:$CA$207,,MAX(IF('Back data'!$A$207:$CA$207&lt;&gt;"",COLUMN('Back data'!$A$207:$CA$207)))-F$6)+INDEX('Back data'!$A$208:$CA$208,,MAX(IF('Back data'!$A$208:$CA$208&lt;&gt;"",COLUMN('Back data'!$A$208:$CA$208)))-F$6)</f>
        <v>88.16</v>
      </c>
      <c r="G22" s="9">
        <f t="array" ref="G22">INDEX('Back data'!$A$207:$CA$207,,MAX(IF('Back data'!$A$207:$CA$207&lt;&gt;"",COLUMN('Back data'!$A$207:$CA$207)))-G$6)+INDEX('Back data'!$A$208:$CA$208,,MAX(IF('Back data'!$A$208:$CA$208&lt;&gt;"",COLUMN('Back data'!$A$208:$CA$208)))-G$6)</f>
        <v>89.839999999999989</v>
      </c>
      <c r="H22" s="9">
        <f t="array" ref="H22">INDEX('Back data'!$A$207:$CA$207,,MAX(IF('Back data'!$A$207:$CA$207&lt;&gt;"",COLUMN('Back data'!$A$207:$CA$207)))-H$6)+INDEX('Back data'!$A$208:$CA$208,,MAX(IF('Back data'!$A$208:$CA$208&lt;&gt;"",COLUMN('Back data'!$A$208:$CA$208)))-H$6)</f>
        <v>91.4</v>
      </c>
      <c r="I22" s="9">
        <f t="array" ref="I22">INDEX('Back data'!$A$207:$CA$207,,MAX(IF('Back data'!$A$207:$CA$207&lt;&gt;"",COLUMN('Back data'!$A$207:$CA$207)))-I$6)+INDEX('Back data'!$A$208:$CA$208,,MAX(IF('Back data'!$A$208:$CA$208&lt;&gt;"",COLUMN('Back data'!$A$208:$CA$208)))-I$6)</f>
        <v>94.16</v>
      </c>
      <c r="J22" s="9">
        <f t="array" ref="J22">INDEX('Back data'!$A$207:$CA$207,,MAX(IF('Back data'!$A$207:$CA$207&lt;&gt;"",COLUMN('Back data'!$A$207:$CA$207)))-J$6)+INDEX('Back data'!$A$208:$CA$208,,MAX(IF('Back data'!$A$208:$CA$208&lt;&gt;"",COLUMN('Back data'!$A$208:$CA$208)))-J$6)</f>
        <v>93.7</v>
      </c>
      <c r="K22" s="9">
        <f t="array" ref="K22">INDEX('Back data'!$A$207:$CA$207,,MAX(IF('Back data'!$A$207:$CA$207&lt;&gt;"",COLUMN('Back data'!$A$207:$CA$207)))-K$6)+INDEX('Back data'!$A$208:$CA$208,,MAX(IF('Back data'!$A$208:$CA$208&lt;&gt;"",COLUMN('Back data'!$A$208:$CA$208)))-K$6)</f>
        <v>100</v>
      </c>
      <c r="L22" s="9">
        <f t="array" ref="L22">INDEX('Back data'!$A$207:$CA$207,,MAX(IF('Back data'!$A$207:$CA$207&lt;&gt;"",COLUMN('Back data'!$A$207:$CA$207)))-L$6)+INDEX('Back data'!$A$208:$CA$208,,MAX(IF('Back data'!$A$208:$CA$208&lt;&gt;"",COLUMN('Back data'!$A$208:$CA$208)))-L$6)</f>
        <v>100</v>
      </c>
      <c r="M22" s="9">
        <f t="array" ref="M22">INDEX('Back data'!$A$207:$CA$207,,MAX(IF('Back data'!$A$207:$CA$207&lt;&gt;"",COLUMN('Back data'!$A$207:$CA$207)))-M$6)+INDEX('Back data'!$A$208:$CA$208,,MAX(IF('Back data'!$A$208:$CA$208&lt;&gt;"",COLUMN('Back data'!$A$208:$CA$208)))-M$6)</f>
        <v>100</v>
      </c>
      <c r="N22" s="9">
        <f t="array" ref="N22">INDEX('Back data'!$A$207:$CA$207,,MAX(IF('Back data'!$A$207:$CA$207&lt;&gt;"",COLUMN('Back data'!$A$207:$CA$207)))-N$6)+INDEX('Back data'!$A$208:$CA$208,,MAX(IF('Back data'!$A$208:$CA$208&lt;&gt;"",COLUMN('Back data'!$A$208:$CA$208)))-N$6)</f>
        <v>100</v>
      </c>
      <c r="O22" s="9">
        <f t="array" ref="O22">INDEX('Back data'!$A$207:$CA$207,,MAX(IF('Back data'!$A$207:$CA$207&lt;&gt;"",COLUMN('Back data'!$A$207:$CA$207)))-O$6)+INDEX('Back data'!$A$208:$CA$208,,MAX(IF('Back data'!$A$208:$CA$208&lt;&gt;"",COLUMN('Back data'!$A$208:$CA$208)))-O$6)</f>
        <v>100</v>
      </c>
      <c r="P22" s="34">
        <f t="array" ref="P22">INDEX('Back data'!$A$207:$CA$207,,MAX(IF('Back data'!$A$207:$CA$207&lt;&gt;"",COLUMN('Back data'!$A$207:$CA$207)))-P$6)+INDEX('Back data'!$A$208:$CA$208,,MAX(IF('Back data'!$A$208:$CA$208&lt;&gt;"",COLUMN('Back data'!$A$208:$CA$208)))-P$6)</f>
        <v>100</v>
      </c>
    </row>
    <row r="23" spans="1:16" x14ac:dyDescent="0.25">
      <c r="A23" s="10" t="s">
        <v>70</v>
      </c>
      <c r="B23" s="7" t="s">
        <v>60</v>
      </c>
      <c r="C23" s="12" t="s">
        <v>71</v>
      </c>
      <c r="D23" s="13">
        <f t="array" ref="D23">INDEX('Back data'!$A$207:$CA$207,,MAX(IF('Back data'!$A$207:$CA$207&lt;&gt;"",COLUMN('Back data'!$A$207:$CA$207)))-D$6)/D$22</f>
        <v>0.9618169079869221</v>
      </c>
      <c r="E23" s="13">
        <f t="array" ref="E23">INDEX('Back data'!$A$207:$CA$207,,MAX(IF('Back data'!$A$207:$CA$207&lt;&gt;"",COLUMN('Back data'!$A$207:$CA$207)))-E$6)/E$22</f>
        <v>0.9647804648978634</v>
      </c>
      <c r="F23" s="13">
        <f t="array" ref="F23">INDEX('Back data'!$A$207:$CA$207,,MAX(IF('Back data'!$A$207:$CA$207&lt;&gt;"",COLUMN('Back data'!$A$207:$CA$207)))-F$6)/F$22</f>
        <v>0.96290834845735029</v>
      </c>
      <c r="G23" s="13">
        <f t="array" ref="G23">INDEX('Back data'!$A$207:$CA$207,,MAX(IF('Back data'!$A$207:$CA$207&lt;&gt;"",COLUMN('Back data'!$A$207:$CA$207)))-G$6)/G$22</f>
        <v>0.9663846838824578</v>
      </c>
      <c r="H23" s="13">
        <f t="array" ref="H23">INDEX('Back data'!$A$207:$CA$207,,MAX(IF('Back data'!$A$207:$CA$207&lt;&gt;"",COLUMN('Back data'!$A$207:$CA$207)))-H$6)/H$22</f>
        <v>0.95196936542669586</v>
      </c>
      <c r="I23" s="13">
        <f t="array" ref="I23">INDEX('Back data'!$A$207:$CA$207,,MAX(IF('Back data'!$A$207:$CA$207&lt;&gt;"",COLUMN('Back data'!$A$207:$CA$207)))-I$6)/I$22</f>
        <v>0.95815632965165676</v>
      </c>
      <c r="J23" s="13">
        <f t="array" ref="J23">INDEX('Back data'!$A$207:$CA$207,,MAX(IF('Back data'!$A$207:$CA$207&lt;&gt;"",COLUMN('Back data'!$A$207:$CA$207)))-J$6)/J$22</f>
        <v>0.95613660618996799</v>
      </c>
      <c r="K23" s="13">
        <f t="array" ref="K23">INDEX('Back data'!$A$207:$CA$207,,MAX(IF('Back data'!$A$207:$CA$207&lt;&gt;"",COLUMN('Back data'!$A$207:$CA$207)))-K$6)/K$22</f>
        <v>0.93720000000000003</v>
      </c>
      <c r="L23" s="13">
        <f t="array" ref="L23">INDEX('Back data'!$A$207:$CA$207,,MAX(IF('Back data'!$A$207:$CA$207&lt;&gt;"",COLUMN('Back data'!$A$207:$CA$207)))-L$6)/L$22</f>
        <v>0.9426000000000001</v>
      </c>
      <c r="M23" s="13">
        <f t="array" ref="M23">INDEX('Back data'!$A$207:$CA$207,,MAX(IF('Back data'!$A$207:$CA$207&lt;&gt;"",COLUMN('Back data'!$A$207:$CA$207)))-M$6)/M$22</f>
        <v>0.9375</v>
      </c>
      <c r="N23" s="13">
        <f t="array" ref="N23">INDEX('Back data'!$A$207:$CA$207,,MAX(IF('Back data'!$A$207:$CA$207&lt;&gt;"",COLUMN('Back data'!$A$207:$CA$207)))-N$6)/N$22</f>
        <v>0.94810000000000005</v>
      </c>
      <c r="O23" s="13">
        <f t="array" ref="O23">INDEX('Back data'!$A$207:$CA$207,,MAX(IF('Back data'!$A$207:$CA$207&lt;&gt;"",COLUMN('Back data'!$A$207:$CA$207)))-O$6)/O$22</f>
        <v>0.9274</v>
      </c>
      <c r="P23" s="35">
        <f t="array" ref="P23">INDEX('Back data'!$A$207:$CA$207,,MAX(IF('Back data'!$A$207:$CA$207&lt;&gt;"",COLUMN('Back data'!$A$207:$CA$207)))-P$6)/P$22</f>
        <v>0.92559999999999998</v>
      </c>
    </row>
    <row r="24" spans="1:16" x14ac:dyDescent="0.25">
      <c r="A24" s="10" t="s">
        <v>70</v>
      </c>
      <c r="B24" s="7" t="s">
        <v>60</v>
      </c>
      <c r="C24" s="12" t="s">
        <v>72</v>
      </c>
      <c r="D24" s="13">
        <f t="array" ref="D24">INDEX('Back data'!$A$208:$CA$208,,MAX(IF('Back data'!$A$208:$CA$208&lt;&gt;"",COLUMN('Back data'!$A$208:$CA$208)))-D$6)/D$22</f>
        <v>3.8183092013077999E-2</v>
      </c>
      <c r="E24" s="13">
        <f t="array" ref="E24">INDEX('Back data'!$A$208:$CA$208,,MAX(IF('Back data'!$A$208:$CA$208&lt;&gt;"",COLUMN('Back data'!$A$208:$CA$208)))-E$6)/E$22</f>
        <v>3.521953510213665E-2</v>
      </c>
      <c r="F24" s="13">
        <f t="array" ref="F24">INDEX('Back data'!$A$208:$CA$208,,MAX(IF('Back data'!$A$208:$CA$208&lt;&gt;"",COLUMN('Back data'!$A$208:$CA$208)))-F$6)/F$22</f>
        <v>3.7091651542649727E-2</v>
      </c>
      <c r="G24" s="13">
        <f t="array" ref="G24">INDEX('Back data'!$A$208:$CA$208,,MAX(IF('Back data'!$A$208:$CA$208&lt;&gt;"",COLUMN('Back data'!$A$208:$CA$208)))-G$6)/G$22</f>
        <v>3.3615316117542302E-2</v>
      </c>
      <c r="H24" s="13">
        <f t="array" ref="H24">INDEX('Back data'!$A$208:$CA$208,,MAX(IF('Back data'!$A$208:$CA$208&lt;&gt;"",COLUMN('Back data'!$A$208:$CA$208)))-H$6)/H$22</f>
        <v>4.803063457330415E-2</v>
      </c>
      <c r="I24" s="13">
        <f t="array" ref="I24">INDEX('Back data'!$A$208:$CA$208,,MAX(IF('Back data'!$A$208:$CA$208&lt;&gt;"",COLUMN('Back data'!$A$208:$CA$208)))-I$6)/I$22</f>
        <v>4.184367034834325E-2</v>
      </c>
      <c r="J24" s="13">
        <f t="array" ref="J24">INDEX('Back data'!$A$208:$CA$208,,MAX(IF('Back data'!$A$208:$CA$208&lt;&gt;"",COLUMN('Back data'!$A$208:$CA$208)))-J$6)/J$22</f>
        <v>4.3863393810032021E-2</v>
      </c>
      <c r="K24" s="13">
        <f t="array" ref="K24">INDEX('Back data'!$A$208:$CA$208,,MAX(IF('Back data'!$A$208:$CA$208&lt;&gt;"",COLUMN('Back data'!$A$208:$CA$208)))-K$6)/K$22</f>
        <v>6.2800000000000009E-2</v>
      </c>
      <c r="L24" s="13">
        <f t="array" ref="L24">INDEX('Back data'!$A$208:$CA$208,,MAX(IF('Back data'!$A$208:$CA$208&lt;&gt;"",COLUMN('Back data'!$A$208:$CA$208)))-L$6)/L$22</f>
        <v>5.74E-2</v>
      </c>
      <c r="M24" s="13">
        <f t="array" ref="M24">INDEX('Back data'!$A$208:$CA$208,,MAX(IF('Back data'!$A$208:$CA$208&lt;&gt;"",COLUMN('Back data'!$A$208:$CA$208)))-M$6)/M$22</f>
        <v>6.25E-2</v>
      </c>
      <c r="N24" s="13">
        <f t="array" ref="N24">INDEX('Back data'!$A$208:$CA$208,,MAX(IF('Back data'!$A$208:$CA$208&lt;&gt;"",COLUMN('Back data'!$A$208:$CA$208)))-N$6)/N$22</f>
        <v>5.1900000000000002E-2</v>
      </c>
      <c r="O24" s="13">
        <f t="array" ref="O24">INDEX('Back data'!$A$208:$CA$208,,MAX(IF('Back data'!$A$208:$CA$208&lt;&gt;"",COLUMN('Back data'!$A$208:$CA$208)))-O$6)/O$22</f>
        <v>7.2599999999999998E-2</v>
      </c>
      <c r="P24" s="35">
        <f t="array" ref="P24">INDEX('Back data'!$A$208:$CA$208,,MAX(IF('Back data'!$A$208:$CA$208&lt;&gt;"",COLUMN('Back data'!$A$208:$CA$208)))-P$6)/P$22</f>
        <v>7.4400000000000008E-2</v>
      </c>
    </row>
    <row r="25" spans="1:16" x14ac:dyDescent="0.25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25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25">
      <c r="A27" s="49"/>
      <c r="B27" s="7"/>
      <c r="C27" s="8" t="s">
        <v>69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34" cm="1">
        <f t="array" ref="O27">INDEX('Back data'!$A$212:$CA$212,,MAX(IF('Back data'!$A$212:$CA$212&lt;&gt;"",COLUMN('Back data'!$A$212:$CA$212)))-O$6)+INDEX('Back data'!$A$213:$CA$213,,MAX(IF('Back data'!$A$213:$CA$213&lt;&gt;"",COLUMN('Back data'!$A$213:$CA$213)))-O$6)</f>
        <v>100</v>
      </c>
      <c r="P27" s="34" cm="1">
        <f t="array" ref="P27">INDEX('Back data'!$A$212:$CA$212,,MAX(IF('Back data'!$A$212:$CA$212&lt;&gt;"",COLUMN('Back data'!$A$212:$CA$212)))-P$6)+INDEX('Back data'!$A$213:$CA$213,,MAX(IF('Back data'!$A$213:$CA$213&lt;&gt;"",COLUMN('Back data'!$A$213:$CA$213)))-P$6)</f>
        <v>100</v>
      </c>
    </row>
    <row r="28" spans="1:16" x14ac:dyDescent="0.25">
      <c r="A28" s="10" t="s">
        <v>70</v>
      </c>
      <c r="B28" s="7" t="s">
        <v>84</v>
      </c>
      <c r="C28" s="12" t="s">
        <v>71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35" cm="1">
        <f t="array" ref="O28">INDEX('Back data'!$A$212:$CA$212,,MAX(IF('Back data'!$A$212:$CA$212&lt;&gt;"",COLUMN('Back data'!$A$212:$CA$212)))-O$6)/O$22</f>
        <v>0.99250000000000005</v>
      </c>
      <c r="P28" s="35" cm="1">
        <f t="array" ref="P28">INDEX('Back data'!$A$212:$CA$212,,MAX(IF('Back data'!$A$212:$CA$212&lt;&gt;"",COLUMN('Back data'!$A$212:$CA$212)))-P$6)/P$22</f>
        <v>0.99199999999999999</v>
      </c>
    </row>
    <row r="29" spans="1:16" x14ac:dyDescent="0.25">
      <c r="A29" s="10" t="s">
        <v>70</v>
      </c>
      <c r="B29" s="7" t="s">
        <v>84</v>
      </c>
      <c r="C29" s="12" t="s">
        <v>72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35" cm="1">
        <f t="array" ref="O29">INDEX('Back data'!$A$213:$CA$213,,MAX(IF('Back data'!$A$213:$CA$213&lt;&gt;"",COLUMN('Back data'!$A$213:$CA$213)))-O$6)/O$22</f>
        <v>7.4999999999999997E-3</v>
      </c>
      <c r="P29" s="35" cm="1">
        <f t="array" ref="P29">INDEX('Back data'!$A$213:$CA$213,,MAX(IF('Back data'!$A$213:$CA$213&lt;&gt;"",COLUMN('Back data'!$A$213:$CA$213)))-P$6)/P$22</f>
        <v>8.0000000000000002E-3</v>
      </c>
    </row>
    <row r="32" spans="1:16" x14ac:dyDescent="0.25">
      <c r="C32" s="8" t="s">
        <v>69</v>
      </c>
      <c r="D32" s="9">
        <f t="array" ref="D32">INDEX('Back data'!$A$217:$CA$217,,MAX(IF('Back data'!$A$217:$CA$217&lt;&gt;"",COLUMN('Back data'!$A$217:$CA$217)))-D$6)+INDEX('Back data'!$A$218:$CA$218,,MAX(IF('Back data'!$A$218:$CA$218&lt;&gt;"",COLUMN('Back data'!$A$218:$CA$218)))-D$6)</f>
        <v>85.89</v>
      </c>
      <c r="E32" s="9">
        <f t="array" ref="E32">INDEX('Back data'!$A$217:$CA$217,,MAX(IF('Back data'!$A$217:$CA$217&lt;&gt;"",COLUMN('Back data'!$A$217:$CA$217)))-E$6)+INDEX('Back data'!$A$218:$CA$218,,MAX(IF('Back data'!$A$218:$CA$218&lt;&gt;"",COLUMN('Back data'!$A$218:$CA$218)))-E$6)</f>
        <v>86.3</v>
      </c>
      <c r="F32" s="9">
        <f t="array" ref="F32">INDEX('Back data'!$A$217:$CA$217,,MAX(IF('Back data'!$A$217:$CA$217&lt;&gt;"",COLUMN('Back data'!$A$217:$CA$217)))-F$6)+INDEX('Back data'!$A$218:$CA$218,,MAX(IF('Back data'!$A$218:$CA$218&lt;&gt;"",COLUMN('Back data'!$A$218:$CA$218)))-F$6)</f>
        <v>89.25</v>
      </c>
      <c r="G32" s="9">
        <f t="array" ref="G32">INDEX('Back data'!$A$217:$CA$217,,MAX(IF('Back data'!$A$217:$CA$217&lt;&gt;"",COLUMN('Back data'!$A$217:$CA$217)))-G$6)+INDEX('Back data'!$A$218:$CA$218,,MAX(IF('Back data'!$A$218:$CA$218&lt;&gt;"",COLUMN('Back data'!$A$218:$CA$218)))-G$6)</f>
        <v>90.77</v>
      </c>
      <c r="H32" s="9">
        <f t="array" ref="H32">INDEX('Back data'!$A$217:$CA$217,,MAX(IF('Back data'!$A$217:$CA$217&lt;&gt;"",COLUMN('Back data'!$A$217:$CA$217)))-H$6)+INDEX('Back data'!$A$218:$CA$218,,MAX(IF('Back data'!$A$218:$CA$218&lt;&gt;"",COLUMN('Back data'!$A$218:$CA$218)))-H$6)</f>
        <v>92.8</v>
      </c>
      <c r="I32" s="9">
        <f t="array" ref="I32">INDEX('Back data'!$A$217:$CA$217,,MAX(IF('Back data'!$A$217:$CA$217&lt;&gt;"",COLUMN('Back data'!$A$217:$CA$217)))-I$6)+INDEX('Back data'!$A$218:$CA$218,,MAX(IF('Back data'!$A$218:$CA$218&lt;&gt;"",COLUMN('Back data'!$A$218:$CA$218)))-I$6)</f>
        <v>93.78</v>
      </c>
      <c r="J32" s="9">
        <f t="array" ref="J32">INDEX('Back data'!$A$217:$CA$217,,MAX(IF('Back data'!$A$217:$CA$217&lt;&gt;"",COLUMN('Back data'!$A$217:$CA$217)))-J$6)+INDEX('Back data'!$A$218:$CA$218,,MAX(IF('Back data'!$A$218:$CA$218&lt;&gt;"",COLUMN('Back data'!$A$218:$CA$218)))-J$6)</f>
        <v>94.910000000000011</v>
      </c>
      <c r="K32" s="9">
        <f t="array" ref="K32">INDEX('Back data'!$A$217:$CA$217,,MAX(IF('Back data'!$A$217:$CA$217&lt;&gt;"",COLUMN('Back data'!$A$217:$CA$217)))-K$6)+INDEX('Back data'!$A$218:$CA$218,,MAX(IF('Back data'!$A$218:$CA$218&lt;&gt;"",COLUMN('Back data'!$A$218:$CA$218)))-K$6)</f>
        <v>100</v>
      </c>
      <c r="L32" s="9">
        <f t="array" ref="L32">INDEX('Back data'!$A$217:$CA$217,,MAX(IF('Back data'!$A$217:$CA$217&lt;&gt;"",COLUMN('Back data'!$A$217:$CA$217)))-L$6)+INDEX('Back data'!$A$218:$CA$218,,MAX(IF('Back data'!$A$218:$CA$218&lt;&gt;"",COLUMN('Back data'!$A$218:$CA$218)))-L$6)</f>
        <v>100</v>
      </c>
      <c r="M32" s="9">
        <f t="array" ref="M32">INDEX('Back data'!$A$217:$CA$217,,MAX(IF('Back data'!$A$217:$CA$217&lt;&gt;"",COLUMN('Back data'!$A$217:$CA$217)))-M$6)+INDEX('Back data'!$A$218:$CA$218,,MAX(IF('Back data'!$A$218:$CA$218&lt;&gt;"",COLUMN('Back data'!$A$218:$CA$218)))-M$6)</f>
        <v>100</v>
      </c>
      <c r="N32" s="9">
        <f t="array" ref="N32">INDEX('Back data'!$A$217:$CA$217,,MAX(IF('Back data'!$A$217:$CA$217&lt;&gt;"",COLUMN('Back data'!$A$217:$CA$217)))-N$6)+INDEX('Back data'!$A$218:$CA$218,,MAX(IF('Back data'!$A$218:$CA$218&lt;&gt;"",COLUMN('Back data'!$A$218:$CA$218)))-N$6)</f>
        <v>100</v>
      </c>
      <c r="O32" s="9">
        <f t="array" ref="O32">INDEX('Back data'!$A$217:$CA$217,,MAX(IF('Back data'!$A$217:$CA$217&lt;&gt;"",COLUMN('Back data'!$A$217:$CA$217)))-O$6)+INDEX('Back data'!$A$218:$CA$218,,MAX(IF('Back data'!$A$218:$CA$218&lt;&gt;"",COLUMN('Back data'!$A$218:$CA$218)))-O$6)</f>
        <v>100</v>
      </c>
      <c r="P32" s="34">
        <f t="array" ref="P32">INDEX('Back data'!$A$217:$CA$217,,MAX(IF('Back data'!$A$217:$CA$217&lt;&gt;"",COLUMN('Back data'!$A$217:$CA$217)))-P$6)+INDEX('Back data'!$A$218:$CA$218,,MAX(IF('Back data'!$A$218:$CA$218&lt;&gt;"",COLUMN('Back data'!$A$218:$CA$218)))-P$6)</f>
        <v>100</v>
      </c>
    </row>
    <row r="33" spans="1:63" x14ac:dyDescent="0.25">
      <c r="A33" s="10" t="s">
        <v>70</v>
      </c>
      <c r="B33" s="7" t="s">
        <v>64</v>
      </c>
      <c r="C33" s="12" t="s">
        <v>71</v>
      </c>
      <c r="D33" s="13">
        <f t="array" ref="D33">INDEX('Back data'!$A$217:$CA$217,,MAX(IF('Back data'!$A$217:$CA$217&lt;&gt;"",COLUMN('Back data'!$A$217:$CA$217)))-D$6)/D32</f>
        <v>0.98358365351030397</v>
      </c>
      <c r="E33" s="13">
        <f t="array" ref="E33">INDEX('Back data'!$A$217:$CA$217,,MAX(IF('Back data'!$A$217:$CA$217&lt;&gt;"",COLUMN('Back data'!$A$217:$CA$217)))-E$6)/E32</f>
        <v>0.98146002317497105</v>
      </c>
      <c r="F33" s="13">
        <f t="array" ref="F33">INDEX('Back data'!$A$217:$CA$217,,MAX(IF('Back data'!$A$217:$CA$217&lt;&gt;"",COLUMN('Back data'!$A$217:$CA$217)))-F$6)/F32</f>
        <v>0.98588235294117643</v>
      </c>
      <c r="G33" s="13">
        <f t="array" ref="G33">INDEX('Back data'!$A$217:$CA$217,,MAX(IF('Back data'!$A$217:$CA$217&lt;&gt;"",COLUMN('Back data'!$A$217:$CA$217)))-G$6)/G32</f>
        <v>0.98479673901068643</v>
      </c>
      <c r="H33" s="13">
        <f t="array" ref="H33">INDEX('Back data'!$A$217:$CA$217,,MAX(IF('Back data'!$A$217:$CA$217&lt;&gt;"",COLUMN('Back data'!$A$217:$CA$217)))-H$6)/H32</f>
        <v>0.97306034482758619</v>
      </c>
      <c r="I33" s="13">
        <f t="array" ref="I33">INDEX('Back data'!$A$217:$CA$217,,MAX(IF('Back data'!$A$217:$CA$217&lt;&gt;"",COLUMN('Back data'!$A$217:$CA$217)))-I$6)/I32</f>
        <v>0.98272552783109401</v>
      </c>
      <c r="J33" s="13">
        <f t="array" ref="J33">INDEX('Back data'!$A$217:$CA$217,,MAX(IF('Back data'!$A$217:$CA$217&lt;&gt;"",COLUMN('Back data'!$A$217:$CA$217)))-J$6)/J32</f>
        <v>0.9855652723632915</v>
      </c>
      <c r="K33" s="13">
        <f t="array" ref="K33">INDEX('Back data'!$A$217:$CA$217,,MAX(IF('Back data'!$A$217:$CA$217&lt;&gt;"",COLUMN('Back data'!$A$217:$CA$217)))-K$6)/K32</f>
        <v>0.99480000000000002</v>
      </c>
      <c r="L33" s="13">
        <f t="array" ref="L33">INDEX('Back data'!$A$217:$CA$217,,MAX(IF('Back data'!$A$217:$CA$217&lt;&gt;"",COLUMN('Back data'!$A$217:$CA$217)))-L$6)/L32</f>
        <v>0.99529999999999996</v>
      </c>
      <c r="M33" s="13">
        <f t="array" ref="M33">INDEX('Back data'!$A$217:$CA$217,,MAX(IF('Back data'!$A$217:$CA$217&lt;&gt;"",COLUMN('Back data'!$A$217:$CA$217)))-M$6)/M32</f>
        <v>0.99129999999999996</v>
      </c>
      <c r="N33" s="13">
        <f t="array" ref="N33">INDEX('Back data'!$A$217:$CA$217,,MAX(IF('Back data'!$A$217:$CA$217&lt;&gt;"",COLUMN('Back data'!$A$217:$CA$217)))-N$6)/N32</f>
        <v>0.99199999999999999</v>
      </c>
      <c r="O33" s="13">
        <f t="array" ref="O33">INDEX('Back data'!$A$217:$CA$217,,MAX(IF('Back data'!$A$217:$CA$217&lt;&gt;"",COLUMN('Back data'!$A$217:$CA$217)))-O$6)/O32</f>
        <v>0.99309999999999998</v>
      </c>
      <c r="P33" s="35">
        <f t="array" ref="P33">INDEX('Back data'!$A$217:$CA$217,,MAX(IF('Back data'!$A$217:$CA$217&lt;&gt;"",COLUMN('Back data'!$A$217:$CA$217)))-P$6)/P32</f>
        <v>0.99260000000000004</v>
      </c>
    </row>
    <row r="34" spans="1:63" x14ac:dyDescent="0.25">
      <c r="A34" s="10" t="s">
        <v>70</v>
      </c>
      <c r="B34" s="7" t="s">
        <v>64</v>
      </c>
      <c r="C34" s="12" t="s">
        <v>72</v>
      </c>
      <c r="D34" s="13">
        <f t="array" ref="D34">INDEX('Back data'!$A$218:$CA$218,,MAX(IF('Back data'!$A$218:$CA$218&lt;&gt;"",COLUMN('Back data'!$A$218:$CA$218)))-D$6)/D32</f>
        <v>1.6416346489696122E-2</v>
      </c>
      <c r="E34" s="13">
        <f t="array" ref="E34">INDEX('Back data'!$A$218:$CA$218,,MAX(IF('Back data'!$A$218:$CA$218&lt;&gt;"",COLUMN('Back data'!$A$218:$CA$218)))-E$6)/E32</f>
        <v>1.8539976825028972E-2</v>
      </c>
      <c r="F34" s="13">
        <f t="array" ref="F34">INDEX('Back data'!$A$218:$CA$218,,MAX(IF('Back data'!$A$218:$CA$218&lt;&gt;"",COLUMN('Back data'!$A$218:$CA$218)))-F$6)/F32</f>
        <v>1.411764705882353E-2</v>
      </c>
      <c r="G34" s="13">
        <f t="array" ref="G34">INDEX('Back data'!$A$218:$CA$218,,MAX(IF('Back data'!$A$218:$CA$218&lt;&gt;"",COLUMN('Back data'!$A$218:$CA$218)))-G$6)/G32</f>
        <v>1.520326098931365E-2</v>
      </c>
      <c r="H34" s="13">
        <f t="array" ref="H34">INDEX('Back data'!$A$218:$CA$218,,MAX(IF('Back data'!$A$218:$CA$218&lt;&gt;"",COLUMN('Back data'!$A$218:$CA$218)))-H$6)/H32</f>
        <v>2.6939655172413795E-2</v>
      </c>
      <c r="I34" s="13">
        <f t="array" ref="I34">INDEX('Back data'!$A$218:$CA$218,,MAX(IF('Back data'!$A$218:$CA$218&lt;&gt;"",COLUMN('Back data'!$A$218:$CA$218)))-I$6)/I32</f>
        <v>1.7274472168905951E-2</v>
      </c>
      <c r="J34" s="13">
        <f t="array" ref="J34">INDEX('Back data'!$A$218:$CA$218,,MAX(IF('Back data'!$A$218:$CA$218&lt;&gt;"",COLUMN('Back data'!$A$218:$CA$218)))-J$6)/J32</f>
        <v>1.443472763670846E-2</v>
      </c>
      <c r="K34" s="13">
        <f t="array" ref="K34">INDEX('Back data'!$A$218:$CA$218,,MAX(IF('Back data'!$A$218:$CA$218&lt;&gt;"",COLUMN('Back data'!$A$218:$CA$218)))-K$6)/K32</f>
        <v>5.1999999999999998E-3</v>
      </c>
      <c r="L34" s="13">
        <f t="array" ref="L34">INDEX('Back data'!$A$218:$CA$218,,MAX(IF('Back data'!$A$218:$CA$218&lt;&gt;"",COLUMN('Back data'!$A$218:$CA$218)))-L$6)/L32</f>
        <v>4.6999999999999993E-3</v>
      </c>
      <c r="M34" s="13">
        <f t="array" ref="M34">INDEX('Back data'!$A$218:$CA$218,,MAX(IF('Back data'!$A$218:$CA$218&lt;&gt;"",COLUMN('Back data'!$A$218:$CA$218)))-M$6)/M32</f>
        <v>8.6999999999999994E-3</v>
      </c>
      <c r="N34" s="13">
        <f t="array" ref="N34">INDEX('Back data'!$A$218:$CA$218,,MAX(IF('Back data'!$A$218:$CA$218&lt;&gt;"",COLUMN('Back data'!$A$218:$CA$218)))-N$6)/N32</f>
        <v>8.0000000000000002E-3</v>
      </c>
      <c r="O34" s="13">
        <f t="array" ref="O34">INDEX('Back data'!$A$218:$CA$218,,MAX(IF('Back data'!$A$218:$CA$218&lt;&gt;"",COLUMN('Back data'!$A$218:$CA$218)))-O$6)/O32</f>
        <v>6.8999999999999999E-3</v>
      </c>
      <c r="P34" s="35">
        <f t="array" ref="P34">INDEX('Back data'!$A$218:$CA$218,,MAX(IF('Back data'!$A$218:$CA$218&lt;&gt;"",COLUMN('Back data'!$A$218:$CA$218)))-P$6)/P32</f>
        <v>7.4000000000000003E-3</v>
      </c>
    </row>
    <row r="37" spans="1:63" x14ac:dyDescent="0.25">
      <c r="C37" s="8" t="s">
        <v>69</v>
      </c>
      <c r="D37" s="9">
        <f t="array" ref="D37">INDEX('Back data'!$A$222:$CA$222,,MAX(IF('Back data'!$A$222:$CA$222&lt;&gt;"",COLUMN('Back data'!$A$222:$CA$222)))-D$6)+INDEX('Back data'!$A$223:$CA$223,,MAX(IF('Back data'!$A$223:$CA$223&lt;&gt;"",COLUMN('Back data'!$A$223:$CA$223)))-D$6)</f>
        <v>85.83</v>
      </c>
      <c r="E37" s="9">
        <f t="array" ref="E37">INDEX('Back data'!$A$222:$CA$222,,MAX(IF('Back data'!$A$222:$CA$222&lt;&gt;"",COLUMN('Back data'!$A$222:$CA$222)))-E$6)+INDEX('Back data'!$A$223:$CA$223,,MAX(IF('Back data'!$A$223:$CA$223&lt;&gt;"",COLUMN('Back data'!$A$223:$CA$223)))-E$6)</f>
        <v>88.31</v>
      </c>
      <c r="F37" s="9">
        <f t="array" ref="F37">INDEX('Back data'!$A$222:$CA$222,,MAX(IF('Back data'!$A$222:$CA$222&lt;&gt;"",COLUMN('Back data'!$A$222:$CA$222)))-F$6)+INDEX('Back data'!$A$223:$CA$223,,MAX(IF('Back data'!$A$223:$CA$223&lt;&gt;"",COLUMN('Back data'!$A$223:$CA$223)))-F$6)</f>
        <v>88.18</v>
      </c>
      <c r="G37" s="9">
        <f t="array" ref="G37">INDEX('Back data'!$A$222:$CA$222,,MAX(IF('Back data'!$A$222:$CA$222&lt;&gt;"",COLUMN('Back data'!$A$222:$CA$222)))-G$6)+INDEX('Back data'!$A$223:$CA$223,,MAX(IF('Back data'!$A$223:$CA$223&lt;&gt;"",COLUMN('Back data'!$A$223:$CA$223)))-G$6)</f>
        <v>90.15</v>
      </c>
      <c r="H37" s="9">
        <f t="array" ref="H37">INDEX('Back data'!$A$222:$CA$222,,MAX(IF('Back data'!$A$222:$CA$222&lt;&gt;"",COLUMN('Back data'!$A$222:$CA$222)))-H$6)+INDEX('Back data'!$A$223:$CA$223,,MAX(IF('Back data'!$A$223:$CA$223&lt;&gt;"",COLUMN('Back data'!$A$223:$CA$223)))-H$6)</f>
        <v>92.27</v>
      </c>
      <c r="I37" s="9">
        <f t="array" ref="I37">INDEX('Back data'!$A$222:$CA$222,,MAX(IF('Back data'!$A$222:$CA$222&lt;&gt;"",COLUMN('Back data'!$A$222:$CA$222)))-I$6)+INDEX('Back data'!$A$223:$CA$223,,MAX(IF('Back data'!$A$223:$CA$223&lt;&gt;"",COLUMN('Back data'!$A$223:$CA$223)))-I$6)</f>
        <v>93.63</v>
      </c>
      <c r="J37" s="9">
        <f t="array" ref="J37">INDEX('Back data'!$A$222:$CA$222,,MAX(IF('Back data'!$A$222:$CA$222&lt;&gt;"",COLUMN('Back data'!$A$222:$CA$222)))-J$6)+INDEX('Back data'!$A$223:$CA$223,,MAX(IF('Back data'!$A$223:$CA$223&lt;&gt;"",COLUMN('Back data'!$A$223:$CA$223)))-J$6)</f>
        <v>94.93</v>
      </c>
      <c r="K37" s="9">
        <f t="array" ref="K37">INDEX('Back data'!$A$222:$CA$222,,MAX(IF('Back data'!$A$222:$CA$222&lt;&gt;"",COLUMN('Back data'!$A$222:$CA$222)))-K$6)+INDEX('Back data'!$A$223:$CA$223,,MAX(IF('Back data'!$A$223:$CA$223&lt;&gt;"",COLUMN('Back data'!$A$223:$CA$223)))-K$6)</f>
        <v>100</v>
      </c>
      <c r="L37" s="9">
        <f t="array" ref="L37">INDEX('Back data'!$A$222:$CA$222,,MAX(IF('Back data'!$A$222:$CA$222&lt;&gt;"",COLUMN('Back data'!$A$222:$CA$222)))-L$6)+INDEX('Back data'!$A$223:$CA$223,,MAX(IF('Back data'!$A$223:$CA$223&lt;&gt;"",COLUMN('Back data'!$A$223:$CA$223)))-L$6)</f>
        <v>100</v>
      </c>
      <c r="M37" s="9">
        <f t="array" ref="M37">INDEX('Back data'!$A$222:$CA$222,,MAX(IF('Back data'!$A$222:$CA$222&lt;&gt;"",COLUMN('Back data'!$A$222:$CA$222)))-M$6)+INDEX('Back data'!$A$223:$CA$223,,MAX(IF('Back data'!$A$223:$CA$223&lt;&gt;"",COLUMN('Back data'!$A$223:$CA$223)))-M$6)</f>
        <v>100</v>
      </c>
      <c r="N37" s="9">
        <f t="array" ref="N37">INDEX('Back data'!$A$222:$CA$222,,MAX(IF('Back data'!$A$222:$CA$222&lt;&gt;"",COLUMN('Back data'!$A$222:$CA$222)))-N$6)+INDEX('Back data'!$A$223:$CA$223,,MAX(IF('Back data'!$A$223:$CA$223&lt;&gt;"",COLUMN('Back data'!$A$223:$CA$223)))-N$6)</f>
        <v>100</v>
      </c>
      <c r="O37" s="9">
        <f t="array" ref="O37">INDEX('Back data'!$A$222:$CA$222,,MAX(IF('Back data'!$A$222:$CA$222&lt;&gt;"",COLUMN('Back data'!$A$222:$CA$222)))-O$6)+INDEX('Back data'!$A$223:$CA$223,,MAX(IF('Back data'!$A$223:$CA$223&lt;&gt;"",COLUMN('Back data'!$A$223:$CA$223)))-O$6)</f>
        <v>100</v>
      </c>
      <c r="P37" s="34">
        <f t="array" ref="P37">INDEX('Back data'!$A$222:$CA$222,,MAX(IF('Back data'!$A$222:$CA$222&lt;&gt;"",COLUMN('Back data'!$A$222:$CA$222)))-P$6)+INDEX('Back data'!$A$223:$CA$223,,MAX(IF('Back data'!$A$223:$CA$223&lt;&gt;"",COLUMN('Back data'!$A$223:$CA$223)))-P$6)</f>
        <v>100</v>
      </c>
    </row>
    <row r="38" spans="1:63" x14ac:dyDescent="0.25">
      <c r="A38" s="10" t="s">
        <v>70</v>
      </c>
      <c r="B38" s="7" t="s">
        <v>68</v>
      </c>
      <c r="C38" s="12" t="s">
        <v>71</v>
      </c>
      <c r="D38" s="13">
        <f t="array" ref="D38">INDEX('Back data'!$A$222:$CA$222,,MAX(IF('Back data'!$A$222:$CA$222&lt;&gt;"",COLUMN('Back data'!$A$222:$CA$222)))-D$6)/D37</f>
        <v>0.96574624257252717</v>
      </c>
      <c r="E38" s="13">
        <f t="array" ref="E38">INDEX('Back data'!$A$222:$CA$222,,MAX(IF('Back data'!$A$222:$CA$222&lt;&gt;"",COLUMN('Back data'!$A$222:$CA$222)))-E$6)/E37</f>
        <v>0.97270977239270751</v>
      </c>
      <c r="F38" s="13">
        <f t="array" ref="F38">INDEX('Back data'!$A$222:$CA$222,,MAX(IF('Back data'!$A$222:$CA$222&lt;&gt;"",COLUMN('Back data'!$A$222:$CA$222)))-F$6)/F37</f>
        <v>0.97006123837604896</v>
      </c>
      <c r="G38" s="13">
        <f t="array" ref="G38">INDEX('Back data'!$A$222:$CA$222,,MAX(IF('Back data'!$A$222:$CA$222&lt;&gt;"",COLUMN('Back data'!$A$222:$CA$222)))-G$6)/G37</f>
        <v>0.97348863006100939</v>
      </c>
      <c r="H38" s="13">
        <f t="array" ref="H38">INDEX('Back data'!$A$222:$CA$222,,MAX(IF('Back data'!$A$222:$CA$222&lt;&gt;"",COLUMN('Back data'!$A$222:$CA$222)))-H$6)/H37</f>
        <v>0.95014630974314518</v>
      </c>
      <c r="I38" s="13">
        <f t="array" ref="I38">INDEX('Back data'!$A$222:$CA$222,,MAX(IF('Back data'!$A$222:$CA$222&lt;&gt;"",COLUMN('Back data'!$A$222:$CA$222)))-I$6)/I37</f>
        <v>0.98162981950229633</v>
      </c>
      <c r="J38" s="13">
        <f t="array" ref="J38">INDEX('Back data'!$A$222:$CA$222,,MAX(IF('Back data'!$A$222:$CA$222&lt;&gt;"",COLUMN('Back data'!$A$222:$CA$222)))-J$6)/J37</f>
        <v>0.97829979985252291</v>
      </c>
      <c r="K38" s="13">
        <f t="array" ref="K38">INDEX('Back data'!$A$222:$CA$222,,MAX(IF('Back data'!$A$222:$CA$222&lt;&gt;"",COLUMN('Back data'!$A$222:$CA$222)))-K$6)/K37</f>
        <v>0.99560000000000004</v>
      </c>
      <c r="L38" s="13">
        <f t="array" ref="L38">INDEX('Back data'!$A$222:$CA$222,,MAX(IF('Back data'!$A$222:$CA$222&lt;&gt;"",COLUMN('Back data'!$A$222:$CA$222)))-L$6)/L37</f>
        <v>0.9887999999999999</v>
      </c>
      <c r="M38" s="13">
        <f t="array" ref="M38">INDEX('Back data'!$A$222:$CA$222,,MAX(IF('Back data'!$A$222:$CA$222&lt;&gt;"",COLUMN('Back data'!$A$222:$CA$222)))-M$6)/M37</f>
        <v>0.96050000000000002</v>
      </c>
      <c r="N38" s="13">
        <f t="array" ref="N38">INDEX('Back data'!$A$222:$CA$222,,MAX(IF('Back data'!$A$222:$CA$222&lt;&gt;"",COLUMN('Back data'!$A$222:$CA$222)))-N$6)/N37</f>
        <v>0.98430000000000006</v>
      </c>
      <c r="O38" s="13">
        <f t="array" ref="O38">INDEX('Back data'!$A$222:$CA$222,,MAX(IF('Back data'!$A$222:$CA$222&lt;&gt;"",COLUMN('Back data'!$A$222:$CA$222)))-O$6)/O37</f>
        <v>0.99060000000000004</v>
      </c>
      <c r="P38" s="35">
        <f t="array" ref="P38">INDEX('Back data'!$A$222:$CA$222,,MAX(IF('Back data'!$A$222:$CA$222&lt;&gt;"",COLUMN('Back data'!$A$222:$CA$222)))-P$6)/P37</f>
        <v>0.99010000000000009</v>
      </c>
    </row>
    <row r="39" spans="1:63" x14ac:dyDescent="0.25">
      <c r="A39" s="10" t="s">
        <v>70</v>
      </c>
      <c r="B39" s="7" t="s">
        <v>68</v>
      </c>
      <c r="C39" s="12" t="s">
        <v>72</v>
      </c>
      <c r="D39" s="13">
        <f t="array" ref="D39">INDEX('Back data'!$A$223:$CA$223,,MAX(IF('Back data'!$A$223:$CA$223&lt;&gt;"",COLUMN('Back data'!$A$223:$CA$223)))-D$6)/D37</f>
        <v>3.4253757427472914E-2</v>
      </c>
      <c r="E39" s="13">
        <f t="array" ref="E39">INDEX('Back data'!$A$223:$CA$223,,MAX(IF('Back data'!$A$223:$CA$223&lt;&gt;"",COLUMN('Back data'!$A$223:$CA$223)))-E$6)/E37</f>
        <v>2.7290227607292494E-2</v>
      </c>
      <c r="F39" s="13">
        <f t="array" ref="F39">INDEX('Back data'!$A$223:$CA$223,,MAX(IF('Back data'!$A$223:$CA$223&lt;&gt;"",COLUMN('Back data'!$A$223:$CA$223)))-F$6)/F37</f>
        <v>2.9938761623951007E-2</v>
      </c>
      <c r="G39" s="13">
        <f t="array" ref="G39">INDEX('Back data'!$A$223:$CA$223,,MAX(IF('Back data'!$A$223:$CA$223&lt;&gt;"",COLUMN('Back data'!$A$223:$CA$223)))-G$6)/G37</f>
        <v>2.6511369938990573E-2</v>
      </c>
      <c r="H39" s="13">
        <f t="array" ref="H39">INDEX('Back data'!$A$223:$CA$223,,MAX(IF('Back data'!$A$223:$CA$223&lt;&gt;"",COLUMN('Back data'!$A$223:$CA$223)))-H$6)/H37</f>
        <v>4.9853690256854884E-2</v>
      </c>
      <c r="I39" s="13">
        <f t="array" ref="I39">INDEX('Back data'!$A$223:$CA$223,,MAX(IF('Back data'!$A$223:$CA$223&lt;&gt;"",COLUMN('Back data'!$A$223:$CA$223)))-I$6)/I37</f>
        <v>1.8370180497703729E-2</v>
      </c>
      <c r="J39" s="13">
        <f t="array" ref="J39">INDEX('Back data'!$A$223:$CA$223,,MAX(IF('Back data'!$A$223:$CA$223&lt;&gt;"",COLUMN('Back data'!$A$223:$CA$223)))-J$6)/J37</f>
        <v>2.1700200147477089E-2</v>
      </c>
      <c r="K39" s="13">
        <f t="array" ref="K39">INDEX('Back data'!$A$223:$CA$223,,MAX(IF('Back data'!$A$223:$CA$223&lt;&gt;"",COLUMN('Back data'!$A$223:$CA$223)))-K$6)/K37</f>
        <v>4.4000000000000003E-3</v>
      </c>
      <c r="L39" s="13">
        <f t="array" ref="L39">INDEX('Back data'!$A$223:$CA$223,,MAX(IF('Back data'!$A$223:$CA$223&lt;&gt;"",COLUMN('Back data'!$A$223:$CA$223)))-L$6)/L37</f>
        <v>1.1200000000000002E-2</v>
      </c>
      <c r="M39" s="13">
        <f t="array" ref="M39">INDEX('Back data'!$A$223:$CA$223,,MAX(IF('Back data'!$A$223:$CA$223&lt;&gt;"",COLUMN('Back data'!$A$223:$CA$223)))-M$6)/M37</f>
        <v>3.95E-2</v>
      </c>
      <c r="N39" s="13">
        <f t="array" ref="N39">INDEX('Back data'!$A$223:$CA$223,,MAX(IF('Back data'!$A$223:$CA$223&lt;&gt;"",COLUMN('Back data'!$A$223:$CA$223)))-N$6)/N37</f>
        <v>1.5700000000000002E-2</v>
      </c>
      <c r="O39" s="13">
        <f t="array" ref="O39">INDEX('Back data'!$A$223:$CA$223,,MAX(IF('Back data'!$A$223:$CA$223&lt;&gt;"",COLUMN('Back data'!$A$223:$CA$223)))-O$6)/O37</f>
        <v>9.3999999999999986E-3</v>
      </c>
      <c r="P39" s="35">
        <f t="array" ref="P39">INDEX('Back data'!$A$223:$CA$223,,MAX(IF('Back data'!$A$223:$CA$223&lt;&gt;"",COLUMN('Back data'!$A$223:$CA$223)))-P$6)/P37</f>
        <v>9.8999999999999991E-3</v>
      </c>
    </row>
    <row r="41" spans="1:63" ht="20.25" customHeight="1" x14ac:dyDescent="0.25"/>
    <row r="42" spans="1:63" ht="20.25" customHeight="1" x14ac:dyDescent="0.25"/>
    <row r="43" spans="1:63" ht="20.25" customHeight="1" thickBot="1" x14ac:dyDescent="0.3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5" thickBot="1" x14ac:dyDescent="0.3">
      <c r="A44" s="4"/>
      <c r="B44" s="4"/>
      <c r="D44" s="37">
        <f t="shared" ref="D44:O44" si="0">D5</f>
        <v>45413</v>
      </c>
      <c r="E44" s="37">
        <f t="shared" si="0"/>
        <v>45444</v>
      </c>
      <c r="F44" s="37">
        <f t="shared" si="0"/>
        <v>45474</v>
      </c>
      <c r="G44" s="37">
        <f t="shared" si="0"/>
        <v>45505</v>
      </c>
      <c r="H44" s="37">
        <f t="shared" si="0"/>
        <v>45536</v>
      </c>
      <c r="I44" s="37">
        <f t="shared" si="0"/>
        <v>45566</v>
      </c>
      <c r="J44" s="37">
        <f t="shared" si="0"/>
        <v>45597</v>
      </c>
      <c r="K44" s="37">
        <f t="shared" si="0"/>
        <v>45627</v>
      </c>
      <c r="L44" s="37">
        <f t="shared" si="0"/>
        <v>45658</v>
      </c>
      <c r="M44" s="37">
        <f t="shared" si="0"/>
        <v>45689</v>
      </c>
      <c r="N44" s="37">
        <f t="shared" si="0"/>
        <v>45717</v>
      </c>
      <c r="O44" s="37">
        <f t="shared" si="0"/>
        <v>45748</v>
      </c>
      <c r="P44" s="37">
        <f>P5</f>
        <v>45778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25">
      <c r="C45" s="8" t="s">
        <v>69</v>
      </c>
      <c r="D45" s="9">
        <f t="array" ref="D45">INDEX('Back data'!$A$32:$CA$32,,MAX(IF('Back data'!$A$32:$CA$32&lt;&gt;"",COLUMN('Back data'!$A$32:$CA$32)))-D$6)+INDEX('Back data'!$A$33:$CA$33,,MAX(IF('Back data'!$A$33:$CA$33&lt;&gt;"",COLUMN('Back data'!$A$33:$CA$33)))-D$6)</f>
        <v>84.42</v>
      </c>
      <c r="E45" s="9">
        <f t="array" ref="E45">INDEX('Back data'!$A$32:$CA$32,,MAX(IF('Back data'!$A$32:$CA$32&lt;&gt;"",COLUMN('Back data'!$A$32:$CA$32)))-E$6)+INDEX('Back data'!$A$33:$CA$33,,MAX(IF('Back data'!$A$33:$CA$33&lt;&gt;"",COLUMN('Back data'!$A$33:$CA$33)))-E$6)</f>
        <v>85.789999999999992</v>
      </c>
      <c r="F45" s="9">
        <f t="array" ref="F45">INDEX('Back data'!$A$32:$CA$32,,MAX(IF('Back data'!$A$32:$CA$32&lt;&gt;"",COLUMN('Back data'!$A$32:$CA$32)))-F$6)+INDEX('Back data'!$A$33:$CA$33,,MAX(IF('Back data'!$A$33:$CA$33&lt;&gt;"",COLUMN('Back data'!$A$33:$CA$33)))-F$6)</f>
        <v>88.36</v>
      </c>
      <c r="G45" s="9">
        <f t="array" ref="G45">INDEX('Back data'!$A$32:$CA$32,,MAX(IF('Back data'!$A$32:$CA$32&lt;&gt;"",COLUMN('Back data'!$A$32:$CA$32)))-G$6)+INDEX('Back data'!$A$33:$CA$33,,MAX(IF('Back data'!$A$33:$CA$33&lt;&gt;"",COLUMN('Back data'!$A$33:$CA$33)))-G$6)</f>
        <v>90.47999999999999</v>
      </c>
      <c r="H45" s="9">
        <f t="array" ref="H45">INDEX('Back data'!$A$32:$CA$32,,MAX(IF('Back data'!$A$32:$CA$32&lt;&gt;"",COLUMN('Back data'!$A$32:$CA$32)))-H$6)+INDEX('Back data'!$A$33:$CA$33,,MAX(IF('Back data'!$A$33:$CA$33&lt;&gt;"",COLUMN('Back data'!$A$33:$CA$33)))-H$6)</f>
        <v>92.76</v>
      </c>
      <c r="I45" s="9">
        <f t="array" ref="I45">INDEX('Back data'!$A$32:$CA$32,,MAX(IF('Back data'!$A$32:$CA$32&lt;&gt;"",COLUMN('Back data'!$A$32:$CA$32)))-I$6)+INDEX('Back data'!$A$33:$CA$33,,MAX(IF('Back data'!$A$33:$CA$33&lt;&gt;"",COLUMN('Back data'!$A$33:$CA$33)))-I$6)</f>
        <v>93.81</v>
      </c>
      <c r="J45" s="9">
        <f t="array" ref="J45">INDEX('Back data'!$A$32:$CA$32,,MAX(IF('Back data'!$A$32:$CA$32&lt;&gt;"",COLUMN('Back data'!$A$32:$CA$32)))-J$6)+INDEX('Back data'!$A$33:$CA$33,,MAX(IF('Back data'!$A$33:$CA$33&lt;&gt;"",COLUMN('Back data'!$A$33:$CA$33)))-J$6)</f>
        <v>94.92</v>
      </c>
      <c r="K45" s="9">
        <f t="array" ref="K45">INDEX('Back data'!$A$32:$CA$32,,MAX(IF('Back data'!$A$32:$CA$32&lt;&gt;"",COLUMN('Back data'!$A$32:$CA$32)))-K$6)+INDEX('Back data'!$A$33:$CA$33,,MAX(IF('Back data'!$A$33:$CA$33&lt;&gt;"",COLUMN('Back data'!$A$33:$CA$33)))-K$6)</f>
        <v>100</v>
      </c>
      <c r="L45" s="9">
        <f t="array" ref="L45">INDEX('Back data'!$A$32:$CA$32,,MAX(IF('Back data'!$A$32:$CA$32&lt;&gt;"",COLUMN('Back data'!$A$32:$CA$32)))-L$6)+INDEX('Back data'!$A$33:$CA$33,,MAX(IF('Back data'!$A$33:$CA$33&lt;&gt;"",COLUMN('Back data'!$A$33:$CA$33)))-L$6)</f>
        <v>100</v>
      </c>
      <c r="M45" s="9">
        <f t="array" ref="M45">INDEX('Back data'!$A$32:$CA$32,,MAX(IF('Back data'!$A$32:$CA$32&lt;&gt;"",COLUMN('Back data'!$A$32:$CA$32)))-M$6)+INDEX('Back data'!$A$33:$CA$33,,MAX(IF('Back data'!$A$33:$CA$33&lt;&gt;"",COLUMN('Back data'!$A$33:$CA$33)))-M$6)</f>
        <v>100</v>
      </c>
      <c r="N45" s="9">
        <f t="array" ref="N45">INDEX('Back data'!$A$32:$CA$32,,MAX(IF('Back data'!$A$32:$CA$32&lt;&gt;"",COLUMN('Back data'!$A$32:$CA$32)))-N$6)+INDEX('Back data'!$A$33:$CA$33,,MAX(IF('Back data'!$A$33:$CA$33&lt;&gt;"",COLUMN('Back data'!$A$33:$CA$33)))-N$6)</f>
        <v>100</v>
      </c>
      <c r="O45" s="9">
        <f t="array" ref="O45">INDEX('Back data'!$A$32:$CA$32,,MAX(IF('Back data'!$A$32:$CA$32&lt;&gt;"",COLUMN('Back data'!$A$32:$CA$32)))-O$6)+INDEX('Back data'!$A$33:$CA$33,,MAX(IF('Back data'!$A$33:$CA$33&lt;&gt;"",COLUMN('Back data'!$A$33:$CA$33)))-O$6)</f>
        <v>100</v>
      </c>
      <c r="P45" s="34">
        <f t="array" ref="P45">INDEX('Back data'!$A$32:$CA$32,,MAX(IF('Back data'!$A$32:$CA$32&lt;&gt;"",COLUMN('Back data'!$A$32:$CA$32)))-P$6)+INDEX('Back data'!$A$33:$CA$33,,MAX(IF('Back data'!$A$33:$CA$33&lt;&gt;"",COLUMN('Back data'!$A$33:$CA$33)))-P$6)</f>
        <v>100</v>
      </c>
    </row>
    <row r="46" spans="1:63" x14ac:dyDescent="0.25">
      <c r="A46" s="15" t="s">
        <v>75</v>
      </c>
      <c r="B46" s="16" t="s">
        <v>76</v>
      </c>
      <c r="C46" s="12" t="s">
        <v>71</v>
      </c>
      <c r="D46" s="13">
        <f t="array" ref="D46">INDEX('Back data'!$A$32:$CA$32,,MAX(IF('Back data'!$A$32:$CA$32&lt;&gt;"",COLUMN('Back data'!$A$32:$CA$32)))-D$6)/D45</f>
        <v>0.96055437100213226</v>
      </c>
      <c r="E46" s="13">
        <f t="array" ref="E46">INDEX('Back data'!$A$32:$CA$32,,MAX(IF('Back data'!$A$32:$CA$32&lt;&gt;"",COLUMN('Back data'!$A$32:$CA$32)))-E$6)/E45</f>
        <v>0.96444807087073092</v>
      </c>
      <c r="F46" s="13">
        <f t="array" ref="F46">INDEX('Back data'!$A$32:$CA$32,,MAX(IF('Back data'!$A$32:$CA$32&lt;&gt;"",COLUMN('Back data'!$A$32:$CA$32)))-F$6)/F45</f>
        <v>0.96321865097329107</v>
      </c>
      <c r="G46" s="13">
        <f t="array" ref="G46">INDEX('Back data'!$A$32:$CA$32,,MAX(IF('Back data'!$A$32:$CA$32&lt;&gt;"",COLUMN('Back data'!$A$32:$CA$32)))-G$6)/G45</f>
        <v>0.96606984969053944</v>
      </c>
      <c r="H46" s="13">
        <f t="array" ref="H46">INDEX('Back data'!$A$32:$CA$32,,MAX(IF('Back data'!$A$32:$CA$32&lt;&gt;"",COLUMN('Back data'!$A$32:$CA$32)))-H$6)/H45</f>
        <v>0.9621604139715394</v>
      </c>
      <c r="I46" s="13">
        <f t="array" ref="I46">INDEX('Back data'!$A$32:$CA$32,,MAX(IF('Back data'!$A$32:$CA$32&lt;&gt;"",COLUMN('Back data'!$A$32:$CA$32)))-I$6)/I45</f>
        <v>0.96269054471804716</v>
      </c>
      <c r="J46" s="13">
        <f t="array" ref="J46">INDEX('Back data'!$A$32:$CA$32,,MAX(IF('Back data'!$A$32:$CA$32&lt;&gt;"",COLUMN('Back data'!$A$32:$CA$32)))-J$6)/J45</f>
        <v>0.96407501053518752</v>
      </c>
      <c r="K46" s="13">
        <f t="array" ref="K46">INDEX('Back data'!$A$32:$CA$32,,MAX(IF('Back data'!$A$32:$CA$32&lt;&gt;"",COLUMN('Back data'!$A$32:$CA$32)))-K$6)/K45</f>
        <v>0.95050000000000001</v>
      </c>
      <c r="L46" s="13">
        <f t="array" ref="L46">INDEX('Back data'!$A$32:$CA$32,,MAX(IF('Back data'!$A$32:$CA$32&lt;&gt;"",COLUMN('Back data'!$A$32:$CA$32)))-L$6)/L45</f>
        <v>0.94799999999999995</v>
      </c>
      <c r="M46" s="13">
        <f t="array" ref="M46">INDEX('Back data'!$A$32:$CA$32,,MAX(IF('Back data'!$A$32:$CA$32&lt;&gt;"",COLUMN('Back data'!$A$32:$CA$32)))-M$6)/M45</f>
        <v>0.94379999999999997</v>
      </c>
      <c r="N46" s="13">
        <f t="array" ref="N46">INDEX('Back data'!$A$32:$CA$32,,MAX(IF('Back data'!$A$32:$CA$32&lt;&gt;"",COLUMN('Back data'!$A$32:$CA$32)))-N$6)/N45</f>
        <v>0.93469999999999998</v>
      </c>
      <c r="O46" s="13">
        <f t="array" ref="O46">INDEX('Back data'!$A$32:$CA$32,,MAX(IF('Back data'!$A$32:$CA$32&lt;&gt;"",COLUMN('Back data'!$A$32:$CA$32)))-O$6)/O45</f>
        <v>0.94310000000000005</v>
      </c>
      <c r="P46" s="35">
        <f t="array" ref="P46">INDEX('Back data'!$A$32:$CA$32,,MAX(IF('Back data'!$A$32:$CA$32&lt;&gt;"",COLUMN('Back data'!$A$32:$CA$32)))-P$6)/P45</f>
        <v>0.93969999999999998</v>
      </c>
    </row>
    <row r="47" spans="1:63" x14ac:dyDescent="0.25">
      <c r="A47" s="15" t="s">
        <v>75</v>
      </c>
      <c r="B47" s="16" t="s">
        <v>76</v>
      </c>
      <c r="C47" s="12" t="s">
        <v>72</v>
      </c>
      <c r="D47" s="13">
        <f t="array" ref="D47">INDEX('Back data'!$A$33:$CA$33,,MAX(IF('Back data'!$A$33:$CA$33&lt;&gt;"",COLUMN('Back data'!$A$33:$CA$33)))-D$6)/D45</f>
        <v>3.9445628997867806E-2</v>
      </c>
      <c r="E47" s="13">
        <f t="array" ref="E47">INDEX('Back data'!$A$33:$CA$33,,MAX(IF('Back data'!$A$33:$CA$33&lt;&gt;"",COLUMN('Back data'!$A$33:$CA$33)))-E$6)/E45</f>
        <v>3.5551929129269147E-2</v>
      </c>
      <c r="F47" s="13">
        <f t="array" ref="F47">INDEX('Back data'!$A$33:$CA$33,,MAX(IF('Back data'!$A$33:$CA$33&lt;&gt;"",COLUMN('Back data'!$A$33:$CA$33)))-F$6)/F45</f>
        <v>3.6781349026708918E-2</v>
      </c>
      <c r="G47" s="13">
        <f t="array" ref="G47">INDEX('Back data'!$A$33:$CA$33,,MAX(IF('Back data'!$A$33:$CA$33&lt;&gt;"",COLUMN('Back data'!$A$33:$CA$33)))-G$6)/G45</f>
        <v>3.3930150309460658E-2</v>
      </c>
      <c r="H47" s="13">
        <f t="array" ref="H47">INDEX('Back data'!$A$33:$CA$33,,MAX(IF('Back data'!$A$33:$CA$33&lt;&gt;"",COLUMN('Back data'!$A$33:$CA$33)))-H$6)/H45</f>
        <v>3.7839586028460541E-2</v>
      </c>
      <c r="I47" s="13">
        <f t="array" ref="I47">INDEX('Back data'!$A$33:$CA$33,,MAX(IF('Back data'!$A$33:$CA$33&lt;&gt;"",COLUMN('Back data'!$A$33:$CA$33)))-I$6)/I45</f>
        <v>3.7309455281952883E-2</v>
      </c>
      <c r="J47" s="13">
        <f t="array" ref="J47">INDEX('Back data'!$A$33:$CA$33,,MAX(IF('Back data'!$A$33:$CA$33&lt;&gt;"",COLUMN('Back data'!$A$33:$CA$33)))-J$6)/J45</f>
        <v>3.5924989464812478E-2</v>
      </c>
      <c r="K47" s="13">
        <f t="array" ref="K47">INDEX('Back data'!$A$33:$CA$33,,MAX(IF('Back data'!$A$33:$CA$33&lt;&gt;"",COLUMN('Back data'!$A$33:$CA$33)))-K$6)/K45</f>
        <v>4.9500000000000002E-2</v>
      </c>
      <c r="L47" s="13">
        <f t="array" ref="L47">INDEX('Back data'!$A$33:$CA$33,,MAX(IF('Back data'!$A$33:$CA$33&lt;&gt;"",COLUMN('Back data'!$A$33:$CA$33)))-L$6)/L45</f>
        <v>5.2000000000000005E-2</v>
      </c>
      <c r="M47" s="13">
        <f t="array" ref="M47">INDEX('Back data'!$A$33:$CA$33,,MAX(IF('Back data'!$A$33:$CA$33&lt;&gt;"",COLUMN('Back data'!$A$33:$CA$33)))-M$6)/M45</f>
        <v>5.62E-2</v>
      </c>
      <c r="N47" s="13">
        <f t="array" ref="N47">INDEX('Back data'!$A$33:$CA$33,,MAX(IF('Back data'!$A$33:$CA$33&lt;&gt;"",COLUMN('Back data'!$A$33:$CA$33)))-N$6)/N45</f>
        <v>6.5299999999999997E-2</v>
      </c>
      <c r="O47" s="13">
        <f t="array" ref="O47">INDEX('Back data'!$A$33:$CA$33,,MAX(IF('Back data'!$A$33:$CA$33&lt;&gt;"",COLUMN('Back data'!$A$33:$CA$33)))-O$6)/O45</f>
        <v>5.6900000000000006E-2</v>
      </c>
      <c r="P47" s="35">
        <f t="array" ref="P47">INDEX('Back data'!$A$33:$CA$33,,MAX(IF('Back data'!$A$33:$CA$33&lt;&gt;"",COLUMN('Back data'!$A$33:$CA$33)))-P$6)/P45</f>
        <v>6.0299999999999999E-2</v>
      </c>
    </row>
    <row r="50" spans="1:16" x14ac:dyDescent="0.25">
      <c r="C50" s="8" t="s">
        <v>69</v>
      </c>
      <c r="D50" s="9">
        <f t="array" ref="D50">INDEX('Back data'!$A$37:$CA$37,,MAX(IF('Back data'!$A$37:$CA$37&lt;&gt;"",COLUMN('Back data'!$A$37:$CA$37)))-D$6)+INDEX('Back data'!$A$38:$CA$38,,MAX(IF('Back data'!$A$38:$CA$38&lt;&gt;"",COLUMN('Back data'!$A$38:$CA$38)))-D$6)</f>
        <v>83.57</v>
      </c>
      <c r="E50" s="9">
        <f t="array" ref="E50">INDEX('Back data'!$A$37:$CA$37,,MAX(IF('Back data'!$A$37:$CA$37&lt;&gt;"",COLUMN('Back data'!$A$37:$CA$37)))-E$6)+INDEX('Back data'!$A$38:$CA$38,,MAX(IF('Back data'!$A$38:$CA$38&lt;&gt;"",COLUMN('Back data'!$A$38:$CA$38)))-E$6)</f>
        <v>84.87</v>
      </c>
      <c r="F50" s="9">
        <f t="array" ref="F50">INDEX('Back data'!$A$37:$CA$37,,MAX(IF('Back data'!$A$37:$CA$37&lt;&gt;"",COLUMN('Back data'!$A$37:$CA$37)))-F$6)+INDEX('Back data'!$A$38:$CA$38,,MAX(IF('Back data'!$A$38:$CA$38&lt;&gt;"",COLUMN('Back data'!$A$38:$CA$38)))-F$6)</f>
        <v>87.68</v>
      </c>
      <c r="G50" s="9">
        <f t="array" ref="G50">INDEX('Back data'!$A$37:$CA$37,,MAX(IF('Back data'!$A$37:$CA$37&lt;&gt;"",COLUMN('Back data'!$A$37:$CA$37)))-G$6)+INDEX('Back data'!$A$38:$CA$38,,MAX(IF('Back data'!$A$38:$CA$38&lt;&gt;"",COLUMN('Back data'!$A$38:$CA$38)))-G$6)</f>
        <v>89.39</v>
      </c>
      <c r="H50" s="9">
        <f t="array" ref="H50">INDEX('Back data'!$A$37:$CA$37,,MAX(IF('Back data'!$A$37:$CA$37&lt;&gt;"",COLUMN('Back data'!$A$37:$CA$37)))-H$6)+INDEX('Back data'!$A$38:$CA$38,,MAX(IF('Back data'!$A$38:$CA$38&lt;&gt;"",COLUMN('Back data'!$A$38:$CA$38)))-H$6)</f>
        <v>92.039999999999992</v>
      </c>
      <c r="I50" s="9">
        <f t="array" ref="I50">INDEX('Back data'!$A$37:$CA$37,,MAX(IF('Back data'!$A$37:$CA$37&lt;&gt;"",COLUMN('Back data'!$A$37:$CA$37)))-I$6)+INDEX('Back data'!$A$38:$CA$38,,MAX(IF('Back data'!$A$38:$CA$38&lt;&gt;"",COLUMN('Back data'!$A$38:$CA$38)))-I$6)</f>
        <v>93.72</v>
      </c>
      <c r="J50" s="9">
        <f t="array" ref="J50">INDEX('Back data'!$A$37:$CA$37,,MAX(IF('Back data'!$A$37:$CA$37&lt;&gt;"",COLUMN('Back data'!$A$37:$CA$37)))-J$6)+INDEX('Back data'!$A$38:$CA$38,,MAX(IF('Back data'!$A$38:$CA$38&lt;&gt;"",COLUMN('Back data'!$A$38:$CA$38)))-J$6)</f>
        <v>93.99</v>
      </c>
      <c r="K50" s="9">
        <f t="array" ref="K50">INDEX('Back data'!$A$37:$CA$37,,MAX(IF('Back data'!$A$37:$CA$37&lt;&gt;"",COLUMN('Back data'!$A$37:$CA$37)))-K$6)+INDEX('Back data'!$A$38:$CA$38,,MAX(IF('Back data'!$A$38:$CA$38&lt;&gt;"",COLUMN('Back data'!$A$38:$CA$38)))-K$6)</f>
        <v>100</v>
      </c>
      <c r="L50" s="9">
        <f t="array" ref="L50">INDEX('Back data'!$A$37:$CA$37,,MAX(IF('Back data'!$A$37:$CA$37&lt;&gt;"",COLUMN('Back data'!$A$37:$CA$37)))-L$6)+INDEX('Back data'!$A$38:$CA$38,,MAX(IF('Back data'!$A$38:$CA$38&lt;&gt;"",COLUMN('Back data'!$A$38:$CA$38)))-L$6)</f>
        <v>100</v>
      </c>
      <c r="M50" s="9">
        <f t="array" ref="M50">INDEX('Back data'!$A$37:$CA$37,,MAX(IF('Back data'!$A$37:$CA$37&lt;&gt;"",COLUMN('Back data'!$A$37:$CA$37)))-M$6)+INDEX('Back data'!$A$38:$CA$38,,MAX(IF('Back data'!$A$38:$CA$38&lt;&gt;"",COLUMN('Back data'!$A$38:$CA$38)))-M$6)</f>
        <v>100</v>
      </c>
      <c r="N50" s="9">
        <f t="array" ref="N50">INDEX('Back data'!$A$37:$CA$37,,MAX(IF('Back data'!$A$37:$CA$37&lt;&gt;"",COLUMN('Back data'!$A$37:$CA$37)))-N$6)+INDEX('Back data'!$A$38:$CA$38,,MAX(IF('Back data'!$A$38:$CA$38&lt;&gt;"",COLUMN('Back data'!$A$38:$CA$38)))-N$6)</f>
        <v>100</v>
      </c>
      <c r="O50" s="9">
        <f t="array" ref="O50">INDEX('Back data'!$A$37:$CA$37,,MAX(IF('Back data'!$A$37:$CA$37&lt;&gt;"",COLUMN('Back data'!$A$37:$CA$37)))-O$6)+INDEX('Back data'!$A$38:$CA$38,,MAX(IF('Back data'!$A$38:$CA$38&lt;&gt;"",COLUMN('Back data'!$A$38:$CA$38)))-O$6)</f>
        <v>100</v>
      </c>
      <c r="P50" s="34">
        <f t="array" ref="P50">INDEX('Back data'!$A$37:$CA$37,,MAX(IF('Back data'!$A$37:$CA$37&lt;&gt;"",COLUMN('Back data'!$A$37:$CA$37)))-P$6)+INDEX('Back data'!$A$38:$CA$38,,MAX(IF('Back data'!$A$38:$CA$38&lt;&gt;"",COLUMN('Back data'!$A$38:$CA$38)))-P$6)</f>
        <v>100</v>
      </c>
    </row>
    <row r="51" spans="1:16" x14ac:dyDescent="0.25">
      <c r="A51" s="15" t="s">
        <v>75</v>
      </c>
      <c r="B51" s="16" t="s">
        <v>73</v>
      </c>
      <c r="C51" s="12" t="s">
        <v>71</v>
      </c>
      <c r="D51" s="13">
        <f t="array" ref="D51">INDEX('Back data'!$A$37:$CA$37,,MAX(IF('Back data'!$A$37:$CA$37&lt;&gt;"",COLUMN('Back data'!$A$37:$CA$37)))-D$6)/D50</f>
        <v>0.9027162857484744</v>
      </c>
      <c r="E51" s="13">
        <f t="array" ref="E51">INDEX('Back data'!$A$37:$CA$37,,MAX(IF('Back data'!$A$37:$CA$37&lt;&gt;"",COLUMN('Back data'!$A$37:$CA$37)))-E$6)/E50</f>
        <v>0.91528219630022389</v>
      </c>
      <c r="F51" s="13">
        <f t="array" ref="F51">INDEX('Back data'!$A$37:$CA$37,,MAX(IF('Back data'!$A$37:$CA$37&lt;&gt;"",COLUMN('Back data'!$A$37:$CA$37)))-F$6)/F50</f>
        <v>0.91571624087591241</v>
      </c>
      <c r="G51" s="13">
        <f t="array" ref="G51">INDEX('Back data'!$A$37:$CA$37,,MAX(IF('Back data'!$A$37:$CA$37&lt;&gt;"",COLUMN('Back data'!$A$37:$CA$37)))-G$6)/G50</f>
        <v>0.91956594697393446</v>
      </c>
      <c r="H51" s="13">
        <f t="array" ref="H51">INDEX('Back data'!$A$37:$CA$37,,MAX(IF('Back data'!$A$37:$CA$37&lt;&gt;"",COLUMN('Back data'!$A$37:$CA$37)))-H$6)/H50</f>
        <v>0.91014776184267709</v>
      </c>
      <c r="I51" s="13">
        <f t="array" ref="I51">INDEX('Back data'!$A$37:$CA$37,,MAX(IF('Back data'!$A$37:$CA$37&lt;&gt;"",COLUMN('Back data'!$A$37:$CA$37)))-I$6)/I50</f>
        <v>0.91282543747332479</v>
      </c>
      <c r="J51" s="13">
        <f t="array" ref="J51">INDEX('Back data'!$A$37:$CA$37,,MAX(IF('Back data'!$A$37:$CA$37&lt;&gt;"",COLUMN('Back data'!$A$37:$CA$37)))-J$6)/J50</f>
        <v>0.92116182572614114</v>
      </c>
      <c r="K51" s="13">
        <f t="array" ref="K51">INDEX('Back data'!$A$37:$CA$37,,MAX(IF('Back data'!$A$37:$CA$37&lt;&gt;"",COLUMN('Back data'!$A$37:$CA$37)))-K$6)/K50</f>
        <v>0.8173999999999999</v>
      </c>
      <c r="L51" s="13">
        <f t="array" ref="L51">INDEX('Back data'!$A$37:$CA$37,,MAX(IF('Back data'!$A$37:$CA$37&lt;&gt;"",COLUMN('Back data'!$A$37:$CA$37)))-L$6)/L50</f>
        <v>0.8123999999999999</v>
      </c>
      <c r="M51" s="13">
        <f t="array" ref="M51">INDEX('Back data'!$A$37:$CA$37,,MAX(IF('Back data'!$A$37:$CA$37&lt;&gt;"",COLUMN('Back data'!$A$37:$CA$37)))-M$6)/M50</f>
        <v>0.78959999999999997</v>
      </c>
      <c r="N51" s="13">
        <f t="array" ref="N51">INDEX('Back data'!$A$37:$CA$37,,MAX(IF('Back data'!$A$37:$CA$37&lt;&gt;"",COLUMN('Back data'!$A$37:$CA$37)))-N$6)/N50</f>
        <v>0.79549999999999998</v>
      </c>
      <c r="O51" s="13">
        <f t="array" ref="O51">INDEX('Back data'!$A$37:$CA$37,,MAX(IF('Back data'!$A$37:$CA$37&lt;&gt;"",COLUMN('Back data'!$A$37:$CA$37)))-O$6)/O50</f>
        <v>0.78280000000000005</v>
      </c>
      <c r="P51" s="35">
        <f t="array" ref="P51">INDEX('Back data'!$A$37:$CA$37,,MAX(IF('Back data'!$A$37:$CA$37&lt;&gt;"",COLUMN('Back data'!$A$37:$CA$37)))-P$6)/P50</f>
        <v>0.76219999999999999</v>
      </c>
    </row>
    <row r="52" spans="1:16" x14ac:dyDescent="0.25">
      <c r="A52" s="15" t="s">
        <v>75</v>
      </c>
      <c r="B52" s="16" t="s">
        <v>73</v>
      </c>
      <c r="C52" s="12" t="s">
        <v>72</v>
      </c>
      <c r="D52" s="13">
        <f t="array" ref="D52">INDEX('Back data'!$A$38:$CA$38,,MAX(IF('Back data'!$A$38:$CA$38&lt;&gt;"",COLUMN('Back data'!$A$38:$CA$38)))-D$6)/D50</f>
        <v>9.7283714251525683E-2</v>
      </c>
      <c r="E52" s="13">
        <f t="array" ref="E52">INDEX('Back data'!$A$38:$CA$38,,MAX(IF('Back data'!$A$38:$CA$38&lt;&gt;"",COLUMN('Back data'!$A$38:$CA$38)))-E$6)/E50</f>
        <v>8.4717803699776134E-2</v>
      </c>
      <c r="F52" s="13">
        <f t="array" ref="F52">INDEX('Back data'!$A$38:$CA$38,,MAX(IF('Back data'!$A$38:$CA$38&lt;&gt;"",COLUMN('Back data'!$A$38:$CA$38)))-F$6)/F50</f>
        <v>8.4283759124087587E-2</v>
      </c>
      <c r="G52" s="13">
        <f t="array" ref="G52">INDEX('Back data'!$A$38:$CA$38,,MAX(IF('Back data'!$A$38:$CA$38&lt;&gt;"",COLUMN('Back data'!$A$38:$CA$38)))-G$6)/G50</f>
        <v>8.0434053026065558E-2</v>
      </c>
      <c r="H52" s="13">
        <f t="array" ref="H52">INDEX('Back data'!$A$38:$CA$38,,MAX(IF('Back data'!$A$38:$CA$38&lt;&gt;"",COLUMN('Back data'!$A$38:$CA$38)))-H$6)/H50</f>
        <v>8.9852238157322906E-2</v>
      </c>
      <c r="I52" s="13">
        <f t="array" ref="I52">INDEX('Back data'!$A$38:$CA$38,,MAX(IF('Back data'!$A$38:$CA$38&lt;&gt;"",COLUMN('Back data'!$A$38:$CA$38)))-I$6)/I50</f>
        <v>8.7174562526675201E-2</v>
      </c>
      <c r="J52" s="13">
        <f t="array" ref="J52">INDEX('Back data'!$A$38:$CA$38,,MAX(IF('Back data'!$A$38:$CA$38&lt;&gt;"",COLUMN('Back data'!$A$38:$CA$38)))-J$6)/J50</f>
        <v>7.8838174273858933E-2</v>
      </c>
      <c r="K52" s="13">
        <f t="array" ref="K52">INDEX('Back data'!$A$38:$CA$38,,MAX(IF('Back data'!$A$38:$CA$38&lt;&gt;"",COLUMN('Back data'!$A$38:$CA$38)))-K$6)/K50</f>
        <v>0.18260000000000001</v>
      </c>
      <c r="L52" s="13">
        <f t="array" ref="L52">INDEX('Back data'!$A$38:$CA$38,,MAX(IF('Back data'!$A$38:$CA$38&lt;&gt;"",COLUMN('Back data'!$A$38:$CA$38)))-L$6)/L50</f>
        <v>0.18760000000000002</v>
      </c>
      <c r="M52" s="13">
        <f t="array" ref="M52">INDEX('Back data'!$A$38:$CA$38,,MAX(IF('Back data'!$A$38:$CA$38&lt;&gt;"",COLUMN('Back data'!$A$38:$CA$38)))-M$6)/M50</f>
        <v>0.2104</v>
      </c>
      <c r="N52" s="13">
        <f t="array" ref="N52">INDEX('Back data'!$A$38:$CA$38,,MAX(IF('Back data'!$A$38:$CA$38&lt;&gt;"",COLUMN('Back data'!$A$38:$CA$38)))-N$6)/N50</f>
        <v>0.20449999999999999</v>
      </c>
      <c r="O52" s="13">
        <f t="array" ref="O52">INDEX('Back data'!$A$38:$CA$38,,MAX(IF('Back data'!$A$38:$CA$38&lt;&gt;"",COLUMN('Back data'!$A$38:$CA$38)))-O$6)/O50</f>
        <v>0.21719999999999998</v>
      </c>
      <c r="P52" s="35">
        <f t="array" ref="P52">INDEX('Back data'!$A$38:$CA$38,,MAX(IF('Back data'!$A$38:$CA$38&lt;&gt;"",COLUMN('Back data'!$A$38:$CA$38)))-P$6)/P50</f>
        <v>0.23780000000000001</v>
      </c>
    </row>
    <row r="55" spans="1:16" x14ac:dyDescent="0.25">
      <c r="C55" s="8" t="s">
        <v>69</v>
      </c>
      <c r="D55" s="9">
        <f t="array" ref="D55">INDEX('Back data'!$A$42:$CA$42,,MAX(IF('Back data'!$A$42:$CA$42&lt;&gt;"",COLUMN('Back data'!$A$42:$CA$42)))-D$6)+INDEX('Back data'!$A$43:$CA$43,,MAX(IF('Back data'!$A$43:$CA$43&lt;&gt;"",COLUMN('Back data'!$A$43:$CA$43)))-D$6)</f>
        <v>84.38</v>
      </c>
      <c r="E55" s="9">
        <f t="array" ref="E55">INDEX('Back data'!$A$42:$CA$42,,MAX(IF('Back data'!$A$42:$CA$42&lt;&gt;"",COLUMN('Back data'!$A$42:$CA$42)))-E$6)+INDEX('Back data'!$A$43:$CA$43,,MAX(IF('Back data'!$A$43:$CA$43&lt;&gt;"",COLUMN('Back data'!$A$43:$CA$43)))-E$6)</f>
        <v>85.76</v>
      </c>
      <c r="F55" s="9">
        <f t="array" ref="F55">INDEX('Back data'!$A$42:$CA$42,,MAX(IF('Back data'!$A$42:$CA$42&lt;&gt;"",COLUMN('Back data'!$A$42:$CA$42)))-F$6)+INDEX('Back data'!$A$43:$CA$43,,MAX(IF('Back data'!$A$43:$CA$43&lt;&gt;"",COLUMN('Back data'!$A$43:$CA$43)))-F$6)</f>
        <v>88.32</v>
      </c>
      <c r="G55" s="9">
        <f t="array" ref="G55">INDEX('Back data'!$A$42:$CA$42,,MAX(IF('Back data'!$A$42:$CA$42&lt;&gt;"",COLUMN('Back data'!$A$42:$CA$42)))-G$6)+INDEX('Back data'!$A$43:$CA$43,,MAX(IF('Back data'!$A$43:$CA$43&lt;&gt;"",COLUMN('Back data'!$A$43:$CA$43)))-G$6)</f>
        <v>90.5</v>
      </c>
      <c r="H55" s="9">
        <f t="array" ref="H55">INDEX('Back data'!$A$42:$CA$42,,MAX(IF('Back data'!$A$42:$CA$42&lt;&gt;"",COLUMN('Back data'!$A$42:$CA$42)))-H$6)+INDEX('Back data'!$A$43:$CA$43,,MAX(IF('Back data'!$A$43:$CA$43&lt;&gt;"",COLUMN('Back data'!$A$43:$CA$43)))-H$6)</f>
        <v>92.91</v>
      </c>
      <c r="I55" s="9">
        <f t="array" ref="I55">INDEX('Back data'!$A$42:$CA$42,,MAX(IF('Back data'!$A$42:$CA$42&lt;&gt;"",COLUMN('Back data'!$A$42:$CA$42)))-I$6)+INDEX('Back data'!$A$43:$CA$43,,MAX(IF('Back data'!$A$43:$CA$43&lt;&gt;"",COLUMN('Back data'!$A$43:$CA$43)))-I$6)</f>
        <v>93.86</v>
      </c>
      <c r="J55" s="9">
        <f t="array" ref="J55">INDEX('Back data'!$A$42:$CA$42,,MAX(IF('Back data'!$A$42:$CA$42&lt;&gt;"",COLUMN('Back data'!$A$42:$CA$42)))-J$6)+INDEX('Back data'!$A$43:$CA$43,,MAX(IF('Back data'!$A$43:$CA$43&lt;&gt;"",COLUMN('Back data'!$A$43:$CA$43)))-J$6)</f>
        <v>95.06</v>
      </c>
      <c r="K55" s="9">
        <f t="array" ref="K55">INDEX('Back data'!$A$42:$CA$42,,MAX(IF('Back data'!$A$42:$CA$42&lt;&gt;"",COLUMN('Back data'!$A$42:$CA$42)))-K$6)+INDEX('Back data'!$A$43:$CA$43,,MAX(IF('Back data'!$A$43:$CA$43&lt;&gt;"",COLUMN('Back data'!$A$43:$CA$43)))-K$6)</f>
        <v>100</v>
      </c>
      <c r="L55" s="9">
        <f t="array" ref="L55">INDEX('Back data'!$A$42:$CA$42,,MAX(IF('Back data'!$A$42:$CA$42&lt;&gt;"",COLUMN('Back data'!$A$42:$CA$42)))-L$6)+INDEX('Back data'!$A$43:$CA$43,,MAX(IF('Back data'!$A$43:$CA$43&lt;&gt;"",COLUMN('Back data'!$A$43:$CA$43)))-L$6)</f>
        <v>100</v>
      </c>
      <c r="M55" s="9">
        <f t="array" ref="M55">INDEX('Back data'!$A$42:$CA$42,,MAX(IF('Back data'!$A$42:$CA$42&lt;&gt;"",COLUMN('Back data'!$A$42:$CA$42)))-M$6)+INDEX('Back data'!$A$43:$CA$43,,MAX(IF('Back data'!$A$43:$CA$43&lt;&gt;"",COLUMN('Back data'!$A$43:$CA$43)))-M$6)</f>
        <v>100</v>
      </c>
      <c r="N55" s="9">
        <f t="array" ref="N55">INDEX('Back data'!$A$42:$CA$42,,MAX(IF('Back data'!$A$42:$CA$42&lt;&gt;"",COLUMN('Back data'!$A$42:$CA$42)))-N$6)+INDEX('Back data'!$A$43:$CA$43,,MAX(IF('Back data'!$A$43:$CA$43&lt;&gt;"",COLUMN('Back data'!$A$43:$CA$43)))-N$6)</f>
        <v>100</v>
      </c>
      <c r="O55" s="9">
        <f t="array" ref="O55">INDEX('Back data'!$A$42:$CA$42,,MAX(IF('Back data'!$A$42:$CA$42&lt;&gt;"",COLUMN('Back data'!$A$42:$CA$42)))-O$6)+INDEX('Back data'!$A$43:$CA$43,,MAX(IF('Back data'!$A$43:$CA$43&lt;&gt;"",COLUMN('Back data'!$A$43:$CA$43)))-O$6)</f>
        <v>100</v>
      </c>
      <c r="P55" s="34">
        <f t="array" ref="P55">INDEX('Back data'!$A$42:$CA$42,,MAX(IF('Back data'!$A$42:$CA$42&lt;&gt;"",COLUMN('Back data'!$A$42:$CA$42)))-P$6)+INDEX('Back data'!$A$43:$CA$43,,MAX(IF('Back data'!$A$43:$CA$43&lt;&gt;"",COLUMN('Back data'!$A$43:$CA$43)))-P$6)</f>
        <v>100</v>
      </c>
    </row>
    <row r="56" spans="1:16" x14ac:dyDescent="0.25">
      <c r="A56" s="15" t="s">
        <v>75</v>
      </c>
      <c r="B56" s="16" t="s">
        <v>74</v>
      </c>
      <c r="C56" s="12" t="s">
        <v>71</v>
      </c>
      <c r="D56" s="13">
        <f t="array" ref="D56">INDEX('Back data'!$A$42:$CA$42,,MAX(IF('Back data'!$A$42:$CA$42&lt;&gt;"",COLUMN('Back data'!$A$42:$CA$42)))-D$6)/D55</f>
        <v>0.97369044797345339</v>
      </c>
      <c r="E56" s="13">
        <f t="array" ref="E56">INDEX('Back data'!$A$42:$CA$42,,MAX(IF('Back data'!$A$42:$CA$42&lt;&gt;"",COLUMN('Back data'!$A$42:$CA$42)))-E$6)/E55</f>
        <v>0.97504664179104472</v>
      </c>
      <c r="F56" s="13">
        <f t="array" ref="F56">INDEX('Back data'!$A$42:$CA$42,,MAX(IF('Back data'!$A$42:$CA$42&lt;&gt;"",COLUMN('Back data'!$A$42:$CA$42)))-F$6)/F55</f>
        <v>0.97373188405797106</v>
      </c>
      <c r="G56" s="13">
        <f t="array" ref="G56">INDEX('Back data'!$A$42:$CA$42,,MAX(IF('Back data'!$A$42:$CA$42&lt;&gt;"",COLUMN('Back data'!$A$42:$CA$42)))-G$6)/G55</f>
        <v>0.97591160220994466</v>
      </c>
      <c r="H56" s="13">
        <f t="array" ref="H56">INDEX('Back data'!$A$42:$CA$42,,MAX(IF('Back data'!$A$42:$CA$42&lt;&gt;"",COLUMN('Back data'!$A$42:$CA$42)))-H$6)/H55</f>
        <v>0.97341513292433535</v>
      </c>
      <c r="I56" s="13">
        <f t="array" ref="I56">INDEX('Back data'!$A$42:$CA$42,,MAX(IF('Back data'!$A$42:$CA$42&lt;&gt;"",COLUMN('Back data'!$A$42:$CA$42)))-I$6)/I55</f>
        <v>0.97368421052631582</v>
      </c>
      <c r="J56" s="13">
        <f t="array" ref="J56">INDEX('Back data'!$A$42:$CA$42,,MAX(IF('Back data'!$A$42:$CA$42&lt;&gt;"",COLUMN('Back data'!$A$42:$CA$42)))-J$6)/J55</f>
        <v>0.97233326320218816</v>
      </c>
      <c r="K56" s="13">
        <f t="array" ref="K56">INDEX('Back data'!$A$42:$CA$42,,MAX(IF('Back data'!$A$42:$CA$42&lt;&gt;"",COLUMN('Back data'!$A$42:$CA$42)))-K$6)/K55</f>
        <v>0.98049999999999993</v>
      </c>
      <c r="L56" s="13">
        <f t="array" ref="L56">INDEX('Back data'!$A$42:$CA$42,,MAX(IF('Back data'!$A$42:$CA$42&lt;&gt;"",COLUMN('Back data'!$A$42:$CA$42)))-L$6)/L55</f>
        <v>0.97959999999999992</v>
      </c>
      <c r="M56" s="13">
        <f t="array" ref="M56">INDEX('Back data'!$A$42:$CA$42,,MAX(IF('Back data'!$A$42:$CA$42&lt;&gt;"",COLUMN('Back data'!$A$42:$CA$42)))-M$6)/M55</f>
        <v>0.97589999999999999</v>
      </c>
      <c r="N56" s="13">
        <f t="array" ref="N56">INDEX('Back data'!$A$42:$CA$42,,MAX(IF('Back data'!$A$42:$CA$42&lt;&gt;"",COLUMN('Back data'!$A$42:$CA$42)))-N$6)/N55</f>
        <v>0.96140000000000003</v>
      </c>
      <c r="O56" s="13">
        <f t="array" ref="O56">INDEX('Back data'!$A$42:$CA$42,,MAX(IF('Back data'!$A$42:$CA$42&lt;&gt;"",COLUMN('Back data'!$A$42:$CA$42)))-O$6)/O55</f>
        <v>0.97499999999999998</v>
      </c>
      <c r="P56" s="35">
        <f t="array" ref="P56">INDEX('Back data'!$A$42:$CA$42,,MAX(IF('Back data'!$A$42:$CA$42&lt;&gt;"",COLUMN('Back data'!$A$42:$CA$42)))-P$6)/P55</f>
        <v>0.97540000000000004</v>
      </c>
    </row>
    <row r="57" spans="1:16" x14ac:dyDescent="0.25">
      <c r="A57" s="15" t="s">
        <v>75</v>
      </c>
      <c r="B57" s="16" t="s">
        <v>74</v>
      </c>
      <c r="C57" s="12" t="s">
        <v>72</v>
      </c>
      <c r="D57" s="13">
        <f t="array" ref="D57">INDEX('Back data'!$A$43:$CA$43,,MAX(IF('Back data'!$A$43:$CA$43&lt;&gt;"",COLUMN('Back data'!$A$43:$CA$43)))-D$6)/D55</f>
        <v>2.6309552026546577E-2</v>
      </c>
      <c r="E57" s="13">
        <f t="array" ref="E57">INDEX('Back data'!$A$43:$CA$43,,MAX(IF('Back data'!$A$43:$CA$43&lt;&gt;"",COLUMN('Back data'!$A$43:$CA$43)))-E$6)/E55</f>
        <v>2.4953358208955223E-2</v>
      </c>
      <c r="F57" s="13">
        <f t="array" ref="F57">INDEX('Back data'!$A$43:$CA$43,,MAX(IF('Back data'!$A$43:$CA$43&lt;&gt;"",COLUMN('Back data'!$A$43:$CA$43)))-F$6)/F55</f>
        <v>2.6268115942028984E-2</v>
      </c>
      <c r="G57" s="13">
        <f t="array" ref="G57">INDEX('Back data'!$A$43:$CA$43,,MAX(IF('Back data'!$A$43:$CA$43&lt;&gt;"",COLUMN('Back data'!$A$43:$CA$43)))-G$6)/G55</f>
        <v>2.4088397790055251E-2</v>
      </c>
      <c r="H57" s="13">
        <f t="array" ref="H57">INDEX('Back data'!$A$43:$CA$43,,MAX(IF('Back data'!$A$43:$CA$43&lt;&gt;"",COLUMN('Back data'!$A$43:$CA$43)))-H$6)/H55</f>
        <v>2.6584867075664625E-2</v>
      </c>
      <c r="I57" s="13">
        <f t="array" ref="I57">INDEX('Back data'!$A$43:$CA$43,,MAX(IF('Back data'!$A$43:$CA$43&lt;&gt;"",COLUMN('Back data'!$A$43:$CA$43)))-I$6)/I55</f>
        <v>2.6315789473684213E-2</v>
      </c>
      <c r="J57" s="13">
        <f t="array" ref="J57">INDEX('Back data'!$A$43:$CA$43,,MAX(IF('Back data'!$A$43:$CA$43&lt;&gt;"",COLUMN('Back data'!$A$43:$CA$43)))-J$6)/J55</f>
        <v>2.7666736797811908E-2</v>
      </c>
      <c r="K57" s="13">
        <f t="array" ref="K57">INDEX('Back data'!$A$43:$CA$43,,MAX(IF('Back data'!$A$43:$CA$43&lt;&gt;"",COLUMN('Back data'!$A$43:$CA$43)))-K$6)/K55</f>
        <v>1.95E-2</v>
      </c>
      <c r="L57" s="13">
        <f t="array" ref="L57">INDEX('Back data'!$A$43:$CA$43,,MAX(IF('Back data'!$A$43:$CA$43&lt;&gt;"",COLUMN('Back data'!$A$43:$CA$43)))-L$6)/L55</f>
        <v>2.0400000000000001E-2</v>
      </c>
      <c r="M57" s="13">
        <f t="array" ref="M57">INDEX('Back data'!$A$43:$CA$43,,MAX(IF('Back data'!$A$43:$CA$43&lt;&gt;"",COLUMN('Back data'!$A$43:$CA$43)))-M$6)/M55</f>
        <v>2.41E-2</v>
      </c>
      <c r="N57" s="13">
        <f t="array" ref="N57">INDEX('Back data'!$A$43:$CA$43,,MAX(IF('Back data'!$A$43:$CA$43&lt;&gt;"",COLUMN('Back data'!$A$43:$CA$43)))-N$6)/N55</f>
        <v>3.8599999999999995E-2</v>
      </c>
      <c r="O57" s="13">
        <f t="array" ref="O57">INDEX('Back data'!$A$43:$CA$43,,MAX(IF('Back data'!$A$43:$CA$43&lt;&gt;"",COLUMN('Back data'!$A$43:$CA$43)))-O$6)/O55</f>
        <v>2.5000000000000001E-2</v>
      </c>
      <c r="P57" s="35">
        <f t="array" ref="P57">INDEX('Back data'!$A$43:$CA$43,,MAX(IF('Back data'!$A$43:$CA$43&lt;&gt;"",COLUMN('Back data'!$A$43:$CA$43)))-P$6)/P55</f>
        <v>2.46E-2</v>
      </c>
    </row>
    <row r="60" spans="1:16" x14ac:dyDescent="0.25">
      <c r="C60" s="8" t="s">
        <v>69</v>
      </c>
      <c r="D60" s="9">
        <f t="array" ref="D60">INDEX('Back data'!$A$232:$CA$232,,MAX(IF('Back data'!$A$232:$CA$232&lt;&gt;"",COLUMN('Back data'!$A$232:$CA$232)))-D$6)+INDEX('Back data'!$A$233:$CA$233,,MAX(IF('Back data'!$A$233:$CA$233&lt;&gt;"",COLUMN('Back data'!$A$233:$CA$233)))-D$6)</f>
        <v>82.43</v>
      </c>
      <c r="E60" s="9">
        <f t="array" ref="E60">INDEX('Back data'!$A$232:$CA$232,,MAX(IF('Back data'!$A$232:$CA$232&lt;&gt;"",COLUMN('Back data'!$A$232:$CA$232)))-E$6)+INDEX('Back data'!$A$233:$CA$233,,MAX(IF('Back data'!$A$233:$CA$233&lt;&gt;"",COLUMN('Back data'!$A$233:$CA$233)))-E$6)</f>
        <v>83.58</v>
      </c>
      <c r="F60" s="9">
        <f t="array" ref="F60">INDEX('Back data'!$A$232:$CA$232,,MAX(IF('Back data'!$A$232:$CA$232&lt;&gt;"",COLUMN('Back data'!$A$232:$CA$232)))-F$6)+INDEX('Back data'!$A$233:$CA$233,,MAX(IF('Back data'!$A$233:$CA$233&lt;&gt;"",COLUMN('Back data'!$A$233:$CA$233)))-F$6)</f>
        <v>87.13</v>
      </c>
      <c r="G60" s="9">
        <f t="array" ref="G60">INDEX('Back data'!$A$232:$CA$232,,MAX(IF('Back data'!$A$232:$CA$232&lt;&gt;"",COLUMN('Back data'!$A$232:$CA$232)))-G$6)+INDEX('Back data'!$A$233:$CA$233,,MAX(IF('Back data'!$A$233:$CA$233&lt;&gt;"",COLUMN('Back data'!$A$233:$CA$233)))-G$6)</f>
        <v>89.7</v>
      </c>
      <c r="H60" s="9">
        <f t="array" ref="H60">INDEX('Back data'!$A$232:$CA$232,,MAX(IF('Back data'!$A$232:$CA$232&lt;&gt;"",COLUMN('Back data'!$A$232:$CA$232)))-H$6)+INDEX('Back data'!$A$233:$CA$233,,MAX(IF('Back data'!$A$233:$CA$233&lt;&gt;"",COLUMN('Back data'!$A$233:$CA$233)))-H$6)</f>
        <v>93.19</v>
      </c>
      <c r="I60" s="9">
        <f t="array" ref="I60">INDEX('Back data'!$A$232:$CA$232,,MAX(IF('Back data'!$A$232:$CA$232&lt;&gt;"",COLUMN('Back data'!$A$232:$CA$232)))-I$6)+INDEX('Back data'!$A$233:$CA$233,,MAX(IF('Back data'!$A$233:$CA$233&lt;&gt;"",COLUMN('Back data'!$A$233:$CA$233)))-I$6)</f>
        <v>93.77</v>
      </c>
      <c r="J60" s="9">
        <f t="array" ref="J60">INDEX('Back data'!$A$232:$CA$232,,MAX(IF('Back data'!$A$232:$CA$232&lt;&gt;"",COLUMN('Back data'!$A$232:$CA$232)))-J$6)+INDEX('Back data'!$A$233:$CA$233,,MAX(IF('Back data'!$A$233:$CA$233&lt;&gt;"",COLUMN('Back data'!$A$233:$CA$233)))-J$6)</f>
        <v>94.12</v>
      </c>
      <c r="K60" s="9">
        <f t="array" ref="K60">INDEX('Back data'!$A$232:$CA$232,,MAX(IF('Back data'!$A$232:$CA$232&lt;&gt;"",COLUMN('Back data'!$A$232:$CA$232)))-K$6)+INDEX('Back data'!$A$233:$CA$233,,MAX(IF('Back data'!$A$233:$CA$233&lt;&gt;"",COLUMN('Back data'!$A$233:$CA$233)))-K$6)</f>
        <v>100</v>
      </c>
      <c r="L60" s="9">
        <f t="array" ref="L60">INDEX('Back data'!$A$232:$CA$232,,MAX(IF('Back data'!$A$232:$CA$232&lt;&gt;"",COLUMN('Back data'!$A$232:$CA$232)))-L$6)+INDEX('Back data'!$A$233:$CA$233,,MAX(IF('Back data'!$A$233:$CA$233&lt;&gt;"",COLUMN('Back data'!$A$233:$CA$233)))-L$6)</f>
        <v>100</v>
      </c>
      <c r="M60" s="9">
        <f t="array" ref="M60">INDEX('Back data'!$A$232:$CA$232,,MAX(IF('Back data'!$A$232:$CA$232&lt;&gt;"",COLUMN('Back data'!$A$232:$CA$232)))-M$6)+INDEX('Back data'!$A$233:$CA$233,,MAX(IF('Back data'!$A$233:$CA$233&lt;&gt;"",COLUMN('Back data'!$A$233:$CA$233)))-M$6)</f>
        <v>100</v>
      </c>
      <c r="N60" s="9">
        <f t="array" ref="N60">INDEX('Back data'!$A$232:$CA$232,,MAX(IF('Back data'!$A$232:$CA$232&lt;&gt;"",COLUMN('Back data'!$A$232:$CA$232)))-N$6)+INDEX('Back data'!$A$233:$CA$233,,MAX(IF('Back data'!$A$233:$CA$233&lt;&gt;"",COLUMN('Back data'!$A$233:$CA$233)))-N$6)</f>
        <v>100</v>
      </c>
      <c r="O60" s="9">
        <f t="array" ref="O60">INDEX('Back data'!$A$232:$CA$232,,MAX(IF('Back data'!$A$232:$CA$232&lt;&gt;"",COLUMN('Back data'!$A$232:$CA$232)))-O$6)+INDEX('Back data'!$A$233:$CA$233,,MAX(IF('Back data'!$A$233:$CA$233&lt;&gt;"",COLUMN('Back data'!$A$233:$CA$233)))-O$6)</f>
        <v>100</v>
      </c>
      <c r="P60" s="34">
        <f t="array" ref="P60">INDEX('Back data'!$A$232:$CA$232,,MAX(IF('Back data'!$A$232:$CA$232&lt;&gt;"",COLUMN('Back data'!$A$232:$CA$232)))-P$6)+INDEX('Back data'!$A$233:$CA$233,,MAX(IF('Back data'!$A$233:$CA$233&lt;&gt;"",COLUMN('Back data'!$A$233:$CA$233)))-P$6)</f>
        <v>100</v>
      </c>
    </row>
    <row r="61" spans="1:16" x14ac:dyDescent="0.25">
      <c r="A61" s="15" t="s">
        <v>75</v>
      </c>
      <c r="B61" s="16" t="s">
        <v>60</v>
      </c>
      <c r="C61" s="12" t="s">
        <v>71</v>
      </c>
      <c r="D61" s="13">
        <f t="array" ref="D61">INDEX('Back data'!$A$232:$CA$232,,MAX(IF('Back data'!$A$232:$CA$232&lt;&gt;"",COLUMN('Back data'!$A$232:$CA$232)))-D$6)/D60</f>
        <v>0.91034817420841929</v>
      </c>
      <c r="E61" s="13">
        <f t="array" ref="E61">INDEX('Back data'!$A$232:$CA$232,,MAX(IF('Back data'!$A$232:$CA$232&lt;&gt;"",COLUMN('Back data'!$A$232:$CA$232)))-E$6)/E60</f>
        <v>0.92354630294328788</v>
      </c>
      <c r="F61" s="13">
        <f t="array" ref="F61">INDEX('Back data'!$A$232:$CA$232,,MAX(IF('Back data'!$A$232:$CA$232&lt;&gt;"",COLUMN('Back data'!$A$232:$CA$232)))-F$6)/F60</f>
        <v>0.9131183289337772</v>
      </c>
      <c r="G61" s="13">
        <f t="array" ref="G61">INDEX('Back data'!$A$232:$CA$232,,MAX(IF('Back data'!$A$232:$CA$232&lt;&gt;"",COLUMN('Back data'!$A$232:$CA$232)))-G$6)/G60</f>
        <v>0.91627647714604232</v>
      </c>
      <c r="H61" s="13">
        <f t="array" ref="H61">INDEX('Back data'!$A$232:$CA$232,,MAX(IF('Back data'!$A$232:$CA$232&lt;&gt;"",COLUMN('Back data'!$A$232:$CA$232)))-H$6)/H60</f>
        <v>0.91812426225989918</v>
      </c>
      <c r="I61" s="13">
        <f t="array" ref="I61">INDEX('Back data'!$A$232:$CA$232,,MAX(IF('Back data'!$A$232:$CA$232&lt;&gt;"",COLUMN('Back data'!$A$232:$CA$232)))-I$6)/I60</f>
        <v>0.91404500373253705</v>
      </c>
      <c r="J61" s="13">
        <f t="array" ref="J61">INDEX('Back data'!$A$232:$CA$232,,MAX(IF('Back data'!$A$232:$CA$232&lt;&gt;"",COLUMN('Back data'!$A$232:$CA$232)))-J$6)/J60</f>
        <v>0.92371440713982145</v>
      </c>
      <c r="K61" s="13">
        <f t="array" ref="K61">INDEX('Back data'!$A$232:$CA$232,,MAX(IF('Back data'!$A$232:$CA$232&lt;&gt;"",COLUMN('Back data'!$A$232:$CA$232)))-K$6)/K60</f>
        <v>0.84400000000000008</v>
      </c>
      <c r="L61" s="13">
        <f t="array" ref="L61">INDEX('Back data'!$A$232:$CA$232,,MAX(IF('Back data'!$A$232:$CA$232&lt;&gt;"",COLUMN('Back data'!$A$232:$CA$232)))-L$6)/L60</f>
        <v>0.84329999999999994</v>
      </c>
      <c r="M61" s="13">
        <f t="array" ref="M61">INDEX('Back data'!$A$232:$CA$232,,MAX(IF('Back data'!$A$232:$CA$232&lt;&gt;"",COLUMN('Back data'!$A$232:$CA$232)))-M$6)/M60</f>
        <v>0.8266</v>
      </c>
      <c r="N61" s="13">
        <f t="array" ref="N61">INDEX('Back data'!$A$232:$CA$232,,MAX(IF('Back data'!$A$232:$CA$232&lt;&gt;"",COLUMN('Back data'!$A$232:$CA$232)))-N$6)/N60</f>
        <v>0.83200000000000007</v>
      </c>
      <c r="O61" s="13">
        <f t="array" ref="O61">INDEX('Back data'!$A$232:$CA$232,,MAX(IF('Back data'!$A$232:$CA$232&lt;&gt;"",COLUMN('Back data'!$A$232:$CA$232)))-O$6)/O60</f>
        <v>0.82640000000000002</v>
      </c>
      <c r="P61" s="35">
        <f t="array" ref="P61">INDEX('Back data'!$A$232:$CA$232,,MAX(IF('Back data'!$A$232:$CA$232&lt;&gt;"",COLUMN('Back data'!$A$232:$CA$232)))-P$6)/P60</f>
        <v>0.81389999999999996</v>
      </c>
    </row>
    <row r="62" spans="1:16" x14ac:dyDescent="0.25">
      <c r="A62" s="15" t="s">
        <v>75</v>
      </c>
      <c r="B62" s="16" t="s">
        <v>60</v>
      </c>
      <c r="C62" s="12" t="s">
        <v>72</v>
      </c>
      <c r="D62" s="13">
        <f t="array" ref="D62">INDEX('Back data'!$A$233:$CA$233,,MAX(IF('Back data'!$A$233:$CA$233&lt;&gt;"",COLUMN('Back data'!$A$233:$CA$233)))-D$6)/D60</f>
        <v>8.9651825791580722E-2</v>
      </c>
      <c r="E62" s="13">
        <f t="array" ref="E62">INDEX('Back data'!$A$233:$CA$233,,MAX(IF('Back data'!$A$233:$CA$233&lt;&gt;"",COLUMN('Back data'!$A$233:$CA$233)))-E$6)/E60</f>
        <v>7.6453697056712136E-2</v>
      </c>
      <c r="F62" s="13">
        <f t="array" ref="F62">INDEX('Back data'!$A$233:$CA$233,,MAX(IF('Back data'!$A$233:$CA$233&lt;&gt;"",COLUMN('Back data'!$A$233:$CA$233)))-F$6)/F60</f>
        <v>8.6881671066222896E-2</v>
      </c>
      <c r="G62" s="13">
        <f t="array" ref="G62">INDEX('Back data'!$A$233:$CA$233,,MAX(IF('Back data'!$A$233:$CA$233&lt;&gt;"",COLUMN('Back data'!$A$233:$CA$233)))-G$6)/G60</f>
        <v>8.3723522853957635E-2</v>
      </c>
      <c r="H62" s="13">
        <f t="array" ref="H62">INDEX('Back data'!$A$233:$CA$233,,MAX(IF('Back data'!$A$233:$CA$233&lt;&gt;"",COLUMN('Back data'!$A$233:$CA$233)))-H$6)/H60</f>
        <v>8.1875737740100873E-2</v>
      </c>
      <c r="I62" s="13">
        <f t="array" ref="I62">INDEX('Back data'!$A$233:$CA$233,,MAX(IF('Back data'!$A$233:$CA$233&lt;&gt;"",COLUMN('Back data'!$A$233:$CA$233)))-I$6)/I60</f>
        <v>8.5954996267462946E-2</v>
      </c>
      <c r="J62" s="13">
        <f t="array" ref="J62">INDEX('Back data'!$A$233:$CA$233,,MAX(IF('Back data'!$A$233:$CA$233&lt;&gt;"",COLUMN('Back data'!$A$233:$CA$233)))-J$6)/J60</f>
        <v>7.6285592860178483E-2</v>
      </c>
      <c r="K62" s="13">
        <f t="array" ref="K62">INDEX('Back data'!$A$233:$CA$233,,MAX(IF('Back data'!$A$233:$CA$233&lt;&gt;"",COLUMN('Back data'!$A$233:$CA$233)))-K$6)/K60</f>
        <v>0.156</v>
      </c>
      <c r="L62" s="13">
        <f t="array" ref="L62">INDEX('Back data'!$A$233:$CA$233,,MAX(IF('Back data'!$A$233:$CA$233&lt;&gt;"",COLUMN('Back data'!$A$233:$CA$233)))-L$6)/L60</f>
        <v>0.15670000000000001</v>
      </c>
      <c r="M62" s="13">
        <f t="array" ref="M62">INDEX('Back data'!$A$233:$CA$233,,MAX(IF('Back data'!$A$233:$CA$233&lt;&gt;"",COLUMN('Back data'!$A$233:$CA$233)))-M$6)/M60</f>
        <v>0.1734</v>
      </c>
      <c r="N62" s="13">
        <f t="array" ref="N62">INDEX('Back data'!$A$233:$CA$233,,MAX(IF('Back data'!$A$233:$CA$233&lt;&gt;"",COLUMN('Back data'!$A$233:$CA$233)))-N$6)/N60</f>
        <v>0.16800000000000001</v>
      </c>
      <c r="O62" s="13">
        <f t="array" ref="O62">INDEX('Back data'!$A$233:$CA$233,,MAX(IF('Back data'!$A$233:$CA$233&lt;&gt;"",COLUMN('Back data'!$A$233:$CA$233)))-O$6)/O60</f>
        <v>0.1736</v>
      </c>
      <c r="P62" s="35">
        <f t="array" ref="P62">INDEX('Back data'!$A$233:$CA$233,,MAX(IF('Back data'!$A$233:$CA$233&lt;&gt;"",COLUMN('Back data'!$A$233:$CA$233)))-P$6)/P60</f>
        <v>0.18609999999999999</v>
      </c>
    </row>
    <row r="63" spans="1:16" x14ac:dyDescent="0.25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25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25">
      <c r="A65" s="49"/>
      <c r="B65" s="16"/>
      <c r="C65" s="8" t="s">
        <v>69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34" cm="1">
        <f t="array" ref="O65">INDEX('Back data'!$A$237:$CA$237,,MAX(IF('Back data'!$A$237:$CA$237&lt;&gt;"",COLUMN('Back data'!$A$237:$CA$237)))-O$6)+INDEX('Back data'!$A$238:$CA$238,,MAX(IF('Back data'!$A$238:$CA$238&lt;&gt;"",COLUMN('Back data'!$A$238:$CA$238)))-O$6)</f>
        <v>100</v>
      </c>
      <c r="P65" s="34" cm="1">
        <f t="array" ref="P65">INDEX('Back data'!$A$237:$CA$237,,MAX(IF('Back data'!$A$237:$CA$237&lt;&gt;"",COLUMN('Back data'!$A$237:$CA$237)))-P$6)+INDEX('Back data'!$A$238:$CA$238,,MAX(IF('Back data'!$A$238:$CA$238&lt;&gt;"",COLUMN('Back data'!$A$238:$CA$238)))-P$6)</f>
        <v>100</v>
      </c>
    </row>
    <row r="66" spans="1:16" x14ac:dyDescent="0.25">
      <c r="A66" s="15" t="s">
        <v>75</v>
      </c>
      <c r="B66" s="16" t="s">
        <v>84</v>
      </c>
      <c r="C66" s="12" t="s">
        <v>71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35" cm="1">
        <f t="array" ref="O66">INDEX('Back data'!$A$237:$CA$237,,MAX(IF('Back data'!$A$237:$CA$237&lt;&gt;"",COLUMN('Back data'!$A$237:$CA$237)))-O$6)/O65</f>
        <v>0.96019999999999994</v>
      </c>
      <c r="P66" s="35" cm="1">
        <f t="array" ref="P66">INDEX('Back data'!$A$237:$CA$237,,MAX(IF('Back data'!$A$237:$CA$237&lt;&gt;"",COLUMN('Back data'!$A$237:$CA$237)))-P$6)/P65</f>
        <v>0.95829999999999993</v>
      </c>
    </row>
    <row r="67" spans="1:16" x14ac:dyDescent="0.25">
      <c r="A67" s="15" t="s">
        <v>75</v>
      </c>
      <c r="B67" s="16" t="s">
        <v>84</v>
      </c>
      <c r="C67" s="12" t="s">
        <v>72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35" cm="1">
        <f t="array" ref="O67">INDEX('Back data'!$A$238:$CA$238,,MAX(IF('Back data'!$A$238:$CA$238&lt;&gt;"",COLUMN('Back data'!$A$238:$CA$238)))-O$6)/O65</f>
        <v>3.9800000000000002E-2</v>
      </c>
      <c r="P67" s="35" cm="1">
        <f t="array" ref="P67">INDEX('Back data'!$A$238:$CA$238,,MAX(IF('Back data'!$A$238:$CA$238&lt;&gt;"",COLUMN('Back data'!$A$238:$CA$238)))-P$6)/P65</f>
        <v>4.1700000000000001E-2</v>
      </c>
    </row>
    <row r="68" spans="1:16" x14ac:dyDescent="0.25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25">
      <c r="C70" s="8" t="s">
        <v>69</v>
      </c>
      <c r="D70" s="9">
        <f t="array" ref="D70">INDEX('Back data'!$A$242:$CA$242,,MAX(IF('Back data'!$A$242:$CA$242&lt;&gt;"",COLUMN('Back data'!$A$242:$CA$242)))-D$6)+INDEX('Back data'!$A$243:$CA$243,,MAX(IF('Back data'!$A$243:$CA$243&lt;&gt;"",COLUMN('Back data'!$A$243:$CA$243)))-D$6)</f>
        <v>84.65</v>
      </c>
      <c r="E70" s="9">
        <f t="array" ref="E70">INDEX('Back data'!$A$242:$CA$242,,MAX(IF('Back data'!$A$242:$CA$242&lt;&gt;"",COLUMN('Back data'!$A$242:$CA$242)))-E$6)+INDEX('Back data'!$A$243:$CA$243,,MAX(IF('Back data'!$A$243:$CA$243&lt;&gt;"",COLUMN('Back data'!$A$243:$CA$243)))-E$6)</f>
        <v>86.21</v>
      </c>
      <c r="F70" s="9">
        <f t="array" ref="F70">INDEX('Back data'!$A$242:$CA$242,,MAX(IF('Back data'!$A$242:$CA$242&lt;&gt;"",COLUMN('Back data'!$A$242:$CA$242)))-F$6)+INDEX('Back data'!$A$243:$CA$243,,MAX(IF('Back data'!$A$243:$CA$243&lt;&gt;"",COLUMN('Back data'!$A$243:$CA$243)))-F$6)</f>
        <v>88.58</v>
      </c>
      <c r="G70" s="9">
        <f t="array" ref="G70">INDEX('Back data'!$A$242:$CA$242,,MAX(IF('Back data'!$A$242:$CA$242&lt;&gt;"",COLUMN('Back data'!$A$242:$CA$242)))-G$6)+INDEX('Back data'!$A$243:$CA$243,,MAX(IF('Back data'!$A$243:$CA$243&lt;&gt;"",COLUMN('Back data'!$A$243:$CA$243)))-G$6)</f>
        <v>90.77000000000001</v>
      </c>
      <c r="H70" s="9">
        <f t="array" ref="H70">INDEX('Back data'!$A$242:$CA$242,,MAX(IF('Back data'!$A$242:$CA$242&lt;&gt;"",COLUMN('Back data'!$A$242:$CA$242)))-H$6)+INDEX('Back data'!$A$243:$CA$243,,MAX(IF('Back data'!$A$243:$CA$243&lt;&gt;"",COLUMN('Back data'!$A$243:$CA$243)))-H$6)</f>
        <v>92.52000000000001</v>
      </c>
      <c r="I70" s="9">
        <f t="array" ref="I70">INDEX('Back data'!$A$242:$CA$242,,MAX(IF('Back data'!$A$242:$CA$242&lt;&gt;"",COLUMN('Back data'!$A$242:$CA$242)))-I$6)+INDEX('Back data'!$A$243:$CA$243,,MAX(IF('Back data'!$A$243:$CA$243&lt;&gt;"",COLUMN('Back data'!$A$243:$CA$243)))-I$6)</f>
        <v>93.7</v>
      </c>
      <c r="J70" s="9">
        <f t="array" ref="J70">INDEX('Back data'!$A$242:$CA$242,,MAX(IF('Back data'!$A$242:$CA$242&lt;&gt;"",COLUMN('Back data'!$A$242:$CA$242)))-J$6)+INDEX('Back data'!$A$243:$CA$243,,MAX(IF('Back data'!$A$243:$CA$243&lt;&gt;"",COLUMN('Back data'!$A$243:$CA$243)))-J$6)</f>
        <v>95.100000000000009</v>
      </c>
      <c r="K70" s="9">
        <f t="array" ref="K70">INDEX('Back data'!$A$242:$CA$242,,MAX(IF('Back data'!$A$242:$CA$242&lt;&gt;"",COLUMN('Back data'!$A$242:$CA$242)))-K$6)+INDEX('Back data'!$A$243:$CA$243,,MAX(IF('Back data'!$A$243:$CA$243&lt;&gt;"",COLUMN('Back data'!$A$243:$CA$243)))-K$6)</f>
        <v>100</v>
      </c>
      <c r="L70" s="9">
        <f t="array" ref="L70">INDEX('Back data'!$A$242:$CA$242,,MAX(IF('Back data'!$A$242:$CA$242&lt;&gt;"",COLUMN('Back data'!$A$242:$CA$242)))-L$6)+INDEX('Back data'!$A$243:$CA$243,,MAX(IF('Back data'!$A$243:$CA$243&lt;&gt;"",COLUMN('Back data'!$A$243:$CA$243)))-L$6)</f>
        <v>100</v>
      </c>
      <c r="M70" s="9">
        <f t="array" ref="M70">INDEX('Back data'!$A$242:$CA$242,,MAX(IF('Back data'!$A$242:$CA$242&lt;&gt;"",COLUMN('Back data'!$A$242:$CA$242)))-M$6)+INDEX('Back data'!$A$243:$CA$243,,MAX(IF('Back data'!$A$243:$CA$243&lt;&gt;"",COLUMN('Back data'!$A$243:$CA$243)))-M$6)</f>
        <v>100</v>
      </c>
      <c r="N70" s="9">
        <f t="array" ref="N70">INDEX('Back data'!$A$242:$CA$242,,MAX(IF('Back data'!$A$242:$CA$242&lt;&gt;"",COLUMN('Back data'!$A$242:$CA$242)))-N$6)+INDEX('Back data'!$A$243:$CA$243,,MAX(IF('Back data'!$A$243:$CA$243&lt;&gt;"",COLUMN('Back data'!$A$243:$CA$243)))-N$6)</f>
        <v>100</v>
      </c>
      <c r="O70" s="9">
        <f t="array" ref="O70">INDEX('Back data'!$A$242:$CA$242,,MAX(IF('Back data'!$A$242:$CA$242&lt;&gt;"",COLUMN('Back data'!$A$242:$CA$242)))-O$6)+INDEX('Back data'!$A$243:$CA$243,,MAX(IF('Back data'!$A$243:$CA$243&lt;&gt;"",COLUMN('Back data'!$A$243:$CA$243)))-O$6)</f>
        <v>100</v>
      </c>
      <c r="P70" s="34">
        <f t="array" ref="P70">INDEX('Back data'!$A$242:$CA$242,,MAX(IF('Back data'!$A$242:$CA$242&lt;&gt;"",COLUMN('Back data'!$A$242:$CA$242)))-P$6)+INDEX('Back data'!$A$243:$CA$243,,MAX(IF('Back data'!$A$243:$CA$243&lt;&gt;"",COLUMN('Back data'!$A$243:$CA$243)))-P$6)</f>
        <v>100</v>
      </c>
    </row>
    <row r="71" spans="1:16" x14ac:dyDescent="0.25">
      <c r="A71" s="15" t="s">
        <v>75</v>
      </c>
      <c r="B71" s="16" t="s">
        <v>64</v>
      </c>
      <c r="C71" s="12" t="s">
        <v>71</v>
      </c>
      <c r="D71" s="13">
        <f t="array" ref="D71">INDEX('Back data'!$A$242:$CA$242,,MAX(IF('Back data'!$A$242:$CA$242&lt;&gt;"",COLUMN('Back data'!$A$242:$CA$242)))-D$6)/D70</f>
        <v>0.98287064382752509</v>
      </c>
      <c r="E71" s="13">
        <f t="array" ref="E71">INDEX('Back data'!$A$242:$CA$242,,MAX(IF('Back data'!$A$242:$CA$242&lt;&gt;"",COLUMN('Back data'!$A$242:$CA$242)))-E$6)/E70</f>
        <v>0.98422456791555502</v>
      </c>
      <c r="F71" s="13">
        <f t="array" ref="F71">INDEX('Back data'!$A$242:$CA$242,,MAX(IF('Back data'!$A$242:$CA$242&lt;&gt;"",COLUMN('Back data'!$A$242:$CA$242)))-F$6)/F70</f>
        <v>0.98351772409121707</v>
      </c>
      <c r="G71" s="13">
        <f t="array" ref="G71">INDEX('Back data'!$A$242:$CA$242,,MAX(IF('Back data'!$A$242:$CA$242&lt;&gt;"",COLUMN('Back data'!$A$242:$CA$242)))-G$6)/G70</f>
        <v>0.98523741324226066</v>
      </c>
      <c r="H71" s="13">
        <f t="array" ref="H71">INDEX('Back data'!$A$242:$CA$242,,MAX(IF('Back data'!$A$242:$CA$242&lt;&gt;"",COLUMN('Back data'!$A$242:$CA$242)))-H$6)/H70</f>
        <v>0.98130134025075655</v>
      </c>
      <c r="I71" s="13">
        <f t="array" ref="I71">INDEX('Back data'!$A$242:$CA$242,,MAX(IF('Back data'!$A$242:$CA$242&lt;&gt;"",COLUMN('Back data'!$A$242:$CA$242)))-I$6)/I70</f>
        <v>0.98367129135538955</v>
      </c>
      <c r="J71" s="13">
        <f t="array" ref="J71">INDEX('Back data'!$A$242:$CA$242,,MAX(IF('Back data'!$A$242:$CA$242&lt;&gt;"",COLUMN('Back data'!$A$242:$CA$242)))-J$6)/J70</f>
        <v>0.98559411146161935</v>
      </c>
      <c r="K71" s="13">
        <f t="array" ref="K71">INDEX('Back data'!$A$242:$CA$242,,MAX(IF('Back data'!$A$242:$CA$242&lt;&gt;"",COLUMN('Back data'!$A$242:$CA$242)))-K$6)/K70</f>
        <v>0.96989999999999998</v>
      </c>
      <c r="L71" s="13">
        <f t="array" ref="L71">INDEX('Back data'!$A$242:$CA$242,,MAX(IF('Back data'!$A$242:$CA$242&lt;&gt;"",COLUMN('Back data'!$A$242:$CA$242)))-L$6)/L70</f>
        <v>0.97030000000000005</v>
      </c>
      <c r="M71" s="13">
        <f t="array" ref="M71">INDEX('Back data'!$A$242:$CA$242,,MAX(IF('Back data'!$A$242:$CA$242&lt;&gt;"",COLUMN('Back data'!$A$242:$CA$242)))-M$6)/M70</f>
        <v>0.96799999999999997</v>
      </c>
      <c r="N71" s="13">
        <f t="array" ref="N71">INDEX('Back data'!$A$242:$CA$242,,MAX(IF('Back data'!$A$242:$CA$242&lt;&gt;"",COLUMN('Back data'!$A$242:$CA$242)))-N$6)/N70</f>
        <v>0.96819999999999995</v>
      </c>
      <c r="O71" s="13">
        <f t="array" ref="O71">INDEX('Back data'!$A$242:$CA$242,,MAX(IF('Back data'!$A$242:$CA$242&lt;&gt;"",COLUMN('Back data'!$A$242:$CA$242)))-O$6)/O70</f>
        <v>0.96870000000000001</v>
      </c>
      <c r="P71" s="35">
        <f t="array" ref="P71">INDEX('Back data'!$A$242:$CA$242,,MAX(IF('Back data'!$A$242:$CA$242&lt;&gt;"",COLUMN('Back data'!$A$242:$CA$242)))-P$6)/P70</f>
        <v>0.9667</v>
      </c>
    </row>
    <row r="72" spans="1:16" x14ac:dyDescent="0.25">
      <c r="A72" s="15" t="s">
        <v>75</v>
      </c>
      <c r="B72" s="16" t="s">
        <v>64</v>
      </c>
      <c r="C72" s="12" t="s">
        <v>72</v>
      </c>
      <c r="D72" s="13">
        <f t="array" ref="D72">INDEX('Back data'!$A$243:$CA$243,,MAX(IF('Back data'!$A$243:$CA$243&lt;&gt;"",COLUMN('Back data'!$A$243:$CA$243)))-D$6)/D70</f>
        <v>1.7129356172474894E-2</v>
      </c>
      <c r="E72" s="13">
        <f t="array" ref="E72">INDEX('Back data'!$A$243:$CA$243,,MAX(IF('Back data'!$A$243:$CA$243&lt;&gt;"",COLUMN('Back data'!$A$243:$CA$243)))-E$6)/E70</f>
        <v>1.5775432084444964E-2</v>
      </c>
      <c r="F72" s="13">
        <f t="array" ref="F72">INDEX('Back data'!$A$243:$CA$243,,MAX(IF('Back data'!$A$243:$CA$243&lt;&gt;"",COLUMN('Back data'!$A$243:$CA$243)))-F$6)/F70</f>
        <v>1.6482275908783022E-2</v>
      </c>
      <c r="G72" s="13">
        <f t="array" ref="G72">INDEX('Back data'!$A$243:$CA$243,,MAX(IF('Back data'!$A$243:$CA$243&lt;&gt;"",COLUMN('Back data'!$A$243:$CA$243)))-G$6)/G70</f>
        <v>1.4762586757739341E-2</v>
      </c>
      <c r="H72" s="13">
        <f t="array" ref="H72">INDEX('Back data'!$A$243:$CA$243,,MAX(IF('Back data'!$A$243:$CA$243&lt;&gt;"",COLUMN('Back data'!$A$243:$CA$243)))-H$6)/H70</f>
        <v>1.8698659749243403E-2</v>
      </c>
      <c r="I72" s="13">
        <f t="array" ref="I72">INDEX('Back data'!$A$243:$CA$243,,MAX(IF('Back data'!$A$243:$CA$243&lt;&gt;"",COLUMN('Back data'!$A$243:$CA$243)))-I$6)/I70</f>
        <v>1.632870864461046E-2</v>
      </c>
      <c r="J72" s="13">
        <f t="array" ref="J72">INDEX('Back data'!$A$243:$CA$243,,MAX(IF('Back data'!$A$243:$CA$243&lt;&gt;"",COLUMN('Back data'!$A$243:$CA$243)))-J$6)/J70</f>
        <v>1.4405888538380651E-2</v>
      </c>
      <c r="K72" s="13">
        <f t="array" ref="K72">INDEX('Back data'!$A$243:$CA$243,,MAX(IF('Back data'!$A$243:$CA$243&lt;&gt;"",COLUMN('Back data'!$A$243:$CA$243)))-K$6)/K70</f>
        <v>3.0099999999999998E-2</v>
      </c>
      <c r="L72" s="13">
        <f t="array" ref="L72">INDEX('Back data'!$A$243:$CA$243,,MAX(IF('Back data'!$A$243:$CA$243&lt;&gt;"",COLUMN('Back data'!$A$243:$CA$243)))-L$6)/L70</f>
        <v>2.9700000000000001E-2</v>
      </c>
      <c r="M72" s="13">
        <f t="array" ref="M72">INDEX('Back data'!$A$243:$CA$243,,MAX(IF('Back data'!$A$243:$CA$243&lt;&gt;"",COLUMN('Back data'!$A$243:$CA$243)))-M$6)/M70</f>
        <v>3.2000000000000001E-2</v>
      </c>
      <c r="N72" s="13">
        <f t="array" ref="N72">INDEX('Back data'!$A$243:$CA$243,,MAX(IF('Back data'!$A$243:$CA$243&lt;&gt;"",COLUMN('Back data'!$A$243:$CA$243)))-N$6)/N70</f>
        <v>3.1800000000000002E-2</v>
      </c>
      <c r="O72" s="13">
        <f t="array" ref="O72">INDEX('Back data'!$A$243:$CA$243,,MAX(IF('Back data'!$A$243:$CA$243&lt;&gt;"",COLUMN('Back data'!$A$243:$CA$243)))-O$6)/O70</f>
        <v>3.1300000000000001E-2</v>
      </c>
      <c r="P72" s="35">
        <f t="array" ref="P72">INDEX('Back data'!$A$243:$CA$243,,MAX(IF('Back data'!$A$243:$CA$243&lt;&gt;"",COLUMN('Back data'!$A$243:$CA$243)))-P$6)/P70</f>
        <v>3.3300000000000003E-2</v>
      </c>
    </row>
    <row r="75" spans="1:16" x14ac:dyDescent="0.25">
      <c r="C75" s="8" t="s">
        <v>69</v>
      </c>
      <c r="D75" s="9">
        <f t="array" ref="D75">INDEX('Back data'!$A$247:$CA$247,,MAX(IF('Back data'!$A$247:$CA$247&lt;&gt;"",COLUMN('Back data'!$A$247:$CA$247)))-D$6)+INDEX('Back data'!$A$248:$CA$248,,MAX(IF('Back data'!$A$248:$CA$248&lt;&gt;"",COLUMN('Back data'!$A$65:$CA$248)))-D$6)</f>
        <v>84.93</v>
      </c>
      <c r="E75" s="9">
        <f t="array" ref="E75">INDEX('Back data'!$A$247:$CA$247,,MAX(IF('Back data'!$A$247:$CA$247&lt;&gt;"",COLUMN('Back data'!$A$247:$CA$247)))-E$6)+INDEX('Back data'!$A$248:$CA$248,,MAX(IF('Back data'!$A$248:$CA$248&lt;&gt;"",COLUMN('Back data'!$A$65:$CA$248)))-E$6)</f>
        <v>85.87</v>
      </c>
      <c r="F75" s="9">
        <f t="array" ref="F75">INDEX('Back data'!$A$247:$CA$247,,MAX(IF('Back data'!$A$247:$CA$247&lt;&gt;"",COLUMN('Back data'!$A$247:$CA$247)))-F$6)+INDEX('Back data'!$A$248:$CA$248,,MAX(IF('Back data'!$A$248:$CA$248&lt;&gt;"",COLUMN('Back data'!$A$65:$CA$248)))-F$6)</f>
        <v>88.38</v>
      </c>
      <c r="G75" s="9">
        <f t="array" ref="G75">INDEX('Back data'!$A$247:$CA$247,,MAX(IF('Back data'!$A$247:$CA$247&lt;&gt;"",COLUMN('Back data'!$A$247:$CA$247)))-G$6)+INDEX('Back data'!$A$248:$CA$248,,MAX(IF('Back data'!$A$248:$CA$248&lt;&gt;"",COLUMN('Back data'!$A$65:$CA$248)))-G$6)</f>
        <v>90.05</v>
      </c>
      <c r="H75" s="9">
        <f t="array" ref="H75">INDEX('Back data'!$A$247:$CA$247,,MAX(IF('Back data'!$A$247:$CA$247&lt;&gt;"",COLUMN('Back data'!$A$247:$CA$247)))-H$6)+INDEX('Back data'!$A$248:$CA$248,,MAX(IF('Back data'!$A$248:$CA$248&lt;&gt;"",COLUMN('Back data'!$A$65:$CA$248)))-H$6)</f>
        <v>93.18</v>
      </c>
      <c r="I75" s="9">
        <f t="array" ref="I75">INDEX('Back data'!$A$247:$CA$247,,MAX(IF('Back data'!$A$247:$CA$247&lt;&gt;"",COLUMN('Back data'!$A$247:$CA$247)))-I$6)+INDEX('Back data'!$A$248:$CA$248,,MAX(IF('Back data'!$A$248:$CA$248&lt;&gt;"",COLUMN('Back data'!$A$65:$CA$248)))-I$6)</f>
        <v>94.13000000000001</v>
      </c>
      <c r="J75" s="9">
        <f t="array" ref="J75">INDEX('Back data'!$A$247:$CA$247,,MAX(IF('Back data'!$A$247:$CA$247&lt;&gt;"",COLUMN('Back data'!$A$247:$CA$247)))-J$6)+INDEX('Back data'!$A$248:$CA$248,,MAX(IF('Back data'!$A$248:$CA$248&lt;&gt;"",COLUMN('Back data'!$A$65:$CA$248)))-J$6)</f>
        <v>94.87</v>
      </c>
      <c r="K75" s="9">
        <f t="array" ref="K75">INDEX('Back data'!$A$247:$CA$247,,MAX(IF('Back data'!$A$247:$CA$247&lt;&gt;"",COLUMN('Back data'!$A$247:$CA$247)))-K$6)+INDEX('Back data'!$A$248:$CA$248,,MAX(IF('Back data'!$A$248:$CA$248&lt;&gt;"",COLUMN('Back data'!$A$65:$CA$248)))-K$6)</f>
        <v>100</v>
      </c>
      <c r="L75" s="9">
        <f t="array" ref="L75">INDEX('Back data'!$A$247:$CA$247,,MAX(IF('Back data'!$A$247:$CA$247&lt;&gt;"",COLUMN('Back data'!$A$247:$CA$247)))-L$6)+INDEX('Back data'!$A$248:$CA$248,,MAX(IF('Back data'!$A$248:$CA$248&lt;&gt;"",COLUMN('Back data'!$A$65:$CA$248)))-L$6)</f>
        <v>100</v>
      </c>
      <c r="M75" s="9">
        <f t="array" ref="M75">INDEX('Back data'!$A$247:$CA$247,,MAX(IF('Back data'!$A$247:$CA$247&lt;&gt;"",COLUMN('Back data'!$A$247:$CA$247)))-M$6)+INDEX('Back data'!$A$248:$CA$248,,MAX(IF('Back data'!$A$248:$CA$248&lt;&gt;"",COLUMN('Back data'!$A$65:$CA$248)))-M$6)</f>
        <v>100</v>
      </c>
      <c r="N75" s="9">
        <f t="array" ref="N75">INDEX('Back data'!$A$247:$CA$247,,MAX(IF('Back data'!$A$247:$CA$247&lt;&gt;"",COLUMN('Back data'!$A$247:$CA$247)))-N$6)+INDEX('Back data'!$A$248:$CA$248,,MAX(IF('Back data'!$A$248:$CA$248&lt;&gt;"",COLUMN('Back data'!$A$65:$CA$248)))-N$6)</f>
        <v>100</v>
      </c>
      <c r="O75" s="9">
        <f t="array" ref="O75">INDEX('Back data'!$A$247:$CA$247,,MAX(IF('Back data'!$A$247:$CA$247&lt;&gt;"",COLUMN('Back data'!$A$247:$CA$247)))-O$6)+INDEX('Back data'!$A$248:$CA$248,,MAX(IF('Back data'!$A$248:$CA$248&lt;&gt;"",COLUMN('Back data'!$A$65:$CA$248)))-O$6)</f>
        <v>100</v>
      </c>
      <c r="P75" s="34">
        <f t="array" ref="P75">INDEX('Back data'!$A$247:$CA$247,,MAX(IF('Back data'!$A$247:$CA$247&lt;&gt;"",COLUMN('Back data'!$A$247:$CA$247)))-P$6)+INDEX('Back data'!$A$248:$CA$248,,MAX(IF('Back data'!$A$248:$CA$248&lt;&gt;"",COLUMN('Back data'!$A$65:$CA$248)))-P$6)</f>
        <v>100</v>
      </c>
    </row>
    <row r="76" spans="1:16" x14ac:dyDescent="0.25">
      <c r="A76" s="15" t="s">
        <v>75</v>
      </c>
      <c r="B76" s="16" t="s">
        <v>68</v>
      </c>
      <c r="C76" s="12" t="s">
        <v>71</v>
      </c>
      <c r="D76" s="13">
        <f t="array" ref="D76">INDEX('Back data'!$A$247:$CA$247,,MAX(IF('Back data'!$A$247:$CA$247&lt;&gt;"",COLUMN('Back data'!$A$247:$CA$247)))-D$6)/D75</f>
        <v>0.92794065701165662</v>
      </c>
      <c r="E76" s="13">
        <f t="array" ref="E76">INDEX('Back data'!$A$247:$CA$247,,MAX(IF('Back data'!$A$247:$CA$247&lt;&gt;"",COLUMN('Back data'!$A$247:$CA$247)))-E$6)/E75</f>
        <v>0.93303831373005708</v>
      </c>
      <c r="F76" s="13">
        <f t="array" ref="F76">INDEX('Back data'!$A$247:$CA$247,,MAX(IF('Back data'!$A$247:$CA$247&lt;&gt;"",COLUMN('Back data'!$A$247:$CA$247)))-F$6)/F75</f>
        <v>0.93245078071961984</v>
      </c>
      <c r="G76" s="13">
        <f t="array" ref="G76">INDEX('Back data'!$A$247:$CA$247,,MAX(IF('Back data'!$A$247:$CA$247&lt;&gt;"",COLUMN('Back data'!$A$247:$CA$247)))-G$6)/G75</f>
        <v>0.93870072182121045</v>
      </c>
      <c r="H76" s="13">
        <f t="array" ref="H76">INDEX('Back data'!$A$247:$CA$247,,MAX(IF('Back data'!$A$247:$CA$247&lt;&gt;"",COLUMN('Back data'!$A$247:$CA$247)))-H$6)/H75</f>
        <v>0.93367675466838373</v>
      </c>
      <c r="I76" s="13">
        <f t="array" ref="I76">INDEX('Back data'!$A$247:$CA$247,,MAX(IF('Back data'!$A$247:$CA$247&lt;&gt;"",COLUMN('Back data'!$A$247:$CA$247)))-I$6)/I75</f>
        <v>0.93413364495909912</v>
      </c>
      <c r="J76" s="13">
        <f t="array" ref="J76">INDEX('Back data'!$A$247:$CA$247,,MAX(IF('Back data'!$A$247:$CA$247&lt;&gt;"",COLUMN('Back data'!$A$247:$CA$247)))-J$6)/J75</f>
        <v>0.93148519026035626</v>
      </c>
      <c r="K76" s="13">
        <f t="array" ref="K76">INDEX('Back data'!$A$247:$CA$247,,MAX(IF('Back data'!$A$247:$CA$247&lt;&gt;"",COLUMN('Back data'!$A$247:$CA$247)))-K$6)/K75</f>
        <v>0.96160000000000001</v>
      </c>
      <c r="L76" s="13">
        <f t="array" ref="L76">INDEX('Back data'!$A$247:$CA$247,,MAX(IF('Back data'!$A$247:$CA$247&lt;&gt;"",COLUMN('Back data'!$A$247:$CA$247)))-L$6)/L75</f>
        <v>0.94840000000000002</v>
      </c>
      <c r="M76" s="13">
        <f t="array" ref="M76">INDEX('Back data'!$A$247:$CA$247,,MAX(IF('Back data'!$A$247:$CA$247&lt;&gt;"",COLUMN('Back data'!$A$247:$CA$247)))-M$6)/M75</f>
        <v>0.94370000000000009</v>
      </c>
      <c r="N76" s="13">
        <f t="array" ref="N76">INDEX('Back data'!$A$247:$CA$247,,MAX(IF('Back data'!$A$247:$CA$247&lt;&gt;"",COLUMN('Back data'!$A$247:$CA$247)))-N$6)/N75</f>
        <v>0.90439999999999998</v>
      </c>
      <c r="O76" s="13">
        <f t="array" ref="O76">INDEX('Back data'!$A$247:$CA$247,,MAX(IF('Back data'!$A$247:$CA$247&lt;&gt;"",COLUMN('Back data'!$A$247:$CA$247)))-O$6)/O75</f>
        <v>0.93889999999999996</v>
      </c>
      <c r="P76" s="35">
        <f t="array" ref="P76">INDEX('Back data'!$A$247:$CA$247,,MAX(IF('Back data'!$A$247:$CA$247&lt;&gt;"",COLUMN('Back data'!$A$247:$CA$247)))-P$6)/P75</f>
        <v>0.93659999999999999</v>
      </c>
    </row>
    <row r="77" spans="1:16" x14ac:dyDescent="0.25">
      <c r="A77" s="15" t="s">
        <v>75</v>
      </c>
      <c r="B77" s="16" t="s">
        <v>68</v>
      </c>
      <c r="C77" s="12" t="s">
        <v>72</v>
      </c>
      <c r="D77" s="13">
        <f t="array" ref="D77">INDEX('Back data'!$A$248:$CA$248,,MAX(IF('Back data'!$A$248:$CA$248&lt;&gt;"",COLUMN('Back data'!$A$65:$CA$248)))-D$6)/D75</f>
        <v>7.2059342988343336E-2</v>
      </c>
      <c r="E77" s="13">
        <f t="array" ref="E77">INDEX('Back data'!$A$248:$CA$248,,MAX(IF('Back data'!$A$248:$CA$248&lt;&gt;"",COLUMN('Back data'!$A$65:$CA$248)))-E$6)/E75</f>
        <v>6.6961686269942935E-2</v>
      </c>
      <c r="F77" s="13">
        <f t="array" ref="F77">INDEX('Back data'!$A$248:$CA$248,,MAX(IF('Back data'!$A$248:$CA$248&lt;&gt;"",COLUMN('Back data'!$A$65:$CA$248)))-F$6)/F75</f>
        <v>6.7549219280380171E-2</v>
      </c>
      <c r="G77" s="13">
        <f t="array" ref="G77">INDEX('Back data'!$A$248:$CA$248,,MAX(IF('Back data'!$A$248:$CA$248&lt;&gt;"",COLUMN('Back data'!$A$65:$CA$248)))-G$6)/G75</f>
        <v>6.1299278178789558E-2</v>
      </c>
      <c r="H77" s="13">
        <f t="array" ref="H77">INDEX('Back data'!$A$248:$CA$248,,MAX(IF('Back data'!$A$248:$CA$248&lt;&gt;"",COLUMN('Back data'!$A$65:$CA$248)))-H$6)/H75</f>
        <v>6.6323245331616223E-2</v>
      </c>
      <c r="I77" s="13">
        <f t="array" ref="I77">INDEX('Back data'!$A$248:$CA$248,,MAX(IF('Back data'!$A$248:$CA$248&lt;&gt;"",COLUMN('Back data'!$A$65:$CA$248)))-I$6)/I75</f>
        <v>6.5866355040900881E-2</v>
      </c>
      <c r="J77" s="13">
        <f t="array" ref="J77">INDEX('Back data'!$A$248:$CA$248,,MAX(IF('Back data'!$A$248:$CA$248&lt;&gt;"",COLUMN('Back data'!$A$65:$CA$248)))-J$6)/J75</f>
        <v>6.8514809739643717E-2</v>
      </c>
      <c r="K77" s="13">
        <f t="array" ref="K77">INDEX('Back data'!$A$248:$CA$248,,MAX(IF('Back data'!$A$248:$CA$248&lt;&gt;"",COLUMN('Back data'!$A$65:$CA$248)))-K$6)/K75</f>
        <v>3.8399999999999997E-2</v>
      </c>
      <c r="L77" s="13">
        <f t="array" ref="L77">INDEX('Back data'!$A$248:$CA$248,,MAX(IF('Back data'!$A$248:$CA$248&lt;&gt;"",COLUMN('Back data'!$A$65:$CA$248)))-L$6)/L75</f>
        <v>5.16E-2</v>
      </c>
      <c r="M77" s="13">
        <f t="array" ref="M77">INDEX('Back data'!$A$248:$CA$248,,MAX(IF('Back data'!$A$248:$CA$248&lt;&gt;"",COLUMN('Back data'!$A$65:$CA$248)))-M$6)/M75</f>
        <v>5.6299999999999996E-2</v>
      </c>
      <c r="N77" s="13">
        <f t="array" ref="N77">INDEX('Back data'!$A$248:$CA$248,,MAX(IF('Back data'!$A$248:$CA$248&lt;&gt;"",COLUMN('Back data'!$A$65:$CA$248)))-N$6)/N75</f>
        <v>9.5600000000000004E-2</v>
      </c>
      <c r="O77" s="13">
        <f t="array" ref="O77">INDEX('Back data'!$A$248:$CA$248,,MAX(IF('Back data'!$A$248:$CA$248&lt;&gt;"",COLUMN('Back data'!$A$65:$CA$248)))-O$6)/O75</f>
        <v>6.1100000000000002E-2</v>
      </c>
      <c r="P77" s="35">
        <f t="array" ref="P77">INDEX('Back data'!$A$248:$CA$248,,MAX(IF('Back data'!$A$248:$CA$248&lt;&gt;"",COLUMN('Back data'!$A$65:$CA$248)))-P$6)/P75</f>
        <v>6.3399999999999998E-2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90" zoomScaleNormal="90" workbookViewId="0">
      <selection activeCell="B8" sqref="B8:M8"/>
    </sheetView>
  </sheetViews>
  <sheetFormatPr baseColWidth="10" defaultColWidth="11.42578125" defaultRowHeight="15" x14ac:dyDescent="0.25"/>
  <cols>
    <col min="3" max="3" width="24.42578125" bestFit="1" customWidth="1"/>
    <col min="4" max="5" width="15.5703125" bestFit="1" customWidth="1"/>
    <col min="6" max="6" width="15" bestFit="1" customWidth="1"/>
    <col min="7" max="7" width="15.5703125" bestFit="1" customWidth="1"/>
    <col min="8" max="8" width="14.42578125" bestFit="1" customWidth="1"/>
    <col min="9" max="9" width="17.28515625" customWidth="1"/>
    <col min="10" max="10" width="15" bestFit="1" customWidth="1"/>
    <col min="11" max="11" width="14.85546875" customWidth="1"/>
    <col min="12" max="12" width="14.28515625" bestFit="1" customWidth="1"/>
    <col min="13" max="13" width="13.7109375" bestFit="1" customWidth="1"/>
    <col min="14" max="15" width="11.5703125" bestFit="1" customWidth="1"/>
    <col min="16" max="16" width="15.5703125" bestFit="1" customWidth="1"/>
  </cols>
  <sheetData>
    <row r="1" spans="2:19" ht="34.5" customHeight="1" x14ac:dyDescent="0.25"/>
    <row r="2" spans="2:19" ht="27" customHeight="1" x14ac:dyDescent="0.25">
      <c r="B2" s="22"/>
      <c r="C2" s="25" t="s">
        <v>77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25"/>
    <row r="4" spans="2:19" s="18" customFormat="1" ht="25.5" customHeight="1" x14ac:dyDescent="0.25">
      <c r="C4" s="19" t="s">
        <v>78</v>
      </c>
    </row>
    <row r="5" spans="2:19" ht="16.5" thickBot="1" x14ac:dyDescent="0.3">
      <c r="C5" s="3"/>
      <c r="D5" s="37">
        <f>'TAM Automático'!D5</f>
        <v>45413</v>
      </c>
      <c r="E5" s="37">
        <f>'TAM Automático'!E5</f>
        <v>45444</v>
      </c>
      <c r="F5" s="37">
        <f>'TAM Automático'!F5</f>
        <v>45474</v>
      </c>
      <c r="G5" s="37">
        <f>'TAM Automático'!G5</f>
        <v>45505</v>
      </c>
      <c r="H5" s="37">
        <f>'TAM Automático'!H5</f>
        <v>45536</v>
      </c>
      <c r="I5" s="37">
        <f>'TAM Automático'!I5</f>
        <v>45566</v>
      </c>
      <c r="J5" s="37">
        <f>'TAM Automático'!J5</f>
        <v>45597</v>
      </c>
      <c r="K5" s="37">
        <f>'TAM Automático'!K5</f>
        <v>45627</v>
      </c>
      <c r="L5" s="37">
        <f>'TAM Automático'!L5</f>
        <v>45658</v>
      </c>
      <c r="M5" s="37">
        <f>'TAM Automático'!M5</f>
        <v>45689</v>
      </c>
      <c r="N5" s="37">
        <f>'TAM Automático'!N5</f>
        <v>45717</v>
      </c>
      <c r="O5" s="37">
        <f>'TAM Automático'!O5</f>
        <v>45748</v>
      </c>
      <c r="P5" s="37">
        <f>'TAM Automático'!P5</f>
        <v>45778</v>
      </c>
    </row>
    <row r="6" spans="2:19" ht="15.75" x14ac:dyDescent="0.25">
      <c r="C6" s="12" t="s">
        <v>71</v>
      </c>
      <c r="D6" s="13">
        <f>'TAM Automático'!D8</f>
        <v>0.97693383038210624</v>
      </c>
      <c r="E6" s="13">
        <f>'TAM Automático'!E8</f>
        <v>0.97723069810448449</v>
      </c>
      <c r="F6" s="13">
        <f>'TAM Automático'!F8</f>
        <v>0.97963775452806834</v>
      </c>
      <c r="G6" s="13">
        <f>'TAM Automático'!G8</f>
        <v>0.98011708825803601</v>
      </c>
      <c r="H6" s="13">
        <f>'TAM Automático'!H8</f>
        <v>0.96562162162162157</v>
      </c>
      <c r="I6" s="13">
        <f>'TAM Automático'!I8</f>
        <v>0.97899786780383802</v>
      </c>
      <c r="J6" s="13">
        <f>'TAM Automático'!J8</f>
        <v>0.97973186952391</v>
      </c>
      <c r="K6" s="13">
        <f>'TAM Automático'!K8</f>
        <v>0.9859</v>
      </c>
      <c r="L6" s="13">
        <f>'TAM Automático'!L8</f>
        <v>0.98620000000000008</v>
      </c>
      <c r="M6" s="13">
        <f>'TAM Automático'!M8</f>
        <v>0.97750000000000004</v>
      </c>
      <c r="N6" s="13">
        <f>'TAM Automático'!N8</f>
        <v>0.98419999999999996</v>
      </c>
      <c r="O6" s="13">
        <f>'TAM Automático'!O8</f>
        <v>0.98340000000000005</v>
      </c>
      <c r="P6" s="13">
        <f>'TAM Automático'!P8</f>
        <v>0.98209999999999997</v>
      </c>
    </row>
    <row r="7" spans="2:19" ht="15.75" x14ac:dyDescent="0.25">
      <c r="C7" s="12" t="s">
        <v>72</v>
      </c>
      <c r="D7" s="13">
        <f>'TAM Automático'!D9</f>
        <v>2.3066169617893754E-2</v>
      </c>
      <c r="E7" s="13">
        <f>'TAM Automático'!E9</f>
        <v>2.2769301895515487E-2</v>
      </c>
      <c r="F7" s="13">
        <f>'TAM Automático'!F9</f>
        <v>2.0362245471931602E-2</v>
      </c>
      <c r="G7" s="13">
        <f>'TAM Automático'!G9</f>
        <v>1.988291174196399E-2</v>
      </c>
      <c r="H7" s="13">
        <f>'TAM Automático'!H9</f>
        <v>3.4378378378378378E-2</v>
      </c>
      <c r="I7" s="13">
        <f>'TAM Automático'!I9</f>
        <v>2.1002132196162048E-2</v>
      </c>
      <c r="J7" s="13">
        <f>'TAM Automático'!J9</f>
        <v>2.0268130476089937E-2</v>
      </c>
      <c r="K7" s="13">
        <f>'TAM Automático'!K9</f>
        <v>1.41E-2</v>
      </c>
      <c r="L7" s="13">
        <f>'TAM Automático'!L9</f>
        <v>1.38E-2</v>
      </c>
      <c r="M7" s="13">
        <f>'TAM Automático'!M9</f>
        <v>2.2499999999999999E-2</v>
      </c>
      <c r="N7" s="13">
        <f>'TAM Automático'!N9</f>
        <v>1.5800000000000002E-2</v>
      </c>
      <c r="O7" s="13">
        <f>'TAM Automático'!O9</f>
        <v>1.66E-2</v>
      </c>
      <c r="P7" s="13">
        <f>'TAM Automático'!P9</f>
        <v>1.7899999999999999E-2</v>
      </c>
    </row>
    <row r="9" spans="2:19" s="18" customFormat="1" ht="29.25" customHeight="1" x14ac:dyDescent="0.25">
      <c r="C9" s="19" t="s">
        <v>79</v>
      </c>
    </row>
    <row r="10" spans="2:19" ht="16.5" thickBot="1" x14ac:dyDescent="0.3">
      <c r="C10" s="3"/>
      <c r="D10" s="37">
        <f>D5</f>
        <v>45413</v>
      </c>
      <c r="E10" s="37">
        <f t="shared" ref="E10:P10" si="0">E5</f>
        <v>45444</v>
      </c>
      <c r="F10" s="37">
        <f t="shared" si="0"/>
        <v>45474</v>
      </c>
      <c r="G10" s="37">
        <f t="shared" si="0"/>
        <v>45505</v>
      </c>
      <c r="H10" s="37">
        <f t="shared" si="0"/>
        <v>45536</v>
      </c>
      <c r="I10" s="37">
        <f t="shared" si="0"/>
        <v>45566</v>
      </c>
      <c r="J10" s="37">
        <f t="shared" si="0"/>
        <v>45597</v>
      </c>
      <c r="K10" s="37">
        <f t="shared" si="0"/>
        <v>45627</v>
      </c>
      <c r="L10" s="37">
        <f t="shared" si="0"/>
        <v>45658</v>
      </c>
      <c r="M10" s="37">
        <f t="shared" si="0"/>
        <v>45689</v>
      </c>
      <c r="N10" s="37">
        <f t="shared" si="0"/>
        <v>45717</v>
      </c>
      <c r="O10" s="37">
        <f t="shared" si="0"/>
        <v>45748</v>
      </c>
      <c r="P10" s="37">
        <f t="shared" si="0"/>
        <v>45778</v>
      </c>
    </row>
    <row r="11" spans="2:19" ht="15.75" x14ac:dyDescent="0.25">
      <c r="C11" s="12" t="s">
        <v>71</v>
      </c>
      <c r="D11" s="13">
        <f>IF(Leche!$D$29=$R$11,'TAM Automático'!D13,'TAM Automático'!D18)</f>
        <v>0.98758844681591473</v>
      </c>
      <c r="E11" s="13">
        <f>IF(Leche!$D$29=$R$11,'TAM Automático'!E13,'TAM Automático'!E18)</f>
        <v>0.9898745829018526</v>
      </c>
      <c r="F11" s="13">
        <f>IF(Leche!$D$29=$R$11,'TAM Automático'!F13,'TAM Automático'!F18)</f>
        <v>0.98990691936750019</v>
      </c>
      <c r="G11" s="13">
        <f>IF(Leche!$D$29=$R$11,'TAM Automático'!G13,'TAM Automático'!G18)</f>
        <v>0.99208269188475917</v>
      </c>
      <c r="H11" s="13">
        <f>IF(Leche!$D$29=$R$11,'TAM Automático'!H13,'TAM Automático'!H18)</f>
        <v>0.98091152815013405</v>
      </c>
      <c r="I11" s="13">
        <f>IF(Leche!$D$29=$R$11,'TAM Automático'!I13,'TAM Automático'!I18)</f>
        <v>0.99353196903827801</v>
      </c>
      <c r="J11" s="13">
        <f>IF(Leche!$D$29=$R$11,'TAM Automático'!J13,'TAM Automático'!J18)</f>
        <v>0.99182389937106918</v>
      </c>
      <c r="K11" s="13">
        <f>IF(Leche!$D$29=$R$11,'TAM Automático'!K13,'TAM Automático'!K18)</f>
        <v>0.99780000000000002</v>
      </c>
      <c r="L11" s="13">
        <f>IF(Leche!$D$29=$R$11,'TAM Automático'!L13,'TAM Automático'!L18)</f>
        <v>0.99719999999999998</v>
      </c>
      <c r="M11" s="13">
        <f>IF(Leche!$D$29=$R$11,'TAM Automático'!M13,'TAM Automático'!M18)</f>
        <v>0.99819999999999998</v>
      </c>
      <c r="N11" s="13">
        <f>IF(Leche!$D$29=$R$11,'TAM Automático'!N13,'TAM Automático'!N18)</f>
        <v>0.99690000000000001</v>
      </c>
      <c r="O11" s="13">
        <f>IF(Leche!$D$29=$R$11,'TAM Automático'!O13,'TAM Automático'!O18)</f>
        <v>0.998</v>
      </c>
      <c r="P11" s="13">
        <f>IF(Leche!$D$29=$R$11,'TAM Automático'!P13,'TAM Automático'!P18)</f>
        <v>0.9948999999999999</v>
      </c>
      <c r="R11">
        <v>1</v>
      </c>
      <c r="S11" s="19" t="s">
        <v>80</v>
      </c>
    </row>
    <row r="12" spans="2:19" ht="15.75" x14ac:dyDescent="0.25">
      <c r="C12" s="12" t="s">
        <v>72</v>
      </c>
      <c r="D12" s="13">
        <f>IF(Leche!$D$29=$R$11,'TAM Automático'!D14,'TAM Automático'!D19)</f>
        <v>1.2411553184085374E-2</v>
      </c>
      <c r="E12" s="13">
        <f>IF(Leche!$D$29=$R$11,'TAM Automático'!E14,'TAM Automático'!E19)</f>
        <v>1.0125417098147509E-2</v>
      </c>
      <c r="F12" s="13">
        <f>IF(Leche!$D$29=$R$11,'TAM Automático'!F14,'TAM Automático'!F19)</f>
        <v>1.009308063249972E-2</v>
      </c>
      <c r="G12" s="13">
        <f>IF(Leche!$D$29=$R$11,'TAM Automático'!G14,'TAM Automático'!G19)</f>
        <v>7.9173081152408183E-3</v>
      </c>
      <c r="H12" s="13">
        <f>IF(Leche!$D$29=$R$11,'TAM Automático'!H14,'TAM Automático'!H19)</f>
        <v>1.9088471849865951E-2</v>
      </c>
      <c r="I12" s="13">
        <f>IF(Leche!$D$29=$R$11,'TAM Automático'!I14,'TAM Automático'!I19)</f>
        <v>6.4680309617219803E-3</v>
      </c>
      <c r="J12" s="13">
        <f>IF(Leche!$D$29=$R$11,'TAM Automático'!J14,'TAM Automático'!J19)</f>
        <v>8.1761006289308175E-3</v>
      </c>
      <c r="K12" s="13">
        <f>IF(Leche!$D$29=$R$11,'TAM Automático'!K14,'TAM Automático'!K19)</f>
        <v>2.2000000000000001E-3</v>
      </c>
      <c r="L12" s="13">
        <f>IF(Leche!$D$29=$R$11,'TAM Automático'!L14,'TAM Automático'!L19)</f>
        <v>2.8000000000000004E-3</v>
      </c>
      <c r="M12" s="13">
        <f>IF(Leche!$D$29=$R$11,'TAM Automático'!M14,'TAM Automático'!M19)</f>
        <v>1.8E-3</v>
      </c>
      <c r="N12" s="13">
        <f>IF(Leche!$D$29=$R$11,'TAM Automático'!N14,'TAM Automático'!N19)</f>
        <v>3.0999999999999999E-3</v>
      </c>
      <c r="O12" s="13">
        <f>IF(Leche!$D$29=$R$11,'TAM Automático'!O14,'TAM Automático'!O19)</f>
        <v>2E-3</v>
      </c>
      <c r="P12" s="13">
        <f>IF(Leche!$D$29=$R$11,'TAM Automático'!P14,'TAM Automático'!P19)</f>
        <v>5.1000000000000004E-3</v>
      </c>
      <c r="R12">
        <v>2</v>
      </c>
      <c r="S12" s="19" t="s">
        <v>81</v>
      </c>
    </row>
    <row r="14" spans="2:19" s="18" customFormat="1" ht="29.25" customHeight="1" x14ac:dyDescent="0.25">
      <c r="C14" s="19" t="s">
        <v>82</v>
      </c>
    </row>
    <row r="15" spans="2:19" ht="16.5" thickBot="1" x14ac:dyDescent="0.3">
      <c r="C15" s="3"/>
      <c r="D15" s="37">
        <f>D10</f>
        <v>45413</v>
      </c>
      <c r="E15" s="37">
        <f t="shared" ref="E15:P15" si="1">E10</f>
        <v>45444</v>
      </c>
      <c r="F15" s="37">
        <f t="shared" si="1"/>
        <v>45474</v>
      </c>
      <c r="G15" s="37">
        <f t="shared" si="1"/>
        <v>45505</v>
      </c>
      <c r="H15" s="37">
        <f t="shared" si="1"/>
        <v>45536</v>
      </c>
      <c r="I15" s="37">
        <f t="shared" si="1"/>
        <v>45566</v>
      </c>
      <c r="J15" s="37">
        <f t="shared" si="1"/>
        <v>45597</v>
      </c>
      <c r="K15" s="37">
        <f t="shared" si="1"/>
        <v>45627</v>
      </c>
      <c r="L15" s="37">
        <f t="shared" si="1"/>
        <v>45658</v>
      </c>
      <c r="M15" s="37">
        <f t="shared" si="1"/>
        <v>45689</v>
      </c>
      <c r="N15" s="37">
        <f t="shared" si="1"/>
        <v>45717</v>
      </c>
      <c r="O15" s="37">
        <f t="shared" si="1"/>
        <v>45748</v>
      </c>
      <c r="P15" s="37">
        <f t="shared" si="1"/>
        <v>45778</v>
      </c>
      <c r="R15">
        <v>1</v>
      </c>
      <c r="S15" s="19" t="s">
        <v>60</v>
      </c>
    </row>
    <row r="16" spans="2:19" ht="15.75" x14ac:dyDescent="0.25">
      <c r="C16" s="12" t="s">
        <v>71</v>
      </c>
      <c r="D16" s="13">
        <f>IF(Leche!$N$29=$R$15,'TAM Automático'!D23,IF(Leche!$N$29=$R$17,'TAM Automático'!D33,IF(Leche!$N$29=$R$16,'TAM Automático'!D28,'TAM Automático'!D38)))</f>
        <v>0.96574624257252717</v>
      </c>
      <c r="E16" s="13">
        <f>IF(Leche!$N$29=$R$15,'TAM Automático'!E23,IF(Leche!$N$29=$R$17,'TAM Automático'!E33,IF(Leche!$N$29=$R$16,'TAM Automático'!E28,'TAM Automático'!E38)))</f>
        <v>0.97270977239270751</v>
      </c>
      <c r="F16" s="13">
        <f>IF(Leche!$N$29=$R$15,'TAM Automático'!F23,IF(Leche!$N$29=$R$17,'TAM Automático'!F33,IF(Leche!$N$29=$R$16,'TAM Automático'!F28,'TAM Automático'!F38)))</f>
        <v>0.97006123837604896</v>
      </c>
      <c r="G16" s="13">
        <f>IF(Leche!$N$29=$R$15,'TAM Automático'!G23,IF(Leche!$N$29=$R$17,'TAM Automático'!G33,IF(Leche!$N$29=$R$16,'TAM Automático'!G28,'TAM Automático'!G38)))</f>
        <v>0.97348863006100939</v>
      </c>
      <c r="H16" s="13">
        <f>IF(Leche!$N$29=$R$15,'TAM Automático'!H23,IF(Leche!$N$29=$R$17,'TAM Automático'!H33,IF(Leche!$N$29=$R$16,'TAM Automático'!H28,'TAM Automático'!H38)))</f>
        <v>0.95014630974314518</v>
      </c>
      <c r="I16" s="13">
        <f>IF(Leche!$N$29=$R$15,'TAM Automático'!I23,IF(Leche!$N$29=$R$17,'TAM Automático'!I33,IF(Leche!$N$29=$R$16,'TAM Automático'!I28,'TAM Automático'!I38)))</f>
        <v>0.98162981950229633</v>
      </c>
      <c r="J16" s="13">
        <f>IF(Leche!$N$29=$R$15,'TAM Automático'!J23,IF(Leche!$N$29=$R$17,'TAM Automático'!J33,IF(Leche!$N$29=$R$16,'TAM Automático'!J28,'TAM Automático'!J38)))</f>
        <v>0.97829979985252291</v>
      </c>
      <c r="K16" s="13">
        <f>IF(Leche!$N$29=$R$15,'TAM Automático'!K23,IF(Leche!$N$29=$R$17,'TAM Automático'!K33,IF(Leche!$N$29=$R$16,'TAM Automático'!K28,'TAM Automático'!K38)))</f>
        <v>0.99560000000000004</v>
      </c>
      <c r="L16" s="13">
        <f>IF(Leche!$N$29=$R$15,'TAM Automático'!L23,IF(Leche!$N$29=$R$17,'TAM Automático'!L33,IF(Leche!$N$29=$R$16,'TAM Automático'!L28,'TAM Automático'!L38)))</f>
        <v>0.9887999999999999</v>
      </c>
      <c r="M16" s="13">
        <f>IF(Leche!$N$29=$R$15,'TAM Automático'!M23,IF(Leche!$N$29=$R$17,'TAM Automático'!M33,IF(Leche!$N$29=$R$16,'TAM Automático'!M28,'TAM Automático'!M38)))</f>
        <v>0.96050000000000002</v>
      </c>
      <c r="N16" s="13">
        <f>IF(Leche!$N$29=$R$15,'TAM Automático'!N23,IF(Leche!$N$29=$R$17,'TAM Automático'!N33,IF(Leche!$N$29=$R$16,'TAM Automático'!N28,'TAM Automático'!N38)))</f>
        <v>0.98430000000000006</v>
      </c>
      <c r="O16" s="13">
        <f>IF(Leche!$N$29=$R$15,'TAM Automático'!O23,IF(Leche!$N$29=$R$17,'TAM Automático'!O33,IF(Leche!$N$29=$R$16,'TAM Automático'!O28,'TAM Automático'!O38)))</f>
        <v>0.99060000000000004</v>
      </c>
      <c r="P16" s="13">
        <f>IF(Leche!$N$29=$R$15,'TAM Automático'!P23,IF(Leche!$N$29=$R$17,'TAM Automático'!P33,IF(Leche!$N$29=$R$16,'TAM Automático'!P28,'TAM Automático'!P38)))</f>
        <v>0.99010000000000009</v>
      </c>
      <c r="R16">
        <v>2</v>
      </c>
      <c r="S16" s="19" t="s">
        <v>84</v>
      </c>
    </row>
    <row r="17" spans="2:19" ht="15.75" x14ac:dyDescent="0.25">
      <c r="C17" s="12" t="s">
        <v>72</v>
      </c>
      <c r="D17" s="13">
        <f>IF(Leche!$N$29=$R$15,'TAM Automático'!D24,IF(Leche!$N$29=$R$17,'TAM Automático'!D34,IF(Leche!$N$29=$R$16,'TAM Automático'!D29,'TAM Automático'!D39)))</f>
        <v>3.4253757427472914E-2</v>
      </c>
      <c r="E17" s="13">
        <f>IF(Leche!$N$29=$R$15,'TAM Automático'!E24,IF(Leche!$N$29=$R$17,'TAM Automático'!E34,IF(Leche!$N$29=$R$16,'TAM Automático'!E29,'TAM Automático'!E39)))</f>
        <v>2.7290227607292494E-2</v>
      </c>
      <c r="F17" s="13">
        <f>IF(Leche!$N$29=$R$15,'TAM Automático'!F24,IF(Leche!$N$29=$R$17,'TAM Automático'!F34,IF(Leche!$N$29=$R$16,'TAM Automático'!F29,'TAM Automático'!F39)))</f>
        <v>2.9938761623951007E-2</v>
      </c>
      <c r="G17" s="13">
        <f>IF(Leche!$N$29=$R$15,'TAM Automático'!G24,IF(Leche!$N$29=$R$17,'TAM Automático'!G34,IF(Leche!$N$29=$R$16,'TAM Automático'!G29,'TAM Automático'!G39)))</f>
        <v>2.6511369938990573E-2</v>
      </c>
      <c r="H17" s="13">
        <f>IF(Leche!$N$29=$R$15,'TAM Automático'!H24,IF(Leche!$N$29=$R$17,'TAM Automático'!H34,IF(Leche!$N$29=$R$16,'TAM Automático'!H29,'TAM Automático'!H39)))</f>
        <v>4.9853690256854884E-2</v>
      </c>
      <c r="I17" s="13">
        <f>IF(Leche!$N$29=$R$15,'TAM Automático'!I24,IF(Leche!$N$29=$R$17,'TAM Automático'!I34,IF(Leche!$N$29=$R$16,'TAM Automático'!I29,'TAM Automático'!I39)))</f>
        <v>1.8370180497703729E-2</v>
      </c>
      <c r="J17" s="13">
        <f>IF(Leche!$N$29=$R$15,'TAM Automático'!J24,IF(Leche!$N$29=$R$17,'TAM Automático'!J34,IF(Leche!$N$29=$R$16,'TAM Automático'!J29,'TAM Automático'!J39)))</f>
        <v>2.1700200147477089E-2</v>
      </c>
      <c r="K17" s="13">
        <f>IF(Leche!$N$29=$R$15,'TAM Automático'!K24,IF(Leche!$N$29=$R$17,'TAM Automático'!K34,IF(Leche!$N$29=$R$16,'TAM Automático'!K29,'TAM Automático'!K39)))</f>
        <v>4.4000000000000003E-3</v>
      </c>
      <c r="L17" s="13">
        <f>IF(Leche!$N$29=$R$15,'TAM Automático'!L24,IF(Leche!$N$29=$R$17,'TAM Automático'!L34,IF(Leche!$N$29=$R$16,'TAM Automático'!L29,'TAM Automático'!L39)))</f>
        <v>1.1200000000000002E-2</v>
      </c>
      <c r="M17" s="13">
        <f>IF(Leche!$N$29=$R$15,'TAM Automático'!M24,IF(Leche!$N$29=$R$17,'TAM Automático'!M34,IF(Leche!$N$29=$R$16,'TAM Automático'!M29,'TAM Automático'!M39)))</f>
        <v>3.95E-2</v>
      </c>
      <c r="N17" s="13">
        <f>IF(Leche!$N$29=$R$15,'TAM Automático'!N24,IF(Leche!$N$29=$R$17,'TAM Automático'!N34,IF(Leche!$N$29=$R$16,'TAM Automático'!N29,'TAM Automático'!N39)))</f>
        <v>1.5700000000000002E-2</v>
      </c>
      <c r="O17" s="13">
        <f>IF(Leche!$N$29=$R$15,'TAM Automático'!O24,IF(Leche!$N$29=$R$17,'TAM Automático'!O34,IF(Leche!$N$29=$R$16,'TAM Automático'!O29,'TAM Automático'!O39)))</f>
        <v>9.3999999999999986E-3</v>
      </c>
      <c r="P17" s="13">
        <f>IF(Leche!$N$29=$R$15,'TAM Automático'!P24,IF(Leche!$N$29=$R$17,'TAM Automático'!P34,IF(Leche!$N$29=$R$16,'TAM Automático'!P29,'TAM Automático'!P39)))</f>
        <v>9.8999999999999991E-3</v>
      </c>
      <c r="R17">
        <v>3</v>
      </c>
      <c r="S17" s="7" t="s">
        <v>64</v>
      </c>
    </row>
    <row r="18" spans="2:19" ht="15.75" x14ac:dyDescent="0.25">
      <c r="S18" s="7" t="s">
        <v>68</v>
      </c>
    </row>
    <row r="19" spans="2:19" s="18" customFormat="1" ht="29.25" customHeight="1" x14ac:dyDescent="0.25">
      <c r="C19" s="19"/>
    </row>
    <row r="20" spans="2:19" ht="15.75" x14ac:dyDescent="0.25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75" x14ac:dyDescent="0.25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75" x14ac:dyDescent="0.25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75" x14ac:dyDescent="0.25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25">
      <c r="B24" s="22"/>
      <c r="C24" s="25" t="s">
        <v>83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75" x14ac:dyDescent="0.25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75" x14ac:dyDescent="0.25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75" x14ac:dyDescent="0.25">
      <c r="B27" s="18"/>
      <c r="C27" s="19" t="s">
        <v>78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5" thickBot="1" x14ac:dyDescent="0.3">
      <c r="C28" s="3"/>
      <c r="D28" s="37">
        <f>D5</f>
        <v>45413</v>
      </c>
      <c r="E28" s="37">
        <f t="shared" ref="E28:P28" si="2">E5</f>
        <v>45444</v>
      </c>
      <c r="F28" s="37">
        <f t="shared" si="2"/>
        <v>45474</v>
      </c>
      <c r="G28" s="37">
        <f t="shared" si="2"/>
        <v>45505</v>
      </c>
      <c r="H28" s="37">
        <f t="shared" si="2"/>
        <v>45536</v>
      </c>
      <c r="I28" s="37">
        <f t="shared" si="2"/>
        <v>45566</v>
      </c>
      <c r="J28" s="37">
        <f t="shared" si="2"/>
        <v>45597</v>
      </c>
      <c r="K28" s="37">
        <f t="shared" si="2"/>
        <v>45627</v>
      </c>
      <c r="L28" s="37">
        <f t="shared" si="2"/>
        <v>45658</v>
      </c>
      <c r="M28" s="37">
        <f t="shared" si="2"/>
        <v>45689</v>
      </c>
      <c r="N28" s="37">
        <f t="shared" si="2"/>
        <v>45717</v>
      </c>
      <c r="O28" s="37">
        <f t="shared" si="2"/>
        <v>45748</v>
      </c>
      <c r="P28" s="37">
        <f t="shared" si="2"/>
        <v>45778</v>
      </c>
    </row>
    <row r="29" spans="2:19" ht="15.75" x14ac:dyDescent="0.25">
      <c r="C29" s="12" t="s">
        <v>71</v>
      </c>
      <c r="D29" s="13">
        <f>'TAM Automático'!D46</f>
        <v>0.96055437100213226</v>
      </c>
      <c r="E29" s="13">
        <f>'TAM Automático'!E46</f>
        <v>0.96444807087073092</v>
      </c>
      <c r="F29" s="13">
        <f>'TAM Automático'!F46</f>
        <v>0.96321865097329107</v>
      </c>
      <c r="G29" s="13">
        <f>'TAM Automático'!G46</f>
        <v>0.96606984969053944</v>
      </c>
      <c r="H29" s="13">
        <f>'TAM Automático'!H46</f>
        <v>0.9621604139715394</v>
      </c>
      <c r="I29" s="13">
        <f>'TAM Automático'!I46</f>
        <v>0.96269054471804716</v>
      </c>
      <c r="J29" s="13">
        <f>'TAM Automático'!J46</f>
        <v>0.96407501053518752</v>
      </c>
      <c r="K29" s="13">
        <f>'TAM Automático'!K46</f>
        <v>0.95050000000000001</v>
      </c>
      <c r="L29" s="13">
        <f>'TAM Automático'!L46</f>
        <v>0.94799999999999995</v>
      </c>
      <c r="M29" s="13">
        <f>'TAM Automático'!M46</f>
        <v>0.94379999999999997</v>
      </c>
      <c r="N29" s="13">
        <f>'TAM Automático'!N46</f>
        <v>0.93469999999999998</v>
      </c>
      <c r="O29" s="13">
        <f>'TAM Automático'!O46</f>
        <v>0.94310000000000005</v>
      </c>
      <c r="P29" s="13">
        <f>'TAM Automático'!P46</f>
        <v>0.93969999999999998</v>
      </c>
    </row>
    <row r="30" spans="2:19" ht="15.75" x14ac:dyDescent="0.25">
      <c r="C30" s="12" t="s">
        <v>72</v>
      </c>
      <c r="D30" s="13">
        <f>'TAM Automático'!D47</f>
        <v>3.9445628997867806E-2</v>
      </c>
      <c r="E30" s="13">
        <f>'TAM Automático'!E47</f>
        <v>3.5551929129269147E-2</v>
      </c>
      <c r="F30" s="13">
        <f>'TAM Automático'!F47</f>
        <v>3.6781349026708918E-2</v>
      </c>
      <c r="G30" s="13">
        <f>'TAM Automático'!G47</f>
        <v>3.3930150309460658E-2</v>
      </c>
      <c r="H30" s="13">
        <f>'TAM Automático'!H47</f>
        <v>3.7839586028460541E-2</v>
      </c>
      <c r="I30" s="13">
        <f>'TAM Automático'!I47</f>
        <v>3.7309455281952883E-2</v>
      </c>
      <c r="J30" s="13">
        <f>'TAM Automático'!J47</f>
        <v>3.5924989464812478E-2</v>
      </c>
      <c r="K30" s="13">
        <f>'TAM Automático'!K47</f>
        <v>4.9500000000000002E-2</v>
      </c>
      <c r="L30" s="13">
        <f>'TAM Automático'!L47</f>
        <v>5.2000000000000005E-2</v>
      </c>
      <c r="M30" s="13">
        <f>'TAM Automático'!M47</f>
        <v>5.62E-2</v>
      </c>
      <c r="N30" s="13">
        <f>'TAM Automático'!N47</f>
        <v>6.5299999999999997E-2</v>
      </c>
      <c r="O30" s="13">
        <f>'TAM Automático'!O47</f>
        <v>5.6900000000000006E-2</v>
      </c>
      <c r="P30" s="13">
        <f>'TAM Automático'!P47</f>
        <v>6.0299999999999999E-2</v>
      </c>
    </row>
    <row r="32" spans="2:19" ht="15.75" x14ac:dyDescent="0.25">
      <c r="B32" s="18"/>
      <c r="C32" s="19" t="s">
        <v>79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5" thickBot="1" x14ac:dyDescent="0.3">
      <c r="C33" s="3"/>
      <c r="D33" s="37">
        <f>D28</f>
        <v>45413</v>
      </c>
      <c r="E33" s="37">
        <f t="shared" ref="E33:P33" si="3">E28</f>
        <v>45444</v>
      </c>
      <c r="F33" s="37">
        <f t="shared" si="3"/>
        <v>45474</v>
      </c>
      <c r="G33" s="37">
        <f t="shared" si="3"/>
        <v>45505</v>
      </c>
      <c r="H33" s="37">
        <f t="shared" si="3"/>
        <v>45536</v>
      </c>
      <c r="I33" s="37">
        <f t="shared" si="3"/>
        <v>45566</v>
      </c>
      <c r="J33" s="37">
        <f t="shared" si="3"/>
        <v>45597</v>
      </c>
      <c r="K33" s="37">
        <f t="shared" si="3"/>
        <v>45627</v>
      </c>
      <c r="L33" s="37">
        <f t="shared" si="3"/>
        <v>45658</v>
      </c>
      <c r="M33" s="37">
        <f t="shared" si="3"/>
        <v>45689</v>
      </c>
      <c r="N33" s="37">
        <f t="shared" si="3"/>
        <v>45717</v>
      </c>
      <c r="O33" s="37">
        <f t="shared" si="3"/>
        <v>45748</v>
      </c>
      <c r="P33" s="37">
        <f t="shared" si="3"/>
        <v>45778</v>
      </c>
    </row>
    <row r="34" spans="2:20" ht="15.75" x14ac:dyDescent="0.25">
      <c r="C34" s="12" t="s">
        <v>71</v>
      </c>
      <c r="D34" s="13">
        <f>IF(Derivados!$D$29=$R$34,'TAM Automático'!D51,'TAM Automático'!D56)</f>
        <v>0.97369044797345339</v>
      </c>
      <c r="E34" s="13">
        <f>IF(Derivados!$D$29=$R$34,'TAM Automático'!E51,'TAM Automático'!E56)</f>
        <v>0.97504664179104472</v>
      </c>
      <c r="F34" s="13">
        <f>IF(Derivados!$D$29=$R$34,'TAM Automático'!F51,'TAM Automático'!F56)</f>
        <v>0.97373188405797106</v>
      </c>
      <c r="G34" s="13">
        <f>IF(Derivados!$D$29=$R$34,'TAM Automático'!G51,'TAM Automático'!G56)</f>
        <v>0.97591160220994466</v>
      </c>
      <c r="H34" s="13">
        <f>IF(Derivados!$D$29=$R$34,'TAM Automático'!H51,'TAM Automático'!H56)</f>
        <v>0.97341513292433535</v>
      </c>
      <c r="I34" s="13">
        <f>IF(Derivados!$D$29=$R$34,'TAM Automático'!I51,'TAM Automático'!I56)</f>
        <v>0.97368421052631582</v>
      </c>
      <c r="J34" s="13">
        <f>IF(Derivados!$D$29=$R$34,'TAM Automático'!J51,'TAM Automático'!J56)</f>
        <v>0.97233326320218816</v>
      </c>
      <c r="K34" s="13">
        <f>IF(Derivados!$D$29=$R$34,'TAM Automático'!K51,'TAM Automático'!K56)</f>
        <v>0.98049999999999993</v>
      </c>
      <c r="L34" s="13">
        <f>IF(Derivados!$D$29=$R$34,'TAM Automático'!L51,'TAM Automático'!L56)</f>
        <v>0.97959999999999992</v>
      </c>
      <c r="M34" s="13">
        <f>IF(Derivados!$D$29=$R$34,'TAM Automático'!M51,'TAM Automático'!M56)</f>
        <v>0.97589999999999999</v>
      </c>
      <c r="N34" s="13">
        <f>IF(Derivados!$D$29=$R$34,'TAM Automático'!N51,'TAM Automático'!N56)</f>
        <v>0.96140000000000003</v>
      </c>
      <c r="O34" s="13">
        <f>IF(Derivados!$D$29=$R$34,'TAM Automático'!O51,'TAM Automático'!O56)</f>
        <v>0.97499999999999998</v>
      </c>
      <c r="P34" s="13">
        <f>IF(Derivados!$D$29=$R$34,'TAM Automático'!P51,'TAM Automático'!P56)</f>
        <v>0.97540000000000004</v>
      </c>
      <c r="R34">
        <v>1</v>
      </c>
      <c r="S34" s="19" t="s">
        <v>80</v>
      </c>
    </row>
    <row r="35" spans="2:20" ht="15.75" x14ac:dyDescent="0.25">
      <c r="C35" s="12" t="s">
        <v>72</v>
      </c>
      <c r="D35" s="13">
        <f>IF(Derivados!$D$29=$R$34,'TAM Automático'!D52,'TAM Automático'!D57)</f>
        <v>2.6309552026546577E-2</v>
      </c>
      <c r="E35" s="13">
        <f>IF(Derivados!$D$29=$R$34,'TAM Automático'!E52,'TAM Automático'!E57)</f>
        <v>2.4953358208955223E-2</v>
      </c>
      <c r="F35" s="13">
        <f>IF(Derivados!$D$29=$R$34,'TAM Automático'!F52,'TAM Automático'!F57)</f>
        <v>2.6268115942028984E-2</v>
      </c>
      <c r="G35" s="13">
        <f>IF(Derivados!$D$29=$R$34,'TAM Automático'!G52,'TAM Automático'!G57)</f>
        <v>2.4088397790055251E-2</v>
      </c>
      <c r="H35" s="13">
        <f>IF(Derivados!$D$29=$R$34,'TAM Automático'!H52,'TAM Automático'!H57)</f>
        <v>2.6584867075664625E-2</v>
      </c>
      <c r="I35" s="13">
        <f>IF(Derivados!$D$29=$R$34,'TAM Automático'!I52,'TAM Automático'!I57)</f>
        <v>2.6315789473684213E-2</v>
      </c>
      <c r="J35" s="13">
        <f>IF(Derivados!$D$29=$R$34,'TAM Automático'!J52,'TAM Automático'!J57)</f>
        <v>2.7666736797811908E-2</v>
      </c>
      <c r="K35" s="13">
        <f>IF(Derivados!$D$29=$R$34,'TAM Automático'!K52,'TAM Automático'!K57)</f>
        <v>1.95E-2</v>
      </c>
      <c r="L35" s="13">
        <f>IF(Derivados!$D$29=$R$34,'TAM Automático'!L52,'TAM Automático'!L57)</f>
        <v>2.0400000000000001E-2</v>
      </c>
      <c r="M35" s="13">
        <f>IF(Derivados!$D$29=$R$34,'TAM Automático'!M52,'TAM Automático'!M57)</f>
        <v>2.41E-2</v>
      </c>
      <c r="N35" s="13">
        <f>IF(Derivados!$D$29=$R$34,'TAM Automático'!N52,'TAM Automático'!N57)</f>
        <v>3.8599999999999995E-2</v>
      </c>
      <c r="O35" s="13">
        <f>IF(Derivados!$D$29=$R$34,'TAM Automático'!O52,'TAM Automático'!O57)</f>
        <v>2.5000000000000001E-2</v>
      </c>
      <c r="P35" s="13">
        <f>IF(Derivados!$D$29=$R$34,'TAM Automático'!P52,'TAM Automático'!P57)</f>
        <v>2.46E-2</v>
      </c>
      <c r="R35">
        <v>2</v>
      </c>
      <c r="S35" s="19" t="s">
        <v>81</v>
      </c>
    </row>
    <row r="37" spans="2:20" ht="15.75" x14ac:dyDescent="0.25">
      <c r="B37" s="18"/>
      <c r="C37" s="19" t="s">
        <v>82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5" thickBot="1" x14ac:dyDescent="0.3">
      <c r="C38" s="3"/>
      <c r="D38" s="37">
        <f>D33</f>
        <v>45413</v>
      </c>
      <c r="E38" s="37">
        <f t="shared" ref="E38:P38" si="4">E33</f>
        <v>45444</v>
      </c>
      <c r="F38" s="37">
        <f t="shared" si="4"/>
        <v>45474</v>
      </c>
      <c r="G38" s="37">
        <f t="shared" si="4"/>
        <v>45505</v>
      </c>
      <c r="H38" s="37">
        <f t="shared" si="4"/>
        <v>45536</v>
      </c>
      <c r="I38" s="37">
        <f t="shared" si="4"/>
        <v>45566</v>
      </c>
      <c r="J38" s="37">
        <f t="shared" si="4"/>
        <v>45597</v>
      </c>
      <c r="K38" s="37">
        <f t="shared" si="4"/>
        <v>45627</v>
      </c>
      <c r="L38" s="37">
        <f t="shared" si="4"/>
        <v>45658</v>
      </c>
      <c r="M38" s="37">
        <f t="shared" si="4"/>
        <v>45689</v>
      </c>
      <c r="N38" s="37">
        <f t="shared" si="4"/>
        <v>45717</v>
      </c>
      <c r="O38" s="37">
        <f t="shared" si="4"/>
        <v>45748</v>
      </c>
      <c r="P38" s="37">
        <f t="shared" si="4"/>
        <v>45778</v>
      </c>
      <c r="R38">
        <v>1</v>
      </c>
      <c r="S38" s="19" t="s">
        <v>60</v>
      </c>
    </row>
    <row r="39" spans="2:20" ht="15.75" x14ac:dyDescent="0.25">
      <c r="C39" s="12" t="s">
        <v>71</v>
      </c>
      <c r="D39" s="13">
        <f>IF(Derivados!$N$29=$R$38,'TAM Automático'!D61,IF(Derivados!$N$29=$R$40,'TAM Automático'!D71,IF(Derivados!$N$29=$R$39,'TAM Automático'!D66,'TAM Automático'!D76)))</f>
        <v>0.98287064382752509</v>
      </c>
      <c r="E39" s="13">
        <f>IF(Derivados!$N$29=$R$38,'TAM Automático'!E61,IF(Derivados!$N$29=$R$40,'TAM Automático'!E71,IF(Derivados!$N$29=$R$39,'TAM Automático'!E66,'TAM Automático'!E76)))</f>
        <v>0.98422456791555502</v>
      </c>
      <c r="F39" s="13">
        <f>IF(Derivados!$N$29=$R$38,'TAM Automático'!F61,IF(Derivados!$N$29=$R$40,'TAM Automático'!F71,IF(Derivados!$N$29=$R$39,'TAM Automático'!F66,'TAM Automático'!F76)))</f>
        <v>0.98351772409121707</v>
      </c>
      <c r="G39" s="13">
        <f>IF(Derivados!$N$29=$R$38,'TAM Automático'!G61,IF(Derivados!$N$29=$R$40,'TAM Automático'!G71,IF(Derivados!$N$29=$R$39,'TAM Automático'!G66,'TAM Automático'!G76)))</f>
        <v>0.98523741324226066</v>
      </c>
      <c r="H39" s="13">
        <f>IF(Derivados!$N$29=$R$38,'TAM Automático'!H61,IF(Derivados!$N$29=$R$40,'TAM Automático'!H71,IF(Derivados!$N$29=$R$39,'TAM Automático'!H66,'TAM Automático'!H76)))</f>
        <v>0.98130134025075655</v>
      </c>
      <c r="I39" s="13">
        <f>IF(Derivados!$N$29=$R$38,'TAM Automático'!I61,IF(Derivados!$N$29=$R$40,'TAM Automático'!I71,IF(Derivados!$N$29=$R$39,'TAM Automático'!I66,'TAM Automático'!I76)))</f>
        <v>0.98367129135538955</v>
      </c>
      <c r="J39" s="13">
        <f>IF(Derivados!$N$29=$R$38,'TAM Automático'!J61,IF(Derivados!$N$29=$R$40,'TAM Automático'!J71,IF(Derivados!$N$29=$R$39,'TAM Automático'!J66,'TAM Automático'!J76)))</f>
        <v>0.98559411146161935</v>
      </c>
      <c r="K39" s="13">
        <f>IF(Derivados!$N$29=$R$38,'TAM Automático'!K61,IF(Derivados!$N$29=$R$40,'TAM Automático'!K71,IF(Derivados!$N$29=$R$39,'TAM Automático'!K66,'TAM Automático'!K76)))</f>
        <v>0.96989999999999998</v>
      </c>
      <c r="L39" s="13">
        <f>IF(Derivados!$N$29=$R$38,'TAM Automático'!L61,IF(Derivados!$N$29=$R$40,'TAM Automático'!L71,IF(Derivados!$N$29=$R$39,'TAM Automático'!L66,'TAM Automático'!L76)))</f>
        <v>0.97030000000000005</v>
      </c>
      <c r="M39" s="13">
        <f>IF(Derivados!$N$29=$R$38,'TAM Automático'!M61,IF(Derivados!$N$29=$R$40,'TAM Automático'!M71,IF(Derivados!$N$29=$R$39,'TAM Automático'!M66,'TAM Automático'!M76)))</f>
        <v>0.96799999999999997</v>
      </c>
      <c r="N39" s="13">
        <f>IF(Derivados!$N$29=$R$38,'TAM Automático'!N61,IF(Derivados!$N$29=$R$40,'TAM Automático'!N71,IF(Derivados!$N$29=$R$39,'TAM Automático'!N66,'TAM Automático'!N76)))</f>
        <v>0.96819999999999995</v>
      </c>
      <c r="O39" s="13">
        <f>IF(Derivados!$N$29=$R$38,'TAM Automático'!O61,IF(Derivados!$N$29=$R$40,'TAM Automático'!O71,IF(Derivados!$N$29=$R$39,'TAM Automático'!O66,'TAM Automático'!O76)))</f>
        <v>0.96870000000000001</v>
      </c>
      <c r="P39" s="13">
        <f>IF(Derivados!$N$29=$R$38,'TAM Automático'!P61,IF(Derivados!$N$29=$R$40,'TAM Automático'!P71,IF(Derivados!$N$29=$R$39,'TAM Automático'!P66,'TAM Automático'!P76)))</f>
        <v>0.9667</v>
      </c>
      <c r="R39">
        <v>2</v>
      </c>
      <c r="S39" s="19" t="s">
        <v>84</v>
      </c>
    </row>
    <row r="40" spans="2:20" ht="15.75" x14ac:dyDescent="0.25">
      <c r="C40" s="12" t="s">
        <v>72</v>
      </c>
      <c r="D40" s="13">
        <f>IF(Derivados!$N$29=$R$38,'TAM Automático'!D62,IF(Derivados!$N$29=$R$40,'TAM Automático'!D72,IF(Derivados!$N$29=$R$39,'TAM Automático'!D67,'TAM Automático'!D77)))</f>
        <v>1.7129356172474894E-2</v>
      </c>
      <c r="E40" s="13">
        <f>IF(Derivados!$N$29=$R$38,'TAM Automático'!E62,IF(Derivados!$N$29=$R$40,'TAM Automático'!E72,IF(Derivados!$N$29=$R$39,'TAM Automático'!E67,'TAM Automático'!E77)))</f>
        <v>1.5775432084444964E-2</v>
      </c>
      <c r="F40" s="13">
        <f>IF(Derivados!$N$29=$R$38,'TAM Automático'!F62,IF(Derivados!$N$29=$R$40,'TAM Automático'!F72,IF(Derivados!$N$29=$R$39,'TAM Automático'!F67,'TAM Automático'!F77)))</f>
        <v>1.6482275908783022E-2</v>
      </c>
      <c r="G40" s="13">
        <f>IF(Derivados!$N$29=$R$38,'TAM Automático'!G62,IF(Derivados!$N$29=$R$40,'TAM Automático'!G72,IF(Derivados!$N$29=$R$39,'TAM Automático'!G67,'TAM Automático'!G77)))</f>
        <v>1.4762586757739341E-2</v>
      </c>
      <c r="H40" s="13">
        <f>IF(Derivados!$N$29=$R$38,'TAM Automático'!H62,IF(Derivados!$N$29=$R$40,'TAM Automático'!H72,IF(Derivados!$N$29=$R$39,'TAM Automático'!H67,'TAM Automático'!H77)))</f>
        <v>1.8698659749243403E-2</v>
      </c>
      <c r="I40" s="13">
        <f>IF(Derivados!$N$29=$R$38,'TAM Automático'!I62,IF(Derivados!$N$29=$R$40,'TAM Automático'!I72,IF(Derivados!$N$29=$R$39,'TAM Automático'!I67,'TAM Automático'!I77)))</f>
        <v>1.632870864461046E-2</v>
      </c>
      <c r="J40" s="13">
        <f>IF(Derivados!$N$29=$R$38,'TAM Automático'!J62,IF(Derivados!$N$29=$R$40,'TAM Automático'!J72,IF(Derivados!$N$29=$R$39,'TAM Automático'!J67,'TAM Automático'!J77)))</f>
        <v>1.4405888538380651E-2</v>
      </c>
      <c r="K40" s="13">
        <f>IF(Derivados!$N$29=$R$38,'TAM Automático'!K62,IF(Derivados!$N$29=$R$40,'TAM Automático'!K72,IF(Derivados!$N$29=$R$39,'TAM Automático'!K67,'TAM Automático'!K77)))</f>
        <v>3.0099999999999998E-2</v>
      </c>
      <c r="L40" s="13">
        <f>IF(Derivados!$N$29=$R$38,'TAM Automático'!L62,IF(Derivados!$N$29=$R$40,'TAM Automático'!L72,IF(Derivados!$N$29=$R$39,'TAM Automático'!L67,'TAM Automático'!L77)))</f>
        <v>2.9700000000000001E-2</v>
      </c>
      <c r="M40" s="13">
        <f>IF(Derivados!$N$29=$R$38,'TAM Automático'!M62,IF(Derivados!$N$29=$R$40,'TAM Automático'!M72,IF(Derivados!$N$29=$R$39,'TAM Automático'!M67,'TAM Automático'!M77)))</f>
        <v>3.2000000000000001E-2</v>
      </c>
      <c r="N40" s="13">
        <f>IF(Derivados!$N$29=$R$38,'TAM Automático'!N62,IF(Derivados!$N$29=$R$40,'TAM Automático'!N72,IF(Derivados!$N$29=$R$39,'TAM Automático'!N67,'TAM Automático'!N77)))</f>
        <v>3.1800000000000002E-2</v>
      </c>
      <c r="O40" s="13">
        <f>IF(Derivados!$N$29=$R$38,'TAM Automático'!O62,IF(Derivados!$N$29=$R$40,'TAM Automático'!O72,IF(Derivados!$N$29=$R$39,'TAM Automático'!O67,'TAM Automático'!O77)))</f>
        <v>3.1300000000000001E-2</v>
      </c>
      <c r="P40" s="13">
        <f>IF(Derivados!$N$29=$R$38,'TAM Automático'!P62,IF(Derivados!$N$29=$R$40,'TAM Automático'!P72,IF(Derivados!$N$29=$R$39,'TAM Automático'!P67,'TAM Automático'!P77)))</f>
        <v>3.3300000000000003E-2</v>
      </c>
      <c r="R40">
        <v>3</v>
      </c>
      <c r="S40" s="7" t="s">
        <v>64</v>
      </c>
    </row>
    <row r="41" spans="2:20" ht="15.75" x14ac:dyDescent="0.25">
      <c r="S41" s="7" t="s">
        <v>68</v>
      </c>
    </row>
    <row r="42" spans="2:20" x14ac:dyDescent="0.25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55" zoomScaleNormal="55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70" zoomScaleNormal="70" zoomScalePageLayoutView="70" workbookViewId="0">
      <selection activeCell="N29" sqref="N29"/>
    </sheetView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24" ht="26.25" customHeight="1" x14ac:dyDescent="0.25"/>
    <row r="27" spans="1:24" ht="21" customHeight="1" x14ac:dyDescent="0.25">
      <c r="X27" t="s">
        <v>0</v>
      </c>
    </row>
    <row r="28" spans="1:24" ht="24" customHeight="1" x14ac:dyDescent="0.25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25">
      <c r="B29" s="41"/>
      <c r="C29" s="41"/>
      <c r="D29" s="42">
        <v>2</v>
      </c>
      <c r="E29" s="41"/>
      <c r="K29" s="41"/>
      <c r="L29" s="41"/>
      <c r="M29" s="41"/>
      <c r="N29" s="42">
        <v>4</v>
      </c>
    </row>
    <row r="30" spans="1:24" ht="18.75" customHeight="1" x14ac:dyDescent="0.25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69" orientation="portrait" r:id="rId1"/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zoomScale="60" zoomScaleNormal="60" zoomScalePageLayoutView="9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spans="22:22" ht="4.5" customHeight="1" x14ac:dyDescent="0.25"/>
    <row r="8" spans="22:22" x14ac:dyDescent="0.25">
      <c r="V8" s="39"/>
    </row>
    <row r="25" spans="1:16" ht="26.25" customHeight="1" x14ac:dyDescent="0.25"/>
    <row r="27" spans="1:16" ht="21" customHeight="1" x14ac:dyDescent="0.25"/>
    <row r="28" spans="1:16" ht="24" customHeight="1" x14ac:dyDescent="0.25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25">
      <c r="A29" s="41"/>
      <c r="B29" s="41"/>
      <c r="C29" s="41"/>
      <c r="D29" s="42">
        <v>2</v>
      </c>
      <c r="E29" s="41"/>
      <c r="K29" s="41"/>
      <c r="L29" s="41"/>
      <c r="M29" s="41"/>
      <c r="N29" s="42">
        <v>3</v>
      </c>
      <c r="O29" s="41"/>
    </row>
    <row r="30" spans="1:16" ht="18.75" customHeight="1" x14ac:dyDescent="0.25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25">
      <c r="A31" s="41"/>
      <c r="B31" s="41"/>
      <c r="C31" s="41"/>
      <c r="D31" s="41"/>
      <c r="E31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69" orientation="portrait" r:id="rId1"/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="70" zoomScaleNormal="70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="78" zoomScaleNormal="78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2578125" defaultRowHeight="15" x14ac:dyDescent="0.25"/>
  <cols>
    <col min="1" max="1" width="3.140625" customWidth="1"/>
    <col min="2" max="2" width="2.5703125" customWidth="1"/>
    <col min="3" max="3" width="4.42578125" style="26" customWidth="1"/>
    <col min="4" max="4" width="90.42578125" customWidth="1"/>
  </cols>
  <sheetData>
    <row r="3" spans="2:9" ht="14.25" customHeight="1" thickBot="1" x14ac:dyDescent="0.3">
      <c r="B3" s="28"/>
      <c r="C3" s="27" t="s">
        <v>5</v>
      </c>
      <c r="F3" s="33" t="s">
        <v>6</v>
      </c>
    </row>
    <row r="4" spans="2:9" x14ac:dyDescent="0.25">
      <c r="F4" s="51" t="s">
        <v>7</v>
      </c>
      <c r="G4" s="52"/>
      <c r="H4" s="52"/>
      <c r="I4" s="53"/>
    </row>
    <row r="5" spans="2:9" s="18" customFormat="1" ht="20.25" customHeight="1" x14ac:dyDescent="0.25">
      <c r="C5" s="29" t="s">
        <v>8</v>
      </c>
      <c r="D5" s="18" t="s">
        <v>9</v>
      </c>
      <c r="F5" s="54"/>
      <c r="G5" s="55"/>
      <c r="H5" s="55"/>
      <c r="I5" s="56"/>
    </row>
    <row r="6" spans="2:9" s="18" customFormat="1" ht="20.25" customHeight="1" x14ac:dyDescent="0.25">
      <c r="C6" s="29" t="s">
        <v>10</v>
      </c>
      <c r="D6" s="18" t="s">
        <v>11</v>
      </c>
      <c r="F6" s="54"/>
      <c r="G6" s="55"/>
      <c r="H6" s="55"/>
      <c r="I6" s="56"/>
    </row>
    <row r="7" spans="2:9" s="18" customFormat="1" ht="20.25" customHeight="1" x14ac:dyDescent="0.25">
      <c r="C7" s="29" t="s">
        <v>12</v>
      </c>
      <c r="D7" s="18" t="s">
        <v>13</v>
      </c>
      <c r="F7" s="54"/>
      <c r="G7" s="55"/>
      <c r="H7" s="55"/>
      <c r="I7" s="56"/>
    </row>
    <row r="8" spans="2:9" s="18" customFormat="1" ht="20.25" customHeight="1" x14ac:dyDescent="0.25">
      <c r="C8" s="29" t="s">
        <v>14</v>
      </c>
      <c r="D8" s="18" t="s">
        <v>15</v>
      </c>
      <c r="F8" s="54"/>
      <c r="G8" s="55"/>
      <c r="H8" s="55"/>
      <c r="I8" s="56"/>
    </row>
    <row r="9" spans="2:9" ht="20.25" customHeight="1" x14ac:dyDescent="0.25">
      <c r="C9" s="29" t="s">
        <v>16</v>
      </c>
      <c r="D9" s="18" t="s">
        <v>17</v>
      </c>
      <c r="F9" s="54"/>
      <c r="G9" s="55"/>
      <c r="H9" s="55"/>
      <c r="I9" s="56"/>
    </row>
    <row r="10" spans="2:9" ht="20.25" customHeight="1" x14ac:dyDescent="0.25">
      <c r="C10" s="29" t="s">
        <v>18</v>
      </c>
      <c r="D10" s="18" t="s">
        <v>19</v>
      </c>
      <c r="F10" s="54"/>
      <c r="G10" s="55"/>
      <c r="H10" s="55"/>
      <c r="I10" s="56"/>
    </row>
    <row r="11" spans="2:9" x14ac:dyDescent="0.25">
      <c r="C11" s="29" t="s">
        <v>20</v>
      </c>
      <c r="D11" s="18" t="s">
        <v>21</v>
      </c>
      <c r="F11" s="54"/>
      <c r="G11" s="55"/>
      <c r="H11" s="55"/>
      <c r="I11" s="56"/>
    </row>
    <row r="12" spans="2:9" ht="15.75" thickBot="1" x14ac:dyDescent="0.3">
      <c r="F12" s="57"/>
      <c r="G12" s="58"/>
      <c r="H12" s="58"/>
      <c r="I12" s="59"/>
    </row>
    <row r="16" spans="2:9" ht="14.25" customHeight="1" x14ac:dyDescent="0.25">
      <c r="B16" s="28"/>
      <c r="C16" s="27" t="s">
        <v>22</v>
      </c>
    </row>
    <row r="18" spans="3:4" x14ac:dyDescent="0.25">
      <c r="D18" s="30" t="s">
        <v>23</v>
      </c>
    </row>
    <row r="19" spans="3:4" x14ac:dyDescent="0.25">
      <c r="C19" s="29"/>
      <c r="D19" t="s">
        <v>24</v>
      </c>
    </row>
    <row r="20" spans="3:4" x14ac:dyDescent="0.25">
      <c r="C20" s="29"/>
      <c r="D20" t="s">
        <v>25</v>
      </c>
    </row>
    <row r="21" spans="3:4" x14ac:dyDescent="0.25">
      <c r="C21" s="29"/>
      <c r="D21" t="s">
        <v>26</v>
      </c>
    </row>
    <row r="22" spans="3:4" ht="3.75" customHeight="1" x14ac:dyDescent="0.25">
      <c r="C22" s="29"/>
    </row>
    <row r="23" spans="3:4" ht="15.75" x14ac:dyDescent="0.25">
      <c r="C23" s="29"/>
      <c r="D23" s="31" t="s">
        <v>27</v>
      </c>
    </row>
    <row r="24" spans="3:4" x14ac:dyDescent="0.25">
      <c r="C24" s="29"/>
      <c r="D24" s="32" t="s">
        <v>28</v>
      </c>
    </row>
    <row r="27" spans="3:4" x14ac:dyDescent="0.25">
      <c r="D27" s="30" t="s">
        <v>29</v>
      </c>
    </row>
    <row r="28" spans="3:4" x14ac:dyDescent="0.25">
      <c r="D28" t="s">
        <v>30</v>
      </c>
    </row>
    <row r="29" spans="3:4" x14ac:dyDescent="0.25">
      <c r="D29" t="s">
        <v>31</v>
      </c>
    </row>
    <row r="30" spans="3:4" x14ac:dyDescent="0.25">
      <c r="D30" t="s">
        <v>32</v>
      </c>
    </row>
    <row r="33" spans="4:4" x14ac:dyDescent="0.25">
      <c r="D33" s="30" t="s">
        <v>33</v>
      </c>
    </row>
    <row r="34" spans="4:4" x14ac:dyDescent="0.25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10"/>
  <sheetViews>
    <sheetView showGridLines="0" showRowColHeaders="0" zoomScale="90" zoomScaleNormal="90" zoomScalePageLayoutView="130" workbookViewId="0">
      <selection activeCell="P8" sqref="P8"/>
    </sheetView>
  </sheetViews>
  <sheetFormatPr baseColWidth="10" defaultColWidth="11.42578125" defaultRowHeight="15" x14ac:dyDescent="0.25"/>
  <sheetData>
    <row r="6" spans="2:13" x14ac:dyDescent="0.25">
      <c r="B6" s="20" t="s">
        <v>35</v>
      </c>
    </row>
    <row r="7" spans="2:13" ht="7.5" customHeight="1" x14ac:dyDescent="0.25">
      <c r="B7" s="20"/>
    </row>
    <row r="8" spans="2:13" ht="197.25" customHeight="1" x14ac:dyDescent="0.25">
      <c r="B8" s="60" t="s">
        <v>85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2:13" ht="15.95" customHeight="1" x14ac:dyDescent="0.25"/>
    <row r="10" spans="2:13" ht="15.95" customHeight="1" x14ac:dyDescent="0.25"/>
  </sheetData>
  <mergeCells count="1">
    <mergeCell ref="B8:M8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A398"/>
  <sheetViews>
    <sheetView zoomScale="85" zoomScaleNormal="85" workbookViewId="0">
      <pane xSplit="1" topLeftCell="BI1" activePane="topRight" state="frozen"/>
      <selection activeCell="B8" sqref="B8:M8"/>
      <selection pane="topRight" activeCell="B8" sqref="B8:M8"/>
    </sheetView>
  </sheetViews>
  <sheetFormatPr baseColWidth="10" defaultColWidth="11.42578125" defaultRowHeight="15" x14ac:dyDescent="0.25"/>
  <cols>
    <col min="1" max="1" width="38.42578125" bestFit="1" customWidth="1"/>
    <col min="2" max="2" width="9.42578125" bestFit="1" customWidth="1"/>
    <col min="3" max="3" width="7.140625" bestFit="1" customWidth="1"/>
    <col min="4" max="4" width="7.5703125" bestFit="1" customWidth="1"/>
    <col min="5" max="5" width="7.140625" bestFit="1" customWidth="1"/>
    <col min="6" max="6" width="7.85546875" bestFit="1" customWidth="1"/>
    <col min="7" max="8" width="7.140625" bestFit="1" customWidth="1"/>
    <col min="9" max="9" width="7.5703125" bestFit="1" customWidth="1"/>
    <col min="10" max="10" width="7.42578125" bestFit="1" customWidth="1"/>
    <col min="11" max="11" width="7.140625" bestFit="1" customWidth="1"/>
    <col min="12" max="12" width="7.5703125" bestFit="1" customWidth="1"/>
    <col min="13" max="13" width="7.140625" bestFit="1" customWidth="1"/>
    <col min="14" max="14" width="7.85546875" bestFit="1" customWidth="1"/>
    <col min="15" max="15" width="7.42578125" bestFit="1" customWidth="1"/>
    <col min="16" max="16" width="8" bestFit="1" customWidth="1"/>
    <col min="17" max="17" width="7.42578125" bestFit="1" customWidth="1"/>
    <col min="18" max="18" width="10.7109375" bestFit="1" customWidth="1"/>
    <col min="19" max="20" width="7.140625" bestFit="1" customWidth="1"/>
    <col min="21" max="21" width="13.42578125" bestFit="1" customWidth="1"/>
    <col min="22" max="22" width="7.85546875" bestFit="1" customWidth="1"/>
    <col min="23" max="23" width="7.5703125" bestFit="1" customWidth="1"/>
    <col min="24" max="24" width="8" bestFit="1" customWidth="1"/>
    <col min="25" max="25" width="7.140625" bestFit="1" customWidth="1"/>
    <col min="26" max="26" width="7.42578125" bestFit="1" customWidth="1"/>
    <col min="27" max="27" width="7.140625" bestFit="1" customWidth="1"/>
    <col min="28" max="28" width="7.5703125" bestFit="1" customWidth="1"/>
    <col min="29" max="29" width="7.140625" bestFit="1" customWidth="1"/>
    <col min="30" max="30" width="7.85546875" bestFit="1" customWidth="1"/>
    <col min="31" max="32" width="7.140625" bestFit="1" customWidth="1"/>
    <col min="33" max="33" width="7.5703125" bestFit="1" customWidth="1"/>
    <col min="34" max="34" width="7.42578125" bestFit="1" customWidth="1"/>
    <col min="35" max="35" width="7.140625" bestFit="1" customWidth="1"/>
    <col min="36" max="36" width="7.5703125" bestFit="1" customWidth="1"/>
    <col min="37" max="37" width="7.140625" bestFit="1" customWidth="1"/>
    <col min="38" max="38" width="7.85546875" bestFit="1" customWidth="1"/>
    <col min="39" max="40" width="10.85546875"/>
    <col min="42" max="42" width="8.7109375" bestFit="1" customWidth="1"/>
    <col min="43" max="43" width="7.7109375" bestFit="1" customWidth="1"/>
    <col min="44" max="44" width="6.28515625" bestFit="1" customWidth="1"/>
    <col min="45" max="45" width="6.85546875" bestFit="1" customWidth="1"/>
    <col min="46" max="46" width="7.85546875" bestFit="1" customWidth="1"/>
    <col min="49" max="49" width="7.42578125" bestFit="1" customWidth="1"/>
    <col min="50" max="50" width="9.85546875" customWidth="1"/>
    <col min="51" max="51" width="10.85546875"/>
    <col min="52" max="52" width="13.85546875" customWidth="1"/>
    <col min="53" max="53" width="7.42578125" bestFit="1" customWidth="1"/>
    <col min="55" max="55" width="6.5703125" bestFit="1" customWidth="1"/>
    <col min="56" max="56" width="6.28515625" bestFit="1" customWidth="1"/>
    <col min="57" max="57" width="6.85546875" bestFit="1" customWidth="1"/>
    <col min="58" max="58" width="10.85546875"/>
    <col min="60" max="60" width="7" bestFit="1" customWidth="1"/>
    <col min="61" max="61" width="6.28515625" bestFit="1" customWidth="1"/>
    <col min="62" max="62" width="10.85546875"/>
    <col min="63" max="63" width="6.7109375" bestFit="1" customWidth="1"/>
    <col min="64" max="64" width="7.140625" bestFit="1" customWidth="1"/>
    <col min="65" max="65" width="7.140625" customWidth="1"/>
    <col min="66" max="66" width="7.42578125" bestFit="1" customWidth="1"/>
    <col min="67" max="70" width="7.42578125" customWidth="1"/>
    <col min="71" max="71" width="9" customWidth="1"/>
    <col min="72" max="72" width="10.85546875"/>
    <col min="79" max="79" width="11.42578125" style="2"/>
  </cols>
  <sheetData>
    <row r="1" spans="1:78" x14ac:dyDescent="0.25">
      <c r="A1" t="s">
        <v>36</v>
      </c>
    </row>
    <row r="2" spans="1:78" x14ac:dyDescent="0.25">
      <c r="A2" t="s">
        <v>37</v>
      </c>
    </row>
    <row r="3" spans="1:78" x14ac:dyDescent="0.25">
      <c r="A3" s="2" t="s">
        <v>38</v>
      </c>
    </row>
    <row r="4" spans="1:78" x14ac:dyDescent="0.25">
      <c r="A4" t="s">
        <v>39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</row>
    <row r="5" spans="1:78" x14ac:dyDescent="0.25">
      <c r="A5" t="s">
        <v>40</v>
      </c>
    </row>
    <row r="6" spans="1:78" x14ac:dyDescent="0.25">
      <c r="A6" t="s">
        <v>41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</row>
    <row r="7" spans="1:78" x14ac:dyDescent="0.25">
      <c r="A7" t="s">
        <v>42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</row>
    <row r="8" spans="1:78" x14ac:dyDescent="0.25">
      <c r="A8" t="s">
        <v>43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</row>
    <row r="10" spans="1:78" x14ac:dyDescent="0.25">
      <c r="A10" t="s">
        <v>44</v>
      </c>
    </row>
    <row r="11" spans="1:78" x14ac:dyDescent="0.25">
      <c r="A11" t="s">
        <v>45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</row>
    <row r="12" spans="1:78" x14ac:dyDescent="0.25">
      <c r="A12" t="s">
        <v>46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</row>
    <row r="13" spans="1:78" x14ac:dyDescent="0.25">
      <c r="A13" t="s">
        <v>47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</row>
    <row r="15" spans="1:78" x14ac:dyDescent="0.25">
      <c r="A15" t="s">
        <v>48</v>
      </c>
    </row>
    <row r="16" spans="1:78" x14ac:dyDescent="0.25">
      <c r="A16" t="s">
        <v>45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</row>
    <row r="17" spans="1:78" x14ac:dyDescent="0.25">
      <c r="A17" t="s">
        <v>46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</row>
    <row r="18" spans="1:78" x14ac:dyDescent="0.25">
      <c r="A18" t="s">
        <v>47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</row>
    <row r="20" spans="1:78" x14ac:dyDescent="0.25">
      <c r="A20" t="s">
        <v>49</v>
      </c>
    </row>
    <row r="21" spans="1:78" x14ac:dyDescent="0.25">
      <c r="A21" t="s">
        <v>45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</row>
    <row r="22" spans="1:78" x14ac:dyDescent="0.25">
      <c r="A22" t="s">
        <v>46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</row>
    <row r="23" spans="1:78" x14ac:dyDescent="0.25">
      <c r="A23" t="s">
        <v>47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</row>
    <row r="26" spans="1:78" x14ac:dyDescent="0.25">
      <c r="A26" t="s">
        <v>36</v>
      </c>
    </row>
    <row r="27" spans="1:78" x14ac:dyDescent="0.25">
      <c r="A27" t="s">
        <v>37</v>
      </c>
    </row>
    <row r="28" spans="1:78" x14ac:dyDescent="0.25">
      <c r="A28" s="2" t="s">
        <v>50</v>
      </c>
    </row>
    <row r="29" spans="1:78" x14ac:dyDescent="0.25">
      <c r="A29" t="s">
        <v>39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51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</row>
    <row r="30" spans="1:78" x14ac:dyDescent="0.25">
      <c r="A30" t="s">
        <v>40</v>
      </c>
    </row>
    <row r="31" spans="1:78" x14ac:dyDescent="0.25">
      <c r="A31" t="s">
        <v>41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</row>
    <row r="32" spans="1:78" x14ac:dyDescent="0.25">
      <c r="A32" t="s">
        <v>42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</row>
    <row r="33" spans="1:78" x14ac:dyDescent="0.25">
      <c r="A33" t="s">
        <v>43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</row>
    <row r="35" spans="1:78" x14ac:dyDescent="0.25">
      <c r="A35" t="s">
        <v>44</v>
      </c>
    </row>
    <row r="36" spans="1:78" x14ac:dyDescent="0.25">
      <c r="A36" t="s">
        <v>45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</row>
    <row r="37" spans="1:78" x14ac:dyDescent="0.25">
      <c r="A37" t="s">
        <v>46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</row>
    <row r="38" spans="1:78" x14ac:dyDescent="0.25">
      <c r="A38" t="s">
        <v>47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</row>
    <row r="40" spans="1:78" x14ac:dyDescent="0.25">
      <c r="A40" t="s">
        <v>48</v>
      </c>
    </row>
    <row r="41" spans="1:78" x14ac:dyDescent="0.25">
      <c r="A41" t="s">
        <v>45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</row>
    <row r="42" spans="1:78" x14ac:dyDescent="0.25">
      <c r="A42" t="s">
        <v>46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</row>
    <row r="43" spans="1:78" x14ac:dyDescent="0.25">
      <c r="A43" t="s">
        <v>47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</row>
    <row r="45" spans="1:78" x14ac:dyDescent="0.25">
      <c r="A45" t="s">
        <v>49</v>
      </c>
    </row>
    <row r="46" spans="1:78" x14ac:dyDescent="0.25">
      <c r="A46" t="s">
        <v>45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</row>
    <row r="47" spans="1:78" x14ac:dyDescent="0.25">
      <c r="A47" t="s">
        <v>46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</row>
    <row r="48" spans="1:78" x14ac:dyDescent="0.25">
      <c r="A48" t="s">
        <v>47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</row>
    <row r="51" spans="1:78" x14ac:dyDescent="0.25">
      <c r="A51" t="s">
        <v>36</v>
      </c>
    </row>
    <row r="52" spans="1:78" x14ac:dyDescent="0.25">
      <c r="A52" t="s">
        <v>37</v>
      </c>
    </row>
    <row r="53" spans="1:78" x14ac:dyDescent="0.25">
      <c r="A53" t="s">
        <v>52</v>
      </c>
    </row>
    <row r="54" spans="1:78" x14ac:dyDescent="0.25">
      <c r="A54" t="s">
        <v>39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51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</row>
    <row r="55" spans="1:78" x14ac:dyDescent="0.25">
      <c r="A55" t="s">
        <v>40</v>
      </c>
    </row>
    <row r="56" spans="1:78" x14ac:dyDescent="0.25">
      <c r="A56" t="s">
        <v>41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</row>
    <row r="57" spans="1:78" x14ac:dyDescent="0.25">
      <c r="A57" t="s">
        <v>42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</row>
    <row r="58" spans="1:78" x14ac:dyDescent="0.25">
      <c r="A58" t="s">
        <v>43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</row>
    <row r="60" spans="1:78" x14ac:dyDescent="0.25">
      <c r="A60" t="s">
        <v>44</v>
      </c>
    </row>
    <row r="61" spans="1:78" x14ac:dyDescent="0.25">
      <c r="A61" t="s">
        <v>45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</row>
    <row r="62" spans="1:78" x14ac:dyDescent="0.25">
      <c r="A62" t="s">
        <v>46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</row>
    <row r="63" spans="1:78" x14ac:dyDescent="0.25">
      <c r="A63" t="s">
        <v>47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</row>
    <row r="65" spans="1:78" x14ac:dyDescent="0.25">
      <c r="A65" t="s">
        <v>48</v>
      </c>
    </row>
    <row r="66" spans="1:78" x14ac:dyDescent="0.25">
      <c r="A66" t="s">
        <v>45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</row>
    <row r="67" spans="1:78" x14ac:dyDescent="0.25">
      <c r="A67" t="s">
        <v>46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</row>
    <row r="68" spans="1:78" x14ac:dyDescent="0.25">
      <c r="A68" t="s">
        <v>47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</row>
    <row r="70" spans="1:78" x14ac:dyDescent="0.25">
      <c r="A70" t="s">
        <v>49</v>
      </c>
    </row>
    <row r="71" spans="1:78" x14ac:dyDescent="0.25">
      <c r="A71" t="s">
        <v>45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</row>
    <row r="72" spans="1:78" x14ac:dyDescent="0.25">
      <c r="A72" t="s">
        <v>46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</row>
    <row r="73" spans="1:78" x14ac:dyDescent="0.25">
      <c r="A73" t="s">
        <v>47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</row>
    <row r="76" spans="1:78" x14ac:dyDescent="0.25">
      <c r="A76" t="s">
        <v>36</v>
      </c>
    </row>
    <row r="77" spans="1:78" x14ac:dyDescent="0.25">
      <c r="A77" t="s">
        <v>37</v>
      </c>
    </row>
    <row r="78" spans="1:78" x14ac:dyDescent="0.25">
      <c r="A78" t="s">
        <v>53</v>
      </c>
    </row>
    <row r="79" spans="1:78" x14ac:dyDescent="0.25">
      <c r="A79" t="s">
        <v>39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51</v>
      </c>
      <c r="S79" s="1">
        <v>43983</v>
      </c>
      <c r="T79" s="1">
        <v>44013</v>
      </c>
      <c r="U79" s="1" t="s">
        <v>54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</row>
    <row r="80" spans="1:78" x14ac:dyDescent="0.25">
      <c r="A80" t="s">
        <v>40</v>
      </c>
    </row>
    <row r="81" spans="1:78" x14ac:dyDescent="0.25">
      <c r="A81" t="s">
        <v>41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</row>
    <row r="82" spans="1:78" x14ac:dyDescent="0.25">
      <c r="A82" t="s">
        <v>42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</row>
    <row r="83" spans="1:78" x14ac:dyDescent="0.25">
      <c r="A83" t="s">
        <v>43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</row>
    <row r="85" spans="1:78" x14ac:dyDescent="0.25">
      <c r="A85" t="s">
        <v>44</v>
      </c>
    </row>
    <row r="86" spans="1:78" x14ac:dyDescent="0.25">
      <c r="A86" t="s">
        <v>45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</row>
    <row r="87" spans="1:78" x14ac:dyDescent="0.25">
      <c r="A87" t="s">
        <v>46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</row>
    <row r="88" spans="1:78" x14ac:dyDescent="0.25">
      <c r="A88" t="s">
        <v>47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</row>
    <row r="90" spans="1:78" x14ac:dyDescent="0.25">
      <c r="A90" t="s">
        <v>48</v>
      </c>
    </row>
    <row r="91" spans="1:78" x14ac:dyDescent="0.25">
      <c r="A91" t="s">
        <v>45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</row>
    <row r="92" spans="1:78" x14ac:dyDescent="0.25">
      <c r="A92" t="s">
        <v>46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</row>
    <row r="93" spans="1:78" x14ac:dyDescent="0.25">
      <c r="A93" t="s">
        <v>47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</row>
    <row r="95" spans="1:78" x14ac:dyDescent="0.25">
      <c r="A95" t="s">
        <v>49</v>
      </c>
    </row>
    <row r="96" spans="1:78" x14ac:dyDescent="0.25">
      <c r="A96" t="s">
        <v>45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</row>
    <row r="97" spans="1:78" x14ac:dyDescent="0.25">
      <c r="A97" t="s">
        <v>46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</row>
    <row r="98" spans="1:78" x14ac:dyDescent="0.25">
      <c r="A98" t="s">
        <v>47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</row>
    <row r="101" spans="1:78" x14ac:dyDescent="0.25">
      <c r="A101" t="s">
        <v>36</v>
      </c>
    </row>
    <row r="102" spans="1:78" x14ac:dyDescent="0.25">
      <c r="A102" t="s">
        <v>37</v>
      </c>
    </row>
    <row r="103" spans="1:78" x14ac:dyDescent="0.25">
      <c r="A103" t="s">
        <v>55</v>
      </c>
    </row>
    <row r="104" spans="1:78" x14ac:dyDescent="0.25">
      <c r="A104" t="s">
        <v>39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51</v>
      </c>
      <c r="S104" s="1">
        <v>43983</v>
      </c>
      <c r="T104" s="1">
        <v>44013</v>
      </c>
      <c r="U104" s="1" t="s">
        <v>54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</row>
    <row r="105" spans="1:78" x14ac:dyDescent="0.25">
      <c r="A105" t="s">
        <v>40</v>
      </c>
    </row>
    <row r="106" spans="1:78" x14ac:dyDescent="0.25">
      <c r="A106" t="s">
        <v>41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</row>
    <row r="107" spans="1:78" x14ac:dyDescent="0.25">
      <c r="A107" t="s">
        <v>42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</row>
    <row r="108" spans="1:78" x14ac:dyDescent="0.25">
      <c r="A108" t="s">
        <v>43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</row>
    <row r="110" spans="1:78" x14ac:dyDescent="0.25">
      <c r="A110" t="s">
        <v>44</v>
      </c>
    </row>
    <row r="111" spans="1:78" x14ac:dyDescent="0.25">
      <c r="A111" t="s">
        <v>45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</row>
    <row r="112" spans="1:78" x14ac:dyDescent="0.25">
      <c r="A112" t="s">
        <v>46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</row>
    <row r="113" spans="1:78" x14ac:dyDescent="0.25">
      <c r="A113" t="s">
        <v>47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</row>
    <row r="115" spans="1:78" x14ac:dyDescent="0.25">
      <c r="A115" t="s">
        <v>48</v>
      </c>
    </row>
    <row r="116" spans="1:78" x14ac:dyDescent="0.25">
      <c r="A116" t="s">
        <v>45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</row>
    <row r="117" spans="1:78" x14ac:dyDescent="0.25">
      <c r="A117" t="s">
        <v>46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</row>
    <row r="118" spans="1:78" x14ac:dyDescent="0.25">
      <c r="A118" t="s">
        <v>47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</row>
    <row r="120" spans="1:78" x14ac:dyDescent="0.25">
      <c r="A120" t="s">
        <v>49</v>
      </c>
    </row>
    <row r="121" spans="1:78" x14ac:dyDescent="0.25">
      <c r="A121" t="s">
        <v>45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</row>
    <row r="122" spans="1:78" x14ac:dyDescent="0.25">
      <c r="A122" t="s">
        <v>46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</row>
    <row r="123" spans="1:78" x14ac:dyDescent="0.25">
      <c r="A123" t="s">
        <v>47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</row>
    <row r="126" spans="1:78" x14ac:dyDescent="0.25">
      <c r="A126" t="s">
        <v>36</v>
      </c>
    </row>
    <row r="127" spans="1:78" x14ac:dyDescent="0.25">
      <c r="A127" t="s">
        <v>37</v>
      </c>
    </row>
    <row r="128" spans="1:78" x14ac:dyDescent="0.25">
      <c r="A128" t="s">
        <v>56</v>
      </c>
    </row>
    <row r="129" spans="1:78" x14ac:dyDescent="0.25">
      <c r="A129" t="s">
        <v>39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51</v>
      </c>
      <c r="S129" s="1">
        <v>43983</v>
      </c>
      <c r="T129" s="1">
        <v>44013</v>
      </c>
      <c r="U129" s="1" t="s">
        <v>54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</row>
    <row r="130" spans="1:78" x14ac:dyDescent="0.25">
      <c r="A130" t="s">
        <v>40</v>
      </c>
    </row>
    <row r="131" spans="1:78" x14ac:dyDescent="0.25">
      <c r="A131" t="s">
        <v>41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</row>
    <row r="132" spans="1:78" x14ac:dyDescent="0.25">
      <c r="A132" t="s">
        <v>42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</row>
    <row r="133" spans="1:78" x14ac:dyDescent="0.25">
      <c r="A133" t="s">
        <v>43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</row>
    <row r="135" spans="1:78" x14ac:dyDescent="0.25">
      <c r="A135" t="s">
        <v>44</v>
      </c>
    </row>
    <row r="136" spans="1:78" x14ac:dyDescent="0.25">
      <c r="A136" t="s">
        <v>45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</row>
    <row r="137" spans="1:78" x14ac:dyDescent="0.25">
      <c r="A137" t="s">
        <v>46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</row>
    <row r="138" spans="1:78" x14ac:dyDescent="0.25">
      <c r="A138" t="s">
        <v>47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</row>
    <row r="140" spans="1:78" x14ac:dyDescent="0.25">
      <c r="A140" t="s">
        <v>48</v>
      </c>
    </row>
    <row r="141" spans="1:78" x14ac:dyDescent="0.25">
      <c r="A141" t="s">
        <v>45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</row>
    <row r="142" spans="1:78" x14ac:dyDescent="0.25">
      <c r="A142" t="s">
        <v>46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</row>
    <row r="143" spans="1:78" x14ac:dyDescent="0.25">
      <c r="A143" t="s">
        <v>47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</row>
    <row r="145" spans="1:78" x14ac:dyDescent="0.25">
      <c r="A145" t="s">
        <v>49</v>
      </c>
    </row>
    <row r="146" spans="1:78" x14ac:dyDescent="0.25">
      <c r="A146" t="s">
        <v>45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</row>
    <row r="147" spans="1:78" x14ac:dyDescent="0.25">
      <c r="A147" t="s">
        <v>46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</row>
    <row r="148" spans="1:78" x14ac:dyDescent="0.25">
      <c r="A148" t="s">
        <v>47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</row>
    <row r="151" spans="1:78" x14ac:dyDescent="0.25">
      <c r="A151" t="s">
        <v>36</v>
      </c>
    </row>
    <row r="152" spans="1:78" x14ac:dyDescent="0.25">
      <c r="A152" t="s">
        <v>37</v>
      </c>
    </row>
    <row r="153" spans="1:78" x14ac:dyDescent="0.25">
      <c r="A153" t="s">
        <v>57</v>
      </c>
    </row>
    <row r="154" spans="1:78" x14ac:dyDescent="0.25">
      <c r="A154" t="s">
        <v>39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51</v>
      </c>
      <c r="S154" s="1">
        <v>43983</v>
      </c>
      <c r="T154" s="1">
        <v>44013</v>
      </c>
      <c r="U154" s="1" t="s">
        <v>54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</row>
    <row r="155" spans="1:78" x14ac:dyDescent="0.25">
      <c r="A155" t="s">
        <v>40</v>
      </c>
    </row>
    <row r="156" spans="1:78" x14ac:dyDescent="0.25">
      <c r="A156" t="s">
        <v>41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</row>
    <row r="157" spans="1:78" x14ac:dyDescent="0.25">
      <c r="A157" t="s">
        <v>42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</row>
    <row r="158" spans="1:78" x14ac:dyDescent="0.25">
      <c r="A158" t="s">
        <v>43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</row>
    <row r="160" spans="1:78" x14ac:dyDescent="0.25">
      <c r="A160" t="s">
        <v>44</v>
      </c>
    </row>
    <row r="161" spans="1:78" x14ac:dyDescent="0.25">
      <c r="A161" t="s">
        <v>45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</row>
    <row r="162" spans="1:78" x14ac:dyDescent="0.25">
      <c r="A162" t="s">
        <v>46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</row>
    <row r="163" spans="1:78" x14ac:dyDescent="0.25">
      <c r="A163" t="s">
        <v>47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</row>
    <row r="165" spans="1:78" x14ac:dyDescent="0.25">
      <c r="A165" t="s">
        <v>48</v>
      </c>
    </row>
    <row r="166" spans="1:78" x14ac:dyDescent="0.25">
      <c r="A166" t="s">
        <v>45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</row>
    <row r="167" spans="1:78" x14ac:dyDescent="0.25">
      <c r="A167" t="s">
        <v>46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</row>
    <row r="168" spans="1:78" x14ac:dyDescent="0.25">
      <c r="A168" t="s">
        <v>47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</row>
    <row r="170" spans="1:78" x14ac:dyDescent="0.25">
      <c r="A170" t="s">
        <v>49</v>
      </c>
    </row>
    <row r="171" spans="1:78" x14ac:dyDescent="0.25">
      <c r="A171" t="s">
        <v>45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</row>
    <row r="172" spans="1:78" x14ac:dyDescent="0.25">
      <c r="A172" t="s">
        <v>46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</row>
    <row r="173" spans="1:78" x14ac:dyDescent="0.25">
      <c r="A173" t="s">
        <v>47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</row>
    <row r="176" spans="1:78" x14ac:dyDescent="0.25">
      <c r="A176" t="s">
        <v>36</v>
      </c>
    </row>
    <row r="177" spans="1:78" x14ac:dyDescent="0.25">
      <c r="A177" t="s">
        <v>37</v>
      </c>
    </row>
    <row r="178" spans="1:78" x14ac:dyDescent="0.25">
      <c r="A178" t="s">
        <v>58</v>
      </c>
    </row>
    <row r="179" spans="1:78" x14ac:dyDescent="0.25">
      <c r="A179" t="s">
        <v>39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51</v>
      </c>
      <c r="S179" s="1">
        <v>43983</v>
      </c>
      <c r="T179" s="1">
        <v>44013</v>
      </c>
      <c r="U179" s="1" t="s">
        <v>54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</row>
    <row r="180" spans="1:78" x14ac:dyDescent="0.25">
      <c r="A180" t="s">
        <v>40</v>
      </c>
    </row>
    <row r="181" spans="1:78" x14ac:dyDescent="0.25">
      <c r="A181" t="s">
        <v>41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</row>
    <row r="182" spans="1:78" x14ac:dyDescent="0.25">
      <c r="A182" t="s">
        <v>42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</row>
    <row r="183" spans="1:78" x14ac:dyDescent="0.25">
      <c r="A183" t="s">
        <v>43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</row>
    <row r="185" spans="1:78" x14ac:dyDescent="0.25">
      <c r="A185" t="s">
        <v>44</v>
      </c>
    </row>
    <row r="186" spans="1:78" x14ac:dyDescent="0.25">
      <c r="A186" t="s">
        <v>45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</row>
    <row r="187" spans="1:78" x14ac:dyDescent="0.25">
      <c r="A187" t="s">
        <v>46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</row>
    <row r="188" spans="1:78" x14ac:dyDescent="0.25">
      <c r="A188" t="s">
        <v>47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</row>
    <row r="190" spans="1:78" x14ac:dyDescent="0.25">
      <c r="A190" t="s">
        <v>48</v>
      </c>
    </row>
    <row r="191" spans="1:78" x14ac:dyDescent="0.25">
      <c r="A191" t="s">
        <v>45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</row>
    <row r="192" spans="1:78" x14ac:dyDescent="0.25">
      <c r="A192" t="s">
        <v>46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</row>
    <row r="193" spans="1:78" x14ac:dyDescent="0.25">
      <c r="A193" t="s">
        <v>47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</row>
    <row r="195" spans="1:78" x14ac:dyDescent="0.25">
      <c r="A195" t="s">
        <v>49</v>
      </c>
    </row>
    <row r="196" spans="1:78" x14ac:dyDescent="0.25">
      <c r="A196" t="s">
        <v>45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</row>
    <row r="197" spans="1:78" x14ac:dyDescent="0.25">
      <c r="A197" t="s">
        <v>46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</row>
    <row r="198" spans="1:78" x14ac:dyDescent="0.25">
      <c r="A198" t="s">
        <v>47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</row>
    <row r="201" spans="1:78" x14ac:dyDescent="0.25">
      <c r="A201" t="s">
        <v>36</v>
      </c>
    </row>
    <row r="202" spans="1:78" x14ac:dyDescent="0.25">
      <c r="A202" t="s">
        <v>59</v>
      </c>
    </row>
    <row r="203" spans="1:78" x14ac:dyDescent="0.25">
      <c r="A203" s="2" t="s">
        <v>38</v>
      </c>
    </row>
    <row r="204" spans="1:78" x14ac:dyDescent="0.25">
      <c r="A204" t="s">
        <v>39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51</v>
      </c>
      <c r="S204" s="1">
        <v>43983</v>
      </c>
      <c r="T204" s="1">
        <v>44013</v>
      </c>
      <c r="U204" s="1" t="s">
        <v>54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</row>
    <row r="205" spans="1:78" x14ac:dyDescent="0.25">
      <c r="A205" t="s">
        <v>60</v>
      </c>
    </row>
    <row r="206" spans="1:78" x14ac:dyDescent="0.25">
      <c r="A206" t="s">
        <v>61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</row>
    <row r="207" spans="1:78" x14ac:dyDescent="0.25">
      <c r="A207" t="s">
        <v>62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</row>
    <row r="208" spans="1:78" x14ac:dyDescent="0.25">
      <c r="A208" t="s">
        <v>63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</row>
    <row r="210" spans="1:78" x14ac:dyDescent="0.25">
      <c r="A210" t="s">
        <v>84</v>
      </c>
    </row>
    <row r="211" spans="1:78" x14ac:dyDescent="0.25">
      <c r="A211" t="s">
        <v>61</v>
      </c>
      <c r="BY211">
        <v>100</v>
      </c>
      <c r="BZ211">
        <v>100</v>
      </c>
    </row>
    <row r="212" spans="1:78" x14ac:dyDescent="0.25">
      <c r="A212" t="s">
        <v>62</v>
      </c>
      <c r="BY212">
        <v>99.25</v>
      </c>
      <c r="BZ212">
        <v>99.2</v>
      </c>
    </row>
    <row r="213" spans="1:78" x14ac:dyDescent="0.25">
      <c r="A213" t="s">
        <v>63</v>
      </c>
      <c r="BY213">
        <v>0.75</v>
      </c>
      <c r="BZ213">
        <v>0.8</v>
      </c>
    </row>
    <row r="215" spans="1:78" x14ac:dyDescent="0.25">
      <c r="A215" t="s">
        <v>64</v>
      </c>
    </row>
    <row r="216" spans="1:78" x14ac:dyDescent="0.25">
      <c r="A216" t="s">
        <v>65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</row>
    <row r="217" spans="1:78" x14ac:dyDescent="0.25">
      <c r="A217" t="s">
        <v>66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</row>
    <row r="218" spans="1:78" x14ac:dyDescent="0.25">
      <c r="A218" t="s">
        <v>67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</row>
    <row r="220" spans="1:78" x14ac:dyDescent="0.25">
      <c r="A220" t="s">
        <v>68</v>
      </c>
    </row>
    <row r="221" spans="1:78" x14ac:dyDescent="0.25">
      <c r="A221" t="s">
        <v>65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</row>
    <row r="222" spans="1:78" x14ac:dyDescent="0.25">
      <c r="A222" t="s">
        <v>66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</row>
    <row r="223" spans="1:78" x14ac:dyDescent="0.25">
      <c r="A223" t="s">
        <v>67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</row>
    <row r="224" spans="1:78" x14ac:dyDescent="0.25">
      <c r="BY224" s="1"/>
    </row>
    <row r="226" spans="1:78" x14ac:dyDescent="0.25">
      <c r="A226" t="s">
        <v>36</v>
      </c>
    </row>
    <row r="227" spans="1:78" x14ac:dyDescent="0.25">
      <c r="A227" t="s">
        <v>59</v>
      </c>
    </row>
    <row r="228" spans="1:78" x14ac:dyDescent="0.25">
      <c r="A228" s="2" t="s">
        <v>50</v>
      </c>
    </row>
    <row r="229" spans="1:78" x14ac:dyDescent="0.25">
      <c r="A229" t="s">
        <v>39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51</v>
      </c>
      <c r="S229" s="1">
        <v>43983</v>
      </c>
      <c r="T229" s="1">
        <v>44013</v>
      </c>
      <c r="U229" s="1" t="s">
        <v>54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</row>
    <row r="230" spans="1:78" x14ac:dyDescent="0.25">
      <c r="A230" t="s">
        <v>60</v>
      </c>
    </row>
    <row r="231" spans="1:78" x14ac:dyDescent="0.25">
      <c r="A231" t="s">
        <v>61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</row>
    <row r="232" spans="1:78" x14ac:dyDescent="0.25">
      <c r="A232" t="s">
        <v>62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</row>
    <row r="233" spans="1:78" x14ac:dyDescent="0.25">
      <c r="A233" t="s">
        <v>63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</row>
    <row r="235" spans="1:78" x14ac:dyDescent="0.25">
      <c r="A235" t="s">
        <v>84</v>
      </c>
    </row>
    <row r="236" spans="1:78" x14ac:dyDescent="0.25">
      <c r="A236" t="s">
        <v>61</v>
      </c>
      <c r="BY236">
        <v>100</v>
      </c>
      <c r="BZ236">
        <v>100</v>
      </c>
    </row>
    <row r="237" spans="1:78" x14ac:dyDescent="0.25">
      <c r="A237" t="s">
        <v>62</v>
      </c>
      <c r="BY237">
        <v>96.02</v>
      </c>
      <c r="BZ237">
        <v>95.83</v>
      </c>
    </row>
    <row r="238" spans="1:78" x14ac:dyDescent="0.25">
      <c r="A238" t="s">
        <v>63</v>
      </c>
      <c r="BY238">
        <v>3.98</v>
      </c>
      <c r="BZ238">
        <v>4.17</v>
      </c>
    </row>
    <row r="240" spans="1:78" x14ac:dyDescent="0.25">
      <c r="A240" t="s">
        <v>64</v>
      </c>
    </row>
    <row r="241" spans="1:78" x14ac:dyDescent="0.25">
      <c r="A241" t="s">
        <v>65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</row>
    <row r="242" spans="1:78" x14ac:dyDescent="0.25">
      <c r="A242" t="s">
        <v>66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</row>
    <row r="243" spans="1:78" x14ac:dyDescent="0.25">
      <c r="A243" t="s">
        <v>67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</row>
    <row r="244" spans="1:78" x14ac:dyDescent="0.25">
      <c r="BY244" s="1"/>
    </row>
    <row r="245" spans="1:78" x14ac:dyDescent="0.25">
      <c r="A245" t="s">
        <v>68</v>
      </c>
    </row>
    <row r="246" spans="1:78" x14ac:dyDescent="0.25">
      <c r="A246" t="s">
        <v>65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</row>
    <row r="247" spans="1:78" x14ac:dyDescent="0.25">
      <c r="A247" t="s">
        <v>66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</row>
    <row r="248" spans="1:78" x14ac:dyDescent="0.25">
      <c r="A248" t="s">
        <v>67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</row>
    <row r="251" spans="1:78" x14ac:dyDescent="0.25">
      <c r="A251" t="s">
        <v>36</v>
      </c>
    </row>
    <row r="252" spans="1:78" x14ac:dyDescent="0.25">
      <c r="A252" t="s">
        <v>59</v>
      </c>
    </row>
    <row r="253" spans="1:78" x14ac:dyDescent="0.25">
      <c r="A253" t="s">
        <v>52</v>
      </c>
    </row>
    <row r="254" spans="1:78" x14ac:dyDescent="0.25">
      <c r="A254" t="s">
        <v>39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51</v>
      </c>
      <c r="S254" s="1">
        <v>43983</v>
      </c>
      <c r="T254" s="1">
        <v>44013</v>
      </c>
      <c r="U254" s="1" t="s">
        <v>54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</row>
    <row r="255" spans="1:78" x14ac:dyDescent="0.25">
      <c r="A255" t="s">
        <v>60</v>
      </c>
    </row>
    <row r="256" spans="1:78" x14ac:dyDescent="0.25">
      <c r="A256" t="s">
        <v>61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</row>
    <row r="257" spans="1:78" x14ac:dyDescent="0.25">
      <c r="A257" t="s">
        <v>62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</row>
    <row r="258" spans="1:78" x14ac:dyDescent="0.25">
      <c r="A258" t="s">
        <v>63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</row>
    <row r="260" spans="1:78" x14ac:dyDescent="0.25">
      <c r="A260" t="s">
        <v>84</v>
      </c>
    </row>
    <row r="261" spans="1:78" x14ac:dyDescent="0.25">
      <c r="A261" t="s">
        <v>61</v>
      </c>
      <c r="BY261">
        <v>100</v>
      </c>
      <c r="BZ261">
        <v>100</v>
      </c>
    </row>
    <row r="262" spans="1:78" x14ac:dyDescent="0.25">
      <c r="A262" t="s">
        <v>62</v>
      </c>
      <c r="BY262">
        <v>92.56</v>
      </c>
      <c r="BZ262">
        <v>92.27</v>
      </c>
    </row>
    <row r="263" spans="1:78" x14ac:dyDescent="0.25">
      <c r="A263" t="s">
        <v>63</v>
      </c>
      <c r="BY263">
        <v>7.44</v>
      </c>
      <c r="BZ263">
        <v>7.73</v>
      </c>
    </row>
    <row r="264" spans="1:78" x14ac:dyDescent="0.25">
      <c r="BY264" s="1"/>
    </row>
    <row r="265" spans="1:78" x14ac:dyDescent="0.25">
      <c r="A265" t="s">
        <v>64</v>
      </c>
    </row>
    <row r="266" spans="1:78" x14ac:dyDescent="0.25">
      <c r="A266" t="s">
        <v>65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</row>
    <row r="267" spans="1:78" x14ac:dyDescent="0.25">
      <c r="A267" t="s">
        <v>66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</row>
    <row r="268" spans="1:78" x14ac:dyDescent="0.25">
      <c r="A268" t="s">
        <v>67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</row>
    <row r="270" spans="1:78" x14ac:dyDescent="0.25">
      <c r="A270" t="s">
        <v>68</v>
      </c>
    </row>
    <row r="271" spans="1:78" x14ac:dyDescent="0.25">
      <c r="A271" t="s">
        <v>65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</row>
    <row r="272" spans="1:78" x14ac:dyDescent="0.25">
      <c r="A272" t="s">
        <v>66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</row>
    <row r="273" spans="1:78" x14ac:dyDescent="0.25">
      <c r="A273" t="s">
        <v>67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</row>
    <row r="276" spans="1:78" x14ac:dyDescent="0.25">
      <c r="A276" t="s">
        <v>36</v>
      </c>
    </row>
    <row r="277" spans="1:78" x14ac:dyDescent="0.25">
      <c r="A277" t="s">
        <v>59</v>
      </c>
    </row>
    <row r="278" spans="1:78" x14ac:dyDescent="0.25">
      <c r="A278" t="s">
        <v>53</v>
      </c>
    </row>
    <row r="279" spans="1:78" x14ac:dyDescent="0.25">
      <c r="A279" t="s">
        <v>39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51</v>
      </c>
      <c r="S279" s="1">
        <v>43983</v>
      </c>
      <c r="T279" s="1">
        <v>44013</v>
      </c>
      <c r="U279" s="1" t="s">
        <v>54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</row>
    <row r="280" spans="1:78" x14ac:dyDescent="0.25">
      <c r="A280" t="s">
        <v>60</v>
      </c>
    </row>
    <row r="281" spans="1:78" x14ac:dyDescent="0.25">
      <c r="A281" t="s">
        <v>61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</row>
    <row r="282" spans="1:78" x14ac:dyDescent="0.25">
      <c r="A282" t="s">
        <v>62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</row>
    <row r="283" spans="1:78" x14ac:dyDescent="0.25">
      <c r="A283" t="s">
        <v>63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</row>
    <row r="284" spans="1:78" x14ac:dyDescent="0.25">
      <c r="BY284" s="1"/>
    </row>
    <row r="285" spans="1:78" x14ac:dyDescent="0.25">
      <c r="A285" t="s">
        <v>84</v>
      </c>
    </row>
    <row r="286" spans="1:78" x14ac:dyDescent="0.25">
      <c r="A286" t="s">
        <v>61</v>
      </c>
      <c r="BY286">
        <v>100</v>
      </c>
      <c r="BZ286">
        <v>100</v>
      </c>
    </row>
    <row r="287" spans="1:78" x14ac:dyDescent="0.25">
      <c r="A287" t="s">
        <v>62</v>
      </c>
      <c r="BY287">
        <v>93.67</v>
      </c>
      <c r="BZ287">
        <v>90.81</v>
      </c>
    </row>
    <row r="288" spans="1:78" x14ac:dyDescent="0.25">
      <c r="A288" t="s">
        <v>63</v>
      </c>
      <c r="BY288">
        <v>6.33</v>
      </c>
      <c r="BZ288">
        <v>9.19</v>
      </c>
    </row>
    <row r="290" spans="1:78" x14ac:dyDescent="0.25">
      <c r="A290" t="s">
        <v>64</v>
      </c>
    </row>
    <row r="291" spans="1:78" x14ac:dyDescent="0.25">
      <c r="A291" t="s">
        <v>65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</row>
    <row r="292" spans="1:78" x14ac:dyDescent="0.25">
      <c r="A292" t="s">
        <v>66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</row>
    <row r="293" spans="1:78" x14ac:dyDescent="0.25">
      <c r="A293" t="s">
        <v>67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</row>
    <row r="295" spans="1:78" x14ac:dyDescent="0.25">
      <c r="A295" t="s">
        <v>68</v>
      </c>
    </row>
    <row r="296" spans="1:78" x14ac:dyDescent="0.25">
      <c r="A296" t="s">
        <v>65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</row>
    <row r="297" spans="1:78" x14ac:dyDescent="0.25">
      <c r="A297" t="s">
        <v>66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</row>
    <row r="298" spans="1:78" x14ac:dyDescent="0.25">
      <c r="A298" t="s">
        <v>67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</row>
    <row r="301" spans="1:78" x14ac:dyDescent="0.25">
      <c r="A301" t="s">
        <v>36</v>
      </c>
    </row>
    <row r="302" spans="1:78" x14ac:dyDescent="0.25">
      <c r="A302" t="s">
        <v>59</v>
      </c>
    </row>
    <row r="303" spans="1:78" x14ac:dyDescent="0.25">
      <c r="A303" t="s">
        <v>55</v>
      </c>
    </row>
    <row r="304" spans="1:78" x14ac:dyDescent="0.25">
      <c r="A304" t="s">
        <v>39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51</v>
      </c>
      <c r="S304" s="1">
        <v>43983</v>
      </c>
      <c r="T304" s="1">
        <v>44013</v>
      </c>
      <c r="U304" s="1" t="s">
        <v>54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</row>
    <row r="305" spans="1:78" x14ac:dyDescent="0.25">
      <c r="A305" t="s">
        <v>60</v>
      </c>
    </row>
    <row r="306" spans="1:78" x14ac:dyDescent="0.25">
      <c r="A306" t="s">
        <v>61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</row>
    <row r="307" spans="1:78" x14ac:dyDescent="0.25">
      <c r="A307" t="s">
        <v>62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</row>
    <row r="308" spans="1:78" x14ac:dyDescent="0.25">
      <c r="A308" t="s">
        <v>63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</row>
    <row r="310" spans="1:78" x14ac:dyDescent="0.25">
      <c r="A310" t="s">
        <v>84</v>
      </c>
    </row>
    <row r="311" spans="1:78" x14ac:dyDescent="0.25">
      <c r="A311" t="s">
        <v>61</v>
      </c>
      <c r="BY311">
        <v>100</v>
      </c>
      <c r="BZ311">
        <v>100</v>
      </c>
    </row>
    <row r="312" spans="1:78" x14ac:dyDescent="0.25">
      <c r="A312" t="s">
        <v>62</v>
      </c>
      <c r="BY312">
        <v>97.95</v>
      </c>
      <c r="BZ312">
        <v>98.76</v>
      </c>
    </row>
    <row r="313" spans="1:78" x14ac:dyDescent="0.25">
      <c r="A313" t="s">
        <v>63</v>
      </c>
      <c r="BY313">
        <v>2.0499999999999998</v>
      </c>
      <c r="BZ313">
        <v>1.24</v>
      </c>
    </row>
    <row r="315" spans="1:78" x14ac:dyDescent="0.25">
      <c r="A315" t="s">
        <v>64</v>
      </c>
    </row>
    <row r="316" spans="1:78" x14ac:dyDescent="0.25">
      <c r="A316" t="s">
        <v>65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</row>
    <row r="317" spans="1:78" x14ac:dyDescent="0.25">
      <c r="A317" t="s">
        <v>66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</row>
    <row r="318" spans="1:78" x14ac:dyDescent="0.25">
      <c r="A318" t="s">
        <v>67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</row>
    <row r="320" spans="1:78" x14ac:dyDescent="0.25">
      <c r="A320" t="s">
        <v>68</v>
      </c>
    </row>
    <row r="321" spans="1:78" x14ac:dyDescent="0.25">
      <c r="A321" t="s">
        <v>65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</row>
    <row r="322" spans="1:78" x14ac:dyDescent="0.25">
      <c r="A322" t="s">
        <v>66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</row>
    <row r="323" spans="1:78" x14ac:dyDescent="0.25">
      <c r="A323" t="s">
        <v>67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</row>
    <row r="324" spans="1:78" x14ac:dyDescent="0.25">
      <c r="BY324" s="1"/>
    </row>
    <row r="326" spans="1:78" x14ac:dyDescent="0.25">
      <c r="A326" t="s">
        <v>36</v>
      </c>
    </row>
    <row r="327" spans="1:78" x14ac:dyDescent="0.25">
      <c r="A327" t="s">
        <v>59</v>
      </c>
    </row>
    <row r="328" spans="1:78" x14ac:dyDescent="0.25">
      <c r="A328" t="s">
        <v>56</v>
      </c>
    </row>
    <row r="329" spans="1:78" x14ac:dyDescent="0.25">
      <c r="A329" t="s">
        <v>39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51</v>
      </c>
      <c r="S329" s="1">
        <v>43983</v>
      </c>
      <c r="T329" s="1">
        <v>44013</v>
      </c>
      <c r="U329" s="1" t="s">
        <v>54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</row>
    <row r="330" spans="1:78" x14ac:dyDescent="0.25">
      <c r="A330" t="s">
        <v>60</v>
      </c>
    </row>
    <row r="331" spans="1:78" x14ac:dyDescent="0.25">
      <c r="A331" t="s">
        <v>61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</row>
    <row r="332" spans="1:78" x14ac:dyDescent="0.25">
      <c r="A332" t="s">
        <v>62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</row>
    <row r="333" spans="1:78" x14ac:dyDescent="0.25">
      <c r="A333" t="s">
        <v>63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</row>
    <row r="335" spans="1:78" x14ac:dyDescent="0.25">
      <c r="A335" t="s">
        <v>84</v>
      </c>
    </row>
    <row r="336" spans="1:78" x14ac:dyDescent="0.25">
      <c r="A336" t="s">
        <v>61</v>
      </c>
      <c r="BY336">
        <v>100</v>
      </c>
      <c r="BZ336">
        <v>100</v>
      </c>
    </row>
    <row r="337" spans="1:78" x14ac:dyDescent="0.25">
      <c r="A337" t="s">
        <v>62</v>
      </c>
      <c r="BY337">
        <v>91.97</v>
      </c>
      <c r="BZ337">
        <v>88.33</v>
      </c>
    </row>
    <row r="338" spans="1:78" x14ac:dyDescent="0.25">
      <c r="A338" t="s">
        <v>63</v>
      </c>
      <c r="BY338">
        <v>8.0299999999999994</v>
      </c>
      <c r="BZ338">
        <v>11.67</v>
      </c>
    </row>
    <row r="340" spans="1:78" x14ac:dyDescent="0.25">
      <c r="A340" t="s">
        <v>64</v>
      </c>
    </row>
    <row r="341" spans="1:78" x14ac:dyDescent="0.25">
      <c r="A341" t="s">
        <v>65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</row>
    <row r="342" spans="1:78" x14ac:dyDescent="0.25">
      <c r="A342" t="s">
        <v>66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</row>
    <row r="343" spans="1:78" x14ac:dyDescent="0.25">
      <c r="A343" t="s">
        <v>67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</row>
    <row r="345" spans="1:78" x14ac:dyDescent="0.25">
      <c r="A345" t="s">
        <v>68</v>
      </c>
    </row>
    <row r="346" spans="1:78" x14ac:dyDescent="0.25">
      <c r="A346" t="s">
        <v>65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</row>
    <row r="347" spans="1:78" x14ac:dyDescent="0.25">
      <c r="A347" t="s">
        <v>66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</row>
    <row r="348" spans="1:78" x14ac:dyDescent="0.25">
      <c r="A348" t="s">
        <v>67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</row>
    <row r="351" spans="1:78" x14ac:dyDescent="0.25">
      <c r="A351" t="s">
        <v>36</v>
      </c>
    </row>
    <row r="352" spans="1:78" x14ac:dyDescent="0.25">
      <c r="A352" t="s">
        <v>59</v>
      </c>
    </row>
    <row r="353" spans="1:78" x14ac:dyDescent="0.25">
      <c r="A353" t="s">
        <v>57</v>
      </c>
    </row>
    <row r="354" spans="1:78" x14ac:dyDescent="0.25">
      <c r="A354" t="s">
        <v>39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51</v>
      </c>
      <c r="S354" s="1">
        <v>43983</v>
      </c>
      <c r="T354" s="1">
        <v>44013</v>
      </c>
      <c r="U354" s="1" t="s">
        <v>54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</row>
    <row r="355" spans="1:78" x14ac:dyDescent="0.25">
      <c r="A355" t="s">
        <v>60</v>
      </c>
    </row>
    <row r="356" spans="1:78" x14ac:dyDescent="0.25">
      <c r="A356" t="s">
        <v>61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</row>
    <row r="357" spans="1:78" x14ac:dyDescent="0.25">
      <c r="A357" t="s">
        <v>62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</row>
    <row r="358" spans="1:78" x14ac:dyDescent="0.25">
      <c r="A358" t="s">
        <v>63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</row>
    <row r="360" spans="1:78" x14ac:dyDescent="0.25">
      <c r="A360" t="s">
        <v>84</v>
      </c>
    </row>
    <row r="361" spans="1:78" x14ac:dyDescent="0.25">
      <c r="A361" t="s">
        <v>61</v>
      </c>
      <c r="BY361">
        <v>100</v>
      </c>
      <c r="BZ361">
        <v>100</v>
      </c>
    </row>
    <row r="362" spans="1:78" x14ac:dyDescent="0.25">
      <c r="A362" t="s">
        <v>62</v>
      </c>
      <c r="BY362">
        <v>91.85</v>
      </c>
      <c r="BZ362">
        <v>91.22</v>
      </c>
    </row>
    <row r="363" spans="1:78" x14ac:dyDescent="0.25">
      <c r="A363" t="s">
        <v>63</v>
      </c>
      <c r="BY363">
        <v>8.15</v>
      </c>
      <c r="BZ363">
        <v>8.7799999999999994</v>
      </c>
    </row>
    <row r="365" spans="1:78" x14ac:dyDescent="0.25">
      <c r="A365" t="s">
        <v>64</v>
      </c>
    </row>
    <row r="366" spans="1:78" x14ac:dyDescent="0.25">
      <c r="A366" t="s">
        <v>65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</row>
    <row r="367" spans="1:78" x14ac:dyDescent="0.25">
      <c r="A367" t="s">
        <v>66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</row>
    <row r="368" spans="1:78" x14ac:dyDescent="0.25">
      <c r="A368" t="s">
        <v>67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</row>
    <row r="370" spans="1:78" x14ac:dyDescent="0.25">
      <c r="A370" t="s">
        <v>68</v>
      </c>
    </row>
    <row r="371" spans="1:78" x14ac:dyDescent="0.25">
      <c r="A371" t="s">
        <v>65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</row>
    <row r="372" spans="1:78" x14ac:dyDescent="0.25">
      <c r="A372" t="s">
        <v>66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</row>
    <row r="373" spans="1:78" x14ac:dyDescent="0.25">
      <c r="A373" t="s">
        <v>67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</row>
    <row r="376" spans="1:78" x14ac:dyDescent="0.25">
      <c r="A376" t="s">
        <v>36</v>
      </c>
    </row>
    <row r="377" spans="1:78" x14ac:dyDescent="0.25">
      <c r="A377" t="s">
        <v>59</v>
      </c>
    </row>
    <row r="378" spans="1:78" x14ac:dyDescent="0.25">
      <c r="A378" t="s">
        <v>58</v>
      </c>
    </row>
    <row r="379" spans="1:78" x14ac:dyDescent="0.25">
      <c r="A379" t="s">
        <v>39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51</v>
      </c>
      <c r="S379" s="1">
        <v>43983</v>
      </c>
      <c r="T379" s="1">
        <v>44013</v>
      </c>
      <c r="U379" s="1" t="s">
        <v>54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</row>
    <row r="380" spans="1:78" x14ac:dyDescent="0.25">
      <c r="A380" t="s">
        <v>60</v>
      </c>
    </row>
    <row r="381" spans="1:78" x14ac:dyDescent="0.25">
      <c r="A381" t="s">
        <v>61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</row>
    <row r="382" spans="1:78" x14ac:dyDescent="0.25">
      <c r="A382" t="s">
        <v>62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</row>
    <row r="383" spans="1:78" x14ac:dyDescent="0.25">
      <c r="A383" t="s">
        <v>63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</row>
    <row r="385" spans="1:78" x14ac:dyDescent="0.25">
      <c r="A385" t="s">
        <v>84</v>
      </c>
    </row>
    <row r="386" spans="1:78" x14ac:dyDescent="0.25">
      <c r="A386" t="s">
        <v>61</v>
      </c>
      <c r="BY386">
        <v>100</v>
      </c>
      <c r="BZ386">
        <v>100</v>
      </c>
    </row>
    <row r="387" spans="1:78" x14ac:dyDescent="0.25">
      <c r="A387" t="s">
        <v>62</v>
      </c>
      <c r="BY387">
        <v>91.65</v>
      </c>
      <c r="BZ387">
        <v>93.39</v>
      </c>
    </row>
    <row r="388" spans="1:78" x14ac:dyDescent="0.25">
      <c r="A388" t="s">
        <v>63</v>
      </c>
      <c r="BY388">
        <v>8.35</v>
      </c>
      <c r="BZ388">
        <v>6.61</v>
      </c>
    </row>
    <row r="390" spans="1:78" x14ac:dyDescent="0.25">
      <c r="A390" t="s">
        <v>64</v>
      </c>
    </row>
    <row r="391" spans="1:78" x14ac:dyDescent="0.25">
      <c r="A391" t="s">
        <v>65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</row>
    <row r="392" spans="1:78" x14ac:dyDescent="0.25">
      <c r="A392" t="s">
        <v>66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</row>
    <row r="393" spans="1:78" x14ac:dyDescent="0.25">
      <c r="A393" t="s">
        <v>67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</row>
    <row r="395" spans="1:78" x14ac:dyDescent="0.25">
      <c r="A395" t="s">
        <v>68</v>
      </c>
    </row>
    <row r="396" spans="1:78" x14ac:dyDescent="0.25">
      <c r="A396" t="s">
        <v>65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</row>
    <row r="397" spans="1:78" x14ac:dyDescent="0.25">
      <c r="A397" t="s">
        <v>66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</row>
    <row r="398" spans="1:78" x14ac:dyDescent="0.25">
      <c r="A398" t="s">
        <v>67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a494e657199c830827ad86294786cce6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899e7cd78ef2b4acd7bd8c1f88fe64f4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A088F-26C9-48A7-A7B4-31A51C7ADCF4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24c4985-e433-4d2c-9697-e180992b402a"/>
    <ds:schemaRef ds:uri="8be3414b-2ef9-485f-84d6-269f1d6f703b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CAED7CB-7242-4DFF-BAD6-6B887AB68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2025-10-14T11:51:40Z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