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6.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https://ktglbuc.sharepoint.com/sites/TeamClientService/Documentos compartidos/Institucionales/Clientes/MAGRAMA/1. DOMESTICO/1- Informes Regulares/1.2 Mensual/AÑO 2022/08 Promociones/"/>
    </mc:Choice>
  </mc:AlternateContent>
  <xr:revisionPtr revIDLastSave="0" documentId="13_ncr:1_{1B08360A-752E-4DA3-AFCF-26E6F5E320F7}" xr6:coauthVersionLast="47" xr6:coauthVersionMax="47" xr10:uidLastSave="{00000000-0000-0000-0000-000000000000}"/>
  <bookViews>
    <workbookView showSheetTabs="0" xWindow="-110" yWindow="-110" windowWidth="19420" windowHeight="10420" tabRatio="855" xr2:uid="{00000000-000D-0000-FFFF-FFFF00000000}"/>
  </bookViews>
  <sheets>
    <sheet name="Portada" sheetId="7" r:id="rId1"/>
    <sheet name="Contenido" sheetId="9" r:id="rId2"/>
    <sheet name="Leche" sheetId="8" r:id="rId3"/>
    <sheet name="Derivados" sheetId="10" r:id="rId4"/>
    <sheet name="Leche Imprimir" sheetId="12" r:id="rId5"/>
    <sheet name="Derivados Imprimir " sheetId="13" r:id="rId6"/>
    <sheet name="Instrucciones de actualizacion" sheetId="11" state="veryHidden" r:id="rId7"/>
    <sheet name="Conclusiones" sheetId="14" r:id="rId8"/>
    <sheet name="Back data" sheetId="1" state="hidden" r:id="rId9"/>
    <sheet name="TAM Automático" sheetId="2" state="hidden" r:id="rId10"/>
    <sheet name="Back Data graficos" sheetId="5" state="hidden" r:id="rId11"/>
  </sheets>
  <definedNames>
    <definedName name="_xlnm.Print_Area" localSheetId="7">Conclusiones!$A$1:$N$9</definedName>
    <definedName name="_xlnm.Print_Area" localSheetId="1">Contenido!$A$1:$M$26</definedName>
    <definedName name="_xlnm.Print_Area" localSheetId="3">Derivados!$A$1:$U$52</definedName>
    <definedName name="_xlnm.Print_Area" localSheetId="0">Portada!$A$1:$L$32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65" i="2" l="1" a="1"/>
  <c r="P65" i="2" s="1"/>
  <c r="P67" i="2" s="1" a="1"/>
  <c r="P67" i="2" s="1"/>
  <c r="O65" i="2" a="1"/>
  <c r="O65" i="2" s="1"/>
  <c r="O67" i="2" s="1" a="1"/>
  <c r="O67" i="2" s="1"/>
  <c r="N65" i="2" a="1"/>
  <c r="N65" i="2" s="1"/>
  <c r="N67" i="2" s="1" a="1"/>
  <c r="N67" i="2" s="1"/>
  <c r="M65" i="2" a="1"/>
  <c r="M65" i="2" s="1"/>
  <c r="M67" i="2" s="1" a="1"/>
  <c r="M67" i="2" s="1"/>
  <c r="L65" i="2" a="1"/>
  <c r="L65" i="2" s="1"/>
  <c r="L67" i="2" s="1" a="1"/>
  <c r="L67" i="2" s="1"/>
  <c r="K65" i="2" a="1"/>
  <c r="K65" i="2" s="1"/>
  <c r="K67" i="2" s="1" a="1"/>
  <c r="K67" i="2" s="1"/>
  <c r="J65" i="2" a="1"/>
  <c r="J65" i="2" s="1"/>
  <c r="J66" i="2" s="1" a="1"/>
  <c r="J66" i="2" s="1"/>
  <c r="I65" i="2" a="1"/>
  <c r="I65" i="2" s="1"/>
  <c r="I66" i="2" s="1" a="1"/>
  <c r="I66" i="2" s="1"/>
  <c r="H65" i="2" a="1"/>
  <c r="H65" i="2" s="1"/>
  <c r="H66" i="2" s="1" a="1"/>
  <c r="H66" i="2" s="1"/>
  <c r="G65" i="2" a="1"/>
  <c r="G65" i="2" s="1"/>
  <c r="G66" i="2" s="1" a="1"/>
  <c r="G66" i="2" s="1"/>
  <c r="F65" i="2" a="1"/>
  <c r="F65" i="2" s="1"/>
  <c r="F66" i="2" s="1" a="1"/>
  <c r="F66" i="2" s="1"/>
  <c r="E65" i="2" a="1"/>
  <c r="E65" i="2" s="1"/>
  <c r="E67" i="2" s="1" a="1"/>
  <c r="E67" i="2" s="1"/>
  <c r="D65" i="2" a="1"/>
  <c r="D65" i="2" s="1"/>
  <c r="D67" i="2" s="1" a="1"/>
  <c r="D67" i="2" s="1"/>
  <c r="P60" i="2" a="1"/>
  <c r="P60" i="2" s="1"/>
  <c r="P61" i="2" s="1" a="1"/>
  <c r="P61" i="2" s="1"/>
  <c r="O60" i="2" a="1"/>
  <c r="O60" i="2" s="1"/>
  <c r="O61" i="2" s="1" a="1"/>
  <c r="O61" i="2" s="1"/>
  <c r="N60" i="2" a="1"/>
  <c r="N60" i="2" s="1"/>
  <c r="N61" i="2" s="1" a="1"/>
  <c r="N61" i="2" s="1"/>
  <c r="M60" i="2" a="1"/>
  <c r="M60" i="2" s="1"/>
  <c r="M61" i="2" s="1" a="1"/>
  <c r="M61" i="2" s="1"/>
  <c r="L60" i="2" a="1"/>
  <c r="L60" i="2" s="1"/>
  <c r="L62" i="2" s="1" a="1"/>
  <c r="L62" i="2" s="1"/>
  <c r="K60" i="2" a="1"/>
  <c r="K60" i="2" s="1"/>
  <c r="K62" i="2" s="1" a="1"/>
  <c r="K62" i="2" s="1"/>
  <c r="J60" i="2" a="1"/>
  <c r="J60" i="2" s="1"/>
  <c r="J62" i="2" s="1" a="1"/>
  <c r="J62" i="2" s="1"/>
  <c r="I60" i="2" a="1"/>
  <c r="I60" i="2" s="1"/>
  <c r="I61" i="2" s="1" a="1"/>
  <c r="I61" i="2" s="1"/>
  <c r="H60" i="2" a="1"/>
  <c r="H60" i="2" s="1"/>
  <c r="H61" i="2" s="1" a="1"/>
  <c r="H61" i="2" s="1"/>
  <c r="G60" i="2" a="1"/>
  <c r="G60" i="2" s="1"/>
  <c r="G61" i="2" s="1" a="1"/>
  <c r="G61" i="2" s="1"/>
  <c r="F60" i="2" a="1"/>
  <c r="F60" i="2" s="1"/>
  <c r="F61" i="2" s="1" a="1"/>
  <c r="F61" i="2" s="1"/>
  <c r="E60" i="2" a="1"/>
  <c r="E60" i="2" s="1"/>
  <c r="E61" i="2" s="1" a="1"/>
  <c r="E61" i="2" s="1"/>
  <c r="D60" i="2" a="1"/>
  <c r="D60" i="2" s="1"/>
  <c r="D61" i="2" s="1" a="1"/>
  <c r="D61" i="2" s="1"/>
  <c r="P55" i="2" a="1"/>
  <c r="P55" i="2" s="1"/>
  <c r="P57" i="2" s="1" a="1"/>
  <c r="P57" i="2" s="1"/>
  <c r="O55" i="2" a="1"/>
  <c r="O55" i="2" s="1"/>
  <c r="O56" i="2" s="1" a="1"/>
  <c r="O56" i="2" s="1"/>
  <c r="N55" i="2" a="1"/>
  <c r="N55" i="2" s="1"/>
  <c r="N56" i="2" s="1" a="1"/>
  <c r="N56" i="2" s="1"/>
  <c r="M55" i="2" a="1"/>
  <c r="M55" i="2" s="1"/>
  <c r="M56" i="2" s="1" a="1"/>
  <c r="M56" i="2" s="1"/>
  <c r="L55" i="2" a="1"/>
  <c r="L55" i="2" s="1"/>
  <c r="L56" i="2" s="1" a="1"/>
  <c r="L56" i="2" s="1"/>
  <c r="K55" i="2" a="1"/>
  <c r="K55" i="2" s="1"/>
  <c r="K56" i="2" s="1" a="1"/>
  <c r="K56" i="2" s="1"/>
  <c r="J55" i="2" a="1"/>
  <c r="J55" i="2" s="1"/>
  <c r="J57" i="2" s="1" a="1"/>
  <c r="J57" i="2" s="1"/>
  <c r="I55" i="2" a="1"/>
  <c r="I55" i="2" s="1"/>
  <c r="I57" i="2" s="1" a="1"/>
  <c r="I57" i="2" s="1"/>
  <c r="H55" i="2" a="1"/>
  <c r="H55" i="2" s="1"/>
  <c r="H56" i="2" s="1" a="1"/>
  <c r="H56" i="2" s="1"/>
  <c r="G55" i="2" a="1"/>
  <c r="G55" i="2" s="1"/>
  <c r="G56" i="2" s="1" a="1"/>
  <c r="G56" i="2" s="1"/>
  <c r="F55" i="2" a="1"/>
  <c r="F55" i="2" s="1"/>
  <c r="F56" i="2" s="1" a="1"/>
  <c r="F56" i="2" s="1"/>
  <c r="E55" i="2" a="1"/>
  <c r="E55" i="2" s="1"/>
  <c r="E56" i="2" s="1" a="1"/>
  <c r="E56" i="2" s="1"/>
  <c r="D55" i="2" a="1"/>
  <c r="D55" i="2" s="1"/>
  <c r="D56" i="2" s="1" a="1"/>
  <c r="D56" i="2" s="1"/>
  <c r="P50" i="2" a="1"/>
  <c r="P50" i="2" s="1"/>
  <c r="P52" i="2" s="1" a="1"/>
  <c r="P52" i="2" s="1"/>
  <c r="O50" i="2" a="1"/>
  <c r="O50" i="2" s="1"/>
  <c r="O52" i="2" s="1" a="1"/>
  <c r="O52" i="2" s="1"/>
  <c r="N50" i="2" a="1"/>
  <c r="N50" i="2" s="1"/>
  <c r="N51" i="2" s="1" a="1"/>
  <c r="N51" i="2" s="1"/>
  <c r="M50" i="2" a="1"/>
  <c r="M50" i="2" s="1"/>
  <c r="M51" i="2" s="1" a="1"/>
  <c r="M51" i="2" s="1"/>
  <c r="L50" i="2" a="1"/>
  <c r="L50" i="2" s="1"/>
  <c r="L51" i="2" s="1" a="1"/>
  <c r="L51" i="2" s="1"/>
  <c r="K50" i="2" a="1"/>
  <c r="K50" i="2" s="1"/>
  <c r="K51" i="2" s="1" a="1"/>
  <c r="K51" i="2" s="1"/>
  <c r="J50" i="2" a="1"/>
  <c r="J50" i="2" s="1"/>
  <c r="J51" i="2" s="1" a="1"/>
  <c r="J51" i="2" s="1"/>
  <c r="I50" i="2" a="1"/>
  <c r="I50" i="2" s="1"/>
  <c r="I52" i="2" s="1" a="1"/>
  <c r="I52" i="2" s="1"/>
  <c r="H50" i="2" a="1"/>
  <c r="H50" i="2" s="1"/>
  <c r="H52" i="2" s="1" a="1"/>
  <c r="H52" i="2" s="1"/>
  <c r="G50" i="2" a="1"/>
  <c r="G50" i="2" s="1"/>
  <c r="G51" i="2" s="1" a="1"/>
  <c r="G51" i="2" s="1"/>
  <c r="F50" i="2" a="1"/>
  <c r="F50" i="2" s="1"/>
  <c r="F51" i="2" s="1" a="1"/>
  <c r="F51" i="2" s="1"/>
  <c r="E50" i="2" a="1"/>
  <c r="E50" i="2" s="1"/>
  <c r="E51" i="2" s="1" a="1"/>
  <c r="E51" i="2" s="1"/>
  <c r="D50" i="2" a="1"/>
  <c r="D50" i="2" s="1"/>
  <c r="D51" i="2" s="1" a="1"/>
  <c r="D51" i="2" s="1"/>
  <c r="P45" i="2" a="1"/>
  <c r="P45" i="2" s="1"/>
  <c r="P47" i="2" s="1" a="1"/>
  <c r="P47" i="2" s="1"/>
  <c r="O45" i="2" a="1"/>
  <c r="O45" i="2" s="1"/>
  <c r="O47" i="2" s="1" a="1"/>
  <c r="O47" i="2" s="1"/>
  <c r="N45" i="2" a="1"/>
  <c r="N45" i="2" s="1"/>
  <c r="N47" i="2" s="1" a="1"/>
  <c r="N47" i="2" s="1"/>
  <c r="M45" i="2" a="1"/>
  <c r="M45" i="2" s="1"/>
  <c r="M46" i="2" s="1" a="1"/>
  <c r="M46" i="2" s="1"/>
  <c r="L45" i="2" a="1"/>
  <c r="L45" i="2" s="1"/>
  <c r="L46" i="2" s="1" a="1"/>
  <c r="L46" i="2" s="1"/>
  <c r="K45" i="2" a="1"/>
  <c r="K45" i="2" s="1"/>
  <c r="K46" i="2" s="1" a="1"/>
  <c r="K46" i="2" s="1"/>
  <c r="J45" i="2" a="1"/>
  <c r="J45" i="2" s="1"/>
  <c r="J46" i="2" s="1" a="1"/>
  <c r="J46" i="2" s="1"/>
  <c r="I45" i="2" a="1"/>
  <c r="I45" i="2" s="1"/>
  <c r="I47" i="2" s="1" a="1"/>
  <c r="I47" i="2" s="1"/>
  <c r="H45" i="2" a="1"/>
  <c r="H45" i="2" s="1"/>
  <c r="H47" i="2" s="1" a="1"/>
  <c r="H47" i="2" s="1"/>
  <c r="G45" i="2" a="1"/>
  <c r="G45" i="2" s="1"/>
  <c r="G47" i="2" s="1" a="1"/>
  <c r="G47" i="2" s="1"/>
  <c r="F45" i="2" a="1"/>
  <c r="F45" i="2" s="1"/>
  <c r="F46" i="2" s="1" a="1"/>
  <c r="F46" i="2" s="1"/>
  <c r="E45" i="2" a="1"/>
  <c r="E45" i="2" s="1"/>
  <c r="E46" i="2" s="1" a="1"/>
  <c r="E46" i="2" s="1"/>
  <c r="D45" i="2" a="1"/>
  <c r="D45" i="2" s="1"/>
  <c r="D46" i="2" s="1" a="1"/>
  <c r="D46" i="2" s="1"/>
  <c r="P40" i="2" a="1"/>
  <c r="P40" i="2" s="1"/>
  <c r="P42" i="2" s="1" a="1"/>
  <c r="P42" i="2" s="1"/>
  <c r="O40" i="2" a="1"/>
  <c r="O40" i="2" s="1"/>
  <c r="O42" i="2" s="1" a="1"/>
  <c r="O42" i="2" s="1"/>
  <c r="N40" i="2" a="1"/>
  <c r="N40" i="2" s="1"/>
  <c r="N42" i="2" s="1" a="1"/>
  <c r="N42" i="2" s="1"/>
  <c r="M40" i="2" a="1"/>
  <c r="M40" i="2" s="1"/>
  <c r="M41" i="2" s="1" a="1"/>
  <c r="M41" i="2" s="1"/>
  <c r="L40" i="2" a="1"/>
  <c r="L40" i="2" s="1"/>
  <c r="L41" i="2" s="1" a="1"/>
  <c r="L41" i="2" s="1"/>
  <c r="K40" i="2" a="1"/>
  <c r="K40" i="2" s="1"/>
  <c r="K41" i="2" s="1" a="1"/>
  <c r="K41" i="2" s="1"/>
  <c r="J40" i="2" a="1"/>
  <c r="J40" i="2" s="1"/>
  <c r="J41" i="2" s="1" a="1"/>
  <c r="J41" i="2" s="1"/>
  <c r="I40" i="2" a="1"/>
  <c r="I40" i="2" s="1"/>
  <c r="I41" i="2" s="1" a="1"/>
  <c r="I41" i="2" s="1"/>
  <c r="H40" i="2" a="1"/>
  <c r="H40" i="2" s="1"/>
  <c r="H41" i="2" s="1" a="1"/>
  <c r="H41" i="2" s="1"/>
  <c r="G40" i="2" a="1"/>
  <c r="G40" i="2" s="1"/>
  <c r="G42" i="2" s="1" a="1"/>
  <c r="G42" i="2" s="1"/>
  <c r="F40" i="2" a="1"/>
  <c r="F40" i="2" s="1"/>
  <c r="F42" i="2" s="1" a="1"/>
  <c r="F42" i="2" s="1"/>
  <c r="E40" i="2" a="1"/>
  <c r="E40" i="2" s="1"/>
  <c r="E41" i="2" s="1" a="1"/>
  <c r="E41" i="2" s="1"/>
  <c r="D40" i="2" a="1"/>
  <c r="D40" i="2" s="1"/>
  <c r="D41" i="2" s="1" a="1"/>
  <c r="D41" i="2" s="1"/>
  <c r="P32" i="2" a="1"/>
  <c r="P32" i="2" s="1"/>
  <c r="P33" i="2" s="1" a="1"/>
  <c r="P33" i="2" s="1"/>
  <c r="O32" i="2" a="1"/>
  <c r="O32" i="2" s="1"/>
  <c r="O34" i="2" s="1" a="1"/>
  <c r="O34" i="2" s="1"/>
  <c r="N32" i="2" a="1"/>
  <c r="N32" i="2" s="1"/>
  <c r="N34" i="2" s="1" a="1"/>
  <c r="N34" i="2" s="1"/>
  <c r="M32" i="2" a="1"/>
  <c r="M32" i="2" s="1"/>
  <c r="M34" i="2" s="1" a="1"/>
  <c r="M34" i="2" s="1"/>
  <c r="L32" i="2" a="1"/>
  <c r="L32" i="2" s="1"/>
  <c r="L33" i="2" s="1" a="1"/>
  <c r="L33" i="2" s="1"/>
  <c r="K32" i="2" a="1"/>
  <c r="K32" i="2" s="1"/>
  <c r="K33" i="2" s="1" a="1"/>
  <c r="K33" i="2" s="1"/>
  <c r="J32" i="2" a="1"/>
  <c r="J32" i="2" s="1"/>
  <c r="J33" i="2" s="1" a="1"/>
  <c r="J33" i="2" s="1"/>
  <c r="I32" i="2" a="1"/>
  <c r="I32" i="2" s="1"/>
  <c r="I33" i="2" s="1" a="1"/>
  <c r="I33" i="2" s="1"/>
  <c r="H32" i="2" a="1"/>
  <c r="H32" i="2" s="1"/>
  <c r="H33" i="2" s="1" a="1"/>
  <c r="H33" i="2" s="1"/>
  <c r="G32" i="2" a="1"/>
  <c r="G32" i="2" s="1"/>
  <c r="G34" i="2" s="1" a="1"/>
  <c r="G34" i="2" s="1"/>
  <c r="F32" i="2" a="1"/>
  <c r="F32" i="2" s="1"/>
  <c r="F34" i="2" s="1" a="1"/>
  <c r="F34" i="2" s="1"/>
  <c r="E32" i="2" a="1"/>
  <c r="E32" i="2" s="1"/>
  <c r="E34" i="2" s="1" a="1"/>
  <c r="E34" i="2" s="1"/>
  <c r="D32" i="2" a="1"/>
  <c r="D32" i="2" s="1"/>
  <c r="D33" i="2" s="1" a="1"/>
  <c r="D33" i="2" s="1"/>
  <c r="P27" i="2" a="1"/>
  <c r="P27" i="2" s="1"/>
  <c r="P28" i="2" s="1" a="1"/>
  <c r="P28" i="2" s="1"/>
  <c r="O27" i="2" a="1"/>
  <c r="O27" i="2" s="1"/>
  <c r="O28" i="2" s="1" a="1"/>
  <c r="O28" i="2" s="1"/>
  <c r="N27" i="2" a="1"/>
  <c r="N27" i="2" s="1"/>
  <c r="N28" i="2" s="1" a="1"/>
  <c r="N28" i="2" s="1"/>
  <c r="M27" i="2" a="1"/>
  <c r="M27" i="2" s="1"/>
  <c r="M29" i="2" s="1" a="1"/>
  <c r="M29" i="2" s="1"/>
  <c r="L27" i="2" a="1"/>
  <c r="L27" i="2" s="1"/>
  <c r="L29" i="2" s="1" a="1"/>
  <c r="L29" i="2" s="1"/>
  <c r="K27" i="2" a="1"/>
  <c r="K27" i="2" s="1"/>
  <c r="K28" i="2" s="1" a="1"/>
  <c r="K28" i="2" s="1"/>
  <c r="J27" i="2" a="1"/>
  <c r="J27" i="2" s="1"/>
  <c r="J28" i="2" s="1" a="1"/>
  <c r="J28" i="2" s="1"/>
  <c r="I27" i="2" a="1"/>
  <c r="I27" i="2" s="1"/>
  <c r="I28" i="2" s="1" a="1"/>
  <c r="I28" i="2" s="1"/>
  <c r="H27" i="2" a="1"/>
  <c r="H27" i="2" s="1"/>
  <c r="H28" i="2" s="1" a="1"/>
  <c r="H28" i="2" s="1"/>
  <c r="G27" i="2" a="1"/>
  <c r="G27" i="2" s="1"/>
  <c r="G28" i="2" s="1" a="1"/>
  <c r="G28" i="2" s="1"/>
  <c r="F27" i="2" a="1"/>
  <c r="F27" i="2" s="1"/>
  <c r="F29" i="2" s="1" a="1"/>
  <c r="F29" i="2" s="1"/>
  <c r="E27" i="2" a="1"/>
  <c r="E27" i="2" s="1"/>
  <c r="E29" i="2" s="1" a="1"/>
  <c r="E29" i="2" s="1"/>
  <c r="D27" i="2" a="1"/>
  <c r="D27" i="2" s="1"/>
  <c r="D29" i="2" s="1" a="1"/>
  <c r="D29" i="2" s="1"/>
  <c r="P22" i="2" a="1"/>
  <c r="P22" i="2" s="1"/>
  <c r="P23" i="2" s="1" a="1"/>
  <c r="P23" i="2" s="1"/>
  <c r="O22" i="2" a="1"/>
  <c r="O22" i="2" s="1"/>
  <c r="O23" i="2" s="1" a="1"/>
  <c r="O23" i="2" s="1"/>
  <c r="N22" i="2" a="1"/>
  <c r="N22" i="2" s="1"/>
  <c r="M22" i="2" a="1"/>
  <c r="M22" i="2" s="1"/>
  <c r="L22" i="2" a="1"/>
  <c r="L22" i="2" s="1"/>
  <c r="L24" i="2" s="1" a="1"/>
  <c r="L24" i="2" s="1"/>
  <c r="K22" i="2" a="1"/>
  <c r="K22" i="2" s="1"/>
  <c r="J22" i="2" a="1"/>
  <c r="J22" i="2" s="1"/>
  <c r="I22" i="2" a="1"/>
  <c r="I22" i="2" s="1"/>
  <c r="H22" i="2" a="1"/>
  <c r="H22" i="2" s="1"/>
  <c r="H23" i="2" s="1" a="1"/>
  <c r="H23" i="2" s="1"/>
  <c r="G22" i="2" a="1"/>
  <c r="G22" i="2" s="1"/>
  <c r="G23" i="2" s="1" a="1"/>
  <c r="G23" i="2" s="1"/>
  <c r="F22" i="2" a="1"/>
  <c r="F22" i="2" s="1"/>
  <c r="E22" i="2" a="1"/>
  <c r="E22" i="2" s="1"/>
  <c r="D22" i="2" a="1"/>
  <c r="D22" i="2" s="1"/>
  <c r="P17" i="2" a="1"/>
  <c r="P17" i="2" s="1"/>
  <c r="O17" i="2" a="1"/>
  <c r="O17" i="2" s="1"/>
  <c r="N17" i="2" a="1"/>
  <c r="N17" i="2" s="1"/>
  <c r="M17" i="2" a="1"/>
  <c r="M17" i="2" s="1"/>
  <c r="L17" i="2" a="1"/>
  <c r="L17" i="2" s="1"/>
  <c r="K17" i="2" a="1"/>
  <c r="K17" i="2" s="1"/>
  <c r="J17" i="2" a="1"/>
  <c r="J17" i="2" s="1"/>
  <c r="I17" i="2" a="1"/>
  <c r="I17" i="2" s="1"/>
  <c r="H17" i="2" a="1"/>
  <c r="H17" i="2" s="1"/>
  <c r="G17" i="2" a="1"/>
  <c r="G17" i="2" s="1"/>
  <c r="F17" i="2" a="1"/>
  <c r="F17" i="2" s="1"/>
  <c r="E17" i="2" a="1"/>
  <c r="E17" i="2" s="1"/>
  <c r="D17" i="2" a="1"/>
  <c r="D17" i="2" s="1"/>
  <c r="P12" i="2" a="1"/>
  <c r="P12" i="2" s="1"/>
  <c r="O12" i="2" a="1"/>
  <c r="O12" i="2" s="1"/>
  <c r="N12" i="2" a="1"/>
  <c r="N12" i="2" s="1"/>
  <c r="M12" i="2" a="1"/>
  <c r="M12" i="2" s="1"/>
  <c r="L12" i="2" a="1"/>
  <c r="L12" i="2" s="1"/>
  <c r="K12" i="2" a="1"/>
  <c r="K12" i="2" s="1"/>
  <c r="J12" i="2" a="1"/>
  <c r="J12" i="2" s="1"/>
  <c r="I12" i="2" a="1"/>
  <c r="I12" i="2" s="1"/>
  <c r="H12" i="2" a="1"/>
  <c r="H12" i="2" s="1"/>
  <c r="G12" i="2" a="1"/>
  <c r="G12" i="2" s="1"/>
  <c r="F12" i="2" a="1"/>
  <c r="F12" i="2" s="1"/>
  <c r="E12" i="2" a="1"/>
  <c r="E12" i="2" s="1"/>
  <c r="D12" i="2" a="1"/>
  <c r="D12" i="2" s="1"/>
  <c r="P7" i="2" a="1"/>
  <c r="P7"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5" i="2" a="1"/>
  <c r="P5" i="2" s="1"/>
  <c r="O5" i="2" a="1"/>
  <c r="O5" i="2" s="1"/>
  <c r="N5" i="2" a="1"/>
  <c r="N5" i="2" s="1"/>
  <c r="M5" i="2" a="1"/>
  <c r="M5" i="2" s="1"/>
  <c r="L5" i="2" a="1"/>
  <c r="L5" i="2" s="1"/>
  <c r="K5" i="2" a="1"/>
  <c r="K5" i="2" s="1"/>
  <c r="J5" i="2" a="1"/>
  <c r="J5" i="2" s="1"/>
  <c r="I5" i="2" a="1"/>
  <c r="I5" i="2" s="1"/>
  <c r="H5" i="2" a="1"/>
  <c r="H5" i="2" s="1"/>
  <c r="G5" i="2" a="1"/>
  <c r="G5" i="2" s="1"/>
  <c r="F5" i="2" a="1"/>
  <c r="F5" i="2" s="1"/>
  <c r="E5" i="2" a="1"/>
  <c r="E5" i="2" s="1"/>
  <c r="D5" i="2" a="1"/>
  <c r="D5" i="2" s="1"/>
  <c r="P41" i="2" l="1" a="1"/>
  <c r="P41" i="2" s="1"/>
  <c r="G46" i="2" a="1"/>
  <c r="G46" i="2" s="1"/>
  <c r="H42" i="2" a="1"/>
  <c r="H42" i="2" s="1"/>
  <c r="N46" i="2" a="1"/>
  <c r="N46" i="2" s="1"/>
  <c r="J61" i="2" a="1"/>
  <c r="J61" i="2" s="1"/>
  <c r="P56" i="2" a="1"/>
  <c r="P56" i="2" s="1"/>
  <c r="L61" i="2" a="1"/>
  <c r="L61" i="2" s="1"/>
  <c r="E33" i="2" a="1"/>
  <c r="E33" i="2" s="1"/>
  <c r="D57" i="2" a="1"/>
  <c r="D57" i="2" s="1"/>
  <c r="D62" i="2" a="1"/>
  <c r="D62" i="2" s="1"/>
  <c r="D28" i="2" a="1"/>
  <c r="D28" i="2" s="1"/>
  <c r="G33" i="2" a="1"/>
  <c r="G33" i="2" s="1"/>
  <c r="N41" i="2" a="1"/>
  <c r="N41" i="2" s="1"/>
  <c r="K52" i="2" a="1"/>
  <c r="K52" i="2" s="1"/>
  <c r="N29" i="2" a="1"/>
  <c r="N29" i="2" s="1"/>
  <c r="M33" i="2" a="1"/>
  <c r="M33" i="2" s="1"/>
  <c r="O33" i="2" a="1"/>
  <c r="O33" i="2" s="1"/>
  <c r="K24" i="2" a="1"/>
  <c r="K24" i="2" s="1"/>
  <c r="K23" i="2" a="1"/>
  <c r="K23" i="2" s="1"/>
  <c r="G29" i="2" a="1"/>
  <c r="G29" i="2" s="1"/>
  <c r="J52" i="2" a="1"/>
  <c r="J52" i="2" s="1"/>
  <c r="O29" i="2" a="1"/>
  <c r="O29" i="2" s="1"/>
  <c r="I42" i="2" a="1"/>
  <c r="I42" i="2" s="1"/>
  <c r="I46" i="2" a="1"/>
  <c r="I46" i="2" s="1"/>
  <c r="K57" i="2" a="1"/>
  <c r="K57" i="2" s="1"/>
  <c r="L57" i="2" a="1"/>
  <c r="L57" i="2" s="1"/>
  <c r="F28" i="2" a="1"/>
  <c r="F28" i="2" s="1"/>
  <c r="O46" i="2" a="1"/>
  <c r="O46" i="2" s="1"/>
  <c r="H51" i="2" a="1"/>
  <c r="H51" i="2" s="1"/>
  <c r="E62" i="2" a="1"/>
  <c r="E62" i="2" s="1"/>
  <c r="E66" i="2" a="1"/>
  <c r="E66" i="2" s="1"/>
  <c r="L28" i="2" a="1"/>
  <c r="L28" i="2" s="1"/>
  <c r="H34" i="2" a="1"/>
  <c r="H34" i="2" s="1"/>
  <c r="F41" i="2" a="1"/>
  <c r="F41" i="2" s="1"/>
  <c r="K66" i="2" a="1"/>
  <c r="K66" i="2" s="1"/>
  <c r="J47" i="2" a="1"/>
  <c r="J47" i="2" s="1"/>
  <c r="O51" i="2" a="1"/>
  <c r="O51" i="2" s="1"/>
  <c r="M62" i="2" a="1"/>
  <c r="M62" i="2" s="1"/>
  <c r="M66" i="2" a="1"/>
  <c r="M66" i="2" s="1"/>
  <c r="P34" i="2" a="1"/>
  <c r="P34" i="2" s="1"/>
  <c r="P51" i="2" a="1"/>
  <c r="P51" i="2" s="1"/>
  <c r="I56" i="2" a="1"/>
  <c r="I56" i="2" s="1"/>
  <c r="F67" i="2" a="1"/>
  <c r="F67" i="2" s="1"/>
  <c r="H9" i="2" a="1"/>
  <c r="H9" i="2" s="1"/>
  <c r="H8" i="2" a="1"/>
  <c r="H8" i="2" s="1"/>
  <c r="P9" i="2" a="1"/>
  <c r="P9" i="2" s="1"/>
  <c r="P8" i="2" a="1"/>
  <c r="P8" i="2" s="1"/>
  <c r="K14" i="2" a="1"/>
  <c r="K14" i="2" s="1"/>
  <c r="K13" i="2" a="1"/>
  <c r="K13" i="2" s="1"/>
  <c r="F19" i="2" a="1"/>
  <c r="F19" i="2" s="1"/>
  <c r="F18" i="2" a="1"/>
  <c r="F18" i="2" s="1"/>
  <c r="N19" i="2" a="1"/>
  <c r="N19" i="2" s="1"/>
  <c r="N18" i="2" a="1"/>
  <c r="N18" i="2" s="1"/>
  <c r="M24" i="2" a="1"/>
  <c r="M24" i="2" s="1"/>
  <c r="M23" i="2" a="1"/>
  <c r="M23" i="2" s="1"/>
  <c r="G8" i="2" a="1"/>
  <c r="G8" i="2" s="1"/>
  <c r="G9" i="2" a="1"/>
  <c r="G9" i="2" s="1"/>
  <c r="O8" i="2" a="1"/>
  <c r="O8" i="2" s="1"/>
  <c r="O9" i="2" a="1"/>
  <c r="O9" i="2" s="1"/>
  <c r="J14" i="2" a="1"/>
  <c r="J14" i="2" s="1"/>
  <c r="J13" i="2" a="1"/>
  <c r="J13" i="2" s="1"/>
  <c r="E19" i="2" a="1"/>
  <c r="E19" i="2" s="1"/>
  <c r="E18" i="2" a="1"/>
  <c r="E18" i="2" s="1"/>
  <c r="M18" i="2" a="1"/>
  <c r="M18" i="2" s="1"/>
  <c r="M19" i="2" a="1"/>
  <c r="M19" i="2" s="1"/>
  <c r="N24" i="2" a="1"/>
  <c r="N24" i="2" s="1"/>
  <c r="N23" i="2" a="1"/>
  <c r="N23" i="2" s="1"/>
  <c r="J8" i="2" a="1"/>
  <c r="J8" i="2" s="1"/>
  <c r="J9" i="2" a="1"/>
  <c r="J9" i="2" s="1"/>
  <c r="E14" i="2" a="1"/>
  <c r="E14" i="2" s="1"/>
  <c r="E13" i="2" a="1"/>
  <c r="E13" i="2" s="1"/>
  <c r="M14" i="2" a="1"/>
  <c r="M14" i="2" s="1"/>
  <c r="M13" i="2" a="1"/>
  <c r="M13" i="2" s="1"/>
  <c r="H19" i="2" a="1"/>
  <c r="H19" i="2" s="1"/>
  <c r="H18" i="2" a="1"/>
  <c r="H18" i="2" s="1"/>
  <c r="P19" i="2" a="1"/>
  <c r="P19" i="2" s="1"/>
  <c r="P18" i="2" a="1"/>
  <c r="P18" i="2" s="1"/>
  <c r="I23" i="2" a="1"/>
  <c r="I23" i="2" s="1"/>
  <c r="I24" i="2" a="1"/>
  <c r="I24" i="2" s="1"/>
  <c r="K8" i="2" a="1"/>
  <c r="K8" i="2" s="1"/>
  <c r="K9" i="2" a="1"/>
  <c r="K9" i="2" s="1"/>
  <c r="F14" i="2" a="1"/>
  <c r="F14" i="2" s="1"/>
  <c r="F13" i="2" a="1"/>
  <c r="F13" i="2" s="1"/>
  <c r="N14" i="2" a="1"/>
  <c r="N14" i="2" s="1"/>
  <c r="N13" i="2" a="1"/>
  <c r="N13" i="2" s="1"/>
  <c r="I18" i="2" a="1"/>
  <c r="I18" i="2" s="1"/>
  <c r="I19" i="2" a="1"/>
  <c r="I19" i="2" s="1"/>
  <c r="D24" i="2" a="1"/>
  <c r="D24" i="2" s="1"/>
  <c r="D23" i="2" a="1"/>
  <c r="D23" i="2" s="1"/>
  <c r="J23" i="2" a="1"/>
  <c r="J23" i="2" s="1"/>
  <c r="J24" i="2" a="1"/>
  <c r="J24" i="2" s="1"/>
  <c r="D9" i="2" a="1"/>
  <c r="D9" i="2" s="1"/>
  <c r="D8" i="2" a="1"/>
  <c r="D8" i="2" s="1"/>
  <c r="L9" i="2" a="1"/>
  <c r="L9" i="2" s="1"/>
  <c r="L8" i="2" a="1"/>
  <c r="L8" i="2" s="1"/>
  <c r="G13" i="2" a="1"/>
  <c r="G13" i="2" s="1"/>
  <c r="G14" i="2" a="1"/>
  <c r="G14" i="2" s="1"/>
  <c r="O13" i="2" a="1"/>
  <c r="O13" i="2" s="1"/>
  <c r="O14" i="2" a="1"/>
  <c r="O14" i="2" s="1"/>
  <c r="J19" i="2" a="1"/>
  <c r="J19" i="2" s="1"/>
  <c r="J18" i="2" a="1"/>
  <c r="J18" i="2" s="1"/>
  <c r="E24" i="2" a="1"/>
  <c r="E24" i="2" s="1"/>
  <c r="E23" i="2" a="1"/>
  <c r="E23" i="2" s="1"/>
  <c r="I9" i="2" a="1"/>
  <c r="I9" i="2" s="1"/>
  <c r="I8" i="2" a="1"/>
  <c r="I8" i="2" s="1"/>
  <c r="D13" i="2" a="1"/>
  <c r="D13" i="2" s="1"/>
  <c r="D14" i="2" a="1"/>
  <c r="D14" i="2" s="1"/>
  <c r="L13" i="2" a="1"/>
  <c r="L13" i="2" s="1"/>
  <c r="L14" i="2" a="1"/>
  <c r="L14" i="2" s="1"/>
  <c r="G19" i="2" a="1"/>
  <c r="G19" i="2" s="1"/>
  <c r="G18" i="2" a="1"/>
  <c r="G18" i="2" s="1"/>
  <c r="O19" i="2" a="1"/>
  <c r="O19" i="2" s="1"/>
  <c r="O18" i="2" a="1"/>
  <c r="O18" i="2" s="1"/>
  <c r="E9" i="2" a="1"/>
  <c r="E9" i="2" s="1"/>
  <c r="E8" i="2" a="1"/>
  <c r="E8" i="2" s="1"/>
  <c r="M9" i="2" a="1"/>
  <c r="M9" i="2" s="1"/>
  <c r="M8" i="2" a="1"/>
  <c r="M8" i="2" s="1"/>
  <c r="H13" i="2" a="1"/>
  <c r="H13" i="2" s="1"/>
  <c r="H14" i="2" a="1"/>
  <c r="H14" i="2" s="1"/>
  <c r="P13" i="2" a="1"/>
  <c r="P13" i="2" s="1"/>
  <c r="P14" i="2" a="1"/>
  <c r="P14" i="2" s="1"/>
  <c r="K19" i="2" a="1"/>
  <c r="K19" i="2" s="1"/>
  <c r="K18" i="2" a="1"/>
  <c r="K18" i="2" s="1"/>
  <c r="F24" i="2" a="1"/>
  <c r="F24" i="2" s="1"/>
  <c r="F23" i="2" a="1"/>
  <c r="F23" i="2" s="1"/>
  <c r="F8" i="2" a="1"/>
  <c r="F8" i="2" s="1"/>
  <c r="F9" i="2" a="1"/>
  <c r="F9" i="2" s="1"/>
  <c r="N8" i="2" a="1"/>
  <c r="N8" i="2" s="1"/>
  <c r="N9" i="2" a="1"/>
  <c r="N9" i="2" s="1"/>
  <c r="I14" i="2" a="1"/>
  <c r="I14" i="2" s="1"/>
  <c r="I13" i="2" a="1"/>
  <c r="I13" i="2" s="1"/>
  <c r="D19" i="2" a="1"/>
  <c r="D19" i="2" s="1"/>
  <c r="D18" i="2" a="1"/>
  <c r="D18" i="2" s="1"/>
  <c r="L19" i="2" a="1"/>
  <c r="L19" i="2" s="1"/>
  <c r="L18" i="2" a="1"/>
  <c r="L18" i="2" s="1"/>
  <c r="L23" i="2" a="1"/>
  <c r="L23" i="2" s="1"/>
  <c r="G24" i="2" a="1"/>
  <c r="G24" i="2" s="1"/>
  <c r="O24" i="2" a="1"/>
  <c r="O24" i="2" s="1"/>
  <c r="E28" i="2" a="1"/>
  <c r="E28" i="2" s="1"/>
  <c r="M28" i="2" a="1"/>
  <c r="M28" i="2" s="1"/>
  <c r="H29" i="2" a="1"/>
  <c r="H29" i="2" s="1"/>
  <c r="P29" i="2" a="1"/>
  <c r="P29" i="2" s="1"/>
  <c r="F33" i="2" a="1"/>
  <c r="F33" i="2" s="1"/>
  <c r="N33" i="2" a="1"/>
  <c r="N33" i="2" s="1"/>
  <c r="I34" i="2" a="1"/>
  <c r="I34" i="2" s="1"/>
  <c r="G41" i="2" a="1"/>
  <c r="G41" i="2" s="1"/>
  <c r="O41" i="2" a="1"/>
  <c r="O41" i="2" s="1"/>
  <c r="J42" i="2" a="1"/>
  <c r="J42" i="2" s="1"/>
  <c r="H46" i="2" a="1"/>
  <c r="H46" i="2" s="1"/>
  <c r="P46" i="2" a="1"/>
  <c r="P46" i="2" s="1"/>
  <c r="K47" i="2" a="1"/>
  <c r="K47" i="2" s="1"/>
  <c r="I51" i="2" a="1"/>
  <c r="I51" i="2" s="1"/>
  <c r="D52" i="2" a="1"/>
  <c r="D52" i="2" s="1"/>
  <c r="L52" i="2" a="1"/>
  <c r="L52" i="2" s="1"/>
  <c r="J56" i="2" a="1"/>
  <c r="J56" i="2" s="1"/>
  <c r="E57" i="2" a="1"/>
  <c r="E57" i="2" s="1"/>
  <c r="M57" i="2" a="1"/>
  <c r="M57" i="2" s="1"/>
  <c r="K61" i="2" a="1"/>
  <c r="K61" i="2" s="1"/>
  <c r="F62" i="2" a="1"/>
  <c r="F62" i="2" s="1"/>
  <c r="N62" i="2" a="1"/>
  <c r="N62" i="2" s="1"/>
  <c r="D66" i="2" a="1"/>
  <c r="D66" i="2" s="1"/>
  <c r="L66" i="2" a="1"/>
  <c r="L66" i="2" s="1"/>
  <c r="G67" i="2" a="1"/>
  <c r="G67" i="2" s="1"/>
  <c r="H24" i="2" a="1"/>
  <c r="H24" i="2" s="1"/>
  <c r="P24" i="2" a="1"/>
  <c r="P24" i="2" s="1"/>
  <c r="I29" i="2" a="1"/>
  <c r="I29" i="2" s="1"/>
  <c r="J34" i="2" a="1"/>
  <c r="J34" i="2" s="1"/>
  <c r="K42" i="2" a="1"/>
  <c r="K42" i="2" s="1"/>
  <c r="D47" i="2" a="1"/>
  <c r="D47" i="2" s="1"/>
  <c r="L47" i="2" a="1"/>
  <c r="L47" i="2" s="1"/>
  <c r="E52" i="2" a="1"/>
  <c r="E52" i="2" s="1"/>
  <c r="M52" i="2" a="1"/>
  <c r="M52" i="2" s="1"/>
  <c r="F57" i="2" a="1"/>
  <c r="F57" i="2" s="1"/>
  <c r="N57" i="2" a="1"/>
  <c r="N57" i="2" s="1"/>
  <c r="G62" i="2" a="1"/>
  <c r="G62" i="2" s="1"/>
  <c r="O62" i="2" a="1"/>
  <c r="O62" i="2" s="1"/>
  <c r="H67" i="2" a="1"/>
  <c r="H67" i="2" s="1"/>
  <c r="J29" i="2" a="1"/>
  <c r="J29" i="2" s="1"/>
  <c r="K34" i="2" a="1"/>
  <c r="K34" i="2" s="1"/>
  <c r="D42" i="2" a="1"/>
  <c r="D42" i="2" s="1"/>
  <c r="L42" i="2" a="1"/>
  <c r="L42" i="2" s="1"/>
  <c r="E47" i="2" a="1"/>
  <c r="E47" i="2" s="1"/>
  <c r="M47" i="2" a="1"/>
  <c r="M47" i="2" s="1"/>
  <c r="F52" i="2" a="1"/>
  <c r="F52" i="2" s="1"/>
  <c r="N52" i="2" a="1"/>
  <c r="N52" i="2" s="1"/>
  <c r="G57" i="2" a="1"/>
  <c r="G57" i="2" s="1"/>
  <c r="O57" i="2" a="1"/>
  <c r="O57" i="2" s="1"/>
  <c r="H62" i="2" a="1"/>
  <c r="H62" i="2" s="1"/>
  <c r="P62" i="2" a="1"/>
  <c r="P62" i="2" s="1"/>
  <c r="N66" i="2" a="1"/>
  <c r="N66" i="2" s="1"/>
  <c r="I67" i="2" a="1"/>
  <c r="I67" i="2" s="1"/>
  <c r="K29" i="2" a="1"/>
  <c r="K29" i="2" s="1"/>
  <c r="D34" i="2" a="1"/>
  <c r="D34" i="2" s="1"/>
  <c r="L34" i="2" a="1"/>
  <c r="L34" i="2" s="1"/>
  <c r="E42" i="2" a="1"/>
  <c r="E42" i="2" s="1"/>
  <c r="M42" i="2" a="1"/>
  <c r="M42" i="2" s="1"/>
  <c r="F47" i="2" a="1"/>
  <c r="F47" i="2" s="1"/>
  <c r="G52" i="2" a="1"/>
  <c r="G52" i="2" s="1"/>
  <c r="H57" i="2" a="1"/>
  <c r="H57" i="2" s="1"/>
  <c r="I62" i="2" a="1"/>
  <c r="I62" i="2" s="1"/>
  <c r="O66" i="2" a="1"/>
  <c r="O66" i="2" s="1"/>
  <c r="J67" i="2" a="1"/>
  <c r="J67" i="2" s="1"/>
  <c r="P66" i="2" a="1"/>
  <c r="P66" i="2" s="1"/>
  <c r="D39" i="2"/>
  <c r="E39" i="2"/>
  <c r="F39" i="2"/>
  <c r="G39" i="2"/>
  <c r="H39" i="2"/>
  <c r="I39" i="2"/>
  <c r="J39" i="2"/>
  <c r="K39" i="2"/>
  <c r="L39" i="2"/>
  <c r="M39" i="2"/>
  <c r="N39" i="2"/>
  <c r="O39" i="2"/>
  <c r="D29" i="5" l="1"/>
  <c r="F29" i="5"/>
  <c r="H29" i="5"/>
  <c r="J29" i="5"/>
  <c r="K29" i="5"/>
  <c r="L29" i="5"/>
  <c r="N29" i="5"/>
  <c r="P29" i="5"/>
  <c r="O11" i="5"/>
  <c r="D7" i="5"/>
  <c r="P39" i="2"/>
  <c r="M6" i="5"/>
  <c r="L7" i="5"/>
  <c r="K6" i="5"/>
  <c r="J6" i="5"/>
  <c r="I7" i="5"/>
  <c r="H7" i="5"/>
  <c r="G7" i="5"/>
  <c r="F7" i="5"/>
  <c r="E6" i="5"/>
  <c r="N6" i="5"/>
  <c r="P7" i="5"/>
  <c r="O6" i="5"/>
  <c r="D39" i="5" l="1"/>
  <c r="L11" i="5"/>
  <c r="H11" i="5"/>
  <c r="D11" i="5"/>
  <c r="N11" i="5"/>
  <c r="J11" i="5"/>
  <c r="F11" i="5"/>
  <c r="M11" i="5"/>
  <c r="I11" i="5"/>
  <c r="E11" i="5"/>
  <c r="M39" i="5"/>
  <c r="I39" i="5"/>
  <c r="E39" i="5"/>
  <c r="H16" i="5"/>
  <c r="L34" i="5"/>
  <c r="H34" i="5"/>
  <c r="D34" i="5"/>
  <c r="L39" i="5"/>
  <c r="H39" i="5"/>
  <c r="P40" i="5"/>
  <c r="N39" i="5"/>
  <c r="J39" i="5"/>
  <c r="F39" i="5"/>
  <c r="O34" i="5"/>
  <c r="K34" i="5"/>
  <c r="G34" i="5"/>
  <c r="N34" i="5"/>
  <c r="J34" i="5"/>
  <c r="F34" i="5"/>
  <c r="E16" i="5"/>
  <c r="M34" i="5"/>
  <c r="I34" i="5"/>
  <c r="E34" i="5"/>
  <c r="O39" i="5"/>
  <c r="K39" i="5"/>
  <c r="G39" i="5"/>
  <c r="P11" i="5"/>
  <c r="P35" i="5"/>
  <c r="O5" i="5"/>
  <c r="K5" i="5"/>
  <c r="G5" i="5"/>
  <c r="N5" i="5"/>
  <c r="J5" i="5"/>
  <c r="F5" i="5"/>
  <c r="M5" i="5"/>
  <c r="I5" i="5"/>
  <c r="E5" i="5"/>
  <c r="P5" i="5"/>
  <c r="L5" i="5"/>
  <c r="H5" i="5"/>
  <c r="D5" i="5"/>
  <c r="P34" i="5"/>
  <c r="O29" i="5"/>
  <c r="O30" i="5"/>
  <c r="M29" i="5"/>
  <c r="M30" i="5"/>
  <c r="I29" i="5"/>
  <c r="I30" i="5"/>
  <c r="E29" i="5"/>
  <c r="E30" i="5"/>
  <c r="G29" i="5"/>
  <c r="G30" i="5"/>
  <c r="P30" i="5"/>
  <c r="L30" i="5"/>
  <c r="H30" i="5"/>
  <c r="D30" i="5"/>
  <c r="K30" i="5"/>
  <c r="N30" i="5"/>
  <c r="J30" i="5"/>
  <c r="F30" i="5"/>
  <c r="E12" i="5"/>
  <c r="F12" i="5"/>
  <c r="D12" i="5"/>
  <c r="K11" i="5"/>
  <c r="G11" i="5"/>
  <c r="N16" i="5"/>
  <c r="D16" i="5"/>
  <c r="K16" i="5"/>
  <c r="O12" i="5"/>
  <c r="K12" i="5"/>
  <c r="G12" i="5"/>
  <c r="M16" i="5"/>
  <c r="J16" i="5"/>
  <c r="L16" i="5"/>
  <c r="I16" i="5"/>
  <c r="F16" i="5"/>
  <c r="P17" i="5"/>
  <c r="O17" i="5"/>
  <c r="G17" i="5"/>
  <c r="P6" i="5"/>
  <c r="O7" i="5"/>
  <c r="L6" i="5"/>
  <c r="G6" i="5"/>
  <c r="D6" i="5"/>
  <c r="K7" i="5"/>
  <c r="I6" i="5"/>
  <c r="F6" i="5"/>
  <c r="N7" i="5"/>
  <c r="J7" i="5"/>
  <c r="H6" i="5"/>
  <c r="M7" i="5"/>
  <c r="E7" i="5"/>
  <c r="M17" i="5" l="1"/>
  <c r="I17" i="5"/>
  <c r="P12" i="5"/>
  <c r="N12" i="5"/>
  <c r="H12" i="5"/>
  <c r="M12" i="5"/>
  <c r="J12" i="5"/>
  <c r="L12" i="5"/>
  <c r="I12" i="5"/>
  <c r="O16" i="5"/>
  <c r="F17" i="5"/>
  <c r="L17" i="5"/>
  <c r="J17" i="5"/>
  <c r="D17" i="5"/>
  <c r="N17" i="5"/>
  <c r="G16" i="5"/>
  <c r="P16" i="5"/>
  <c r="I35" i="5"/>
  <c r="J35" i="5"/>
  <c r="G35" i="5"/>
  <c r="H35" i="5"/>
  <c r="D40" i="5"/>
  <c r="J40" i="5"/>
  <c r="I40" i="5"/>
  <c r="H40" i="5"/>
  <c r="M40" i="5"/>
  <c r="F40" i="5"/>
  <c r="M35" i="5"/>
  <c r="N35" i="5"/>
  <c r="K35" i="5"/>
  <c r="L35" i="5"/>
  <c r="E17" i="5"/>
  <c r="O35" i="5"/>
  <c r="K17" i="5"/>
  <c r="H17" i="5"/>
  <c r="E35" i="5"/>
  <c r="E40" i="5"/>
  <c r="F35" i="5"/>
  <c r="D35" i="5"/>
  <c r="L40" i="5"/>
  <c r="P39" i="5"/>
  <c r="N40" i="5"/>
  <c r="K40" i="5"/>
  <c r="O40" i="5"/>
  <c r="G40" i="5"/>
  <c r="H10" i="5"/>
  <c r="H15" i="5" s="1"/>
  <c r="H28" i="5"/>
  <c r="H33" i="5" s="1"/>
  <c r="H38" i="5" s="1"/>
  <c r="I10" i="5"/>
  <c r="I15" i="5" s="1"/>
  <c r="I28" i="5"/>
  <c r="I33" i="5" s="1"/>
  <c r="I38" i="5" s="1"/>
  <c r="J10" i="5"/>
  <c r="J15" i="5" s="1"/>
  <c r="J28" i="5"/>
  <c r="J33" i="5" s="1"/>
  <c r="J38" i="5" s="1"/>
  <c r="G10" i="5"/>
  <c r="G15" i="5" s="1"/>
  <c r="G28" i="5"/>
  <c r="G33" i="5" s="1"/>
  <c r="G38" i="5" s="1"/>
  <c r="L10" i="5"/>
  <c r="L15" i="5" s="1"/>
  <c r="L28" i="5"/>
  <c r="L33" i="5" s="1"/>
  <c r="L38" i="5" s="1"/>
  <c r="M10" i="5"/>
  <c r="M15" i="5" s="1"/>
  <c r="M28" i="5"/>
  <c r="M33" i="5" s="1"/>
  <c r="M38" i="5" s="1"/>
  <c r="N10" i="5"/>
  <c r="N15" i="5" s="1"/>
  <c r="N28" i="5"/>
  <c r="N33" i="5" s="1"/>
  <c r="N38" i="5" s="1"/>
  <c r="K10" i="5"/>
  <c r="K15" i="5" s="1"/>
  <c r="K28" i="5"/>
  <c r="K33" i="5" s="1"/>
  <c r="K38" i="5" s="1"/>
  <c r="P10" i="5"/>
  <c r="P15" i="5" s="1"/>
  <c r="P28" i="5"/>
  <c r="P33" i="5" s="1"/>
  <c r="P38" i="5" s="1"/>
  <c r="O10" i="5"/>
  <c r="O15" i="5" s="1"/>
  <c r="O28" i="5"/>
  <c r="O33" i="5" s="1"/>
  <c r="O38" i="5" s="1"/>
  <c r="D10" i="5"/>
  <c r="D15" i="5" s="1"/>
  <c r="D28" i="5"/>
  <c r="D33" i="5" s="1"/>
  <c r="D38" i="5" s="1"/>
  <c r="E10" i="5"/>
  <c r="E15" i="5" s="1"/>
  <c r="E28" i="5"/>
  <c r="E33" i="5" s="1"/>
  <c r="E38" i="5" s="1"/>
  <c r="F10" i="5"/>
  <c r="F15" i="5" s="1"/>
  <c r="F28" i="5"/>
  <c r="F33" i="5" s="1"/>
  <c r="F38"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<sst xmlns="http://schemas.openxmlformats.org/spreadsheetml/2006/main" count="534" uniqueCount="89">
  <si>
    <t xml:space="preserve"> </t>
  </si>
  <si>
    <t>Marca</t>
  </si>
  <si>
    <t>Canal</t>
  </si>
  <si>
    <t>Seleccionar:</t>
  </si>
  <si>
    <t xml:space="preserve">Canal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</si>
  <si>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</si>
  <si>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</si>
  <si>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</si>
  <si>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</si>
  <si>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</si>
  <si>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</si>
  <si>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</si>
  <si>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</si>
  <si>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</si>
  <si>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</si>
  <si>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</si>
  <si>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5.</t>
  </si>
  <si>
    <t xml:space="preserve">Ir a pestaña "Back Data graficos" y confimar que se han actualizado los meses y los datos coinciden. </t>
  </si>
  <si>
    <t>6.</t>
  </si>
  <si>
    <t xml:space="preserve">Actualizar mes en la portada. </t>
  </si>
  <si>
    <t>7.</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</si>
  <si>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</si>
  <si>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</si>
  <si>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</si>
  <si>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</si>
  <si>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</si>
  <si>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</si>
  <si>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</si>
  <si>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</si>
  <si>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</si>
  <si>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</si>
  <si>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</si>
  <si>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La marca y el canal, también leen de TAM Automático y dependerá de los datos seleccionados en "Leche" y "Derivados"</t>
  </si>
  <si>
    <t>Leche &amp; Derivados</t>
  </si>
  <si>
    <t xml:space="preserve">El dropdown list es un Data List que lee de la pestaña "Back Data gráficos".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</si>
  <si>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</si>
  <si>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</si>
  <si>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</si>
  <si>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</si>
  <si>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</si>
  <si>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</si>
  <si>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</si>
  <si>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</si>
  <si>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</si>
  <si>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</si>
  <si>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</si>
  <si>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</si>
  <si>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</si>
  <si>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</si>
  <si>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</si>
  <si>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</si>
  <si>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</si>
  <si>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</si>
  <si>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MAYO 20</t>
  </si>
  <si>
    <t>PRODS = TOTAL ACEITE\LECHE ENVASADA\Total PRODS</t>
  </si>
  <si>
    <t>PRODS = A.O VIRGEN+V.EXTRA\TOTAL ACEITE\LECHE ENVASADA\Total PRODS</t>
  </si>
  <si>
    <t>AGOSTO 20</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</si>
  <si>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</si>
  <si>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</si>
  <si>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</si>
  <si>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</si>
  <si>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</si>
  <si>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</si>
  <si>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</si>
  <si>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</si>
  <si>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</si>
  <si>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</si>
  <si>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</si>
  <si>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</si>
  <si>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</si>
  <si>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</si>
  <si>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</si>
  <si>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</si>
  <si>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</si>
  <si>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TOTAL LECHE</t>
  </si>
  <si>
    <t xml:space="preserve">SIN PROMOCION  </t>
  </si>
  <si>
    <t xml:space="preserve">CON PROMOCION  </t>
  </si>
  <si>
    <t xml:space="preserve">PRINCIPALES FABRICANTE  </t>
  </si>
  <si>
    <t xml:space="preserve">MARCAS DISTRIBUCION  </t>
  </si>
  <si>
    <t>DERIVADOS LÁCTEOS</t>
  </si>
  <si>
    <t>TOTAL DERIVADOS</t>
  </si>
  <si>
    <t>LECHE</t>
  </si>
  <si>
    <t>TOTAL CATEGORIA</t>
  </si>
  <si>
    <t>MARCA</t>
  </si>
  <si>
    <t>MDF</t>
  </si>
  <si>
    <t>MDD</t>
  </si>
  <si>
    <t>CANAL</t>
  </si>
  <si>
    <t>DERIVADOS LACTEOS</t>
  </si>
  <si>
    <t xml:space="preserve">• La leche líquida reduce su actividad promocional 0,3 puntos porcentuales, situando en un 2,4 % los litros de leche distribuidos con promoción. 
La reducción de la actividad promocional de leche líquida viene explicada por las marcas propias de distribución, que reducen la proporción de litros vendidos con promoción de un 1,4 % a un 0,5 %. Por el contrario, las marcas de fabricante aumentan su actividad promocional (6,4 % vs 7,7 %) incremento no suficiente para detener la caída de la actividad promocional.
En cuanto a las plataformas de distribución, cualquiera de las tres reduce la promoción de leche líquida. El discount es el canal que más proporción de sus litros destina al reclamo promocional (3,8 %), aunque reduce esa proporción, que era de un 4,3 % en noviembre de 2021. Por su parte, el hipermercado y el supermercado también reducen la actividad promocional de un 3,4 % a un 2,5 % y de un 2,1 % a un 2,0 % respectivamente.
 • Se reduce la promoción para derivados lácteos a cierre de mes de noviembre de 2022, pasa de mantener el 3,7 % de los kilolitros en promoción al 2,5 %. 
Este retroceso se produce debido a que las marcas de distribución reducen la proporción de sus litros vendidos con promoción de un 2,8 % a un 1,3 %, si bien, las marcas de fabricante aumentan ligeramente su actividad promocional (de un 7,2 % a un 7,3 %), aunque no consiguen compensar a la caída de la actividad promocional de la categoría.
En cuanto a las plataformas de distribución, todas reducen la actividad promocional a cierre de mes de noviembre de 2022. El canal hipermercado se posiciona como el canal con mayor actividad promocional con un 6,0 % de la totalidad de sus ventas destinado a reclamo promocional. 
Por su parte, el canal discount pasa reduce de manera muy significativa la actividad promocional y pasa de destinar el 6,7 % de noviembre de 2021 al 3,9 % con el que cierra en noviembre de 2022. Por su parte, el supermercado y autoservicio mantiene la proporción más baja de promoción con un 1,4 % de su peso.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</si>
</sst>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C0A]mmmm\-yy;@"/>
  </numFmts>
  <fonts count="24"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b/>
      <sz val="12"/>
      <color theme="1" tint="0.34998626667073579"/>
      <name val="Calibri"/>
      <family val="2"/>
      <scheme val="minor"/>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1"/>
      <color theme="1"/>
      <name val="Calibri"/>
      <family val="2"/>
      <scheme val="minor"/>
    </font>
    <font>
      <b/>
      <sz val="11"/>
      <color theme="1"/>
      <name val="Arial Narrow"/>
      <family val="2"/>
    </font>
    <font>
      <b/>
      <sz val="11"/>
      <color theme="0" tint="-0.499984740745262"/>
      <name val="Calibri"/>
      <family val="2"/>
      <scheme val="minor"/>
    </font>
    <font>
      <b/>
      <sz val="12"/>
      <color rgb="FFFF0000"/>
      <name val="Calibri"/>
      <family val="2"/>
      <scheme val="minor"/>
    </font>
    <font>
      <b/>
      <i/>
      <sz val="14"/>
      <color theme="0" tint="-0.499984740745262"/>
      <name val="Calibri"/>
      <family val="2"/>
      <scheme val="minor"/>
    </font>
    <font>
      <sz val="10"/>
      <color rgb="FFFF0000"/>
      <name val="Calibri"/>
      <family val="2"/>
      <scheme val="minor"/>
    </font>
    <font>
      <sz val="10"/>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0" tint="-0.499984740745262"/>
        <bgColor indexed="64"/>
      </patternFill>
    </fill>
    <fill>
      <patternFill patternType="solid">
        <fgColor theme="1"/>
        <bgColor indexed="64"/>
      </patternFill>
    </fill>
    <fill>
      <patternFill patternType="solid">
        <fgColor rgb="FFCCCC00"/>
        <bgColor indexed="64"/>
      </patternFill>
    </fill>
  </fills>
  <borders count="14">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hair">
        <color theme="0" tint="-0.34998626667073579"/>
      </left>
      <right/>
      <top style="hair">
        <color theme="0" tint="-0.34998626667073579"/>
      </top>
      <bottom style="hair">
        <color theme="0" tint="-0.34998626667073579"/>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59">
    <xf numFmtId="0" fontId="0" fillId="0" borderId="0" xfId="0"/>
    <xf numFmtId="17" fontId="0" fillId="0" borderId="0" xfId="0" applyNumberFormat="1"/>
    <xf numFmtId="0" fontId="0" fillId="2" borderId="0" xfId="0" applyFill="1"/>
    <xf numFmtId="0" fontId="3" fillId="0" borderId="0" xfId="0" applyFont="1"/>
    <xf numFmtId="0" fontId="4" fillId="0" borderId="0" xfId="2" applyFont="1" applyFill="1"/>
    <xf numFmtId="0" fontId="5" fillId="0" borderId="0" xfId="0" applyFont="1"/>
    <xf numFmtId="0" fontId="6" fillId="0" borderId="0" xfId="0" applyFont="1"/>
    <xf numFmtId="0" fontId="7" fillId="0" borderId="0" xfId="0" applyFont="1"/>
    <xf numFmtId="0" fontId="6" fillId="0" borderId="1" xfId="0" applyFont="1" applyBorder="1" applyAlignment="1">
      <alignment horizontal="right"/>
    </xf>
    <xf numFmtId="0" fontId="3" fillId="3" borderId="1" xfId="0" applyFont="1" applyFill="1" applyBorder="1"/>
    <xf numFmtId="0" fontId="8" fillId="4" borderId="0" xfId="0" applyFont="1" applyFill="1"/>
    <xf numFmtId="0" fontId="7" fillId="0" borderId="0" xfId="0" applyFont="1" applyAlignment="1">
      <alignment horizontal="left" indent="1"/>
    </xf>
    <xf numFmtId="0" fontId="3" fillId="0" borderId="1" xfId="0" applyFont="1" applyBorder="1" applyAlignment="1">
      <alignment horizontal="left"/>
    </xf>
    <xf numFmtId="164" fontId="3" fillId="0" borderId="1" xfId="1" applyNumberFormat="1" applyFont="1" applyBorder="1"/>
    <xf numFmtId="0" fontId="9" fillId="0" borderId="0" xfId="0" applyFont="1"/>
    <xf numFmtId="0" fontId="8" fillId="5" borderId="0" xfId="0" applyFont="1" applyFill="1"/>
    <xf numFmtId="0" fontId="10" fillId="0" borderId="0" xfId="0" applyFont="1"/>
    <xf numFmtId="0" fontId="11" fillId="0" borderId="0" xfId="0" applyFont="1"/>
    <xf numFmtId="0" fontId="0" fillId="0" borderId="0" xfId="0" applyAlignment="1">
      <alignment vertical="center"/>
    </xf>
    <xf numFmtId="0" fontId="7" fillId="0" borderId="0" xfId="0" applyFont="1" applyAlignment="1">
      <alignment vertical="center"/>
    </xf>
    <xf numFmtId="0" fontId="13" fillId="0" borderId="0" xfId="0" applyFont="1" applyAlignment="1">
      <alignment horizontal="left" vertical="center"/>
    </xf>
    <xf numFmtId="0" fontId="0" fillId="3" borderId="0" xfId="0" applyFill="1"/>
    <xf numFmtId="0" fontId="0" fillId="6"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5" fillId="6" borderId="0" xfId="0" applyFont="1" applyFill="1" applyAlignment="1">
      <alignment vertical="center"/>
    </xf>
    <xf numFmtId="0" fontId="0" fillId="0" borderId="0" xfId="0" applyAlignment="1">
      <alignment horizontal="center" vertical="center"/>
    </xf>
    <xf numFmtId="0" fontId="18" fillId="0" borderId="0" xfId="0" applyFont="1" applyAlignment="1">
      <alignment horizontal="left" vertical="center" indent="1"/>
    </xf>
    <xf numFmtId="0" fontId="0" fillId="7" borderId="0" xfId="0" applyFill="1"/>
    <xf numFmtId="0" fontId="17" fillId="0" borderId="0" xfId="0" applyFont="1" applyAlignment="1">
      <alignment horizontal="center" vertical="center"/>
    </xf>
    <xf numFmtId="0" fontId="19" fillId="0" borderId="0" xfId="0" applyFont="1"/>
    <xf numFmtId="0" fontId="6" fillId="0" borderId="0" xfId="0" applyFont="1" applyAlignment="1">
      <alignment horizontal="left" indent="2"/>
    </xf>
    <xf numFmtId="0" fontId="0" fillId="0" borderId="0" xfId="0" applyAlignment="1">
      <alignment horizontal="left" indent="4"/>
    </xf>
    <xf numFmtId="0" fontId="20" fillId="0" borderId="0" xfId="0" applyFont="1"/>
    <xf numFmtId="0" fontId="3" fillId="3" borderId="10" xfId="0" applyFont="1" applyFill="1" applyBorder="1"/>
    <xf numFmtId="164" fontId="3" fillId="0" borderId="10" xfId="1" applyNumberFormat="1" applyFont="1" applyBorder="1"/>
    <xf numFmtId="0" fontId="4" fillId="0" borderId="0" xfId="2" applyFont="1" applyFill="1" applyBorder="1" applyAlignment="1">
      <alignment horizontal="center"/>
    </xf>
    <xf numFmtId="165" fontId="4" fillId="0" borderId="2" xfId="2" applyNumberFormat="1" applyFont="1" applyFill="1" applyBorder="1" applyAlignment="1">
      <alignment horizontal="center"/>
    </xf>
    <xf numFmtId="0" fontId="21" fillId="0" borderId="0" xfId="0" applyFont="1"/>
    <xf numFmtId="0" fontId="0" fillId="0" borderId="0" xfId="0" applyAlignment="1">
      <alignment wrapText="1"/>
    </xf>
    <xf numFmtId="0" fontId="12" fillId="0" borderId="0" xfId="0" applyFont="1" applyAlignment="1" applyProtection="1">
      <alignment horizontal="left" vertical="center" indent="3"/>
      <protection locked="0"/>
    </xf>
    <xf numFmtId="0" fontId="0" fillId="0" borderId="0" xfId="0" applyProtection="1">
      <protection locked="0"/>
    </xf>
    <xf numFmtId="0" fontId="11" fillId="0" borderId="0" xfId="0" applyFont="1" applyProtection="1">
      <protection locked="0"/>
    </xf>
    <xf numFmtId="0" fontId="16" fillId="0" borderId="0" xfId="0" applyFont="1" applyAlignment="1" applyProtection="1">
      <alignment horizontal="left" vertical="center" indent="3"/>
      <protection locked="0"/>
    </xf>
    <xf numFmtId="0" fontId="14" fillId="0" borderId="0" xfId="0" applyFont="1" applyProtection="1">
      <protection locked="0"/>
    </xf>
    <xf numFmtId="0" fontId="16" fillId="0" borderId="0" xfId="0" applyFont="1" applyAlignment="1" applyProtection="1">
      <alignment horizontal="left" vertical="center" indent="1"/>
      <protection locked="0"/>
    </xf>
    <xf numFmtId="0" fontId="12" fillId="0" borderId="0" xfId="0" applyFont="1" applyAlignment="1" applyProtection="1">
      <alignment horizontal="left" vertical="center" indent="6"/>
      <protection locked="0"/>
    </xf>
    <xf numFmtId="0" fontId="17" fillId="0" borderId="3" xfId="0" applyFont="1" applyBorder="1" applyAlignment="1">
      <alignment horizontal="left" vertical="center" wrapText="1" indent="1"/>
    </xf>
    <xf numFmtId="0" fontId="17" fillId="0" borderId="4" xfId="0" applyFont="1" applyBorder="1" applyAlignment="1">
      <alignment horizontal="left" vertical="center" wrapText="1" indent="1"/>
    </xf>
    <xf numFmtId="0" fontId="17" fillId="0" borderId="5" xfId="0" applyFont="1" applyBorder="1" applyAlignment="1">
      <alignment horizontal="left" vertical="center" wrapText="1" indent="1"/>
    </xf>
    <xf numFmtId="0" fontId="17" fillId="0" borderId="6" xfId="0" applyFont="1" applyBorder="1" applyAlignment="1">
      <alignment horizontal="left" vertical="center" wrapText="1" indent="1"/>
    </xf>
    <xf numFmtId="0" fontId="17" fillId="0" borderId="0" xfId="0" applyFont="1" applyAlignment="1">
      <alignment horizontal="left" vertical="center" wrapText="1" indent="1"/>
    </xf>
    <xf numFmtId="0" fontId="17" fillId="0" borderId="7" xfId="0" applyFont="1" applyBorder="1" applyAlignment="1">
      <alignment horizontal="left" vertical="center" wrapText="1" indent="1"/>
    </xf>
    <xf numFmtId="0" fontId="17" fillId="0" borderId="8" xfId="0" applyFont="1" applyBorder="1" applyAlignment="1">
      <alignment horizontal="left" vertical="center" wrapText="1" indent="1"/>
    </xf>
    <xf numFmtId="0" fontId="17" fillId="0" borderId="2" xfId="0" applyFont="1" applyBorder="1" applyAlignment="1">
      <alignment horizontal="left" vertical="center" wrapText="1" indent="1"/>
    </xf>
    <xf numFmtId="0" fontId="17" fillId="0" borderId="9" xfId="0" applyFont="1" applyBorder="1" applyAlignment="1">
      <alignment horizontal="left" vertical="center" wrapText="1" indent="1"/>
    </xf>
    <xf numFmtId="0" fontId="23" fillId="0" borderId="11" xfId="0" applyFont="1" applyBorder="1" applyAlignment="1">
      <alignment horizontal="left" vertical="center" wrapText="1"/>
    </xf>
    <xf numFmtId="0" fontId="22" fillId="0" borderId="12" xfId="0" applyFont="1" applyBorder="1" applyAlignment="1">
      <alignment horizontal="left" vertical="center"/>
    </xf>
    <xf numFmtId="0" fontId="22" fillId="0" borderId="13" xfId="0" applyFont="1" applyBorder="1" applyAlignment="1">
      <alignment horizontal="left" vertical="center"/>
    </xf>
  </cellXfs>
  <cellStyles count="3">
    <cellStyle name="Encabezado 4" xfId="2" builtinId="19"/>
    <cellStyle name="Normal" xfId="0" builtinId="0"/>
    <cellStyle name="Porcentaje" xfId="1" builtinId="5"/>
  </cellStyles>
  <dxfs count="0"/>
  <tableStyles count="0" defaultTableStyle="TableStyleMedium2" defaultPivotStyle="PivotStyleLight16"/>
  <colors>
    <mruColors>
      <color rgb="FF000066"/>
      <color rgb="FFCCCC00"/>
      <color rgb="FF4C8C2B"/>
      <color rgb="FFCCECFF"/>
      <color rgb="FF00589A"/>
      <color rgb="FFFFCC66"/>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graficos'!$D$11:$P$11</c:f>
              <c:numCache>
                <c:formatCode>0.0%</c:formatCode>
                <c:ptCount val="13"/>
                <c:pt idx="0">
                  <c:v>0.93550693550693542</c:v>
                </c:pt>
                <c:pt idx="1">
                  <c:v>0.93244582920266261</c:v>
                </c:pt>
                <c:pt idx="2">
                  <c:v>0.93962485345838209</c:v>
                </c:pt>
                <c:pt idx="3">
                  <c:v>0.93588601959038298</c:v>
                </c:pt>
                <c:pt idx="4">
                  <c:v>0.9537438566059554</c:v>
                </c:pt>
                <c:pt idx="5">
                  <c:v>0.96357193479801573</c:v>
                </c:pt>
                <c:pt idx="6">
                  <c:v>0.95089949952657926</c:v>
                </c:pt>
                <c:pt idx="7">
                  <c:v>0.94244509129399323</c:v>
                </c:pt>
                <c:pt idx="8">
                  <c:v>0.93675387350774697</c:v>
                </c:pt>
                <c:pt idx="9">
                  <c:v>0.94123556002009046</c:v>
                </c:pt>
                <c:pt idx="10">
                  <c:v>0.93897068076003531</c:v>
                </c:pt>
                <c:pt idx="11">
                  <c:v>0.95755243887302965</c:v>
                </c:pt>
                <c:pt idx="12">
                  <c:v>0.92320474777448069</c:v>
                </c:pt>
              </c:numCache>
            </c:numRef>
          </c:val>
          <c:extLst>
            <c:ext xmlns:c16="http://schemas.microsoft.com/office/drawing/2014/chart" uri="{C3380CC4-5D6E-409C-BE32-E72D297353CC}">
              <c16:uniqueId val="{00000000-4E39-4487-A657-23C3BD2795CD}"/>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graficos'!$D$12:$P$12</c:f>
              <c:numCache>
                <c:formatCode>0.0%</c:formatCode>
                <c:ptCount val="13"/>
                <c:pt idx="0">
                  <c:v>6.4493064493064481E-2</c:v>
                </c:pt>
                <c:pt idx="1">
                  <c:v>6.7554170797337484E-2</c:v>
                </c:pt>
                <c:pt idx="2">
                  <c:v>6.0375146541617811E-2</c:v>
                </c:pt>
                <c:pt idx="3">
                  <c:v>6.4113980409617105E-2</c:v>
                </c:pt>
                <c:pt idx="4">
                  <c:v>4.6256143394044519E-2</c:v>
                </c:pt>
                <c:pt idx="5">
                  <c:v>3.6428065201984404E-2</c:v>
                </c:pt>
                <c:pt idx="6">
                  <c:v>4.9100500473420808E-2</c:v>
                </c:pt>
                <c:pt idx="7">
                  <c:v>5.755490870600688E-2</c:v>
                </c:pt>
                <c:pt idx="8">
                  <c:v>6.3246126492252988E-2</c:v>
                </c:pt>
                <c:pt idx="9">
                  <c:v>5.87644399799096E-2</c:v>
                </c:pt>
                <c:pt idx="10">
                  <c:v>6.1029319239964762E-2</c:v>
                </c:pt>
                <c:pt idx="11">
                  <c:v>4.2447561126970332E-2</c:v>
                </c:pt>
                <c:pt idx="12">
                  <c:v>7.6795252225519278E-2</c:v>
                </c:pt>
              </c:numCache>
            </c:numRef>
          </c:val>
          <c:extLst>
            <c:ext xmlns:c16="http://schemas.microsoft.com/office/drawing/2014/chart" uri="{C3380CC4-5D6E-409C-BE32-E72D297353CC}">
              <c16:uniqueId val="{00000001-4E39-4487-A657-23C3BD2795CD}"/>
            </c:ext>
          </c:extLst>
        </c:ser>
        <c:dLbls>
          <c:dLblPos val="ctr"/>
          <c:showLegendKey val="0"/>
          <c:showVal val="1"/>
          <c:showCatName val="0"/>
          <c:showSerName val="0"/>
          <c:showPercent val="0"/>
          <c:showBubbleSize val="0"/>
        </c:dLbls>
        <c:gapWidth val="22"/>
        <c:overlap val="100"/>
        <c:axId val="762033032"/>
        <c:axId val="762034992"/>
      </c:barChart>
      <c:dateAx>
        <c:axId val="762033032"/>
        <c:scaling>
          <c:orientation val="minMax"/>
        </c:scaling>
        <c:delete val="0"/>
        <c:axPos val="b"/>
        <c:numFmt formatCode="[$-C0A]mmmm\-yy;@" sourceLinked="1"/>
        <c:majorTickMark val="out"/>
        <c:minorTickMark val="none"/>
        <c:tickLblPos val="nextTo"/>
        <c:txPr>
          <a:bodyPr/>
          <a:lstStyle/>
          <a:p>
            <a:pPr>
              <a:defRPr sz="750">
                <a:solidFill>
                  <a:schemeClr val="tx1"/>
                </a:solidFill>
              </a:defRPr>
            </a:pPr>
            <a:endParaRPr lang="es-ES"/>
          </a:p>
        </c:txPr>
        <c:crossAx val="762034992"/>
        <c:crosses val="autoZero"/>
        <c:auto val="1"/>
        <c:lblOffset val="100"/>
        <c:baseTimeUnit val="months"/>
      </c:dateAx>
      <c:valAx>
        <c:axId val="762034992"/>
        <c:scaling>
          <c:orientation val="minMax"/>
          <c:max val="1"/>
          <c:min val="0"/>
        </c:scaling>
        <c:delete val="1"/>
        <c:axPos val="l"/>
        <c:numFmt formatCode="0.0%" sourceLinked="1"/>
        <c:majorTickMark val="out"/>
        <c:minorTickMark val="none"/>
        <c:tickLblPos val="nextTo"/>
        <c:crossAx val="7620330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'TAM Automático'!$D$23:$P$23</c:f>
              <c:numCache>
                <c:formatCode>0.0%</c:formatCode>
                <c:ptCount val="13"/>
                <c:pt idx="0">
                  <c:v>0.96615472127417523</c:v>
                </c:pt>
                <c:pt idx="1">
                  <c:v>0.95651545796012705</c:v>
                </c:pt>
                <c:pt idx="2">
                  <c:v>0.9698426573426574</c:v>
                </c:pt>
                <c:pt idx="3">
                  <c:v>0.95555225211832917</c:v>
                </c:pt>
                <c:pt idx="4">
                  <c:v>0.97540397540397539</c:v>
                </c:pt>
                <c:pt idx="5">
                  <c:v>0.97141607116814943</c:v>
                </c:pt>
                <c:pt idx="6">
                  <c:v>0.97631906938097224</c:v>
                </c:pt>
                <c:pt idx="7">
                  <c:v>0.96927528244695504</c:v>
                </c:pt>
                <c:pt idx="8">
                  <c:v>0.9710505632695835</c:v>
                </c:pt>
                <c:pt idx="9">
                  <c:v>0.96559451621407855</c:v>
                </c:pt>
                <c:pt idx="10">
                  <c:v>0.97501921598770169</c:v>
                </c:pt>
                <c:pt idx="11">
                  <c:v>0.97193813918682959</c:v>
                </c:pt>
                <c:pt idx="12">
                  <c:v>0.97514137606032048</c:v>
                </c:pt>
              </c:numCache>
            </c:numRef>
          </c:val>
          <c:extLst>
            <c:ext xmlns:c16="http://schemas.microsoft.com/office/drawing/2014/chart" uri="{C3380CC4-5D6E-409C-BE32-E72D297353CC}">
              <c16:uniqueId val="{00000000-96E9-4508-B8DB-CA308A544179}"/>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'TAM Automático'!$D$24:$P$24</c:f>
              <c:numCache>
                <c:formatCode>0.0%</c:formatCode>
                <c:ptCount val="13"/>
                <c:pt idx="0">
                  <c:v>3.3845278725824803E-2</c:v>
                </c:pt>
                <c:pt idx="1">
                  <c:v>4.348454203987287E-2</c:v>
                </c:pt>
                <c:pt idx="2">
                  <c:v>3.015734265734266E-2</c:v>
                </c:pt>
                <c:pt idx="3">
                  <c:v>4.4447747881670885E-2</c:v>
                </c:pt>
                <c:pt idx="4">
                  <c:v>2.4596024596024599E-2</c:v>
                </c:pt>
                <c:pt idx="5">
                  <c:v>2.8583928831850666E-2</c:v>
                </c:pt>
                <c:pt idx="6">
                  <c:v>2.3680930619027839E-2</c:v>
                </c:pt>
                <c:pt idx="7">
                  <c:v>3.0724717553044918E-2</c:v>
                </c:pt>
                <c:pt idx="8">
                  <c:v>2.8949436730416563E-2</c:v>
                </c:pt>
                <c:pt idx="9">
                  <c:v>3.4405483785921433E-2</c:v>
                </c:pt>
                <c:pt idx="10">
                  <c:v>2.4980784012298231E-2</c:v>
                </c:pt>
                <c:pt idx="11">
                  <c:v>2.8061860813170365E-2</c:v>
                </c:pt>
                <c:pt idx="12">
                  <c:v>2.4858623939679546E-2</c:v>
                </c:pt>
              </c:numCache>
            </c:numRef>
          </c:val>
          <c:extLst>
            <c:ext xmlns:c16="http://schemas.microsoft.com/office/drawing/2014/chart" uri="{C3380CC4-5D6E-409C-BE32-E72D297353CC}">
              <c16:uniqueId val="{00000001-96E9-4508-B8DB-CA308A544179}"/>
            </c:ext>
          </c:extLst>
        </c:ser>
        <c:dLbls>
          <c:dLblPos val="ctr"/>
          <c:showLegendKey val="0"/>
          <c:showVal val="1"/>
          <c:showCatName val="0"/>
          <c:showSerName val="0"/>
          <c:showPercent val="0"/>
          <c:showBubbleSize val="0"/>
        </c:dLbls>
        <c:gapWidth val="56"/>
        <c:overlap val="100"/>
        <c:axId val="762540664"/>
        <c:axId val="762546544"/>
      </c:barChart>
      <c:dateAx>
        <c:axId val="762540664"/>
        <c:scaling>
          <c:orientation val="minMax"/>
        </c:scaling>
        <c:delete val="0"/>
        <c:axPos val="b"/>
        <c:numFmt formatCode="[$-C0A]mmmm\-yy;@" sourceLinked="1"/>
        <c:majorTickMark val="out"/>
        <c:minorTickMark val="none"/>
        <c:tickLblPos val="nextTo"/>
        <c:txPr>
          <a:bodyPr/>
          <a:lstStyle/>
          <a:p>
            <a:pPr>
              <a:defRPr sz="900"/>
            </a:pPr>
            <a:endParaRPr lang="es-ES"/>
          </a:p>
        </c:txPr>
        <c:crossAx val="762546544"/>
        <c:crosses val="autoZero"/>
        <c:auto val="1"/>
        <c:lblOffset val="100"/>
        <c:baseTimeUnit val="months"/>
      </c:dateAx>
      <c:valAx>
        <c:axId val="762546544"/>
        <c:scaling>
          <c:orientation val="minMax"/>
          <c:max val="1"/>
          <c:min val="0"/>
        </c:scaling>
        <c:delete val="1"/>
        <c:axPos val="l"/>
        <c:numFmt formatCode="0.0%" sourceLinked="1"/>
        <c:majorTickMark val="out"/>
        <c:minorTickMark val="none"/>
        <c:tickLblPos val="nextTo"/>
        <c:crossAx val="7625406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'TAM Automático'!$D$28:$P$28</c:f>
              <c:numCache>
                <c:formatCode>0.0%</c:formatCode>
                <c:ptCount val="13"/>
                <c:pt idx="0">
                  <c:v>0.97930555555555565</c:v>
                </c:pt>
                <c:pt idx="1">
                  <c:v>0.98030095759233926</c:v>
                </c:pt>
                <c:pt idx="2">
                  <c:v>0.98206150341685639</c:v>
                </c:pt>
                <c:pt idx="3">
                  <c:v>0.98074179743223977</c:v>
                </c:pt>
                <c:pt idx="4">
                  <c:v>0.98008079119654534</c:v>
                </c:pt>
                <c:pt idx="5">
                  <c:v>0.98034728765648149</c:v>
                </c:pt>
                <c:pt idx="6">
                  <c:v>0.98166339227242949</c:v>
                </c:pt>
                <c:pt idx="7">
                  <c:v>0.9840784613425041</c:v>
                </c:pt>
                <c:pt idx="8">
                  <c:v>0.98010692527663812</c:v>
                </c:pt>
                <c:pt idx="9">
                  <c:v>0.98626139817629188</c:v>
                </c:pt>
                <c:pt idx="10">
                  <c:v>0.98079510703363926</c:v>
                </c:pt>
                <c:pt idx="11">
                  <c:v>0.98597339782345828</c:v>
                </c:pt>
                <c:pt idx="12">
                  <c:v>0.98021795782989807</c:v>
                </c:pt>
              </c:numCache>
            </c:numRef>
          </c:val>
          <c:extLst>
            <c:ext xmlns:c16="http://schemas.microsoft.com/office/drawing/2014/chart" uri="{C3380CC4-5D6E-409C-BE32-E72D297353CC}">
              <c16:uniqueId val="{00000000-B4D5-42CA-84DB-F29FE9DB89A5}"/>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'TAM Automático'!$D$29:$P$29</c:f>
              <c:numCache>
                <c:formatCode>0.0%</c:formatCode>
                <c:ptCount val="13"/>
                <c:pt idx="0">
                  <c:v>2.0694444444444446E-2</c:v>
                </c:pt>
                <c:pt idx="1">
                  <c:v>1.9699042407660738E-2</c:v>
                </c:pt>
                <c:pt idx="2">
                  <c:v>1.7938496583143507E-2</c:v>
                </c:pt>
                <c:pt idx="3">
                  <c:v>1.9258202567760344E-2</c:v>
                </c:pt>
                <c:pt idx="4">
                  <c:v>1.9919208803454519E-2</c:v>
                </c:pt>
                <c:pt idx="5">
                  <c:v>1.9652712343518643E-2</c:v>
                </c:pt>
                <c:pt idx="6">
                  <c:v>1.8336607727570398E-2</c:v>
                </c:pt>
                <c:pt idx="7">
                  <c:v>1.5921538657495859E-2</c:v>
                </c:pt>
                <c:pt idx="8">
                  <c:v>1.9893074723361933E-2</c:v>
                </c:pt>
                <c:pt idx="9">
                  <c:v>1.3738601823708205E-2</c:v>
                </c:pt>
                <c:pt idx="10">
                  <c:v>1.9204892966360857E-2</c:v>
                </c:pt>
                <c:pt idx="11">
                  <c:v>1.4026602176541716E-2</c:v>
                </c:pt>
                <c:pt idx="12">
                  <c:v>1.978204217010187E-2</c:v>
                </c:pt>
              </c:numCache>
            </c:numRef>
          </c:val>
          <c:extLst>
            <c:ext xmlns:c16="http://schemas.microsoft.com/office/drawing/2014/chart" uri="{C3380CC4-5D6E-409C-BE32-E72D297353CC}">
              <c16:uniqueId val="{00000001-B4D5-42CA-84DB-F29FE9DB89A5}"/>
            </c:ext>
          </c:extLst>
        </c:ser>
        <c:dLbls>
          <c:dLblPos val="ctr"/>
          <c:showLegendKey val="0"/>
          <c:showVal val="1"/>
          <c:showCatName val="0"/>
          <c:showSerName val="0"/>
          <c:showPercent val="0"/>
          <c:showBubbleSize val="0"/>
        </c:dLbls>
        <c:gapWidth val="56"/>
        <c:overlap val="100"/>
        <c:axId val="762544192"/>
        <c:axId val="762544584"/>
      </c:barChart>
      <c:dateAx>
        <c:axId val="762544192"/>
        <c:scaling>
          <c:orientation val="minMax"/>
        </c:scaling>
        <c:delete val="0"/>
        <c:axPos val="b"/>
        <c:numFmt formatCode="[$-C0A]mmmm\-yy;@" sourceLinked="1"/>
        <c:majorTickMark val="out"/>
        <c:minorTickMark val="none"/>
        <c:tickLblPos val="nextTo"/>
        <c:txPr>
          <a:bodyPr/>
          <a:lstStyle/>
          <a:p>
            <a:pPr>
              <a:defRPr sz="900"/>
            </a:pPr>
            <a:endParaRPr lang="es-ES"/>
          </a:p>
        </c:txPr>
        <c:crossAx val="762544584"/>
        <c:crosses val="autoZero"/>
        <c:auto val="1"/>
        <c:lblOffset val="100"/>
        <c:baseTimeUnit val="months"/>
      </c:dateAx>
      <c:valAx>
        <c:axId val="762544584"/>
        <c:scaling>
          <c:orientation val="minMax"/>
          <c:max val="1"/>
          <c:min val="0"/>
        </c:scaling>
        <c:delete val="1"/>
        <c:axPos val="l"/>
        <c:numFmt formatCode="0.0%" sourceLinked="1"/>
        <c:majorTickMark val="out"/>
        <c:minorTickMark val="none"/>
        <c:tickLblPos val="nextTo"/>
        <c:crossAx val="76254419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'TAM Automático'!$D$33:$P$33</c:f>
              <c:numCache>
                <c:formatCode>0.0%</c:formatCode>
                <c:ptCount val="13"/>
                <c:pt idx="0">
                  <c:v>0.9570483030559076</c:v>
                </c:pt>
                <c:pt idx="1">
                  <c:v>0.97011055002047231</c:v>
                </c:pt>
                <c:pt idx="2">
                  <c:v>0.96010713278827176</c:v>
                </c:pt>
                <c:pt idx="3">
                  <c:v>0.95798680814453674</c:v>
                </c:pt>
                <c:pt idx="4">
                  <c:v>0.97228412256267416</c:v>
                </c:pt>
                <c:pt idx="5">
                  <c:v>0.97535505430242275</c:v>
                </c:pt>
                <c:pt idx="6">
                  <c:v>0.97063103585130306</c:v>
                </c:pt>
                <c:pt idx="7">
                  <c:v>0.97176015473887822</c:v>
                </c:pt>
                <c:pt idx="8">
                  <c:v>0.96004624871531352</c:v>
                </c:pt>
                <c:pt idx="9">
                  <c:v>0.95694308145240425</c:v>
                </c:pt>
                <c:pt idx="10">
                  <c:v>0.94243975527531532</c:v>
                </c:pt>
                <c:pt idx="11">
                  <c:v>0.97156862745098049</c:v>
                </c:pt>
                <c:pt idx="12">
                  <c:v>0.9623597538906985</c:v>
                </c:pt>
              </c:numCache>
            </c:numRef>
          </c:val>
          <c:extLst>
            <c:ext xmlns:c16="http://schemas.microsoft.com/office/drawing/2014/chart" uri="{C3380CC4-5D6E-409C-BE32-E72D297353CC}">
              <c16:uniqueId val="{00000000-5899-46B9-B504-5850C06048C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'TAM Automático'!$D$34:$P$34</c:f>
              <c:numCache>
                <c:formatCode>0.0%</c:formatCode>
                <c:ptCount val="13"/>
                <c:pt idx="0">
                  <c:v>4.2951696944092385E-2</c:v>
                </c:pt>
                <c:pt idx="1">
                  <c:v>2.9889449979527773E-2</c:v>
                </c:pt>
                <c:pt idx="2">
                  <c:v>3.9892867211728224E-2</c:v>
                </c:pt>
                <c:pt idx="3">
                  <c:v>4.2013191855463143E-2</c:v>
                </c:pt>
                <c:pt idx="4">
                  <c:v>2.7715877437325908E-2</c:v>
                </c:pt>
                <c:pt idx="5">
                  <c:v>2.4644945697577279E-2</c:v>
                </c:pt>
                <c:pt idx="6">
                  <c:v>2.936896414869692E-2</c:v>
                </c:pt>
                <c:pt idx="7">
                  <c:v>2.8239845261121856E-2</c:v>
                </c:pt>
                <c:pt idx="8">
                  <c:v>3.9953751284686534E-2</c:v>
                </c:pt>
                <c:pt idx="9">
                  <c:v>4.3056918547595677E-2</c:v>
                </c:pt>
                <c:pt idx="10">
                  <c:v>5.7560244724684732E-2</c:v>
                </c:pt>
                <c:pt idx="11">
                  <c:v>2.8431372549019607E-2</c:v>
                </c:pt>
                <c:pt idx="12">
                  <c:v>3.7640246109301487E-2</c:v>
                </c:pt>
              </c:numCache>
            </c:numRef>
          </c:val>
          <c:extLst>
            <c:ext xmlns:c16="http://schemas.microsoft.com/office/drawing/2014/chart" uri="{C3380CC4-5D6E-409C-BE32-E72D297353CC}">
              <c16:uniqueId val="{00000001-5899-46B9-B504-5850C06048C3}"/>
            </c:ext>
          </c:extLst>
        </c:ser>
        <c:dLbls>
          <c:dLblPos val="ctr"/>
          <c:showLegendKey val="0"/>
          <c:showVal val="1"/>
          <c:showCatName val="0"/>
          <c:showSerName val="0"/>
          <c:showPercent val="0"/>
          <c:showBubbleSize val="0"/>
        </c:dLbls>
        <c:gapWidth val="56"/>
        <c:overlap val="100"/>
        <c:axId val="762540272"/>
        <c:axId val="762547328"/>
      </c:barChart>
      <c:dateAx>
        <c:axId val="762540272"/>
        <c:scaling>
          <c:orientation val="minMax"/>
        </c:scaling>
        <c:delete val="0"/>
        <c:axPos val="b"/>
        <c:numFmt formatCode="[$-C0A]mmmm\-yy;@" sourceLinked="1"/>
        <c:majorTickMark val="out"/>
        <c:minorTickMark val="none"/>
        <c:tickLblPos val="nextTo"/>
        <c:txPr>
          <a:bodyPr/>
          <a:lstStyle/>
          <a:p>
            <a:pPr>
              <a:defRPr sz="900"/>
            </a:pPr>
            <a:endParaRPr lang="es-ES"/>
          </a:p>
        </c:txPr>
        <c:crossAx val="762547328"/>
        <c:crosses val="autoZero"/>
        <c:auto val="1"/>
        <c:lblOffset val="100"/>
        <c:baseTimeUnit val="months"/>
      </c:dateAx>
      <c:valAx>
        <c:axId val="762547328"/>
        <c:scaling>
          <c:orientation val="minMax"/>
          <c:max val="1"/>
          <c:min val="0"/>
        </c:scaling>
        <c:delete val="1"/>
        <c:axPos val="l"/>
        <c:numFmt formatCode="0.0%" sourceLinked="1"/>
        <c:majorTickMark val="out"/>
        <c:minorTickMark val="none"/>
        <c:tickLblPos val="nextTo"/>
        <c:crossAx val="7625402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graficos'!$D$29:$P$29</c:f>
              <c:numCache>
                <c:formatCode>0.0%</c:formatCode>
                <c:ptCount val="13"/>
                <c:pt idx="0">
                  <c:v>0.96307602849251339</c:v>
                </c:pt>
                <c:pt idx="1">
                  <c:v>0.96374709976798145</c:v>
                </c:pt>
                <c:pt idx="2">
                  <c:v>0.95964125560538116</c:v>
                </c:pt>
                <c:pt idx="3">
                  <c:v>0.96392905052913991</c:v>
                </c:pt>
                <c:pt idx="4">
                  <c:v>0.9625715543813298</c:v>
                </c:pt>
                <c:pt idx="5">
                  <c:v>0.96600566572237956</c:v>
                </c:pt>
                <c:pt idx="6">
                  <c:v>0.96402976846747523</c:v>
                </c:pt>
                <c:pt idx="7">
                  <c:v>0.96563076112720569</c:v>
                </c:pt>
                <c:pt idx="8">
                  <c:v>0.96491680639752353</c:v>
                </c:pt>
                <c:pt idx="9">
                  <c:v>0.96934140802422397</c:v>
                </c:pt>
                <c:pt idx="10">
                  <c:v>0.9685148018063221</c:v>
                </c:pt>
                <c:pt idx="11">
                  <c:v>0.97240440539537176</c:v>
                </c:pt>
                <c:pt idx="12">
                  <c:v>0.97463592233009699</c:v>
                </c:pt>
              </c:numCache>
            </c:numRef>
          </c:val>
          <c:extLst>
            <c:ext xmlns:c16="http://schemas.microsoft.com/office/drawing/2014/chart" uri="{C3380CC4-5D6E-409C-BE32-E72D297353CC}">
              <c16:uniqueId val="{00000000-4DDD-4E61-9562-BC15903ABC2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graficos'!$D$30:$P$30</c:f>
              <c:numCache>
                <c:formatCode>0.0%</c:formatCode>
                <c:ptCount val="13"/>
                <c:pt idx="0">
                  <c:v>3.6923971507486553E-2</c:v>
                </c:pt>
                <c:pt idx="1">
                  <c:v>3.6252900232018562E-2</c:v>
                </c:pt>
                <c:pt idx="2">
                  <c:v>4.0358744394618833E-2</c:v>
                </c:pt>
                <c:pt idx="3">
                  <c:v>3.6070949470860036E-2</c:v>
                </c:pt>
                <c:pt idx="4">
                  <c:v>3.7428445618670189E-2</c:v>
                </c:pt>
                <c:pt idx="5">
                  <c:v>3.3994334277620393E-2</c:v>
                </c:pt>
                <c:pt idx="6">
                  <c:v>3.5970231532524807E-2</c:v>
                </c:pt>
                <c:pt idx="7">
                  <c:v>3.4369238872794312E-2</c:v>
                </c:pt>
                <c:pt idx="8">
                  <c:v>3.5083193602476463E-2</c:v>
                </c:pt>
                <c:pt idx="9">
                  <c:v>3.0658591975775928E-2</c:v>
                </c:pt>
                <c:pt idx="10">
                  <c:v>3.1485198193677871E-2</c:v>
                </c:pt>
                <c:pt idx="11">
                  <c:v>2.759559460462814E-2</c:v>
                </c:pt>
                <c:pt idx="12">
                  <c:v>2.536407766990291E-2</c:v>
                </c:pt>
              </c:numCache>
            </c:numRef>
          </c:val>
          <c:extLst>
            <c:ext xmlns:c16="http://schemas.microsoft.com/office/drawing/2014/chart" uri="{C3380CC4-5D6E-409C-BE32-E72D297353CC}">
              <c16:uniqueId val="{00000001-4DDD-4E61-9562-BC15903ABC29}"/>
            </c:ext>
          </c:extLst>
        </c:ser>
        <c:dLbls>
          <c:dLblPos val="ctr"/>
          <c:showLegendKey val="0"/>
          <c:showVal val="1"/>
          <c:showCatName val="0"/>
          <c:showSerName val="0"/>
          <c:showPercent val="0"/>
          <c:showBubbleSize val="0"/>
        </c:dLbls>
        <c:gapWidth val="56"/>
        <c:overlap val="100"/>
        <c:axId val="762543408"/>
        <c:axId val="763050448"/>
      </c:barChart>
      <c:dateAx>
        <c:axId val="762543408"/>
        <c:scaling>
          <c:orientation val="minMax"/>
        </c:scaling>
        <c:delete val="0"/>
        <c:axPos val="b"/>
        <c:numFmt formatCode="[$-C0A]mmmm\-yy;@" sourceLinked="1"/>
        <c:majorTickMark val="out"/>
        <c:minorTickMark val="none"/>
        <c:tickLblPos val="nextTo"/>
        <c:txPr>
          <a:bodyPr/>
          <a:lstStyle/>
          <a:p>
            <a:pPr>
              <a:defRPr sz="900"/>
            </a:pPr>
            <a:endParaRPr lang="es-ES"/>
          </a:p>
        </c:txPr>
        <c:crossAx val="763050448"/>
        <c:crosses val="autoZero"/>
        <c:auto val="1"/>
        <c:lblOffset val="100"/>
        <c:baseTimeUnit val="months"/>
      </c:dateAx>
      <c:valAx>
        <c:axId val="763050448"/>
        <c:scaling>
          <c:orientation val="minMax"/>
          <c:max val="1"/>
          <c:min val="0"/>
        </c:scaling>
        <c:delete val="1"/>
        <c:axPos val="l"/>
        <c:numFmt formatCode="0.0%" sourceLinked="1"/>
        <c:majorTickMark val="out"/>
        <c:minorTickMark val="none"/>
        <c:tickLblPos val="nextTo"/>
        <c:crossAx val="76254340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'TAM Automático'!$D$46:$P$46</c:f>
              <c:numCache>
                <c:formatCode>0.0%</c:formatCode>
                <c:ptCount val="13"/>
                <c:pt idx="0">
                  <c:v>0.92837545126353804</c:v>
                </c:pt>
                <c:pt idx="1">
                  <c:v>0.92922807529549101</c:v>
                </c:pt>
                <c:pt idx="2">
                  <c:v>0.92153639216858463</c:v>
                </c:pt>
                <c:pt idx="3">
                  <c:v>0.92608236536430821</c:v>
                </c:pt>
                <c:pt idx="4">
                  <c:v>0.92817925508235644</c:v>
                </c:pt>
                <c:pt idx="5">
                  <c:v>0.92911465059549436</c:v>
                </c:pt>
                <c:pt idx="6">
                  <c:v>0.920595188429982</c:v>
                </c:pt>
                <c:pt idx="7">
                  <c:v>0.92213496605883138</c:v>
                </c:pt>
                <c:pt idx="8">
                  <c:v>0.91601185108849681</c:v>
                </c:pt>
                <c:pt idx="9">
                  <c:v>0.9323116219667944</c:v>
                </c:pt>
                <c:pt idx="10">
                  <c:v>0.92439691619000253</c:v>
                </c:pt>
                <c:pt idx="11">
                  <c:v>0.93091983745844109</c:v>
                </c:pt>
                <c:pt idx="12">
                  <c:v>0.92727712007731344</c:v>
                </c:pt>
              </c:numCache>
            </c:numRef>
          </c:val>
          <c:extLst>
            <c:ext xmlns:c16="http://schemas.microsoft.com/office/drawing/2014/chart" uri="{C3380CC4-5D6E-409C-BE32-E72D297353CC}">
              <c16:uniqueId val="{00000000-9170-42F6-A325-F65235DE3FC0}"/>
            </c:ext>
          </c:extLst>
        </c:ser>
        <c:ser>
          <c:idx val="1"/>
          <c:order val="1"/>
          <c:tx>
            <c:strRef>
              <c:f>'Back Data graficos'!$C$30</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'TAM Automático'!$D$47:$P$47</c:f>
              <c:numCache>
                <c:formatCode>0.0%</c:formatCode>
                <c:ptCount val="13"/>
                <c:pt idx="0">
                  <c:v>7.1624548736462096E-2</c:v>
                </c:pt>
                <c:pt idx="1">
                  <c:v>7.0771924704508965E-2</c:v>
                </c:pt>
                <c:pt idx="2">
                  <c:v>7.8463607831415344E-2</c:v>
                </c:pt>
                <c:pt idx="3">
                  <c:v>7.3917634635691662E-2</c:v>
                </c:pt>
                <c:pt idx="4">
                  <c:v>7.1820744917643564E-2</c:v>
                </c:pt>
                <c:pt idx="5">
                  <c:v>7.0885349404505679E-2</c:v>
                </c:pt>
                <c:pt idx="6">
                  <c:v>7.940481157001808E-2</c:v>
                </c:pt>
                <c:pt idx="7">
                  <c:v>7.7865033941168643E-2</c:v>
                </c:pt>
                <c:pt idx="8">
                  <c:v>8.3988148911503288E-2</c:v>
                </c:pt>
                <c:pt idx="9">
                  <c:v>6.7688378033205626E-2</c:v>
                </c:pt>
                <c:pt idx="10">
                  <c:v>7.5603083809997515E-2</c:v>
                </c:pt>
                <c:pt idx="11">
                  <c:v>6.9080162541558937E-2</c:v>
                </c:pt>
                <c:pt idx="12">
                  <c:v>7.272287992268664E-2</c:v>
                </c:pt>
              </c:numCache>
            </c:numRef>
          </c:val>
          <c:extLst>
            <c:ext xmlns:c16="http://schemas.microsoft.com/office/drawing/2014/chart" uri="{C3380CC4-5D6E-409C-BE32-E72D297353CC}">
              <c16:uniqueId val="{00000001-9170-42F6-A325-F65235DE3FC0}"/>
            </c:ext>
          </c:extLst>
        </c:ser>
        <c:dLbls>
          <c:dLblPos val="ctr"/>
          <c:showLegendKey val="0"/>
          <c:showVal val="1"/>
          <c:showCatName val="0"/>
          <c:showSerName val="0"/>
          <c:showPercent val="0"/>
          <c:showBubbleSize val="0"/>
        </c:dLbls>
        <c:gapWidth val="56"/>
        <c:overlap val="100"/>
        <c:axId val="763046136"/>
        <c:axId val="763050056"/>
      </c:barChart>
      <c:dateAx>
        <c:axId val="763046136"/>
        <c:scaling>
          <c:orientation val="minMax"/>
        </c:scaling>
        <c:delete val="0"/>
        <c:axPos val="b"/>
        <c:numFmt formatCode="[$-C0A]mmmm\-yy;@" sourceLinked="1"/>
        <c:majorTickMark val="out"/>
        <c:minorTickMark val="none"/>
        <c:tickLblPos val="nextTo"/>
        <c:txPr>
          <a:bodyPr/>
          <a:lstStyle/>
          <a:p>
            <a:pPr>
              <a:defRPr sz="900"/>
            </a:pPr>
            <a:endParaRPr lang="es-ES"/>
          </a:p>
        </c:txPr>
        <c:crossAx val="763050056"/>
        <c:crosses val="autoZero"/>
        <c:auto val="1"/>
        <c:lblOffset val="100"/>
        <c:baseTimeUnit val="months"/>
      </c:dateAx>
      <c:valAx>
        <c:axId val="763050056"/>
        <c:scaling>
          <c:orientation val="minMax"/>
          <c:max val="1"/>
          <c:min val="0"/>
        </c:scaling>
        <c:delete val="1"/>
        <c:axPos val="l"/>
        <c:numFmt formatCode="0.0%" sourceLinked="1"/>
        <c:majorTickMark val="out"/>
        <c:minorTickMark val="none"/>
        <c:tickLblPos val="nextTo"/>
        <c:crossAx val="76304613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'TAM Automático'!$D$51:$P$51</c:f>
              <c:numCache>
                <c:formatCode>0.0%</c:formatCode>
                <c:ptCount val="13"/>
                <c:pt idx="0">
                  <c:v>0.9720678560982744</c:v>
                </c:pt>
                <c:pt idx="1">
                  <c:v>0.97166933023390956</c:v>
                </c:pt>
                <c:pt idx="2">
                  <c:v>0.96892824977484249</c:v>
                </c:pt>
                <c:pt idx="3">
                  <c:v>0.97358603193553206</c:v>
                </c:pt>
                <c:pt idx="4">
                  <c:v>0.97072237751949397</c:v>
                </c:pt>
                <c:pt idx="5">
                  <c:v>0.97490429604423656</c:v>
                </c:pt>
                <c:pt idx="6">
                  <c:v>0.9755895738518825</c:v>
                </c:pt>
                <c:pt idx="7">
                  <c:v>0.9757862876694301</c:v>
                </c:pt>
                <c:pt idx="8">
                  <c:v>0.97698771816418872</c:v>
                </c:pt>
                <c:pt idx="9">
                  <c:v>0.9789407313997478</c:v>
                </c:pt>
                <c:pt idx="10">
                  <c:v>0.97962776659959749</c:v>
                </c:pt>
                <c:pt idx="11">
                  <c:v>0.98398709036742793</c:v>
                </c:pt>
                <c:pt idx="12">
                  <c:v>0.98673320350535532</c:v>
                </c:pt>
              </c:numCache>
            </c:numRef>
          </c:val>
          <c:extLst>
            <c:ext xmlns:c16="http://schemas.microsoft.com/office/drawing/2014/chart" uri="{C3380CC4-5D6E-409C-BE32-E72D297353CC}">
              <c16:uniqueId val="{00000000-4D6B-4E42-AFC3-C53A3224F066}"/>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'TAM Automático'!$D$52:$P$52</c:f>
              <c:numCache>
                <c:formatCode>0.0%</c:formatCode>
                <c:ptCount val="13"/>
                <c:pt idx="0">
                  <c:v>2.7932143901725652E-2</c:v>
                </c:pt>
                <c:pt idx="1">
                  <c:v>2.8330669766090368E-2</c:v>
                </c:pt>
                <c:pt idx="2">
                  <c:v>3.1071750225157613E-2</c:v>
                </c:pt>
                <c:pt idx="3">
                  <c:v>2.6413968064467993E-2</c:v>
                </c:pt>
                <c:pt idx="4">
                  <c:v>2.9277622480506107E-2</c:v>
                </c:pt>
                <c:pt idx="5">
                  <c:v>2.5095703955763504E-2</c:v>
                </c:pt>
                <c:pt idx="6">
                  <c:v>2.4410426148117503E-2</c:v>
                </c:pt>
                <c:pt idx="7">
                  <c:v>2.4213712330569809E-2</c:v>
                </c:pt>
                <c:pt idx="8">
                  <c:v>2.3012281835811249E-2</c:v>
                </c:pt>
                <c:pt idx="9">
                  <c:v>2.1059268600252208E-2</c:v>
                </c:pt>
                <c:pt idx="10">
                  <c:v>2.0372233400402413E-2</c:v>
                </c:pt>
                <c:pt idx="11">
                  <c:v>1.6012909632571997E-2</c:v>
                </c:pt>
                <c:pt idx="12">
                  <c:v>1.3266796494644597E-2</c:v>
                </c:pt>
              </c:numCache>
            </c:numRef>
          </c:val>
          <c:extLst>
            <c:ext xmlns:c16="http://schemas.microsoft.com/office/drawing/2014/chart" uri="{C3380CC4-5D6E-409C-BE32-E72D297353CC}">
              <c16:uniqueId val="{00000001-4D6B-4E42-AFC3-C53A3224F066}"/>
            </c:ext>
          </c:extLst>
        </c:ser>
        <c:dLbls>
          <c:dLblPos val="ctr"/>
          <c:showLegendKey val="0"/>
          <c:showVal val="1"/>
          <c:showCatName val="0"/>
          <c:showSerName val="0"/>
          <c:showPercent val="0"/>
          <c:showBubbleSize val="0"/>
        </c:dLbls>
        <c:gapWidth val="56"/>
        <c:overlap val="100"/>
        <c:axId val="763049664"/>
        <c:axId val="763050840"/>
      </c:barChart>
      <c:dateAx>
        <c:axId val="763049664"/>
        <c:scaling>
          <c:orientation val="minMax"/>
        </c:scaling>
        <c:delete val="0"/>
        <c:axPos val="b"/>
        <c:numFmt formatCode="[$-C0A]mmmm\-yy;@" sourceLinked="1"/>
        <c:majorTickMark val="out"/>
        <c:minorTickMark val="none"/>
        <c:tickLblPos val="nextTo"/>
        <c:txPr>
          <a:bodyPr/>
          <a:lstStyle/>
          <a:p>
            <a:pPr>
              <a:defRPr sz="900"/>
            </a:pPr>
            <a:endParaRPr lang="es-ES"/>
          </a:p>
        </c:txPr>
        <c:crossAx val="763050840"/>
        <c:crosses val="autoZero"/>
        <c:auto val="1"/>
        <c:lblOffset val="100"/>
        <c:baseTimeUnit val="months"/>
      </c:dateAx>
      <c:valAx>
        <c:axId val="763050840"/>
        <c:scaling>
          <c:orientation val="minMax"/>
          <c:max val="1"/>
          <c:min val="0"/>
        </c:scaling>
        <c:delete val="1"/>
        <c:axPos val="l"/>
        <c:numFmt formatCode="0.0%" sourceLinked="1"/>
        <c:majorTickMark val="out"/>
        <c:minorTickMark val="none"/>
        <c:tickLblPos val="nextTo"/>
        <c:crossAx val="7630496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'TAM Automático'!$D$56:$P$56</c:f>
              <c:numCache>
                <c:formatCode>0.0%</c:formatCode>
                <c:ptCount val="13"/>
                <c:pt idx="0">
                  <c:v>0.93021175067104089</c:v>
                </c:pt>
                <c:pt idx="1">
                  <c:v>0.9416830336908899</c:v>
                </c:pt>
                <c:pt idx="2">
                  <c:v>0.92673936415297198</c:v>
                </c:pt>
                <c:pt idx="3">
                  <c:v>0.92662408474840319</c:v>
                </c:pt>
                <c:pt idx="4">
                  <c:v>0.92910504650099091</c:v>
                </c:pt>
                <c:pt idx="5">
                  <c:v>0.93302367395864538</c:v>
                </c:pt>
                <c:pt idx="6">
                  <c:v>0.93106419646704008</c:v>
                </c:pt>
                <c:pt idx="7">
                  <c:v>0.93133634249760644</c:v>
                </c:pt>
                <c:pt idx="8">
                  <c:v>0.92306652244456466</c:v>
                </c:pt>
                <c:pt idx="9">
                  <c:v>0.93381866313699535</c:v>
                </c:pt>
                <c:pt idx="10">
                  <c:v>0.9203426671781102</c:v>
                </c:pt>
                <c:pt idx="11">
                  <c:v>0.92747946936197101</c:v>
                </c:pt>
                <c:pt idx="12">
                  <c:v>0.93967343886326804</c:v>
                </c:pt>
              </c:numCache>
            </c:numRef>
          </c:val>
          <c:extLst>
            <c:ext xmlns:c16="http://schemas.microsoft.com/office/drawing/2014/chart" uri="{C3380CC4-5D6E-409C-BE32-E72D297353CC}">
              <c16:uniqueId val="{00000000-3AF7-4776-8035-F5027F26F6CD}"/>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'TAM Automático'!$D$57:$P$57</c:f>
              <c:numCache>
                <c:formatCode>0.0%</c:formatCode>
                <c:ptCount val="13"/>
                <c:pt idx="0">
                  <c:v>6.9788249328959134E-2</c:v>
                </c:pt>
                <c:pt idx="1">
                  <c:v>5.8316966309110138E-2</c:v>
                </c:pt>
                <c:pt idx="2">
                  <c:v>7.3260635847028105E-2</c:v>
                </c:pt>
                <c:pt idx="3">
                  <c:v>7.3375915251596827E-2</c:v>
                </c:pt>
                <c:pt idx="4">
                  <c:v>7.0894953499008997E-2</c:v>
                </c:pt>
                <c:pt idx="5">
                  <c:v>6.6976326041354492E-2</c:v>
                </c:pt>
                <c:pt idx="6">
                  <c:v>6.893580353295993E-2</c:v>
                </c:pt>
                <c:pt idx="7">
                  <c:v>6.8663657502393644E-2</c:v>
                </c:pt>
                <c:pt idx="8">
                  <c:v>7.6933477555435378E-2</c:v>
                </c:pt>
                <c:pt idx="9">
                  <c:v>6.6181336863004633E-2</c:v>
                </c:pt>
                <c:pt idx="10">
                  <c:v>7.9657332821889776E-2</c:v>
                </c:pt>
                <c:pt idx="11">
                  <c:v>7.2520530638029074E-2</c:v>
                </c:pt>
                <c:pt idx="12">
                  <c:v>6.032656113673189E-2</c:v>
                </c:pt>
              </c:numCache>
            </c:numRef>
          </c:val>
          <c:extLst>
            <c:ext xmlns:c16="http://schemas.microsoft.com/office/drawing/2014/chart" uri="{C3380CC4-5D6E-409C-BE32-E72D297353CC}">
              <c16:uniqueId val="{00000001-3AF7-4776-8035-F5027F26F6CD}"/>
            </c:ext>
          </c:extLst>
        </c:ser>
        <c:dLbls>
          <c:dLblPos val="ctr"/>
          <c:showLegendKey val="0"/>
          <c:showVal val="1"/>
          <c:showCatName val="0"/>
          <c:showSerName val="0"/>
          <c:showPercent val="0"/>
          <c:showBubbleSize val="0"/>
        </c:dLbls>
        <c:gapWidth val="56"/>
        <c:overlap val="100"/>
        <c:axId val="763051232"/>
        <c:axId val="763046920"/>
      </c:barChart>
      <c:dateAx>
        <c:axId val="763051232"/>
        <c:scaling>
          <c:orientation val="minMax"/>
        </c:scaling>
        <c:delete val="0"/>
        <c:axPos val="b"/>
        <c:numFmt formatCode="[$-C0A]mmmm\-yy;@" sourceLinked="1"/>
        <c:majorTickMark val="out"/>
        <c:minorTickMark val="none"/>
        <c:tickLblPos val="nextTo"/>
        <c:txPr>
          <a:bodyPr/>
          <a:lstStyle/>
          <a:p>
            <a:pPr>
              <a:defRPr sz="900"/>
            </a:pPr>
            <a:endParaRPr lang="es-ES"/>
          </a:p>
        </c:txPr>
        <c:crossAx val="763046920"/>
        <c:crosses val="autoZero"/>
        <c:auto val="1"/>
        <c:lblOffset val="100"/>
        <c:baseTimeUnit val="months"/>
      </c:dateAx>
      <c:valAx>
        <c:axId val="763046920"/>
        <c:scaling>
          <c:orientation val="minMax"/>
          <c:max val="1"/>
          <c:min val="0"/>
        </c:scaling>
        <c:delete val="1"/>
        <c:axPos val="l"/>
        <c:numFmt formatCode="0.0%" sourceLinked="1"/>
        <c:majorTickMark val="out"/>
        <c:minorTickMark val="none"/>
        <c:tickLblPos val="nextTo"/>
        <c:crossAx val="76305123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'TAM Automático'!$D$61:$P$61</c:f>
              <c:numCache>
                <c:formatCode>0.0%</c:formatCode>
                <c:ptCount val="13"/>
                <c:pt idx="0">
                  <c:v>0.98131517960602543</c:v>
                </c:pt>
                <c:pt idx="1">
                  <c:v>0.98063023995374377</c:v>
                </c:pt>
                <c:pt idx="2">
                  <c:v>0.98023064250411873</c:v>
                </c:pt>
                <c:pt idx="3">
                  <c:v>0.98159964386407483</c:v>
                </c:pt>
                <c:pt idx="4">
                  <c:v>0.98206146154977214</c:v>
                </c:pt>
                <c:pt idx="5">
                  <c:v>0.98212023088835709</c:v>
                </c:pt>
                <c:pt idx="6">
                  <c:v>0.98183319570602812</c:v>
                </c:pt>
                <c:pt idx="7">
                  <c:v>0.98307974816369348</c:v>
                </c:pt>
                <c:pt idx="8">
                  <c:v>0.9836630504148054</c:v>
                </c:pt>
                <c:pt idx="9">
                  <c:v>0.98432798395185561</c:v>
                </c:pt>
                <c:pt idx="10">
                  <c:v>0.98461538461538456</c:v>
                </c:pt>
                <c:pt idx="11">
                  <c:v>0.9859657761910624</c:v>
                </c:pt>
                <c:pt idx="12">
                  <c:v>0.98609599806553005</c:v>
                </c:pt>
              </c:numCache>
            </c:numRef>
          </c:val>
          <c:extLst>
            <c:ext xmlns:c16="http://schemas.microsoft.com/office/drawing/2014/chart" uri="{C3380CC4-5D6E-409C-BE32-E72D297353CC}">
              <c16:uniqueId val="{00000000-DC99-4257-8AEF-B45B9F6C9130}"/>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'TAM Automático'!$D$62:$P$62</c:f>
              <c:numCache>
                <c:formatCode>0.0%</c:formatCode>
                <c:ptCount val="13"/>
                <c:pt idx="0">
                  <c:v>1.8684820393974507E-2</c:v>
                </c:pt>
                <c:pt idx="1">
                  <c:v>1.9369760046256141E-2</c:v>
                </c:pt>
                <c:pt idx="2">
                  <c:v>1.9769357495881386E-2</c:v>
                </c:pt>
                <c:pt idx="3">
                  <c:v>1.8400356135925212E-2</c:v>
                </c:pt>
                <c:pt idx="4">
                  <c:v>1.7938538450227907E-2</c:v>
                </c:pt>
                <c:pt idx="5">
                  <c:v>1.7879769111642969E-2</c:v>
                </c:pt>
                <c:pt idx="6">
                  <c:v>1.8166804293971925E-2</c:v>
                </c:pt>
                <c:pt idx="7">
                  <c:v>1.69202518363064E-2</c:v>
                </c:pt>
                <c:pt idx="8">
                  <c:v>1.6336949585194643E-2</c:v>
                </c:pt>
                <c:pt idx="9">
                  <c:v>1.5672016048144433E-2</c:v>
                </c:pt>
                <c:pt idx="10">
                  <c:v>1.5384615384615384E-2</c:v>
                </c:pt>
                <c:pt idx="11">
                  <c:v>1.4034223808937582E-2</c:v>
                </c:pt>
                <c:pt idx="12">
                  <c:v>1.3904001934469832E-2</c:v>
                </c:pt>
              </c:numCache>
            </c:numRef>
          </c:val>
          <c:extLst>
            <c:ext xmlns:c16="http://schemas.microsoft.com/office/drawing/2014/chart" uri="{C3380CC4-5D6E-409C-BE32-E72D297353CC}">
              <c16:uniqueId val="{00000001-DC99-4257-8AEF-B45B9F6C9130}"/>
            </c:ext>
          </c:extLst>
        </c:ser>
        <c:dLbls>
          <c:dLblPos val="ctr"/>
          <c:showLegendKey val="0"/>
          <c:showVal val="1"/>
          <c:showCatName val="0"/>
          <c:showSerName val="0"/>
          <c:showPercent val="0"/>
          <c:showBubbleSize val="0"/>
        </c:dLbls>
        <c:gapWidth val="56"/>
        <c:overlap val="100"/>
        <c:axId val="763049272"/>
        <c:axId val="763045352"/>
      </c:barChart>
      <c:dateAx>
        <c:axId val="763049272"/>
        <c:scaling>
          <c:orientation val="minMax"/>
        </c:scaling>
        <c:delete val="0"/>
        <c:axPos val="b"/>
        <c:numFmt formatCode="[$-C0A]mmmm\-yy;@" sourceLinked="1"/>
        <c:majorTickMark val="out"/>
        <c:minorTickMark val="none"/>
        <c:tickLblPos val="nextTo"/>
        <c:txPr>
          <a:bodyPr/>
          <a:lstStyle/>
          <a:p>
            <a:pPr>
              <a:defRPr sz="900"/>
            </a:pPr>
            <a:endParaRPr lang="es-ES"/>
          </a:p>
        </c:txPr>
        <c:crossAx val="763045352"/>
        <c:crosses val="autoZero"/>
        <c:auto val="1"/>
        <c:lblOffset val="100"/>
        <c:baseTimeUnit val="months"/>
      </c:dateAx>
      <c:valAx>
        <c:axId val="763045352"/>
        <c:scaling>
          <c:orientation val="minMax"/>
          <c:max val="1"/>
          <c:min val="0"/>
        </c:scaling>
        <c:delete val="1"/>
        <c:axPos val="l"/>
        <c:numFmt formatCode="0.0%" sourceLinked="1"/>
        <c:majorTickMark val="out"/>
        <c:minorTickMark val="none"/>
        <c:tickLblPos val="nextTo"/>
        <c:crossAx val="7630492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'TAM Automático'!$D$66:$P$66</c:f>
              <c:numCache>
                <c:formatCode>0.0%</c:formatCode>
                <c:ptCount val="13"/>
                <c:pt idx="0">
                  <c:v>0.93257126320358852</c:v>
                </c:pt>
                <c:pt idx="1">
                  <c:v>0.92929581488358803</c:v>
                </c:pt>
                <c:pt idx="2">
                  <c:v>0.91955029931376842</c:v>
                </c:pt>
                <c:pt idx="3">
                  <c:v>0.93435384162496316</c:v>
                </c:pt>
                <c:pt idx="4">
                  <c:v>0.92745966014565184</c:v>
                </c:pt>
                <c:pt idx="5">
                  <c:v>0.94071697586832193</c:v>
                </c:pt>
                <c:pt idx="6">
                  <c:v>0.93564088696592751</c:v>
                </c:pt>
                <c:pt idx="7">
                  <c:v>0.93869032089746929</c:v>
                </c:pt>
                <c:pt idx="8">
                  <c:v>0.93771000258464732</c:v>
                </c:pt>
                <c:pt idx="9">
                  <c:v>0.94759224515322082</c:v>
                </c:pt>
                <c:pt idx="10">
                  <c:v>0.95073768442110529</c:v>
                </c:pt>
                <c:pt idx="11">
                  <c:v>0.96058991200892296</c:v>
                </c:pt>
                <c:pt idx="12">
                  <c:v>0.96112988894253981</c:v>
                </c:pt>
              </c:numCache>
            </c:numRef>
          </c:val>
          <c:extLst>
            <c:ext xmlns:c16="http://schemas.microsoft.com/office/drawing/2014/chart" uri="{C3380CC4-5D6E-409C-BE32-E72D297353CC}">
              <c16:uniqueId val="{00000000-1925-4121-9D22-741143334E91}"/>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'TAM Automático'!$D$67:$P$67</c:f>
              <c:numCache>
                <c:formatCode>0.0%</c:formatCode>
                <c:ptCount val="13"/>
                <c:pt idx="0">
                  <c:v>6.7428736796411523E-2</c:v>
                </c:pt>
                <c:pt idx="1">
                  <c:v>7.0704185116411938E-2</c:v>
                </c:pt>
                <c:pt idx="2">
                  <c:v>8.0449700686231571E-2</c:v>
                </c:pt>
                <c:pt idx="3">
                  <c:v>6.5646158375036803E-2</c:v>
                </c:pt>
                <c:pt idx="4">
                  <c:v>7.2540339854348143E-2</c:v>
                </c:pt>
                <c:pt idx="5">
                  <c:v>5.9283024131678061E-2</c:v>
                </c:pt>
                <c:pt idx="6">
                  <c:v>6.4359113034072463E-2</c:v>
                </c:pt>
                <c:pt idx="7">
                  <c:v>6.1309679102530656E-2</c:v>
                </c:pt>
                <c:pt idx="8">
                  <c:v>6.2289997415352814E-2</c:v>
                </c:pt>
                <c:pt idx="9">
                  <c:v>5.2407754846779238E-2</c:v>
                </c:pt>
                <c:pt idx="10">
                  <c:v>4.9262315578894718E-2</c:v>
                </c:pt>
                <c:pt idx="11">
                  <c:v>3.941008799107696E-2</c:v>
                </c:pt>
                <c:pt idx="12">
                  <c:v>3.8870111057460167E-2</c:v>
                </c:pt>
              </c:numCache>
            </c:numRef>
          </c:val>
          <c:extLst>
            <c:ext xmlns:c16="http://schemas.microsoft.com/office/drawing/2014/chart" uri="{C3380CC4-5D6E-409C-BE32-E72D297353CC}">
              <c16:uniqueId val="{00000001-1925-4121-9D22-741143334E91}"/>
            </c:ext>
          </c:extLst>
        </c:ser>
        <c:dLbls>
          <c:dLblPos val="ctr"/>
          <c:showLegendKey val="0"/>
          <c:showVal val="1"/>
          <c:showCatName val="0"/>
          <c:showSerName val="0"/>
          <c:showPercent val="0"/>
          <c:showBubbleSize val="0"/>
        </c:dLbls>
        <c:gapWidth val="56"/>
        <c:overlap val="100"/>
        <c:axId val="763048488"/>
        <c:axId val="763051624"/>
      </c:barChart>
      <c:dateAx>
        <c:axId val="763048488"/>
        <c:scaling>
          <c:orientation val="minMax"/>
        </c:scaling>
        <c:delete val="0"/>
        <c:axPos val="b"/>
        <c:numFmt formatCode="[$-C0A]mmmm\-yy;@" sourceLinked="1"/>
        <c:majorTickMark val="out"/>
        <c:minorTickMark val="none"/>
        <c:tickLblPos val="nextTo"/>
        <c:txPr>
          <a:bodyPr/>
          <a:lstStyle/>
          <a:p>
            <a:pPr>
              <a:defRPr sz="900"/>
            </a:pPr>
            <a:endParaRPr lang="es-ES"/>
          </a:p>
        </c:txPr>
        <c:crossAx val="763051624"/>
        <c:crosses val="autoZero"/>
        <c:auto val="1"/>
        <c:lblOffset val="100"/>
        <c:baseTimeUnit val="months"/>
      </c:dateAx>
      <c:valAx>
        <c:axId val="763051624"/>
        <c:scaling>
          <c:orientation val="minMax"/>
          <c:max val="1"/>
          <c:min val="0"/>
        </c:scaling>
        <c:delete val="1"/>
        <c:axPos val="l"/>
        <c:numFmt formatCode="0.0%" sourceLinked="1"/>
        <c:majorTickMark val="out"/>
        <c:minorTickMark val="none"/>
        <c:tickLblPos val="nextTo"/>
        <c:crossAx val="76304848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graficos'!$D$6:$P$6</c:f>
              <c:numCache>
                <c:formatCode>0.0%</c:formatCode>
                <c:ptCount val="13"/>
                <c:pt idx="0">
                  <c:v>0.97302585604472391</c:v>
                </c:pt>
                <c:pt idx="1">
                  <c:v>0.97476906107817463</c:v>
                </c:pt>
                <c:pt idx="2">
                  <c:v>0.97604448880650208</c:v>
                </c:pt>
                <c:pt idx="3">
                  <c:v>0.97270507111047255</c:v>
                </c:pt>
                <c:pt idx="4">
                  <c:v>0.97804195804195815</c:v>
                </c:pt>
                <c:pt idx="5">
                  <c:v>0.97821022337947094</c:v>
                </c:pt>
                <c:pt idx="6">
                  <c:v>0.97868678845644697</c:v>
                </c:pt>
                <c:pt idx="7">
                  <c:v>0.97959447242670805</c:v>
                </c:pt>
                <c:pt idx="8">
                  <c:v>0.9749054224464061</c:v>
                </c:pt>
                <c:pt idx="9">
                  <c:v>0.97768737672583828</c:v>
                </c:pt>
                <c:pt idx="10">
                  <c:v>0.97279248083106595</c:v>
                </c:pt>
                <c:pt idx="11">
                  <c:v>0.98112058465286245</c:v>
                </c:pt>
                <c:pt idx="12">
                  <c:v>0.97600950118764851</c:v>
                </c:pt>
              </c:numCache>
            </c:numRef>
          </c:val>
          <c:extLst>
            <c:ext xmlns:c16="http://schemas.microsoft.com/office/drawing/2014/chart" uri="{C3380CC4-5D6E-409C-BE32-E72D297353CC}">
              <c16:uniqueId val="{00000000-0A95-46F2-9C1F-82D71989B19C}"/>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'Back Data graficos'!$D$5:$P$5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graficos'!$D$7:$P$7</c:f>
              <c:numCache>
                <c:formatCode>0.0%</c:formatCode>
                <c:ptCount val="13"/>
                <c:pt idx="0">
                  <c:v>2.6974143955276024E-2</c:v>
                </c:pt>
                <c:pt idx="1">
                  <c:v>2.5230938921825451E-2</c:v>
                </c:pt>
                <c:pt idx="2">
                  <c:v>2.3955511193497786E-2</c:v>
                </c:pt>
                <c:pt idx="3">
                  <c:v>2.7294928889527365E-2</c:v>
                </c:pt>
                <c:pt idx="4">
                  <c:v>2.1958041958041959E-2</c:v>
                </c:pt>
                <c:pt idx="5">
                  <c:v>2.1789776620528986E-2</c:v>
                </c:pt>
                <c:pt idx="6">
                  <c:v>2.1313211543553083E-2</c:v>
                </c:pt>
                <c:pt idx="7">
                  <c:v>2.0405527573292007E-2</c:v>
                </c:pt>
                <c:pt idx="8">
                  <c:v>2.5094577553593948E-2</c:v>
                </c:pt>
                <c:pt idx="9">
                  <c:v>2.2312623274161735E-2</c:v>
                </c:pt>
                <c:pt idx="10">
                  <c:v>2.7207519168933963E-2</c:v>
                </c:pt>
                <c:pt idx="11">
                  <c:v>1.8879415347137638E-2</c:v>
                </c:pt>
                <c:pt idx="12">
                  <c:v>2.3990498812351543E-2</c:v>
                </c:pt>
              </c:numCache>
            </c:numRef>
          </c:val>
          <c:extLst>
            <c:ext xmlns:c16="http://schemas.microsoft.com/office/drawing/2014/chart" uri="{C3380CC4-5D6E-409C-BE32-E72D297353CC}">
              <c16:uniqueId val="{00000001-0A95-46F2-9C1F-82D71989B19C}"/>
            </c:ext>
          </c:extLst>
        </c:ser>
        <c:dLbls>
          <c:dLblPos val="ctr"/>
          <c:showLegendKey val="0"/>
          <c:showVal val="1"/>
          <c:showCatName val="0"/>
          <c:showSerName val="0"/>
          <c:showPercent val="0"/>
          <c:showBubbleSize val="0"/>
        </c:dLbls>
        <c:gapWidth val="56"/>
        <c:overlap val="100"/>
        <c:axId val="762036168"/>
        <c:axId val="762033424"/>
      </c:barChart>
      <c:dateAx>
        <c:axId val="762036168"/>
        <c:scaling>
          <c:orientation val="minMax"/>
        </c:scaling>
        <c:delete val="0"/>
        <c:axPos val="b"/>
        <c:numFmt formatCode="[$-C0A]mmmm\-yy;@" sourceLinked="1"/>
        <c:majorTickMark val="out"/>
        <c:minorTickMark val="none"/>
        <c:tickLblPos val="nextTo"/>
        <c:txPr>
          <a:bodyPr/>
          <a:lstStyle/>
          <a:p>
            <a:pPr>
              <a:defRPr sz="900"/>
            </a:pPr>
            <a:endParaRPr lang="es-ES"/>
          </a:p>
        </c:txPr>
        <c:crossAx val="762033424"/>
        <c:crosses val="autoZero"/>
        <c:auto val="1"/>
        <c:lblOffset val="100"/>
        <c:baseTimeUnit val="months"/>
      </c:dateAx>
      <c:valAx>
        <c:axId val="762033424"/>
        <c:scaling>
          <c:orientation val="minMax"/>
          <c:max val="1"/>
          <c:min val="0"/>
        </c:scaling>
        <c:delete val="1"/>
        <c:axPos val="l"/>
        <c:numFmt formatCode="0.0%" sourceLinked="1"/>
        <c:majorTickMark val="out"/>
        <c:minorTickMark val="none"/>
        <c:tickLblPos val="nextTo"/>
        <c:crossAx val="76203616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graficos'!$D$16:$P$16</c:f>
              <c:numCache>
                <c:formatCode>0.0%</c:formatCode>
                <c:ptCount val="13"/>
                <c:pt idx="0">
                  <c:v>0.96615472127417523</c:v>
                </c:pt>
                <c:pt idx="1">
                  <c:v>0.95651545796012705</c:v>
                </c:pt>
                <c:pt idx="2">
                  <c:v>0.9698426573426574</c:v>
                </c:pt>
                <c:pt idx="3">
                  <c:v>0.95555225211832917</c:v>
                </c:pt>
                <c:pt idx="4">
                  <c:v>0.97540397540397539</c:v>
                </c:pt>
                <c:pt idx="5">
                  <c:v>0.97141607116814943</c:v>
                </c:pt>
                <c:pt idx="6">
                  <c:v>0.97631906938097224</c:v>
                </c:pt>
                <c:pt idx="7">
                  <c:v>0.96927528244695504</c:v>
                </c:pt>
                <c:pt idx="8">
                  <c:v>0.9710505632695835</c:v>
                </c:pt>
                <c:pt idx="9">
                  <c:v>0.96559451621407855</c:v>
                </c:pt>
                <c:pt idx="10">
                  <c:v>0.97501921598770169</c:v>
                </c:pt>
                <c:pt idx="11">
                  <c:v>0.97193813918682959</c:v>
                </c:pt>
                <c:pt idx="12">
                  <c:v>0.97514137606032048</c:v>
                </c:pt>
              </c:numCache>
            </c:numRef>
          </c:val>
          <c:extLst>
            <c:ext xmlns:c16="http://schemas.microsoft.com/office/drawing/2014/chart" uri="{C3380CC4-5D6E-409C-BE32-E72D297353CC}">
              <c16:uniqueId val="{00000000-88A0-4D2C-A967-6998758AE15D}"/>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graficos'!$D$17:$P$17</c:f>
              <c:numCache>
                <c:formatCode>0.0%</c:formatCode>
                <c:ptCount val="13"/>
                <c:pt idx="0">
                  <c:v>3.3845278725824803E-2</c:v>
                </c:pt>
                <c:pt idx="1">
                  <c:v>4.348454203987287E-2</c:v>
                </c:pt>
                <c:pt idx="2">
                  <c:v>3.015734265734266E-2</c:v>
                </c:pt>
                <c:pt idx="3">
                  <c:v>4.4447747881670885E-2</c:v>
                </c:pt>
                <c:pt idx="4">
                  <c:v>2.4596024596024599E-2</c:v>
                </c:pt>
                <c:pt idx="5">
                  <c:v>2.8583928831850666E-2</c:v>
                </c:pt>
                <c:pt idx="6">
                  <c:v>2.3680930619027839E-2</c:v>
                </c:pt>
                <c:pt idx="7">
                  <c:v>3.0724717553044918E-2</c:v>
                </c:pt>
                <c:pt idx="8">
                  <c:v>2.8949436730416563E-2</c:v>
                </c:pt>
                <c:pt idx="9">
                  <c:v>3.4405483785921433E-2</c:v>
                </c:pt>
                <c:pt idx="10">
                  <c:v>2.4980784012298231E-2</c:v>
                </c:pt>
                <c:pt idx="11">
                  <c:v>2.8061860813170365E-2</c:v>
                </c:pt>
                <c:pt idx="12">
                  <c:v>2.4858623939679546E-2</c:v>
                </c:pt>
              </c:numCache>
            </c:numRef>
          </c:val>
          <c:extLst>
            <c:ext xmlns:c16="http://schemas.microsoft.com/office/drawing/2014/chart" uri="{C3380CC4-5D6E-409C-BE32-E72D297353CC}">
              <c16:uniqueId val="{00000001-88A0-4D2C-A967-6998758AE15D}"/>
            </c:ext>
          </c:extLst>
        </c:ser>
        <c:dLbls>
          <c:dLblPos val="ctr"/>
          <c:showLegendKey val="0"/>
          <c:showVal val="1"/>
          <c:showCatName val="0"/>
          <c:showSerName val="0"/>
          <c:showPercent val="0"/>
          <c:showBubbleSize val="0"/>
        </c:dLbls>
        <c:gapWidth val="22"/>
        <c:overlap val="100"/>
        <c:axId val="762035776"/>
        <c:axId val="762034208"/>
      </c:barChart>
      <c:dateAx>
        <c:axId val="762035776"/>
        <c:scaling>
          <c:orientation val="minMax"/>
        </c:scaling>
        <c:delete val="0"/>
        <c:axPos val="b"/>
        <c:numFmt formatCode="[$-C0A]mmmm\-yy;@" sourceLinked="1"/>
        <c:majorTickMark val="out"/>
        <c:minorTickMark val="none"/>
        <c:tickLblPos val="nextTo"/>
        <c:txPr>
          <a:bodyPr/>
          <a:lstStyle/>
          <a:p>
            <a:pPr>
              <a:defRPr sz="750"/>
            </a:pPr>
            <a:endParaRPr lang="es-ES"/>
          </a:p>
        </c:txPr>
        <c:crossAx val="762034208"/>
        <c:crosses val="autoZero"/>
        <c:auto val="1"/>
        <c:lblOffset val="100"/>
        <c:baseTimeUnit val="months"/>
      </c:dateAx>
      <c:valAx>
        <c:axId val="762034208"/>
        <c:scaling>
          <c:orientation val="minMax"/>
          <c:max val="1"/>
          <c:min val="0"/>
        </c:scaling>
        <c:delete val="1"/>
        <c:axPos val="l"/>
        <c:numFmt formatCode="0.0%" sourceLinked="1"/>
        <c:majorTickMark val="out"/>
        <c:minorTickMark val="none"/>
        <c:tickLblPos val="nextTo"/>
        <c:crossAx val="76203577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graficos'!$D$34:$P$34</c:f>
              <c:numCache>
                <c:formatCode>0.0%</c:formatCode>
                <c:ptCount val="13"/>
                <c:pt idx="0">
                  <c:v>0.9720678560982744</c:v>
                </c:pt>
                <c:pt idx="1">
                  <c:v>0.97166933023390956</c:v>
                </c:pt>
                <c:pt idx="2">
                  <c:v>0.96892824977484249</c:v>
                </c:pt>
                <c:pt idx="3">
                  <c:v>0.97358603193553206</c:v>
                </c:pt>
                <c:pt idx="4">
                  <c:v>0.97072237751949397</c:v>
                </c:pt>
                <c:pt idx="5">
                  <c:v>0.97490429604423656</c:v>
                </c:pt>
                <c:pt idx="6">
                  <c:v>0.9755895738518825</c:v>
                </c:pt>
                <c:pt idx="7">
                  <c:v>0.9757862876694301</c:v>
                </c:pt>
                <c:pt idx="8">
                  <c:v>0.97698771816418872</c:v>
                </c:pt>
                <c:pt idx="9">
                  <c:v>0.9789407313997478</c:v>
                </c:pt>
                <c:pt idx="10">
                  <c:v>0.97962776659959749</c:v>
                </c:pt>
                <c:pt idx="11">
                  <c:v>0.98398709036742793</c:v>
                </c:pt>
                <c:pt idx="12">
                  <c:v>0.98673320350535532</c:v>
                </c:pt>
              </c:numCache>
            </c:numRef>
          </c:val>
          <c:extLst>
            <c:ext xmlns:c16="http://schemas.microsoft.com/office/drawing/2014/chart" uri="{C3380CC4-5D6E-409C-BE32-E72D297353CC}">
              <c16:uniqueId val="{00000000-6015-4E23-9D31-A101A4C33A00}"/>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graficos'!$D$35:$P$35</c:f>
              <c:numCache>
                <c:formatCode>0.0%</c:formatCode>
                <c:ptCount val="13"/>
                <c:pt idx="0">
                  <c:v>2.7932143901725652E-2</c:v>
                </c:pt>
                <c:pt idx="1">
                  <c:v>2.8330669766090368E-2</c:v>
                </c:pt>
                <c:pt idx="2">
                  <c:v>3.1071750225157613E-2</c:v>
                </c:pt>
                <c:pt idx="3">
                  <c:v>2.6413968064467993E-2</c:v>
                </c:pt>
                <c:pt idx="4">
                  <c:v>2.9277622480506107E-2</c:v>
                </c:pt>
                <c:pt idx="5">
                  <c:v>2.5095703955763504E-2</c:v>
                </c:pt>
                <c:pt idx="6">
                  <c:v>2.4410426148117503E-2</c:v>
                </c:pt>
                <c:pt idx="7">
                  <c:v>2.4213712330569809E-2</c:v>
                </c:pt>
                <c:pt idx="8">
                  <c:v>2.3012281835811249E-2</c:v>
                </c:pt>
                <c:pt idx="9">
                  <c:v>2.1059268600252208E-2</c:v>
                </c:pt>
                <c:pt idx="10">
                  <c:v>2.0372233400402413E-2</c:v>
                </c:pt>
                <c:pt idx="11">
                  <c:v>1.6012909632571997E-2</c:v>
                </c:pt>
                <c:pt idx="12">
                  <c:v>1.3266796494644597E-2</c:v>
                </c:pt>
              </c:numCache>
            </c:numRef>
          </c:val>
          <c:extLst>
            <c:ext xmlns:c16="http://schemas.microsoft.com/office/drawing/2014/chart" uri="{C3380CC4-5D6E-409C-BE32-E72D297353CC}">
              <c16:uniqueId val="{00000001-6015-4E23-9D31-A101A4C33A00}"/>
            </c:ext>
          </c:extLst>
        </c:ser>
        <c:dLbls>
          <c:dLblPos val="ctr"/>
          <c:showLegendKey val="0"/>
          <c:showVal val="1"/>
          <c:showCatName val="0"/>
          <c:showSerName val="0"/>
          <c:showPercent val="0"/>
          <c:showBubbleSize val="0"/>
        </c:dLbls>
        <c:gapWidth val="22"/>
        <c:overlap val="100"/>
        <c:axId val="762031856"/>
        <c:axId val="762033816"/>
      </c:barChart>
      <c:dateAx>
        <c:axId val="762031856"/>
        <c:scaling>
          <c:orientation val="minMax"/>
        </c:scaling>
        <c:delete val="0"/>
        <c:axPos val="b"/>
        <c:numFmt formatCode="[$-C0A]mmmm\-yy;@" sourceLinked="1"/>
        <c:majorTickMark val="out"/>
        <c:minorTickMark val="none"/>
        <c:tickLblPos val="nextTo"/>
        <c:txPr>
          <a:bodyPr/>
          <a:lstStyle/>
          <a:p>
            <a:pPr>
              <a:defRPr sz="750"/>
            </a:pPr>
            <a:endParaRPr lang="es-ES"/>
          </a:p>
        </c:txPr>
        <c:crossAx val="762033816"/>
        <c:crosses val="autoZero"/>
        <c:auto val="1"/>
        <c:lblOffset val="100"/>
        <c:baseTimeUnit val="months"/>
      </c:dateAx>
      <c:valAx>
        <c:axId val="762033816"/>
        <c:scaling>
          <c:orientation val="minMax"/>
          <c:max val="1"/>
          <c:min val="0"/>
        </c:scaling>
        <c:delete val="1"/>
        <c:axPos val="l"/>
        <c:numFmt formatCode="0.0%" sourceLinked="1"/>
        <c:majorTickMark val="out"/>
        <c:minorTickMark val="none"/>
        <c:tickLblPos val="nextTo"/>
        <c:crossAx val="76203185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graficos'!$D$29:$P$29</c:f>
              <c:numCache>
                <c:formatCode>0.0%</c:formatCode>
                <c:ptCount val="13"/>
                <c:pt idx="0">
                  <c:v>0.96307602849251339</c:v>
                </c:pt>
                <c:pt idx="1">
                  <c:v>0.96374709976798145</c:v>
                </c:pt>
                <c:pt idx="2">
                  <c:v>0.95964125560538116</c:v>
                </c:pt>
                <c:pt idx="3">
                  <c:v>0.96392905052913991</c:v>
                </c:pt>
                <c:pt idx="4">
                  <c:v>0.9625715543813298</c:v>
                </c:pt>
                <c:pt idx="5">
                  <c:v>0.96600566572237956</c:v>
                </c:pt>
                <c:pt idx="6">
                  <c:v>0.96402976846747523</c:v>
                </c:pt>
                <c:pt idx="7">
                  <c:v>0.96563076112720569</c:v>
                </c:pt>
                <c:pt idx="8">
                  <c:v>0.96491680639752353</c:v>
                </c:pt>
                <c:pt idx="9">
                  <c:v>0.96934140802422397</c:v>
                </c:pt>
                <c:pt idx="10">
                  <c:v>0.9685148018063221</c:v>
                </c:pt>
                <c:pt idx="11">
                  <c:v>0.97240440539537176</c:v>
                </c:pt>
                <c:pt idx="12">
                  <c:v>0.97463592233009699</c:v>
                </c:pt>
              </c:numCache>
            </c:numRef>
          </c:val>
          <c:extLst>
            <c:ext xmlns:c16="http://schemas.microsoft.com/office/drawing/2014/chart" uri="{C3380CC4-5D6E-409C-BE32-E72D297353CC}">
              <c16:uniqueId val="{00000000-AD99-4D1D-AEDC-77736771359E}"/>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graficos'!$D$30:$P$30</c:f>
              <c:numCache>
                <c:formatCode>0.0%</c:formatCode>
                <c:ptCount val="13"/>
                <c:pt idx="0">
                  <c:v>3.6923971507486553E-2</c:v>
                </c:pt>
                <c:pt idx="1">
                  <c:v>3.6252900232018562E-2</c:v>
                </c:pt>
                <c:pt idx="2">
                  <c:v>4.0358744394618833E-2</c:v>
                </c:pt>
                <c:pt idx="3">
                  <c:v>3.6070949470860036E-2</c:v>
                </c:pt>
                <c:pt idx="4">
                  <c:v>3.7428445618670189E-2</c:v>
                </c:pt>
                <c:pt idx="5">
                  <c:v>3.3994334277620393E-2</c:v>
                </c:pt>
                <c:pt idx="6">
                  <c:v>3.5970231532524807E-2</c:v>
                </c:pt>
                <c:pt idx="7">
                  <c:v>3.4369238872794312E-2</c:v>
                </c:pt>
                <c:pt idx="8">
                  <c:v>3.5083193602476463E-2</c:v>
                </c:pt>
                <c:pt idx="9">
                  <c:v>3.0658591975775928E-2</c:v>
                </c:pt>
                <c:pt idx="10">
                  <c:v>3.1485198193677871E-2</c:v>
                </c:pt>
                <c:pt idx="11">
                  <c:v>2.759559460462814E-2</c:v>
                </c:pt>
                <c:pt idx="12">
                  <c:v>2.536407766990291E-2</c:v>
                </c:pt>
              </c:numCache>
            </c:numRef>
          </c:val>
          <c:extLst>
            <c:ext xmlns:c16="http://schemas.microsoft.com/office/drawing/2014/chart" uri="{C3380CC4-5D6E-409C-BE32-E72D297353CC}">
              <c16:uniqueId val="{00000001-AD99-4D1D-AEDC-77736771359E}"/>
            </c:ext>
          </c:extLst>
        </c:ser>
        <c:dLbls>
          <c:dLblPos val="ctr"/>
          <c:showLegendKey val="0"/>
          <c:showVal val="1"/>
          <c:showCatName val="0"/>
          <c:showSerName val="0"/>
          <c:showPercent val="0"/>
          <c:showBubbleSize val="0"/>
        </c:dLbls>
        <c:gapWidth val="56"/>
        <c:overlap val="100"/>
        <c:axId val="762036560"/>
        <c:axId val="762037344"/>
      </c:barChart>
      <c:dateAx>
        <c:axId val="762036560"/>
        <c:scaling>
          <c:orientation val="minMax"/>
        </c:scaling>
        <c:delete val="0"/>
        <c:axPos val="b"/>
        <c:numFmt formatCode="[$-C0A]mmmm\-yy;@" sourceLinked="1"/>
        <c:majorTickMark val="out"/>
        <c:minorTickMark val="none"/>
        <c:tickLblPos val="nextTo"/>
        <c:txPr>
          <a:bodyPr/>
          <a:lstStyle/>
          <a:p>
            <a:pPr>
              <a:defRPr sz="900"/>
            </a:pPr>
            <a:endParaRPr lang="es-ES"/>
          </a:p>
        </c:txPr>
        <c:crossAx val="762037344"/>
        <c:crosses val="autoZero"/>
        <c:auto val="1"/>
        <c:lblOffset val="100"/>
        <c:baseTimeUnit val="months"/>
      </c:dateAx>
      <c:valAx>
        <c:axId val="762037344"/>
        <c:scaling>
          <c:orientation val="minMax"/>
          <c:max val="1"/>
          <c:min val="0"/>
        </c:scaling>
        <c:delete val="1"/>
        <c:axPos val="l"/>
        <c:numFmt formatCode="0.0%" sourceLinked="1"/>
        <c:majorTickMark val="out"/>
        <c:minorTickMark val="none"/>
        <c:tickLblPos val="nextTo"/>
        <c:crossAx val="7620365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graficos'!$D$39:$P$39</c:f>
              <c:numCache>
                <c:formatCode>0.0%</c:formatCode>
                <c:ptCount val="13"/>
                <c:pt idx="0">
                  <c:v>0.98131517960602543</c:v>
                </c:pt>
                <c:pt idx="1">
                  <c:v>0.98063023995374377</c:v>
                </c:pt>
                <c:pt idx="2">
                  <c:v>0.98023064250411873</c:v>
                </c:pt>
                <c:pt idx="3">
                  <c:v>0.98159964386407483</c:v>
                </c:pt>
                <c:pt idx="4">
                  <c:v>0.98206146154977214</c:v>
                </c:pt>
                <c:pt idx="5">
                  <c:v>0.98212023088835709</c:v>
                </c:pt>
                <c:pt idx="6">
                  <c:v>0.98183319570602812</c:v>
                </c:pt>
                <c:pt idx="7">
                  <c:v>0.98307974816369348</c:v>
                </c:pt>
                <c:pt idx="8">
                  <c:v>0.9836630504148054</c:v>
                </c:pt>
                <c:pt idx="9">
                  <c:v>0.98432798395185561</c:v>
                </c:pt>
                <c:pt idx="10">
                  <c:v>0.98461538461538456</c:v>
                </c:pt>
                <c:pt idx="11">
                  <c:v>0.9859657761910624</c:v>
                </c:pt>
                <c:pt idx="12">
                  <c:v>0.98609599806553005</c:v>
                </c:pt>
              </c:numCache>
            </c:numRef>
          </c:val>
          <c:extLst>
            <c:ext xmlns:c16="http://schemas.microsoft.com/office/drawing/2014/chart" uri="{C3380CC4-5D6E-409C-BE32-E72D297353CC}">
              <c16:uniqueId val="{00000000-4EF2-4F5D-AC12-0471626A0F89}"/>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graficos'!$D$40:$P$40</c:f>
              <c:numCache>
                <c:formatCode>0.0%</c:formatCode>
                <c:ptCount val="13"/>
                <c:pt idx="0">
                  <c:v>1.8684820393974507E-2</c:v>
                </c:pt>
                <c:pt idx="1">
                  <c:v>1.9369760046256141E-2</c:v>
                </c:pt>
                <c:pt idx="2">
                  <c:v>1.9769357495881386E-2</c:v>
                </c:pt>
                <c:pt idx="3">
                  <c:v>1.8400356135925212E-2</c:v>
                </c:pt>
                <c:pt idx="4">
                  <c:v>1.7938538450227907E-2</c:v>
                </c:pt>
                <c:pt idx="5">
                  <c:v>1.7879769111642969E-2</c:v>
                </c:pt>
                <c:pt idx="6">
                  <c:v>1.8166804293971925E-2</c:v>
                </c:pt>
                <c:pt idx="7">
                  <c:v>1.69202518363064E-2</c:v>
                </c:pt>
                <c:pt idx="8">
                  <c:v>1.6336949585194643E-2</c:v>
                </c:pt>
                <c:pt idx="9">
                  <c:v>1.5672016048144433E-2</c:v>
                </c:pt>
                <c:pt idx="10">
                  <c:v>1.5384615384615384E-2</c:v>
                </c:pt>
                <c:pt idx="11">
                  <c:v>1.4034223808937582E-2</c:v>
                </c:pt>
                <c:pt idx="12">
                  <c:v>1.3904001934469832E-2</c:v>
                </c:pt>
              </c:numCache>
            </c:numRef>
          </c:val>
          <c:extLst>
            <c:ext xmlns:c16="http://schemas.microsoft.com/office/drawing/2014/chart" uri="{C3380CC4-5D6E-409C-BE32-E72D297353CC}">
              <c16:uniqueId val="{00000001-4EF2-4F5D-AC12-0471626A0F89}"/>
            </c:ext>
          </c:extLst>
        </c:ser>
        <c:dLbls>
          <c:dLblPos val="ctr"/>
          <c:showLegendKey val="0"/>
          <c:showVal val="1"/>
          <c:showCatName val="0"/>
          <c:showSerName val="0"/>
          <c:showPercent val="0"/>
          <c:showBubbleSize val="0"/>
        </c:dLbls>
        <c:gapWidth val="22"/>
        <c:overlap val="100"/>
        <c:axId val="762032248"/>
        <c:axId val="762032640"/>
      </c:barChart>
      <c:dateAx>
        <c:axId val="762032248"/>
        <c:scaling>
          <c:orientation val="minMax"/>
        </c:scaling>
        <c:delete val="0"/>
        <c:axPos val="b"/>
        <c:numFmt formatCode="[$-C0A]mmmm\-yy;@" sourceLinked="1"/>
        <c:majorTickMark val="out"/>
        <c:minorTickMark val="none"/>
        <c:tickLblPos val="nextTo"/>
        <c:txPr>
          <a:bodyPr/>
          <a:lstStyle/>
          <a:p>
            <a:pPr>
              <a:defRPr sz="750"/>
            </a:pPr>
            <a:endParaRPr lang="es-ES"/>
          </a:p>
        </c:txPr>
        <c:crossAx val="762032640"/>
        <c:crosses val="autoZero"/>
        <c:auto val="1"/>
        <c:lblOffset val="100"/>
        <c:baseTimeUnit val="months"/>
      </c:dateAx>
      <c:valAx>
        <c:axId val="762032640"/>
        <c:scaling>
          <c:orientation val="minMax"/>
          <c:max val="1"/>
          <c:min val="0"/>
        </c:scaling>
        <c:delete val="1"/>
        <c:axPos val="l"/>
        <c:numFmt formatCode="0.0%" sourceLinked="1"/>
        <c:majorTickMark val="out"/>
        <c:minorTickMark val="none"/>
        <c:tickLblPos val="nextTo"/>
        <c:crossAx val="76203224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graficos'!$D$6:$P$6</c:f>
              <c:numCache>
                <c:formatCode>0.0%</c:formatCode>
                <c:ptCount val="13"/>
                <c:pt idx="0">
                  <c:v>0.97302585604472391</c:v>
                </c:pt>
                <c:pt idx="1">
                  <c:v>0.97476906107817463</c:v>
                </c:pt>
                <c:pt idx="2">
                  <c:v>0.97604448880650208</c:v>
                </c:pt>
                <c:pt idx="3">
                  <c:v>0.97270507111047255</c:v>
                </c:pt>
                <c:pt idx="4">
                  <c:v>0.97804195804195815</c:v>
                </c:pt>
                <c:pt idx="5">
                  <c:v>0.97821022337947094</c:v>
                </c:pt>
                <c:pt idx="6">
                  <c:v>0.97868678845644697</c:v>
                </c:pt>
                <c:pt idx="7">
                  <c:v>0.97959447242670805</c:v>
                </c:pt>
                <c:pt idx="8">
                  <c:v>0.9749054224464061</c:v>
                </c:pt>
                <c:pt idx="9">
                  <c:v>0.97768737672583828</c:v>
                </c:pt>
                <c:pt idx="10">
                  <c:v>0.97279248083106595</c:v>
                </c:pt>
                <c:pt idx="11">
                  <c:v>0.98112058465286245</c:v>
                </c:pt>
                <c:pt idx="12">
                  <c:v>0.97600950118764851</c:v>
                </c:pt>
              </c:numCache>
            </c:numRef>
          </c:val>
          <c:extLst>
            <c:ext xmlns:c16="http://schemas.microsoft.com/office/drawing/2014/chart" uri="{C3380CC4-5D6E-409C-BE32-E72D297353CC}">
              <c16:uniqueId val="{00000000-125B-408D-BA6A-4D01CF661FC0}"/>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'Back Data graficos'!$D$7:$P$7</c:f>
              <c:numCache>
                <c:formatCode>0.0%</c:formatCode>
                <c:ptCount val="13"/>
                <c:pt idx="0">
                  <c:v>2.6974143955276024E-2</c:v>
                </c:pt>
                <c:pt idx="1">
                  <c:v>2.5230938921825451E-2</c:v>
                </c:pt>
                <c:pt idx="2">
                  <c:v>2.3955511193497786E-2</c:v>
                </c:pt>
                <c:pt idx="3">
                  <c:v>2.7294928889527365E-2</c:v>
                </c:pt>
                <c:pt idx="4">
                  <c:v>2.1958041958041959E-2</c:v>
                </c:pt>
                <c:pt idx="5">
                  <c:v>2.1789776620528986E-2</c:v>
                </c:pt>
                <c:pt idx="6">
                  <c:v>2.1313211543553083E-2</c:v>
                </c:pt>
                <c:pt idx="7">
                  <c:v>2.0405527573292007E-2</c:v>
                </c:pt>
                <c:pt idx="8">
                  <c:v>2.5094577553593948E-2</c:v>
                </c:pt>
                <c:pt idx="9">
                  <c:v>2.2312623274161735E-2</c:v>
                </c:pt>
                <c:pt idx="10">
                  <c:v>2.7207519168933963E-2</c:v>
                </c:pt>
                <c:pt idx="11">
                  <c:v>1.8879415347137638E-2</c:v>
                </c:pt>
                <c:pt idx="12">
                  <c:v>2.3990498812351543E-2</c:v>
                </c:pt>
              </c:numCache>
            </c:numRef>
          </c:val>
          <c:extLst>
            <c:ext xmlns:c16="http://schemas.microsoft.com/office/drawing/2014/chart" uri="{C3380CC4-5D6E-409C-BE32-E72D297353CC}">
              <c16:uniqueId val="{00000001-125B-408D-BA6A-4D01CF661FC0}"/>
            </c:ext>
          </c:extLst>
        </c:ser>
        <c:dLbls>
          <c:dLblPos val="ctr"/>
          <c:showLegendKey val="0"/>
          <c:showVal val="1"/>
          <c:showCatName val="0"/>
          <c:showSerName val="0"/>
          <c:showPercent val="0"/>
          <c:showBubbleSize val="0"/>
        </c:dLbls>
        <c:gapWidth val="56"/>
        <c:overlap val="100"/>
        <c:axId val="762544976"/>
        <c:axId val="762542232"/>
      </c:barChart>
      <c:dateAx>
        <c:axId val="762544976"/>
        <c:scaling>
          <c:orientation val="minMax"/>
        </c:scaling>
        <c:delete val="0"/>
        <c:axPos val="b"/>
        <c:numFmt formatCode="[$-C0A]mmmm\-yy;@" sourceLinked="1"/>
        <c:majorTickMark val="out"/>
        <c:minorTickMark val="none"/>
        <c:tickLblPos val="nextTo"/>
        <c:txPr>
          <a:bodyPr/>
          <a:lstStyle/>
          <a:p>
            <a:pPr>
              <a:defRPr sz="900"/>
            </a:pPr>
            <a:endParaRPr lang="es-ES"/>
          </a:p>
        </c:txPr>
        <c:crossAx val="762542232"/>
        <c:crosses val="autoZero"/>
        <c:auto val="1"/>
        <c:lblOffset val="100"/>
        <c:baseTimeUnit val="months"/>
      </c:dateAx>
      <c:valAx>
        <c:axId val="762542232"/>
        <c:scaling>
          <c:orientation val="minMax"/>
          <c:max val="1"/>
          <c:min val="0"/>
        </c:scaling>
        <c:delete val="1"/>
        <c:axPos val="l"/>
        <c:numFmt formatCode="0.0%" sourceLinked="1"/>
        <c:majorTickMark val="out"/>
        <c:minorTickMark val="none"/>
        <c:tickLblPos val="nextTo"/>
        <c:crossAx val="76254497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'TAM Automático'!$D$13:$P$13</c:f>
              <c:numCache>
                <c:formatCode>0.0%</c:formatCode>
                <c:ptCount val="13"/>
                <c:pt idx="0">
                  <c:v>0.93550693550693542</c:v>
                </c:pt>
                <c:pt idx="1">
                  <c:v>0.93244582920266261</c:v>
                </c:pt>
                <c:pt idx="2">
                  <c:v>0.93962485345838209</c:v>
                </c:pt>
                <c:pt idx="3">
                  <c:v>0.93588601959038298</c:v>
                </c:pt>
                <c:pt idx="4">
                  <c:v>0.9537438566059554</c:v>
                </c:pt>
                <c:pt idx="5">
                  <c:v>0.96357193479801573</c:v>
                </c:pt>
                <c:pt idx="6">
                  <c:v>0.95089949952657926</c:v>
                </c:pt>
                <c:pt idx="7">
                  <c:v>0.94244509129399323</c:v>
                </c:pt>
                <c:pt idx="8">
                  <c:v>0.93675387350774697</c:v>
                </c:pt>
                <c:pt idx="9">
                  <c:v>0.94123556002009046</c:v>
                </c:pt>
                <c:pt idx="10">
                  <c:v>0.93897068076003531</c:v>
                </c:pt>
                <c:pt idx="11">
                  <c:v>0.95755243887302965</c:v>
                </c:pt>
                <c:pt idx="12">
                  <c:v>0.92320474777448069</c:v>
                </c:pt>
              </c:numCache>
            </c:numRef>
          </c:val>
          <c:extLst>
            <c:ext xmlns:c16="http://schemas.microsoft.com/office/drawing/2014/chart" uri="{C3380CC4-5D6E-409C-BE32-E72D297353CC}">
              <c16:uniqueId val="{00000000-D550-40CB-A248-4D26402A3D3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'TAM Automático'!$D$14:$P$14</c:f>
              <c:numCache>
                <c:formatCode>0.0%</c:formatCode>
                <c:ptCount val="13"/>
                <c:pt idx="0">
                  <c:v>6.4493064493064481E-2</c:v>
                </c:pt>
                <c:pt idx="1">
                  <c:v>6.7554170797337484E-2</c:v>
                </c:pt>
                <c:pt idx="2">
                  <c:v>6.0375146541617811E-2</c:v>
                </c:pt>
                <c:pt idx="3">
                  <c:v>6.4113980409617105E-2</c:v>
                </c:pt>
                <c:pt idx="4">
                  <c:v>4.6256143394044519E-2</c:v>
                </c:pt>
                <c:pt idx="5">
                  <c:v>3.6428065201984404E-2</c:v>
                </c:pt>
                <c:pt idx="6">
                  <c:v>4.9100500473420808E-2</c:v>
                </c:pt>
                <c:pt idx="7">
                  <c:v>5.755490870600688E-2</c:v>
                </c:pt>
                <c:pt idx="8">
                  <c:v>6.3246126492252988E-2</c:v>
                </c:pt>
                <c:pt idx="9">
                  <c:v>5.87644399799096E-2</c:v>
                </c:pt>
                <c:pt idx="10">
                  <c:v>6.1029319239964762E-2</c:v>
                </c:pt>
                <c:pt idx="11">
                  <c:v>4.2447561126970332E-2</c:v>
                </c:pt>
                <c:pt idx="12">
                  <c:v>7.6795252225519278E-2</c:v>
                </c:pt>
              </c:numCache>
            </c:numRef>
          </c:val>
          <c:extLst>
            <c:ext xmlns:c16="http://schemas.microsoft.com/office/drawing/2014/chart" uri="{C3380CC4-5D6E-409C-BE32-E72D297353CC}">
              <c16:uniqueId val="{00000001-D550-40CB-A248-4D26402A3D33}"/>
            </c:ext>
          </c:extLst>
        </c:ser>
        <c:dLbls>
          <c:dLblPos val="ctr"/>
          <c:showLegendKey val="0"/>
          <c:showVal val="1"/>
          <c:showCatName val="0"/>
          <c:showSerName val="0"/>
          <c:showPercent val="0"/>
          <c:showBubbleSize val="0"/>
        </c:dLbls>
        <c:gapWidth val="56"/>
        <c:overlap val="100"/>
        <c:axId val="762541056"/>
        <c:axId val="762541840"/>
      </c:barChart>
      <c:dateAx>
        <c:axId val="762541056"/>
        <c:scaling>
          <c:orientation val="minMax"/>
        </c:scaling>
        <c:delete val="0"/>
        <c:axPos val="b"/>
        <c:numFmt formatCode="[$-C0A]mmmm\-yy;@" sourceLinked="1"/>
        <c:majorTickMark val="out"/>
        <c:minorTickMark val="none"/>
        <c:tickLblPos val="nextTo"/>
        <c:txPr>
          <a:bodyPr/>
          <a:lstStyle/>
          <a:p>
            <a:pPr>
              <a:defRPr sz="900"/>
            </a:pPr>
            <a:endParaRPr lang="es-ES"/>
          </a:p>
        </c:txPr>
        <c:crossAx val="762541840"/>
        <c:crosses val="autoZero"/>
        <c:auto val="1"/>
        <c:lblOffset val="100"/>
        <c:baseTimeUnit val="months"/>
      </c:dateAx>
      <c:valAx>
        <c:axId val="762541840"/>
        <c:scaling>
          <c:orientation val="minMax"/>
          <c:max val="1"/>
          <c:min val="0"/>
        </c:scaling>
        <c:delete val="1"/>
        <c:axPos val="l"/>
        <c:numFmt formatCode="0.0%" sourceLinked="1"/>
        <c:majorTickMark val="out"/>
        <c:minorTickMark val="none"/>
        <c:tickLblPos val="nextTo"/>
        <c:crossAx val="76254105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694882092061E-2"/>
          <c:y val="0.1556340055032375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'TAM Automático'!$D$18:$P$18</c:f>
              <c:numCache>
                <c:formatCode>0.0%</c:formatCode>
                <c:ptCount val="13"/>
                <c:pt idx="0">
                  <c:v>0.98580663293985382</c:v>
                </c:pt>
                <c:pt idx="1">
                  <c:v>0.99040438656614116</c:v>
                </c:pt>
                <c:pt idx="2">
                  <c:v>0.98921832884097027</c:v>
                </c:pt>
                <c:pt idx="3">
                  <c:v>0.98573873359954367</c:v>
                </c:pt>
                <c:pt idx="4">
                  <c:v>0.98999026831641879</c:v>
                </c:pt>
                <c:pt idx="5">
                  <c:v>0.98720217835262081</c:v>
                </c:pt>
                <c:pt idx="6">
                  <c:v>0.9919599314617108</c:v>
                </c:pt>
                <c:pt idx="7">
                  <c:v>0.99193961105424777</c:v>
                </c:pt>
                <c:pt idx="8">
                  <c:v>0.99002021222839809</c:v>
                </c:pt>
                <c:pt idx="9">
                  <c:v>0.98958077960284385</c:v>
                </c:pt>
                <c:pt idx="10">
                  <c:v>0.98509301466058896</c:v>
                </c:pt>
                <c:pt idx="11">
                  <c:v>0.99092778516995283</c:v>
                </c:pt>
                <c:pt idx="12">
                  <c:v>0.99512137077582108</c:v>
                </c:pt>
              </c:numCache>
            </c:numRef>
          </c:val>
          <c:extLst>
            <c:ext xmlns:c16="http://schemas.microsoft.com/office/drawing/2014/chart" uri="{C3380CC4-5D6E-409C-BE32-E72D297353CC}">
              <c16:uniqueId val="{00000000-F8CC-47EF-BC60-43C0B1D61E6A}"/>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numCache>
            </c:numRef>
          </c:cat>
          <c:val>
            <c:numRef>
              <c:f>'TAM Automático'!$D$19:$P$19</c:f>
              <c:numCache>
                <c:formatCode>0.0%</c:formatCode>
                <c:ptCount val="13"/>
                <c:pt idx="0">
                  <c:v>1.4193367060146147E-2</c:v>
                </c:pt>
                <c:pt idx="1">
                  <c:v>9.5956134338588059E-3</c:v>
                </c:pt>
                <c:pt idx="2">
                  <c:v>1.0781671159029648E-2</c:v>
                </c:pt>
                <c:pt idx="3">
                  <c:v>1.4261266400456359E-2</c:v>
                </c:pt>
                <c:pt idx="4">
                  <c:v>1.000973168358126E-2</c:v>
                </c:pt>
                <c:pt idx="5">
                  <c:v>1.2797821647379169E-2</c:v>
                </c:pt>
                <c:pt idx="6">
                  <c:v>8.040068538289178E-3</c:v>
                </c:pt>
                <c:pt idx="7">
                  <c:v>8.0603889457523028E-3</c:v>
                </c:pt>
                <c:pt idx="8">
                  <c:v>9.9797877716018175E-3</c:v>
                </c:pt>
                <c:pt idx="9">
                  <c:v>1.0419220397156165E-2</c:v>
                </c:pt>
                <c:pt idx="10">
                  <c:v>1.4906985339411115E-2</c:v>
                </c:pt>
                <c:pt idx="11">
                  <c:v>9.0722148300471754E-3</c:v>
                </c:pt>
                <c:pt idx="12">
                  <c:v>4.8786292241789625E-3</c:v>
                </c:pt>
              </c:numCache>
            </c:numRef>
          </c:val>
          <c:extLst>
            <c:ext xmlns:c16="http://schemas.microsoft.com/office/drawing/2014/chart" uri="{C3380CC4-5D6E-409C-BE32-E72D297353CC}">
              <c16:uniqueId val="{00000001-F8CC-47EF-BC60-43C0B1D61E6A}"/>
            </c:ext>
          </c:extLst>
        </c:ser>
        <c:dLbls>
          <c:dLblPos val="ctr"/>
          <c:showLegendKey val="0"/>
          <c:showVal val="1"/>
          <c:showCatName val="0"/>
          <c:showSerName val="0"/>
          <c:showPercent val="0"/>
          <c:showBubbleSize val="0"/>
        </c:dLbls>
        <c:gapWidth val="56"/>
        <c:overlap val="100"/>
        <c:axId val="762545760"/>
        <c:axId val="762546936"/>
      </c:barChart>
      <c:dateAx>
        <c:axId val="762545760"/>
        <c:scaling>
          <c:orientation val="minMax"/>
        </c:scaling>
        <c:delete val="0"/>
        <c:axPos val="b"/>
        <c:numFmt formatCode="[$-C0A]mmmm\-yy;@" sourceLinked="1"/>
        <c:majorTickMark val="out"/>
        <c:minorTickMark val="none"/>
        <c:tickLblPos val="nextTo"/>
        <c:txPr>
          <a:bodyPr/>
          <a:lstStyle/>
          <a:p>
            <a:pPr>
              <a:defRPr sz="900"/>
            </a:pPr>
            <a:endParaRPr lang="es-ES"/>
          </a:p>
        </c:txPr>
        <c:crossAx val="762546936"/>
        <c:crosses val="autoZero"/>
        <c:auto val="1"/>
        <c:lblOffset val="100"/>
        <c:baseTimeUnit val="months"/>
      </c:dateAx>
      <c:valAx>
        <c:axId val="762546936"/>
        <c:scaling>
          <c:orientation val="minMax"/>
          <c:max val="1"/>
          <c:min val="0"/>
        </c:scaling>
        <c:delete val="1"/>
        <c:axPos val="l"/>
        <c:numFmt formatCode="0.0%" sourceLinked="1"/>
        <c:majorTickMark val="out"/>
        <c:minorTickMark val="none"/>
        <c:tickLblPos val="nextTo"/>
        <c:crossAx val="7625457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2.xml><?xml version="1.0" encoding="utf-8"?>
<formControlPr xmlns="http://schemas.microsoft.com/office/spreadsheetml/2009/9/main" objectType="Drop" dropStyle="combo" dx="16" fmlaLink="$N$29" fmlaRange="'Back Data graficos'!$S$15:$S$17" noThreeD="1" sel="1"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2"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Leche!A1"/><Relationship Id="rId7" Type="http://schemas.openxmlformats.org/officeDocument/2006/relationships/image" Target="../media/image4.png"/><Relationship Id="rId2" Type="http://schemas.openxmlformats.org/officeDocument/2006/relationships/hyperlink" Target="#Conclusiones!A1"/><Relationship Id="rId1" Type="http://schemas.openxmlformats.org/officeDocument/2006/relationships/hyperlink" Target="#Portada!A1"/><Relationship Id="rId6" Type="http://schemas.openxmlformats.org/officeDocument/2006/relationships/hyperlink" Target="#'Leche Imprimir'!A1"/><Relationship Id="rId5" Type="http://schemas.openxmlformats.org/officeDocument/2006/relationships/hyperlink" Target="#'Derivados Imprimir '!A1"/><Relationship Id="rId4" Type="http://schemas.openxmlformats.org/officeDocument/2006/relationships/hyperlink" Target="#Derivados!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image" Target="../media/image5.png"/><Relationship Id="rId7" Type="http://schemas.openxmlformats.org/officeDocument/2006/relationships/chart" Target="../charts/chart10.xml"/><Relationship Id="rId2" Type="http://schemas.openxmlformats.org/officeDocument/2006/relationships/hyperlink" Target="#Contenido!A1"/><Relationship Id="rId1" Type="http://schemas.openxmlformats.org/officeDocument/2006/relationships/chart" Target="../charts/chart7.xml"/><Relationship Id="rId6" Type="http://schemas.openxmlformats.org/officeDocument/2006/relationships/chart" Target="../charts/chart9.xml"/><Relationship Id="rId5" Type="http://schemas.openxmlformats.org/officeDocument/2006/relationships/chart" Target="../charts/chart8.xml"/><Relationship Id="rId4" Type="http://schemas.microsoft.com/office/2007/relationships/hdphoto" Target="../media/hdphoto1.wdp"/><Relationship Id="rId9" Type="http://schemas.openxmlformats.org/officeDocument/2006/relationships/chart" Target="../charts/chart12.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image" Target="../media/image5.png"/><Relationship Id="rId7" Type="http://schemas.openxmlformats.org/officeDocument/2006/relationships/chart" Target="../charts/chart16.xml"/><Relationship Id="rId2" Type="http://schemas.openxmlformats.org/officeDocument/2006/relationships/hyperlink" Target="#Contenido!A1"/><Relationship Id="rId1" Type="http://schemas.openxmlformats.org/officeDocument/2006/relationships/chart" Target="../charts/chart13.xml"/><Relationship Id="rId6" Type="http://schemas.openxmlformats.org/officeDocument/2006/relationships/chart" Target="../charts/chart15.xml"/><Relationship Id="rId5" Type="http://schemas.openxmlformats.org/officeDocument/2006/relationships/chart" Target="../charts/chart14.xml"/><Relationship Id="rId4" Type="http://schemas.microsoft.com/office/2007/relationships/hdphoto" Target="../media/hdphoto1.wdp"/><Relationship Id="rId9"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5.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11</xdr:col>
      <xdr:colOff>749300</xdr:colOff>
      <xdr:row>31</xdr:row>
      <xdr:rowOff>169335</xdr:rowOff>
    </xdr:to>
    <xdr:pic>
      <xdr:nvPicPr>
        <xdr:cNvPr id="8" name="Imagen 7" descr="acero inoxidable, beber, bebida">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1">
          <a:alphaModFix amt="71000"/>
          <a:extLst>
            <a:ext uri="{28A0092B-C50C-407E-A947-70E740481C1C}">
              <a14:useLocalDpi xmlns:a14="http://schemas.microsoft.com/office/drawing/2010/main" val="0"/>
            </a:ext>
          </a:extLst>
        </a:blip>
        <a:srcRect/>
        <a:stretch>
          <a:fillRect/>
        </a:stretch>
      </xdr:blipFill>
      <xdr:spPr bwMode="auto">
        <a:xfrm>
          <a:off x="19050" y="0"/>
          <a:ext cx="9511393" cy="57936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76200</xdr:colOff>
      <xdr:row>7</xdr:row>
      <xdr:rowOff>95250</xdr:rowOff>
    </xdr:from>
    <xdr:to>
      <xdr:col>5</xdr:col>
      <xdr:colOff>139378</xdr:colOff>
      <xdr:row>13</xdr:row>
      <xdr:rowOff>166685</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76200" y="1428750"/>
          <a:ext cx="3873178" cy="121443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800" b="1">
              <a:solidFill>
                <a:sysClr val="windowText" lastClr="000000"/>
              </a:solidFill>
              <a:latin typeface="Verdana" pitchFamily="34" charset="0"/>
            </a:rPr>
            <a:t>(Doméstico)</a:t>
          </a:r>
        </a:p>
      </xdr:txBody>
    </xdr:sp>
    <xdr:clientData/>
  </xdr:twoCellAnchor>
  <xdr:twoCellAnchor>
    <xdr:from>
      <xdr:col>0</xdr:col>
      <xdr:colOff>533400</xdr:colOff>
      <xdr:row>14</xdr:row>
      <xdr:rowOff>0</xdr:rowOff>
    </xdr:from>
    <xdr:to>
      <xdr:col>4</xdr:col>
      <xdr:colOff>404977</xdr:colOff>
      <xdr:row>17</xdr:row>
      <xdr:rowOff>53537</xdr:rowOff>
    </xdr:to>
    <xdr:sp macro="" textlink="">
      <xdr:nvSpPr>
        <xdr:cNvPr id="7" name="Rectángulo 1">
          <a:extLst>
            <a:ext uri="{FF2B5EF4-FFF2-40B4-BE49-F238E27FC236}">
              <a16:creationId xmlns:a16="http://schemas.microsoft.com/office/drawing/2014/main" id="{00000000-0008-0000-0000-000007000000}"/>
            </a:ext>
          </a:extLst>
        </xdr:cNvPr>
        <xdr:cNvSpPr/>
      </xdr:nvSpPr>
      <xdr:spPr>
        <a:xfrm>
          <a:off x="533400" y="2667000"/>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Noviembre 2022</a:t>
          </a:r>
          <a:endParaRPr lang="en-US" sz="4400" b="0">
            <a:solidFill>
              <a:sysClr val="windowText" lastClr="000000"/>
            </a:solidFill>
            <a:effectLst/>
          </a:endParaRPr>
        </a:p>
      </xdr:txBody>
    </xdr:sp>
    <xdr:clientData/>
  </xdr:twoCellAnchor>
  <xdr:twoCellAnchor editAs="oneCell">
    <xdr:from>
      <xdr:col>0</xdr:col>
      <xdr:colOff>0</xdr:colOff>
      <xdr:row>0</xdr:row>
      <xdr:rowOff>0</xdr:rowOff>
    </xdr:from>
    <xdr:to>
      <xdr:col>4</xdr:col>
      <xdr:colOff>12000</xdr:colOff>
      <xdr:row>4</xdr:row>
      <xdr:rowOff>103723</xdr:rowOff>
    </xdr:to>
    <xdr:pic>
      <xdr:nvPicPr>
        <xdr:cNvPr id="9" name="Imagen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3151440" cy="835243"/>
        </a:xfrm>
        <a:prstGeom prst="rect">
          <a:avLst/>
        </a:prstGeom>
      </xdr:spPr>
    </xdr:pic>
    <xdr:clientData/>
  </xdr:twoCellAnchor>
  <xdr:twoCellAnchor editAs="oneCell">
    <xdr:from>
      <xdr:col>8</xdr:col>
      <xdr:colOff>659130</xdr:colOff>
      <xdr:row>0</xdr:row>
      <xdr:rowOff>0</xdr:rowOff>
    </xdr:from>
    <xdr:to>
      <xdr:col>12</xdr:col>
      <xdr:colOff>2914</xdr:colOff>
      <xdr:row>3</xdr:row>
      <xdr:rowOff>37042</xdr:rowOff>
    </xdr:to>
    <xdr:pic>
      <xdr:nvPicPr>
        <xdr:cNvPr id="10" name="Imagen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4"/>
        <a:stretch>
          <a:fillRect/>
        </a:stretch>
      </xdr:blipFill>
      <xdr:spPr>
        <a:xfrm>
          <a:off x="6938010" y="0"/>
          <a:ext cx="2460364" cy="5856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LECHE ENVASADA Y DERIVADOS LÁCTEOS</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637875</xdr:colOff>
      <xdr:row>5</xdr:row>
      <xdr:rowOff>119117</xdr:rowOff>
    </xdr:from>
    <xdr:to>
      <xdr:col>8</xdr:col>
      <xdr:colOff>656964</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37875" y="1547867"/>
          <a:ext cx="6940589" cy="525185"/>
          <a:chOff x="1197672" y="1465430"/>
          <a:chExt cx="6441281" cy="597529"/>
        </a:xfrm>
        <a:solidFill>
          <a:srgbClr val="FFC000"/>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637875</xdr:colOff>
      <xdr:row>24</xdr:row>
      <xdr:rowOff>93901</xdr:rowOff>
    </xdr:from>
    <xdr:to>
      <xdr:col>8</xdr:col>
      <xdr:colOff>656964</xdr:colOff>
      <xdr:row>27</xdr:row>
      <xdr:rowOff>79335</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37875" y="4941068"/>
          <a:ext cx="6940589" cy="525184"/>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xdr:from>
      <xdr:col>0</xdr:col>
      <xdr:colOff>637875</xdr:colOff>
      <xdr:row>9</xdr:row>
      <xdr:rowOff>81690</xdr:rowOff>
    </xdr:from>
    <xdr:to>
      <xdr:col>8</xdr:col>
      <xdr:colOff>656964</xdr:colOff>
      <xdr:row>12</xdr:row>
      <xdr:rowOff>67124</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37875" y="2230107"/>
          <a:ext cx="6940589" cy="52518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p>
        </xdr:txBody>
      </xdr:sp>
    </xdr:grpSp>
    <xdr:clientData/>
  </xdr:twoCellAnchor>
  <xdr:twoCellAnchor>
    <xdr:from>
      <xdr:col>0</xdr:col>
      <xdr:colOff>637875</xdr:colOff>
      <xdr:row>13</xdr:row>
      <xdr:rowOff>44262</xdr:rowOff>
    </xdr:from>
    <xdr:to>
      <xdr:col>8</xdr:col>
      <xdr:colOff>656964</xdr:colOff>
      <xdr:row>16</xdr:row>
      <xdr:rowOff>20171</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37875" y="2912345"/>
          <a:ext cx="6940589" cy="51565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20</xdr:row>
      <xdr:rowOff>140856</xdr:rowOff>
    </xdr:from>
    <xdr:to>
      <xdr:col>8</xdr:col>
      <xdr:colOff>656964</xdr:colOff>
      <xdr:row>23</xdr:row>
      <xdr:rowOff>116765</xdr:rowOff>
    </xdr:to>
    <xdr:grpSp>
      <xdr:nvGrpSpPr>
        <xdr:cNvPr id="26" name="19 Grupo">
          <a:hlinkClick xmlns:r="http://schemas.openxmlformats.org/officeDocument/2006/relationships" r:id="rId4"/>
          <a:extLst>
            <a:ext uri="{FF2B5EF4-FFF2-40B4-BE49-F238E27FC236}">
              <a16:creationId xmlns:a16="http://schemas.microsoft.com/office/drawing/2014/main" id="{00000000-0008-0000-0100-00001A000000}"/>
            </a:ext>
          </a:extLst>
        </xdr:cNvPr>
        <xdr:cNvGrpSpPr/>
      </xdr:nvGrpSpPr>
      <xdr:grpSpPr>
        <a:xfrm>
          <a:off x="637875" y="4268356"/>
          <a:ext cx="6940589" cy="515659"/>
          <a:chOff x="1197672" y="1475649"/>
          <a:chExt cx="6441281" cy="587309"/>
        </a:xfrm>
        <a:solidFill>
          <a:schemeClr val="bg1">
            <a:lumMod val="65000"/>
          </a:schemeClr>
        </a:solidFill>
      </xdr:grpSpPr>
      <xdr:grpSp>
        <xdr:nvGrpSpPr>
          <xdr:cNvPr id="27" name="21 Grupo">
            <a:extLst>
              <a:ext uri="{FF2B5EF4-FFF2-40B4-BE49-F238E27FC236}">
                <a16:creationId xmlns:a16="http://schemas.microsoft.com/office/drawing/2014/main" id="{00000000-0008-0000-0100-00001B000000}"/>
              </a:ext>
            </a:extLst>
          </xdr:cNvPr>
          <xdr:cNvGrpSpPr/>
        </xdr:nvGrpSpPr>
        <xdr:grpSpPr>
          <a:xfrm>
            <a:off x="1197672" y="1475649"/>
            <a:ext cx="6441281" cy="587309"/>
            <a:chOff x="1661954" y="1457003"/>
            <a:chExt cx="5564184" cy="408078"/>
          </a:xfrm>
          <a:grpFill/>
        </xdr:grpSpPr>
        <xdr:sp macro="" textlink="">
          <xdr:nvSpPr>
            <xdr:cNvPr id="29" name="23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4 Conector recto">
              <a:extLst>
                <a:ext uri="{FF2B5EF4-FFF2-40B4-BE49-F238E27FC236}">
                  <a16:creationId xmlns:a16="http://schemas.microsoft.com/office/drawing/2014/main" id="{00000000-0008-0000-0100-00001E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2 CuadroTexto">
            <a:hlinkClick xmlns:r="http://schemas.openxmlformats.org/officeDocument/2006/relationships" r:id="rId5"/>
            <a:extLst>
              <a:ext uri="{FF2B5EF4-FFF2-40B4-BE49-F238E27FC236}">
                <a16:creationId xmlns:a16="http://schemas.microsoft.com/office/drawing/2014/main" id="{00000000-0008-0000-0100-00001C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 Panorámica</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16</xdr:row>
      <xdr:rowOff>187809</xdr:rowOff>
    </xdr:from>
    <xdr:to>
      <xdr:col>8</xdr:col>
      <xdr:colOff>656964</xdr:colOff>
      <xdr:row>19</xdr:row>
      <xdr:rowOff>163718</xdr:rowOff>
    </xdr:to>
    <xdr:grpSp>
      <xdr:nvGrpSpPr>
        <xdr:cNvPr id="31" name="19 Grupo">
          <a:hlinkClick xmlns:r="http://schemas.openxmlformats.org/officeDocument/2006/relationships" r:id="rId4"/>
          <a:extLst>
            <a:ext uri="{FF2B5EF4-FFF2-40B4-BE49-F238E27FC236}">
              <a16:creationId xmlns:a16="http://schemas.microsoft.com/office/drawing/2014/main" id="{00000000-0008-0000-0100-00001F000000}"/>
            </a:ext>
          </a:extLst>
        </xdr:cNvPr>
        <xdr:cNvGrpSpPr/>
      </xdr:nvGrpSpPr>
      <xdr:grpSpPr>
        <a:xfrm>
          <a:off x="637875" y="3589292"/>
          <a:ext cx="6940589" cy="522009"/>
          <a:chOff x="1197672" y="1475649"/>
          <a:chExt cx="6441281" cy="587309"/>
        </a:xfrm>
        <a:solidFill>
          <a:schemeClr val="bg1">
            <a:lumMod val="65000"/>
          </a:schemeClr>
        </a:solidFill>
      </xdr:grpSpPr>
      <xdr:grpSp>
        <xdr:nvGrpSpPr>
          <xdr:cNvPr id="32" name="21 Grupo">
            <a:extLst>
              <a:ext uri="{FF2B5EF4-FFF2-40B4-BE49-F238E27FC236}">
                <a16:creationId xmlns:a16="http://schemas.microsoft.com/office/drawing/2014/main" id="{00000000-0008-0000-0100-000020000000}"/>
              </a:ext>
            </a:extLst>
          </xdr:cNvPr>
          <xdr:cNvGrpSpPr/>
        </xdr:nvGrpSpPr>
        <xdr:grpSpPr>
          <a:xfrm>
            <a:off x="1197672" y="1475649"/>
            <a:ext cx="6441281" cy="587309"/>
            <a:chOff x="1661954" y="1457003"/>
            <a:chExt cx="5564184" cy="408078"/>
          </a:xfrm>
          <a:grpFill/>
        </xdr:grpSpPr>
        <xdr:sp macro="" textlink="">
          <xdr:nvSpPr>
            <xdr:cNvPr id="34" name="2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24 Conector recto">
              <a:extLst>
                <a:ext uri="{FF2B5EF4-FFF2-40B4-BE49-F238E27FC236}">
                  <a16:creationId xmlns:a16="http://schemas.microsoft.com/office/drawing/2014/main" id="{00000000-0008-0000-0100-000023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22 CuadroTexto">
            <a:hlinkClick xmlns:r="http://schemas.openxmlformats.org/officeDocument/2006/relationships" r:id="rId6"/>
            <a:extLst>
              <a:ext uri="{FF2B5EF4-FFF2-40B4-BE49-F238E27FC236}">
                <a16:creationId xmlns:a16="http://schemas.microsoft.com/office/drawing/2014/main" id="{00000000-0008-0000-0100-000021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r>
              <a:rPr lang="en-US" sz="1600" b="0" baseline="0">
                <a:solidFill>
                  <a:schemeClr val="bg1"/>
                </a:solidFill>
                <a:latin typeface="Arial Narrow" panose="020B0606020202030204" pitchFamily="34" charset="0"/>
              </a:rPr>
              <a:t> Panorámica</a:t>
            </a:r>
            <a:endParaRPr lang="en-US" sz="1600" b="0">
              <a:solidFill>
                <a:schemeClr val="bg1"/>
              </a:solidFill>
              <a:latin typeface="Arial Narrow" panose="020B0606020202030204" pitchFamily="34" charset="0"/>
            </a:endParaRPr>
          </a:p>
        </xdr:txBody>
      </xdr:sp>
    </xdr:grpSp>
    <xdr:clientData/>
  </xdr:twoCellAnchor>
  <xdr:twoCellAnchor editAs="oneCell">
    <xdr:from>
      <xdr:col>9</xdr:col>
      <xdr:colOff>250826</xdr:colOff>
      <xdr:row>0</xdr:row>
      <xdr:rowOff>418043</xdr:rowOff>
    </xdr:from>
    <xdr:to>
      <xdr:col>11</xdr:col>
      <xdr:colOff>284459</xdr:colOff>
      <xdr:row>1</xdr:row>
      <xdr:rowOff>142876</xdr:rowOff>
    </xdr:to>
    <xdr:pic>
      <xdr:nvPicPr>
        <xdr:cNvPr id="19" name="Imagen 18">
          <a:extLst>
            <a:ext uri="{FF2B5EF4-FFF2-40B4-BE49-F238E27FC236}">
              <a16:creationId xmlns:a16="http://schemas.microsoft.com/office/drawing/2014/main" id="{00000000-0008-0000-0100-000013000000}"/>
            </a:ext>
          </a:extLst>
        </xdr:cNvPr>
        <xdr:cNvPicPr>
          <a:picLocks noChangeAspect="1"/>
        </xdr:cNvPicPr>
      </xdr:nvPicPr>
      <xdr:blipFill>
        <a:blip xmlns:r="http://schemas.openxmlformats.org/officeDocument/2006/relationships" r:embed="rId7"/>
        <a:stretch>
          <a:fillRect/>
        </a:stretch>
      </xdr:blipFill>
      <xdr:spPr>
        <a:xfrm>
          <a:off x="7775576" y="418043"/>
          <a:ext cx="1595733" cy="429683"/>
        </a:xfrm>
        <a:prstGeom prst="rect">
          <a:avLst/>
        </a:prstGeom>
      </xdr:spPr>
    </xdr:pic>
    <xdr:clientData/>
  </xdr:twoCellAnchor>
  <xdr:twoCellAnchor editAs="oneCell">
    <xdr:from>
      <xdr:col>9</xdr:col>
      <xdr:colOff>247650</xdr:colOff>
      <xdr:row>0</xdr:row>
      <xdr:rowOff>0</xdr:rowOff>
    </xdr:from>
    <xdr:to>
      <xdr:col>11</xdr:col>
      <xdr:colOff>327601</xdr:colOff>
      <xdr:row>0</xdr:row>
      <xdr:rowOff>382151</xdr:rowOff>
    </xdr:to>
    <xdr:pic>
      <xdr:nvPicPr>
        <xdr:cNvPr id="36" name="Imagen 35">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8"/>
        <a:stretch>
          <a:fillRect/>
        </a:stretch>
      </xdr:blipFill>
      <xdr:spPr>
        <a:xfrm>
          <a:off x="7772400" y="0"/>
          <a:ext cx="1642051" cy="3821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146050</xdr:colOff>
          <xdr:row>29</xdr:row>
          <xdr:rowOff>31750</xdr:rowOff>
        </xdr:from>
        <xdr:to>
          <xdr:col>4</xdr:col>
          <xdr:colOff>127000</xdr:colOff>
          <xdr:row>30</xdr:row>
          <xdr:rowOff>31750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412750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DERIVADOS LÁCTEOS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146050</xdr:colOff>
          <xdr:row>29</xdr:row>
          <xdr:rowOff>31750</xdr:rowOff>
        </xdr:from>
        <xdr:to>
          <xdr:col>4</xdr:col>
          <xdr:colOff>127000</xdr:colOff>
          <xdr:row>30</xdr:row>
          <xdr:rowOff>31750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3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412750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3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3" name="1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993321" y="215983"/>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6" name="6 Conector recto">
          <a:extLst>
            <a:ext uri="{FF2B5EF4-FFF2-40B4-BE49-F238E27FC236}">
              <a16:creationId xmlns:a16="http://schemas.microsoft.com/office/drawing/2014/main" id="{00000000-0008-0000-0400-000006000000}"/>
            </a:ext>
          </a:extLst>
        </xdr:cNvPr>
        <xdr:cNvCxnSpPr/>
      </xdr:nvCxnSpPr>
      <xdr:spPr>
        <a:xfrm flipV="1">
          <a:off x="241754" y="5157107"/>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10" name="Imagen 3">
          <a:hlinkClick xmlns:r="http://schemas.openxmlformats.org/officeDocument/2006/relationships" r:id="rId2"/>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41406"/>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13" name="1 Gráfico">
          <a:extLst>
            <a:ext uri="{FF2B5EF4-FFF2-40B4-BE49-F238E27FC236}">
              <a16:creationId xmlns:a16="http://schemas.microsoft.com/office/drawing/2014/main"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14" name="1 Gráfico">
          <a:extLst>
            <a:ext uri="{FF2B5EF4-FFF2-40B4-BE49-F238E27FC236}">
              <a16:creationId xmlns:a16="http://schemas.microsoft.com/office/drawing/2014/main"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16" name="1 Gráfico">
          <a:extLst>
            <a:ext uri="{FF2B5EF4-FFF2-40B4-BE49-F238E27FC236}">
              <a16:creationId xmlns:a16="http://schemas.microsoft.com/office/drawing/2014/main"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17" name="1 Gráfico">
          <a:extLst>
            <a:ext uri="{FF2B5EF4-FFF2-40B4-BE49-F238E27FC236}">
              <a16:creationId xmlns:a16="http://schemas.microsoft.com/office/drawing/2014/main"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8" name="1 Gráfico">
          <a:extLst>
            <a:ext uri="{FF2B5EF4-FFF2-40B4-BE49-F238E27FC236}">
              <a16:creationId xmlns:a16="http://schemas.microsoft.com/office/drawing/2014/main" id="{00000000-0008-0000-04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23" name="6 Conector recto">
          <a:extLst>
            <a:ext uri="{FF2B5EF4-FFF2-40B4-BE49-F238E27FC236}">
              <a16:creationId xmlns:a16="http://schemas.microsoft.com/office/drawing/2014/main" id="{00000000-0008-0000-0400-000017000000}"/>
            </a:ext>
          </a:extLst>
        </xdr:cNvPr>
        <xdr:cNvCxnSpPr/>
      </xdr:nvCxnSpPr>
      <xdr:spPr>
        <a:xfrm>
          <a:off x="68035" y="14952437"/>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3" name="Text Box 21">
          <a:extLst>
            <a:ext uri="{FF2B5EF4-FFF2-40B4-BE49-F238E27FC236}">
              <a16:creationId xmlns:a16="http://schemas.microsoft.com/office/drawing/2014/main" id="{00000000-0008-0000-0500-000003000000}"/>
            </a:ext>
          </a:extLst>
        </xdr:cNvPr>
        <xdr:cNvSpPr txBox="1">
          <a:spLocks noChangeArrowheads="1"/>
        </xdr:cNvSpPr>
      </xdr:nvSpPr>
      <xdr:spPr bwMode="auto">
        <a:xfrm>
          <a:off x="993321" y="215983"/>
          <a:ext cx="8374063" cy="334893"/>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DERIVADOS</a:t>
          </a:r>
          <a:r>
            <a:rPr lang="es-ES" altLang="es-ES" sz="1600" b="1" baseline="0">
              <a:solidFill>
                <a:sysClr val="windowText" lastClr="000000"/>
              </a:solidFill>
              <a:latin typeface="Verdana" pitchFamily="34" charset="0"/>
            </a:rPr>
            <a:t> LÁCTEOS </a:t>
          </a:r>
          <a:r>
            <a:rPr lang="es-ES" altLang="es-ES" sz="1600" b="1">
              <a:solidFill>
                <a:sysClr val="windowText" lastClr="000000"/>
              </a:solidFill>
              <a:latin typeface="Verdana" pitchFamily="34" charset="0"/>
            </a:rPr>
            <a:t>(Doméstico)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4" name="6 Conector recto">
          <a:extLst>
            <a:ext uri="{FF2B5EF4-FFF2-40B4-BE49-F238E27FC236}">
              <a16:creationId xmlns:a16="http://schemas.microsoft.com/office/drawing/2014/main" id="{00000000-0008-0000-0500-000004000000}"/>
            </a:ext>
          </a:extLst>
        </xdr:cNvPr>
        <xdr:cNvCxnSpPr/>
      </xdr:nvCxnSpPr>
      <xdr:spPr>
        <a:xfrm flipV="1">
          <a:off x="241754" y="5143500"/>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5" name="Imagen 3">
          <a:hlinkClick xmlns:r="http://schemas.openxmlformats.org/officeDocument/2006/relationships" r:id="rId2"/>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34602"/>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6" name="1 Gráfico">
          <a:extLst>
            <a:ext uri="{FF2B5EF4-FFF2-40B4-BE49-F238E27FC236}">
              <a16:creationId xmlns:a16="http://schemas.microsoft.com/office/drawing/2014/main"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7" name="1 Gráfico">
          <a:extLst>
            <a:ext uri="{FF2B5EF4-FFF2-40B4-BE49-F238E27FC236}">
              <a16:creationId xmlns:a16="http://schemas.microsoft.com/office/drawing/2014/main"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8" name="1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9" name="1 Gráfico">
          <a:extLst>
            <a:ext uri="{FF2B5EF4-FFF2-40B4-BE49-F238E27FC236}">
              <a16:creationId xmlns:a16="http://schemas.microsoft.com/office/drawing/2014/main"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0" name="1 Gráfico">
          <a:extLst>
            <a:ext uri="{FF2B5EF4-FFF2-40B4-BE49-F238E27FC236}">
              <a16:creationId xmlns:a16="http://schemas.microsoft.com/office/drawing/2014/main"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11" name="6 Conector recto">
          <a:extLst>
            <a:ext uri="{FF2B5EF4-FFF2-40B4-BE49-F238E27FC236}">
              <a16:creationId xmlns:a16="http://schemas.microsoft.com/office/drawing/2014/main" id="{00000000-0008-0000-0500-00000B000000}"/>
            </a:ext>
          </a:extLst>
        </xdr:cNvPr>
        <xdr:cNvCxnSpPr/>
      </xdr:nvCxnSpPr>
      <xdr:spPr>
        <a:xfrm>
          <a:off x="68035" y="14938830"/>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oneCellAnchor>
    <xdr:from>
      <xdr:col>12</xdr:col>
      <xdr:colOff>485775</xdr:colOff>
      <xdr:row>0</xdr:row>
      <xdr:rowOff>146051</xdr:rowOff>
    </xdr:from>
    <xdr:ext cx="1038225" cy="283614"/>
    <xdr:pic>
      <xdr:nvPicPr>
        <xdr:cNvPr id="3" name="Imagen 2">
          <a:hlinkClick xmlns:r="http://schemas.openxmlformats.org/officeDocument/2006/relationships" r:id="rId1"/>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9629775" y="146051"/>
          <a:ext cx="1038225" cy="283614"/>
        </a:xfrm>
        <a:prstGeom prst="rect">
          <a:avLst/>
        </a:prstGeom>
      </xdr:spPr>
    </xdr:pic>
    <xdr:clientData/>
  </xdr:oneCellAnchor>
  <xdr:oneCellAnchor>
    <xdr:from>
      <xdr:col>0</xdr:col>
      <xdr:colOff>457200</xdr:colOff>
      <xdr:row>0</xdr:row>
      <xdr:rowOff>123826</xdr:rowOff>
    </xdr:from>
    <xdr:ext cx="1800000" cy="513737"/>
    <xdr:pic>
      <xdr:nvPicPr>
        <xdr:cNvPr id="4" name="4 Imagen">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57200" y="123826"/>
          <a:ext cx="1800000" cy="51373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458697</xdr:rowOff>
    </xdr:to>
    <xdr:sp macro="" textlink="">
      <xdr:nvSpPr>
        <xdr:cNvPr id="2" name="Text Box 21">
          <a:extLst>
            <a:ext uri="{FF2B5EF4-FFF2-40B4-BE49-F238E27FC236}">
              <a16:creationId xmlns:a16="http://schemas.microsoft.com/office/drawing/2014/main" id="{00000000-0008-0000-0900-000002000000}"/>
            </a:ext>
          </a:extLst>
        </xdr:cNvPr>
        <xdr:cNvSpPr txBox="1">
          <a:spLocks noChangeArrowheads="1"/>
        </xdr:cNvSpPr>
      </xdr:nvSpPr>
      <xdr:spPr bwMode="auto">
        <a:xfrm>
          <a:off x="3333748" y="322169"/>
          <a:ext cx="13503089" cy="99097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pageSetUpPr fitToPage="1"/>
  </sheetPr>
  <dimension ref="N6"/>
  <sheetViews>
    <sheetView showGridLines="0" showRowColHeaders="0" tabSelected="1" zoomScale="70" zoomScaleNormal="70" workbookViewId="0"/>
  </sheetViews>
  <sheetFormatPr baseColWidth="10" defaultColWidth="11.453125" defaultRowHeight="14.5" x14ac:dyDescent="0.35"/>
  <sheetData>
    <row r="6" spans="14:14" x14ac:dyDescent="0.35">
      <c r="N6" t="s">
        <v>0</v>
      </c>
    </row>
  </sheetData>
  <sheetProtection sheet="1" objects="1" scenarios="1"/>
  <pageMargins left="0.7" right="0.7" top="0.75" bottom="0.75" header="0.3" footer="0.3"/>
  <pageSetup paperSize="9" scale="63"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3"/>
  <dimension ref="A3:BK67"/>
  <sheetViews>
    <sheetView showGridLines="0" zoomScale="68" zoomScaleNormal="68" workbookViewId="0">
      <pane xSplit="1" topLeftCell="B1" activePane="topRight" state="frozen"/>
      <selection activeCell="AW17" sqref="AW17"/>
      <selection pane="topRight" activeCell="AW17" sqref="AW17"/>
    </sheetView>
  </sheetViews>
  <sheetFormatPr baseColWidth="10" defaultColWidth="11.453125" defaultRowHeight="15.5" x14ac:dyDescent="0.35"/>
  <cols>
    <col min="1" max="1" width="21" style="3" customWidth="1"/>
    <col min="2" max="2" width="27" style="5" customWidth="1"/>
    <col min="3" max="3" width="19" style="3" customWidth="1"/>
    <col min="4" max="4" width="18.54296875" style="3" customWidth="1"/>
    <col min="5" max="5" width="14.54296875" style="3" customWidth="1"/>
    <col min="6" max="7" width="15.81640625" style="3" bestFit="1" customWidth="1"/>
    <col min="8" max="9" width="15.453125" style="3" bestFit="1" customWidth="1"/>
    <col min="10" max="10" width="15.1796875" style="3" bestFit="1" customWidth="1"/>
    <col min="11" max="12" width="14.54296875" style="3" customWidth="1"/>
    <col min="13" max="15" width="19.453125" style="3" customWidth="1"/>
    <col min="16" max="16" width="15.54296875" style="3" customWidth="1"/>
    <col min="17" max="16384" width="11.453125" style="3"/>
  </cols>
  <sheetData>
    <row r="3" spans="1:63" ht="36.75" customHeight="1" x14ac:dyDescent="0.35"/>
    <row r="4" spans="1:63" ht="36.75" customHeight="1" x14ac:dyDescent="0.35"/>
    <row r="5" spans="1:63" ht="36.75" customHeight="1" thickBot="1" x14ac:dyDescent="0.4">
      <c r="A5" s="4"/>
      <c r="B5" s="4"/>
      <c r="D5" s="37">
        <f t="array" ref="D5">INDEX('Back data'!$A$4:$BC$4,MAX(IF('Back data'!$A$4:$BC$4&lt;&gt;"",COLUMN('Back data'!$A$4:$BC$4)))-D6)</f>
        <v>44501</v>
      </c>
      <c r="E5" s="37">
        <f t="array" ref="E5">INDEX('Back data'!$A$4:$BC$4,MAX(IF('Back data'!$A$4:$BC$4&lt;&gt;"",COLUMN('Back data'!$A$4:$BC$4)))-E6)</f>
        <v>44531</v>
      </c>
      <c r="F5" s="37">
        <f t="array" ref="F5">INDEX('Back data'!$A$4:$BC$4,MAX(IF('Back data'!$A$4:$BC$4&lt;&gt;"",COLUMN('Back data'!$A$4:$BC$4)))-F6)</f>
        <v>44562</v>
      </c>
      <c r="G5" s="37">
        <f t="array" ref="G5">INDEX('Back data'!$A$4:$BC$4,MAX(IF('Back data'!$A$4:$BC$4&lt;&gt;"",COLUMN('Back data'!$A$4:$BC$4)))-G6)</f>
        <v>44593</v>
      </c>
      <c r="H5" s="37">
        <f t="array" ref="H5">INDEX('Back data'!$A$4:$BC$4,MAX(IF('Back data'!$A$4:$BC$4&lt;&gt;"",COLUMN('Back data'!$A$4:$BC$4)))-H6)</f>
        <v>44621</v>
      </c>
      <c r="I5" s="37">
        <f t="array" ref="I5">INDEX('Back data'!$A$4:$BC$4,MAX(IF('Back data'!$A$4:$BC$4&lt;&gt;"",COLUMN('Back data'!$A$4:$BC$4)))-I6)</f>
        <v>44652</v>
      </c>
      <c r="J5" s="37">
        <f t="array" ref="J5">INDEX('Back data'!$A$4:$BC$4,MAX(IF('Back data'!$A$4:$BC$4&lt;&gt;"",COLUMN('Back data'!$A$4:$BC$4)))-J6)</f>
        <v>44682</v>
      </c>
      <c r="K5" s="37">
        <f t="array" ref="K5">INDEX('Back data'!$A$4:$BC$4,MAX(IF('Back data'!$A$4:$BC$4&lt;&gt;"",COLUMN('Back data'!$A$4:$BC$4)))-K6)</f>
        <v>44713</v>
      </c>
      <c r="L5" s="37">
        <f t="array" ref="L5">INDEX('Back data'!$A$4:$BC$4,MAX(IF('Back data'!$A$4:$BC$4&lt;&gt;"",COLUMN('Back data'!$A$4:$BC$4)))-L6)</f>
        <v>44743</v>
      </c>
      <c r="M5" s="37">
        <f t="array" ref="M5">INDEX('Back data'!$A$4:$BC$4,MAX(IF('Back data'!$A$4:$BC$4&lt;&gt;"",COLUMN('Back data'!$A$4:$BC$4)))-M6)</f>
        <v>44774</v>
      </c>
      <c r="N5" s="37">
        <f t="array" ref="N5">INDEX('Back data'!$A$4:$BC$4,MAX(IF('Back data'!$A$4:$BC$4&lt;&gt;"",COLUMN('Back data'!$A$4:$BC$4)))-N6)</f>
        <v>44805</v>
      </c>
      <c r="O5" s="37">
        <f t="array" ref="O5">INDEX('Back data'!$A$4:$BC$4,MAX(IF('Back data'!$A$4:$BC$4&lt;&gt;"",COLUMN('Back data'!$A$4:$BC$4)))-O6)</f>
        <v>44835</v>
      </c>
      <c r="P5" s="37">
        <f t="array" ref="P5">INDEX('Back data'!$A$4:$BC$4,MAX(IF('Back data'!$A$4:$BC$4&lt;&gt;"",COLUMN('Back data'!$A$4:$BC$4)))-P6)</f>
        <v>44866</v>
      </c>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row>
    <row r="6" spans="1:63" x14ac:dyDescent="0.35">
      <c r="D6" s="3">
        <v>12</v>
      </c>
      <c r="E6" s="3">
        <v>11</v>
      </c>
      <c r="F6" s="3">
        <v>10</v>
      </c>
      <c r="G6" s="3">
        <v>9</v>
      </c>
      <c r="H6" s="3">
        <v>8</v>
      </c>
      <c r="I6" s="3">
        <v>7</v>
      </c>
      <c r="J6" s="3">
        <v>6</v>
      </c>
      <c r="K6" s="3">
        <v>5</v>
      </c>
      <c r="L6" s="3">
        <v>4</v>
      </c>
      <c r="M6" s="3">
        <v>3</v>
      </c>
      <c r="N6" s="3">
        <v>2</v>
      </c>
      <c r="O6" s="3">
        <v>1</v>
      </c>
      <c r="P6" s="3">
        <v>0</v>
      </c>
    </row>
    <row r="7" spans="1:63" x14ac:dyDescent="0.35">
      <c r="A7" s="6"/>
      <c r="B7" s="7"/>
      <c r="C7" s="8" t="s">
        <v>73</v>
      </c>
      <c r="D7" s="9">
        <f t="array" ref="D7">INDEX('Back data'!$A$7:$BC$7,,MAX(IF('Back data'!$A$7:$BC$7&lt;&gt;"",COLUMN('Back data'!$A$7:$BC$7)))-D$6)+INDEX('Back data'!$A$8:$BC$8,,MAX(IF('Back data'!$A$8:$BC$8&lt;&gt;"",COLUMN('Back data'!$A$8:$BC$8)))-D$6)</f>
        <v>71.550000000000011</v>
      </c>
      <c r="E7" s="9">
        <f t="array" ref="E7">INDEX('Back data'!$A$7:$BC$7,,MAX(IF('Back data'!$A$7:$BC$7&lt;&gt;"",COLUMN('Back data'!$A$7:$BC$7)))-E$6)+INDEX('Back data'!$A$8:$BC$8,,MAX(IF('Back data'!$A$8:$BC$8&lt;&gt;"",COLUMN('Back data'!$A$8:$BC$8)))-E$6)</f>
        <v>72.53</v>
      </c>
      <c r="F7" s="9">
        <f t="array" ref="F7">INDEX('Back data'!$A$7:$BC$7,,MAX(IF('Back data'!$A$7:$BC$7&lt;&gt;"",COLUMN('Back data'!$A$7:$BC$7)))-F$6)+INDEX('Back data'!$A$8:$BC$8,,MAX(IF('Back data'!$A$8:$BC$8&lt;&gt;"",COLUMN('Back data'!$A$8:$BC$8)))-F$6)</f>
        <v>70.13000000000001</v>
      </c>
      <c r="G7" s="9">
        <f t="array" ref="G7">INDEX('Back data'!$A$7:$BC$7,,MAX(IF('Back data'!$A$7:$BC$7&lt;&gt;"",COLUMN('Back data'!$A$7:$BC$7)))-G$6)+INDEX('Back data'!$A$8:$BC$8,,MAX(IF('Back data'!$A$8:$BC$8&lt;&gt;"",COLUMN('Back data'!$A$8:$BC$8)))-G$6)</f>
        <v>69.61</v>
      </c>
      <c r="H7" s="9">
        <f t="array" ref="H7">INDEX('Back data'!$A$7:$BC$7,,MAX(IF('Back data'!$A$7:$BC$7&lt;&gt;"",COLUMN('Back data'!$A$7:$BC$7)))-H$6)+INDEX('Back data'!$A$8:$BC$8,,MAX(IF('Back data'!$A$8:$BC$8&lt;&gt;"",COLUMN('Back data'!$A$8:$BC$8)))-H$6)</f>
        <v>71.5</v>
      </c>
      <c r="I7" s="9">
        <f t="array" ref="I7">INDEX('Back data'!$A$7:$BC$7,,MAX(IF('Back data'!$A$7:$BC$7&lt;&gt;"",COLUMN('Back data'!$A$7:$BC$7)))-I$6)+INDEX('Back data'!$A$8:$BC$8,,MAX(IF('Back data'!$A$8:$BC$8&lt;&gt;"",COLUMN('Back data'!$A$8:$BC$8)))-I$6)</f>
        <v>72.97</v>
      </c>
      <c r="J7" s="9">
        <f t="array" ref="J7">INDEX('Back data'!$A$7:$BC$7,,MAX(IF('Back data'!$A$7:$BC$7&lt;&gt;"",COLUMN('Back data'!$A$7:$BC$7)))-J$6)+INDEX('Back data'!$A$8:$BC$8,,MAX(IF('Back data'!$A$8:$BC$8&lt;&gt;"",COLUMN('Back data'!$A$8:$BC$8)))-J$6)</f>
        <v>75.540000000000006</v>
      </c>
      <c r="K7" s="9">
        <f t="array" ref="K7">INDEX('Back data'!$A$7:$BC$7,,MAX(IF('Back data'!$A$7:$BC$7&lt;&gt;"",COLUMN('Back data'!$A$7:$BC$7)))-K$6)+INDEX('Back data'!$A$8:$BC$8,,MAX(IF('Back data'!$A$8:$BC$8&lt;&gt;"",COLUMN('Back data'!$A$8:$BC$8)))-K$6)</f>
        <v>77.429999999999993</v>
      </c>
      <c r="L7" s="9">
        <f t="array" ref="L7">INDEX('Back data'!$A$7:$BC$7,,MAX(IF('Back data'!$A$7:$BC$7&lt;&gt;"",COLUMN('Back data'!$A$7:$BC$7)))-L$6)+INDEX('Back data'!$A$8:$BC$8,,MAX(IF('Back data'!$A$8:$BC$8&lt;&gt;"",COLUMN('Back data'!$A$8:$BC$8)))-L$6)</f>
        <v>79.3</v>
      </c>
      <c r="M7" s="9">
        <f t="array" ref="M7">INDEX('Back data'!$A$7:$BC$7,,MAX(IF('Back data'!$A$7:$BC$7&lt;&gt;"",COLUMN('Back data'!$A$7:$BC$7)))-M$6)+INDEX('Back data'!$A$8:$BC$8,,MAX(IF('Back data'!$A$8:$BC$8&lt;&gt;"",COLUMN('Back data'!$A$8:$BC$8)))-M$6)</f>
        <v>81.12</v>
      </c>
      <c r="N7" s="9">
        <f t="array" ref="N7">INDEX('Back data'!$A$7:$BC$7,,MAX(IF('Back data'!$A$7:$BC$7&lt;&gt;"",COLUMN('Back data'!$A$7:$BC$7)))-N$6)+INDEX('Back data'!$A$8:$BC$8,,MAX(IF('Back data'!$A$8:$BC$8&lt;&gt;"",COLUMN('Back data'!$A$8:$BC$8)))-N$6)</f>
        <v>80.86</v>
      </c>
      <c r="O7" s="34">
        <f t="array" ref="O7">INDEX('Back data'!$A$7:$BC$7,,MAX(IF('Back data'!$A$7:$BC$7&lt;&gt;"",COLUMN('Back data'!$A$7:$BC$7)))-O$6)+INDEX('Back data'!$A$8:$BC$8,,MAX(IF('Back data'!$A$8:$BC$8&lt;&gt;"",COLUMN('Back data'!$A$8:$BC$8)))-O$6)</f>
        <v>82.1</v>
      </c>
      <c r="P7" s="34">
        <f t="array" ref="P7">INDEX('Back data'!$A$7:$BC$7,,MAX(IF('Back data'!$A$7:$BC$7&lt;&gt;"",COLUMN('Back data'!$A$7:$BC$7)))-P$6)+INDEX('Back data'!$A$8:$BC$8,,MAX(IF('Back data'!$A$8:$BC$8&lt;&gt;"",COLUMN('Back data'!$A$8:$BC$8)))-P$6)</f>
        <v>84.2</v>
      </c>
    </row>
    <row r="8" spans="1:63" x14ac:dyDescent="0.35">
      <c r="A8" s="10" t="s">
        <v>74</v>
      </c>
      <c r="B8" s="11" t="s">
        <v>74</v>
      </c>
      <c r="C8" s="12" t="s">
        <v>75</v>
      </c>
      <c r="D8" s="13">
        <f t="array" ref="D8">INDEX('Back data'!$A7:$BC7,,MAX(IF('Back data'!$A7:$BC7&lt;&gt;"",COLUMN('Back data'!$A7:$BC7)))-D$6)/D$7</f>
        <v>0.97302585604472391</v>
      </c>
      <c r="E8" s="13">
        <f t="array" ref="E8">INDEX('Back data'!$A7:$BC7,,MAX(IF('Back data'!$A7:$BC7&lt;&gt;"",COLUMN('Back data'!$A7:$BC7)))-E$6)/E$7</f>
        <v>0.97476906107817463</v>
      </c>
      <c r="F8" s="13">
        <f t="array" ref="F8">INDEX('Back data'!$A7:$BC7,,MAX(IF('Back data'!$A7:$BC7&lt;&gt;"",COLUMN('Back data'!$A7:$BC7)))-F$6)/F$7</f>
        <v>0.97604448880650208</v>
      </c>
      <c r="G8" s="13">
        <f t="array" ref="G8">INDEX('Back data'!$A7:$BC7,,MAX(IF('Back data'!$A7:$BC7&lt;&gt;"",COLUMN('Back data'!$A7:$BC7)))-G$6)/G$7</f>
        <v>0.97270507111047255</v>
      </c>
      <c r="H8" s="13">
        <f t="array" ref="H8">INDEX('Back data'!$A7:$BC7,,MAX(IF('Back data'!$A7:$BC7&lt;&gt;"",COLUMN('Back data'!$A7:$BC7)))-H$6)/H$7</f>
        <v>0.97804195804195815</v>
      </c>
      <c r="I8" s="13">
        <f t="array" ref="I8">INDEX('Back data'!$A7:$BC7,,MAX(IF('Back data'!$A7:$BC7&lt;&gt;"",COLUMN('Back data'!$A7:$BC7)))-I$6)/I$7</f>
        <v>0.97821022337947094</v>
      </c>
      <c r="J8" s="13">
        <f t="array" ref="J8">INDEX('Back data'!$A7:$BC7,,MAX(IF('Back data'!$A7:$BC7&lt;&gt;"",COLUMN('Back data'!$A7:$BC7)))-J$6)/J$7</f>
        <v>0.97868678845644697</v>
      </c>
      <c r="K8" s="13">
        <f t="array" ref="K8">INDEX('Back data'!$A7:$BC7,,MAX(IF('Back data'!$A7:$BC7&lt;&gt;"",COLUMN('Back data'!$A7:$BC7)))-K$6)/K$7</f>
        <v>0.97959447242670805</v>
      </c>
      <c r="L8" s="13">
        <f t="array" ref="L8">INDEX('Back data'!$A7:$BC7,,MAX(IF('Back data'!$A7:$BC7&lt;&gt;"",COLUMN('Back data'!$A7:$BC7)))-L$6)/L$7</f>
        <v>0.9749054224464061</v>
      </c>
      <c r="M8" s="13">
        <f t="array" ref="M8">INDEX('Back data'!$A7:$BC7,,MAX(IF('Back data'!$A7:$BC7&lt;&gt;"",COLUMN('Back data'!$A7:$BC7)))-M$6)/M$7</f>
        <v>0.97768737672583828</v>
      </c>
      <c r="N8" s="13">
        <f t="array" ref="N8">INDEX('Back data'!$A7:$BC7,,MAX(IF('Back data'!$A7:$BC7&lt;&gt;"",COLUMN('Back data'!$A7:$BC7)))-N$6)/N$7</f>
        <v>0.97279248083106595</v>
      </c>
      <c r="O8" s="35">
        <f t="array" ref="O8">INDEX('Back data'!$A7:$BC7,,MAX(IF('Back data'!$A7:$BC7&lt;&gt;"",COLUMN('Back data'!$A7:$BC7)))-O$6)/O$7</f>
        <v>0.98112058465286245</v>
      </c>
      <c r="P8" s="35">
        <f t="array" ref="P8">INDEX('Back data'!A7:BC7,,MAX(IF('Back data'!A7:BC7&lt;&gt;"",COLUMN('Back data'!A7:BC7))))/P7</f>
        <v>0.97600950118764851</v>
      </c>
    </row>
    <row r="9" spans="1:63" x14ac:dyDescent="0.35">
      <c r="A9" s="10" t="s">
        <v>74</v>
      </c>
      <c r="B9" s="11" t="s">
        <v>74</v>
      </c>
      <c r="C9" s="12" t="s">
        <v>76</v>
      </c>
      <c r="D9" s="13">
        <f t="array" ref="D9">INDEX('Back data'!$A8:$BC8,,MAX(IF('Back data'!$A8:$BC8&lt;&gt;"",COLUMN('Back data'!$A8:$BC8)))-D$6)/D$7</f>
        <v>2.6974143955276024E-2</v>
      </c>
      <c r="E9" s="13">
        <f t="array" ref="E9">INDEX('Back data'!$A8:$BC8,,MAX(IF('Back data'!$A8:$BC8&lt;&gt;"",COLUMN('Back data'!$A8:$BC8)))-E$6)/E$7</f>
        <v>2.5230938921825451E-2</v>
      </c>
      <c r="F9" s="13">
        <f t="array" ref="F9">INDEX('Back data'!$A8:$BC8,,MAX(IF('Back data'!$A8:$BC8&lt;&gt;"",COLUMN('Back data'!$A8:$BC8)))-F$6)/F$7</f>
        <v>2.3955511193497786E-2</v>
      </c>
      <c r="G9" s="13">
        <f t="array" ref="G9">INDEX('Back data'!$A8:$BC8,,MAX(IF('Back data'!$A8:$BC8&lt;&gt;"",COLUMN('Back data'!$A8:$BC8)))-G$6)/G$7</f>
        <v>2.7294928889527365E-2</v>
      </c>
      <c r="H9" s="13">
        <f t="array" ref="H9">INDEX('Back data'!$A8:$BC8,,MAX(IF('Back data'!$A8:$BC8&lt;&gt;"",COLUMN('Back data'!$A8:$BC8)))-H$6)/H$7</f>
        <v>2.1958041958041959E-2</v>
      </c>
      <c r="I9" s="13">
        <f t="array" ref="I9">INDEX('Back data'!$A8:$BC8,,MAX(IF('Back data'!$A8:$BC8&lt;&gt;"",COLUMN('Back data'!$A8:$BC8)))-I$6)/I$7</f>
        <v>2.1789776620528986E-2</v>
      </c>
      <c r="J9" s="13">
        <f t="array" ref="J9">INDEX('Back data'!$A8:$BC8,,MAX(IF('Back data'!$A8:$BC8&lt;&gt;"",COLUMN('Back data'!$A8:$BC8)))-J$6)/J$7</f>
        <v>2.1313211543553083E-2</v>
      </c>
      <c r="K9" s="13">
        <f t="array" ref="K9">INDEX('Back data'!$A8:$BC8,,MAX(IF('Back data'!$A8:$BC8&lt;&gt;"",COLUMN('Back data'!$A8:$BC8)))-K$6)/K$7</f>
        <v>2.0405527573292007E-2</v>
      </c>
      <c r="L9" s="13">
        <f t="array" ref="L9">INDEX('Back data'!$A8:$BC8,,MAX(IF('Back data'!$A8:$BC8&lt;&gt;"",COLUMN('Back data'!$A8:$BC8)))-L$6)/L$7</f>
        <v>2.5094577553593948E-2</v>
      </c>
      <c r="M9" s="13">
        <f t="array" ref="M9">INDEX('Back data'!$A8:$BC8,,MAX(IF('Back data'!$A8:$BC8&lt;&gt;"",COLUMN('Back data'!$A8:$BC8)))-M$6)/M$7</f>
        <v>2.2312623274161735E-2</v>
      </c>
      <c r="N9" s="13">
        <f t="array" ref="N9">INDEX('Back data'!$A8:$BC8,,MAX(IF('Back data'!$A8:$BC8&lt;&gt;"",COLUMN('Back data'!$A8:$BC8)))-N$6)/N$7</f>
        <v>2.7207519168933963E-2</v>
      </c>
      <c r="O9" s="35">
        <f t="array" ref="O9">INDEX('Back data'!$A8:$BC8,,MAX(IF('Back data'!$A8:$BC8&lt;&gt;"",COLUMN('Back data'!$A8:$BC8)))-O$6)/O$7</f>
        <v>1.8879415347137638E-2</v>
      </c>
      <c r="P9" s="35">
        <f t="array" ref="P9">INDEX('Back data'!A8:BC8,,MAX(IF('Back data'!A8:BC8&lt;&gt;"",COLUMN('Back data'!A8:BC8))))/$P7</f>
        <v>2.3990498812351543E-2</v>
      </c>
    </row>
    <row r="12" spans="1:63" x14ac:dyDescent="0.35">
      <c r="C12" s="8" t="s">
        <v>73</v>
      </c>
      <c r="D12" s="9">
        <f t="array" ref="D12">INDEX('Back data'!$A$13:$BC$13,,MAX(IF('Back data'!$A$13:$BC$13&lt;&gt;"",COLUMN('Back data'!$A$13:$BC$13)))-D$6)+INDEX('Back data'!$A$14:$BC$14,,MAX(IF('Back data'!$A$14:$BC$14&lt;&gt;"",COLUMN('Back data'!$A$14:$BC$14)))-D$6)</f>
        <v>69.930000000000007</v>
      </c>
      <c r="E12" s="9">
        <f t="array" ref="E12">INDEX('Back data'!$A$13:$BC$13,,MAX(IF('Back data'!$A$13:$BC$13&lt;&gt;"",COLUMN('Back data'!$A$13:$BC$13)))-E$6)+INDEX('Back data'!$A$14:$BC$14,,MAX(IF('Back data'!$A$14:$BC$14&lt;&gt;"",COLUMN('Back data'!$A$14:$BC$14)))-E$6)</f>
        <v>70.61</v>
      </c>
      <c r="F12" s="9">
        <f t="array" ref="F12">INDEX('Back data'!$A$13:$BC$13,,MAX(IF('Back data'!$A$13:$BC$13&lt;&gt;"",COLUMN('Back data'!$A$13:$BC$13)))-F$6)+INDEX('Back data'!$A$14:$BC$14,,MAX(IF('Back data'!$A$14:$BC$14&lt;&gt;"",COLUMN('Back data'!$A$14:$BC$14)))-F$6)</f>
        <v>68.240000000000009</v>
      </c>
      <c r="G12" s="9">
        <f t="array" ref="G12">INDEX('Back data'!$A$13:$BC$13,,MAX(IF('Back data'!$A$13:$BC$13&lt;&gt;"",COLUMN('Back data'!$A$13:$BC$13)))-G$6)+INDEX('Back data'!$A$14:$BC$14,,MAX(IF('Back data'!$A$14:$BC$14&lt;&gt;"",COLUMN('Back data'!$A$14:$BC$14)))-G$6)</f>
        <v>67.38</v>
      </c>
      <c r="H12" s="9">
        <f t="array" ref="H12">INDEX('Back data'!$A$13:$BC$13,,MAX(IF('Back data'!$A$13:$BC$13&lt;&gt;"",COLUMN('Back data'!$A$13:$BC$13)))-H$6)+INDEX('Back data'!$A$14:$BC$14,,MAX(IF('Back data'!$A$14:$BC$14&lt;&gt;"",COLUMN('Back data'!$A$14:$BC$14)))-H$6)</f>
        <v>69.180000000000007</v>
      </c>
      <c r="I12" s="9">
        <f t="array" ref="I12">INDEX('Back data'!$A$13:$BC$13,,MAX(IF('Back data'!$A$13:$BC$13&lt;&gt;"",COLUMN('Back data'!$A$13:$BC$13)))-I$6)+INDEX('Back data'!$A$14:$BC$14,,MAX(IF('Back data'!$A$14:$BC$14&lt;&gt;"",COLUMN('Back data'!$A$14:$BC$14)))-I$6)</f>
        <v>70.55</v>
      </c>
      <c r="J12" s="9">
        <f t="array" ref="J12">INDEX('Back data'!$A$13:$BC$13,,MAX(IF('Back data'!$A$13:$BC$13&lt;&gt;"",COLUMN('Back data'!$A$13:$BC$13)))-J$6)+INDEX('Back data'!$A$14:$BC$14,,MAX(IF('Back data'!$A$14:$BC$14&lt;&gt;"",COLUMN('Back data'!$A$14:$BC$14)))-J$6)</f>
        <v>73.929999999999993</v>
      </c>
      <c r="K12" s="9">
        <f t="array" ref="K12">INDEX('Back data'!$A$13:$BC$13,,MAX(IF('Back data'!$A$13:$BC$13&lt;&gt;"",COLUMN('Back data'!$A$13:$BC$13)))-K$6)+INDEX('Back data'!$A$14:$BC$14,,MAX(IF('Back data'!$A$14:$BC$14&lt;&gt;"",COLUMN('Back data'!$A$14:$BC$14)))-K$6)</f>
        <v>75.58</v>
      </c>
      <c r="L12" s="9">
        <f t="array" ref="L12">INDEX('Back data'!$A$13:$BC$13,,MAX(IF('Back data'!$A$13:$BC$13&lt;&gt;"",COLUMN('Back data'!$A$13:$BC$13)))-L$6)+INDEX('Back data'!$A$14:$BC$14,,MAX(IF('Back data'!$A$14:$BC$14&lt;&gt;"",COLUMN('Back data'!$A$14:$BC$14)))-L$6)</f>
        <v>78.740000000000009</v>
      </c>
      <c r="M12" s="9">
        <f t="array" ref="M12">INDEX('Back data'!$A$13:$BC$13,,MAX(IF('Back data'!$A$13:$BC$13&lt;&gt;"",COLUMN('Back data'!$A$13:$BC$13)))-M$6)+INDEX('Back data'!$A$14:$BC$14,,MAX(IF('Back data'!$A$14:$BC$14&lt;&gt;"",COLUMN('Back data'!$A$14:$BC$14)))-M$6)</f>
        <v>79.639999999999986</v>
      </c>
      <c r="N12" s="9">
        <f t="array" ref="N12">INDEX('Back data'!$A$13:$BC$13,,MAX(IF('Back data'!$A$13:$BC$13&lt;&gt;"",COLUMN('Back data'!$A$13:$BC$13)))-N$6)+INDEX('Back data'!$A$14:$BC$14,,MAX(IF('Back data'!$A$14:$BC$14&lt;&gt;"",COLUMN('Back data'!$A$14:$BC$14)))-N$6)</f>
        <v>79.47</v>
      </c>
      <c r="O12" s="9">
        <f t="array" ref="O12">INDEX('Back data'!$A$13:$BC$13,,MAX(IF('Back data'!$A$13:$BC$13&lt;&gt;"",COLUMN('Back data'!$A$13:$BC$13)))-O$6)+INDEX('Back data'!$A$14:$BC$14,,MAX(IF('Back data'!$A$14:$BC$14&lt;&gt;"",COLUMN('Back data'!$A$14:$BC$14)))-O$6)</f>
        <v>80.570000000000007</v>
      </c>
      <c r="P12" s="34">
        <f t="array" ref="P12">INDEX('Back data'!$A$13:$BC$13,,MAX(IF('Back data'!$A$13:$BC$13&lt;&gt;"",COLUMN('Back data'!$A$13:$BC$13)))-P$6)+INDEX('Back data'!$A$14:$BC$14,,MAX(IF('Back data'!$A$14:$BC$14&lt;&gt;"",COLUMN('Back data'!$A$14:$BC$14)))-P$6)</f>
        <v>84.25</v>
      </c>
    </row>
    <row r="13" spans="1:63" x14ac:dyDescent="0.35">
      <c r="A13" s="10" t="s">
        <v>74</v>
      </c>
      <c r="B13" s="7" t="s">
        <v>77</v>
      </c>
      <c r="C13" s="12" t="s">
        <v>75</v>
      </c>
      <c r="D13" s="13">
        <f t="array" ref="D13">INDEX('Back data'!$A13:$BC13,,MAX(IF('Back data'!$A13:$BC13&lt;&gt;"",COLUMN('Back data'!$A13:$BC13)))-D$6)/D$12</f>
        <v>0.93550693550693542</v>
      </c>
      <c r="E13" s="13">
        <f t="array" ref="E13">INDEX('Back data'!$A13:$BC13,,MAX(IF('Back data'!$A13:$BC13&lt;&gt;"",COLUMN('Back data'!$A13:$BC13)))-E$6)/E$12</f>
        <v>0.93244582920266261</v>
      </c>
      <c r="F13" s="13">
        <f t="array" ref="F13">INDEX('Back data'!$A13:$BC13,,MAX(IF('Back data'!$A13:$BC13&lt;&gt;"",COLUMN('Back data'!$A13:$BC13)))-F$6)/F$12</f>
        <v>0.93962485345838209</v>
      </c>
      <c r="G13" s="13">
        <f t="array" ref="G13">INDEX('Back data'!$A13:$BC13,,MAX(IF('Back data'!$A13:$BC13&lt;&gt;"",COLUMN('Back data'!$A13:$BC13)))-G$6)/G$12</f>
        <v>0.93588601959038298</v>
      </c>
      <c r="H13" s="13">
        <f t="array" ref="H13">INDEX('Back data'!$A13:$BC13,,MAX(IF('Back data'!$A13:$BC13&lt;&gt;"",COLUMN('Back data'!$A13:$BC13)))-H$6)/H$12</f>
        <v>0.9537438566059554</v>
      </c>
      <c r="I13" s="13">
        <f t="array" ref="I13">INDEX('Back data'!$A13:$BC13,,MAX(IF('Back data'!$A13:$BC13&lt;&gt;"",COLUMN('Back data'!$A13:$BC13)))-I$6)/I$12</f>
        <v>0.96357193479801573</v>
      </c>
      <c r="J13" s="13">
        <f t="array" ref="J13">INDEX('Back data'!$A13:$BC13,,MAX(IF('Back data'!$A13:$BC13&lt;&gt;"",COLUMN('Back data'!$A13:$BC13)))-J$6)/J$12</f>
        <v>0.95089949952657926</v>
      </c>
      <c r="K13" s="13">
        <f t="array" ref="K13">INDEX('Back data'!$A13:$BC13,,MAX(IF('Back data'!$A13:$BC13&lt;&gt;"",COLUMN('Back data'!$A13:$BC13)))-K$6)/K$12</f>
        <v>0.94244509129399323</v>
      </c>
      <c r="L13" s="13">
        <f t="array" ref="L13">INDEX('Back data'!$A13:$BC13,,MAX(IF('Back data'!$A13:$BC13&lt;&gt;"",COLUMN('Back data'!$A13:$BC13)))-L$6)/L$12</f>
        <v>0.93675387350774697</v>
      </c>
      <c r="M13" s="13">
        <f t="array" ref="M13">INDEX('Back data'!$A13:$BC13,,MAX(IF('Back data'!$A13:$BC13&lt;&gt;"",COLUMN('Back data'!$A13:$BC13)))-M$6)/M$12</f>
        <v>0.94123556002009046</v>
      </c>
      <c r="N13" s="13">
        <f t="array" ref="N13">INDEX('Back data'!$A13:$BC13,,MAX(IF('Back data'!$A13:$BC13&lt;&gt;"",COLUMN('Back data'!$A13:$BC13)))-N$6)/N$12</f>
        <v>0.93897068076003531</v>
      </c>
      <c r="O13" s="13">
        <f t="array" ref="O13">INDEX('Back data'!$A13:$BC13,,MAX(IF('Back data'!$A13:$BC13&lt;&gt;"",COLUMN('Back data'!$A13:$BC13)))-O$6)/O$12</f>
        <v>0.95755243887302965</v>
      </c>
      <c r="P13" s="35">
        <f t="array" ref="P13">INDEX('Back data'!$A13:$BC13,,MAX(IF('Back data'!$A13:$BC13&lt;&gt;"",COLUMN('Back data'!$A13:$BC13)))-P$6)/P$12</f>
        <v>0.92320474777448069</v>
      </c>
    </row>
    <row r="14" spans="1:63" x14ac:dyDescent="0.35">
      <c r="A14" s="10" t="s">
        <v>74</v>
      </c>
      <c r="B14" s="7" t="s">
        <v>77</v>
      </c>
      <c r="C14" s="12" t="s">
        <v>76</v>
      </c>
      <c r="D14" s="13">
        <f t="array" ref="D14">INDEX('Back data'!$A14:$BC14,,MAX(IF('Back data'!$A14:$BC14&lt;&gt;"",COLUMN('Back data'!$A14:$BC14)))-D$6)/D$12</f>
        <v>6.4493064493064481E-2</v>
      </c>
      <c r="E14" s="13">
        <f t="array" ref="E14">INDEX('Back data'!$A14:$BC14,,MAX(IF('Back data'!$A14:$BC14&lt;&gt;"",COLUMN('Back data'!$A14:$BC14)))-E$6)/E$12</f>
        <v>6.7554170797337484E-2</v>
      </c>
      <c r="F14" s="13">
        <f t="array" ref="F14">INDEX('Back data'!$A14:$BC14,,MAX(IF('Back data'!$A14:$BC14&lt;&gt;"",COLUMN('Back data'!$A14:$BC14)))-F$6)/F$12</f>
        <v>6.0375146541617811E-2</v>
      </c>
      <c r="G14" s="13">
        <f t="array" ref="G14">INDEX('Back data'!$A14:$BC14,,MAX(IF('Back data'!$A14:$BC14&lt;&gt;"",COLUMN('Back data'!$A14:$BC14)))-G$6)/G$12</f>
        <v>6.4113980409617105E-2</v>
      </c>
      <c r="H14" s="13">
        <f t="array" ref="H14">INDEX('Back data'!$A14:$BC14,,MAX(IF('Back data'!$A14:$BC14&lt;&gt;"",COLUMN('Back data'!$A14:$BC14)))-H$6)/H$12</f>
        <v>4.6256143394044519E-2</v>
      </c>
      <c r="I14" s="13">
        <f t="array" ref="I14">INDEX('Back data'!$A14:$BC14,,MAX(IF('Back data'!$A14:$BC14&lt;&gt;"",COLUMN('Back data'!$A14:$BC14)))-I$6)/I$12</f>
        <v>3.6428065201984404E-2</v>
      </c>
      <c r="J14" s="13">
        <f t="array" ref="J14">INDEX('Back data'!$A14:$BC14,,MAX(IF('Back data'!$A14:$BC14&lt;&gt;"",COLUMN('Back data'!$A14:$BC14)))-J$6)/J$12</f>
        <v>4.9100500473420808E-2</v>
      </c>
      <c r="K14" s="13">
        <f t="array" ref="K14">INDEX('Back data'!$A14:$BC14,,MAX(IF('Back data'!$A14:$BC14&lt;&gt;"",COLUMN('Back data'!$A14:$BC14)))-K$6)/K$12</f>
        <v>5.755490870600688E-2</v>
      </c>
      <c r="L14" s="13">
        <f t="array" ref="L14">INDEX('Back data'!$A14:$BC14,,MAX(IF('Back data'!$A14:$BC14&lt;&gt;"",COLUMN('Back data'!$A14:$BC14)))-L$6)/L$12</f>
        <v>6.3246126492252988E-2</v>
      </c>
      <c r="M14" s="13">
        <f t="array" ref="M14">INDEX('Back data'!$A14:$BC14,,MAX(IF('Back data'!$A14:$BC14&lt;&gt;"",COLUMN('Back data'!$A14:$BC14)))-M$6)/M$12</f>
        <v>5.87644399799096E-2</v>
      </c>
      <c r="N14" s="13">
        <f t="array" ref="N14">INDEX('Back data'!$A14:$BC14,,MAX(IF('Back data'!$A14:$BC14&lt;&gt;"",COLUMN('Back data'!$A14:$BC14)))-N$6)/N$12</f>
        <v>6.1029319239964762E-2</v>
      </c>
      <c r="O14" s="13">
        <f t="array" ref="O14">INDEX('Back data'!$A14:$BC14,,MAX(IF('Back data'!$A14:$BC14&lt;&gt;"",COLUMN('Back data'!$A14:$BC14)))-O$6)/O$12</f>
        <v>4.2447561126970332E-2</v>
      </c>
      <c r="P14" s="35">
        <f t="array" ref="P14">INDEX('Back data'!$A14:$BC14,,MAX(IF('Back data'!$A14:$BC14&lt;&gt;"",COLUMN('Back data'!$A14:$BC14)))-P$6)/P$12</f>
        <v>7.6795252225519278E-2</v>
      </c>
    </row>
    <row r="16" spans="1:63" x14ac:dyDescent="0.35">
      <c r="C16" s="14"/>
      <c r="D16" s="14"/>
    </row>
    <row r="17" spans="1:16" x14ac:dyDescent="0.35">
      <c r="C17" s="8" t="s">
        <v>73</v>
      </c>
      <c r="D17" s="9">
        <f t="array" ref="D17">INDEX('Back data'!$A$19:$BC$19,,MAX(IF('Back data'!$A$19:$BC$19&lt;&gt;"",COLUMN('Back data'!$A$19:$BC$19)))-D$6)+INDEX('Back data'!$A$20:$BC$20,,MAX(IF('Back data'!$A$20:$BC$20&lt;&gt;"",COLUMN('Back data'!$A$20:$BC$20)))-D$6)</f>
        <v>71.160000000000011</v>
      </c>
      <c r="E17" s="9">
        <f t="array" ref="E17">INDEX('Back data'!$A$19:$BC$19,,MAX(IF('Back data'!$A$19:$BC$19&lt;&gt;"",COLUMN('Back data'!$A$19:$BC$19)))-E$6)+INDEX('Back data'!$A$20:$BC$20,,MAX(IF('Back data'!$A$20:$BC$20&lt;&gt;"",COLUMN('Back data'!$A$20:$BC$20)))-E$6)</f>
        <v>72.95</v>
      </c>
      <c r="F17" s="9">
        <f t="array" ref="F17">INDEX('Back data'!$A$19:$BC$19,,MAX(IF('Back data'!$A$19:$BC$19&lt;&gt;"",COLUMN('Back data'!$A$19:$BC$19)))-F$6)+INDEX('Back data'!$A$20:$BC$20,,MAX(IF('Back data'!$A$20:$BC$20&lt;&gt;"",COLUMN('Back data'!$A$20:$BC$20)))-F$6)</f>
        <v>70.490000000000009</v>
      </c>
      <c r="G17" s="9">
        <f t="array" ref="G17">INDEX('Back data'!$A$19:$BC$19,,MAX(IF('Back data'!$A$19:$BC$19&lt;&gt;"",COLUMN('Back data'!$A$19:$BC$19)))-G$6)+INDEX('Back data'!$A$20:$BC$20,,MAX(IF('Back data'!$A$20:$BC$20&lt;&gt;"",COLUMN('Back data'!$A$20:$BC$20)))-G$6)</f>
        <v>70.12</v>
      </c>
      <c r="H17" s="9">
        <f t="array" ref="H17">INDEX('Back data'!$A$19:$BC$19,,MAX(IF('Back data'!$A$19:$BC$19&lt;&gt;"",COLUMN('Back data'!$A$19:$BC$19)))-H$6)+INDEX('Back data'!$A$20:$BC$20,,MAX(IF('Back data'!$A$20:$BC$20&lt;&gt;"",COLUMN('Back data'!$A$20:$BC$20)))-H$6)</f>
        <v>71.929999999999993</v>
      </c>
      <c r="I17" s="9">
        <f t="array" ref="I17">INDEX('Back data'!$A$19:$BC$19,,MAX(IF('Back data'!$A$19:$BC$19&lt;&gt;"",COLUMN('Back data'!$A$19:$BC$19)))-I$6)+INDEX('Back data'!$A$20:$BC$20,,MAX(IF('Back data'!$A$20:$BC$20&lt;&gt;"",COLUMN('Back data'!$A$20:$BC$20)))-I$6)</f>
        <v>73.45</v>
      </c>
      <c r="J17" s="9">
        <f t="array" ref="J17">INDEX('Back data'!$A$19:$BC$19,,MAX(IF('Back data'!$A$19:$BC$19&lt;&gt;"",COLUMN('Back data'!$A$19:$BC$19)))-J$6)+INDEX('Back data'!$A$20:$BC$20,,MAX(IF('Back data'!$A$20:$BC$20&lt;&gt;"",COLUMN('Back data'!$A$20:$BC$20)))-J$6)</f>
        <v>75.87</v>
      </c>
      <c r="K17" s="9">
        <f t="array" ref="K17">INDEX('Back data'!$A$19:$BC$19,,MAX(IF('Back data'!$A$19:$BC$19&lt;&gt;"",COLUMN('Back data'!$A$19:$BC$19)))-K$6)+INDEX('Back data'!$A$20:$BC$20,,MAX(IF('Back data'!$A$20:$BC$20&lt;&gt;"",COLUMN('Back data'!$A$20:$BC$20)))-K$6)</f>
        <v>78.16</v>
      </c>
      <c r="L17" s="9">
        <f t="array" ref="L17">INDEX('Back data'!$A$19:$BC$19,,MAX(IF('Back data'!$A$19:$BC$19&lt;&gt;"",COLUMN('Back data'!$A$19:$BC$19)))-L$6)+INDEX('Back data'!$A$20:$BC$20,,MAX(IF('Back data'!$A$20:$BC$20&lt;&gt;"",COLUMN('Back data'!$A$20:$BC$20)))-L$6)</f>
        <v>79.160000000000011</v>
      </c>
      <c r="M17" s="9">
        <f t="array" ref="M17">INDEX('Back data'!$A$19:$BC$19,,MAX(IF('Back data'!$A$19:$BC$19&lt;&gt;"",COLUMN('Back data'!$A$19:$BC$19)))-M$6)+INDEX('Back data'!$A$20:$BC$20,,MAX(IF('Back data'!$A$20:$BC$20&lt;&gt;"",COLUMN('Back data'!$A$20:$BC$20)))-M$6)</f>
        <v>81.58</v>
      </c>
      <c r="N17" s="9">
        <f t="array" ref="N17">INDEX('Back data'!$A$19:$BC$19,,MAX(IF('Back data'!$A$19:$BC$19&lt;&gt;"",COLUMN('Back data'!$A$19:$BC$19)))-N$6)+INDEX('Back data'!$A$20:$BC$20,,MAX(IF('Back data'!$A$20:$BC$20&lt;&gt;"",COLUMN('Back data'!$A$20:$BC$20)))-N$6)</f>
        <v>81.169999999999987</v>
      </c>
      <c r="O17" s="9">
        <f t="array" ref="O17">INDEX('Back data'!$A$19:$BC$19,,MAX(IF('Back data'!$A$19:$BC$19&lt;&gt;"",COLUMN('Back data'!$A$19:$BC$19)))-O$6)+INDEX('Back data'!$A$20:$BC$20,,MAX(IF('Back data'!$A$20:$BC$20&lt;&gt;"",COLUMN('Back data'!$A$20:$BC$20)))-O$6)</f>
        <v>82.67</v>
      </c>
      <c r="P17" s="34">
        <f t="array" ref="P17">INDEX('Back data'!$A$19:$BC$19,,MAX(IF('Back data'!$A$19:$BC$19&lt;&gt;"",COLUMN('Back data'!$A$19:$BC$19)))-P$6)+INDEX('Back data'!$A$20:$BC$20,,MAX(IF('Back data'!$A$20:$BC$20&lt;&gt;"",COLUMN('Back data'!$A$20:$BC$20)))-P$6)</f>
        <v>84.039999999999992</v>
      </c>
    </row>
    <row r="18" spans="1:16" x14ac:dyDescent="0.35">
      <c r="A18" s="10" t="s">
        <v>74</v>
      </c>
      <c r="B18" s="7" t="s">
        <v>78</v>
      </c>
      <c r="C18" s="12" t="s">
        <v>75</v>
      </c>
      <c r="D18" s="13">
        <f t="array" ref="D18">INDEX('Back data'!$A19:$BC19,,MAX(IF('Back data'!$A$9:$BC19&lt;&gt;"",COLUMN('Back data'!$A19:$BC$19)))-D$6)/D17</f>
        <v>0.98580663293985382</v>
      </c>
      <c r="E18" s="13">
        <f t="array" ref="E18">INDEX('Back data'!$A19:$BC19,,MAX(IF('Back data'!$A$9:$BC19&lt;&gt;"",COLUMN('Back data'!$A19:$BC$19)))-E$6)/E17</f>
        <v>0.99040438656614116</v>
      </c>
      <c r="F18" s="13">
        <f t="array" ref="F18">INDEX('Back data'!$A19:$BC19,,MAX(IF('Back data'!$A$9:$BC19&lt;&gt;"",COLUMN('Back data'!$A19:$BC$19)))-F$6)/F17</f>
        <v>0.98921832884097027</v>
      </c>
      <c r="G18" s="13">
        <f t="array" ref="G18">INDEX('Back data'!$A19:$BC19,,MAX(IF('Back data'!$A$9:$BC19&lt;&gt;"",COLUMN('Back data'!$A19:$BC$19)))-G$6)/G17</f>
        <v>0.98573873359954367</v>
      </c>
      <c r="H18" s="13">
        <f t="array" ref="H18">INDEX('Back data'!$A19:$BC19,,MAX(IF('Back data'!$A$9:$BC19&lt;&gt;"",COLUMN('Back data'!$A19:$BC$19)))-H$6)/H17</f>
        <v>0.98999026831641879</v>
      </c>
      <c r="I18" s="13">
        <f t="array" ref="I18">INDEX('Back data'!$A19:$BC19,,MAX(IF('Back data'!$A$9:$BC19&lt;&gt;"",COLUMN('Back data'!$A19:$BC$19)))-I$6)/I17</f>
        <v>0.98720217835262081</v>
      </c>
      <c r="J18" s="13">
        <f t="array" ref="J18">INDEX('Back data'!$A19:$BC19,,MAX(IF('Back data'!$A$9:$BC19&lt;&gt;"",COLUMN('Back data'!$A19:$BC$19)))-J$6)/J17</f>
        <v>0.9919599314617108</v>
      </c>
      <c r="K18" s="13">
        <f t="array" ref="K18">INDEX('Back data'!$A19:$BC19,,MAX(IF('Back data'!$A$9:$BC19&lt;&gt;"",COLUMN('Back data'!$A19:$BC$19)))-K$6)/K17</f>
        <v>0.99193961105424777</v>
      </c>
      <c r="L18" s="13">
        <f t="array" ref="L18">INDEX('Back data'!$A19:$BC19,,MAX(IF('Back data'!$A$9:$BC19&lt;&gt;"",COLUMN('Back data'!$A19:$BC$19)))-L$6)/L17</f>
        <v>0.99002021222839809</v>
      </c>
      <c r="M18" s="13">
        <f t="array" ref="M18">INDEX('Back data'!$A19:$BC19,,MAX(IF('Back data'!$A$9:$BC19&lt;&gt;"",COLUMN('Back data'!$A19:$BC$19)))-M$6)/M17</f>
        <v>0.98958077960284385</v>
      </c>
      <c r="N18" s="13">
        <f t="array" ref="N18">INDEX('Back data'!$A19:$BC19,,MAX(IF('Back data'!$A$9:$BC19&lt;&gt;"",COLUMN('Back data'!$A19:$BC$19)))-N$6)/N17</f>
        <v>0.98509301466058896</v>
      </c>
      <c r="O18" s="13">
        <f t="array" ref="O18">INDEX('Back data'!$A19:$BC19,,MAX(IF('Back data'!$A$9:$BC19&lt;&gt;"",COLUMN('Back data'!$A19:$BC$19)))-O$6)/O17</f>
        <v>0.99092778516995283</v>
      </c>
      <c r="P18" s="35">
        <f t="array" ref="P18">INDEX('Back data'!$A19:$BC19,,MAX(IF('Back data'!$A$9:$BC19&lt;&gt;"",COLUMN('Back data'!$A19:BC$19)))-$P6)/P17</f>
        <v>0.99512137077582108</v>
      </c>
    </row>
    <row r="19" spans="1:16" x14ac:dyDescent="0.35">
      <c r="A19" s="10" t="s">
        <v>74</v>
      </c>
      <c r="B19" s="7" t="s">
        <v>78</v>
      </c>
      <c r="C19" s="12" t="s">
        <v>76</v>
      </c>
      <c r="D19" s="35" cm="1">
        <f t="array" ref="D19">INDEX('Back data'!$A20:$BC20,,MAX(IF('Back data'!$A$9:$BC20&lt;&gt;"",COLUMN('Back data'!$A$19:BC20)))-D$6)/D17</f>
        <v>1.4193367060146147E-2</v>
      </c>
      <c r="E19" s="35" cm="1">
        <f t="array" ref="E19">INDEX('Back data'!$A20:$BC20,,MAX(IF('Back data'!$A$9:$BC20&lt;&gt;"",COLUMN('Back data'!$A$19:BC20)))-E$6)/E17</f>
        <v>9.5956134338588059E-3</v>
      </c>
      <c r="F19" s="35" cm="1">
        <f t="array" ref="F19">INDEX('Back data'!$A20:$BC20,,MAX(IF('Back data'!$A$9:$BC20&lt;&gt;"",COLUMN('Back data'!$A$19:BC20)))-F$6)/F17</f>
        <v>1.0781671159029648E-2</v>
      </c>
      <c r="G19" s="35" cm="1">
        <f t="array" ref="G19">INDEX('Back data'!$A20:$BC20,,MAX(IF('Back data'!$A$9:$BC20&lt;&gt;"",COLUMN('Back data'!$A$19:BC20)))-G$6)/G17</f>
        <v>1.4261266400456359E-2</v>
      </c>
      <c r="H19" s="35" cm="1">
        <f t="array" ref="H19">INDEX('Back data'!$A20:$BC20,,MAX(IF('Back data'!$A$9:$BC20&lt;&gt;"",COLUMN('Back data'!$A$19:BC20)))-H$6)/H17</f>
        <v>1.000973168358126E-2</v>
      </c>
      <c r="I19" s="35" cm="1">
        <f t="array" ref="I19">INDEX('Back data'!$A20:$BC20,,MAX(IF('Back data'!$A$9:$BC20&lt;&gt;"",COLUMN('Back data'!$A$19:BC20)))-I$6)/I17</f>
        <v>1.2797821647379169E-2</v>
      </c>
      <c r="J19" s="35" cm="1">
        <f t="array" ref="J19">INDEX('Back data'!$A20:$BC20,,MAX(IF('Back data'!$A$9:$BC20&lt;&gt;"",COLUMN('Back data'!$A$19:BC20)))-J$6)/J17</f>
        <v>8.040068538289178E-3</v>
      </c>
      <c r="K19" s="35" cm="1">
        <f t="array" ref="K19">INDEX('Back data'!$A20:$BC20,,MAX(IF('Back data'!$A$9:$BC20&lt;&gt;"",COLUMN('Back data'!$A$19:BC20)))-K$6)/K17</f>
        <v>8.0603889457523028E-3</v>
      </c>
      <c r="L19" s="35" cm="1">
        <f t="array" ref="L19">INDEX('Back data'!$A20:$BC20,,MAX(IF('Back data'!$A$9:$BC20&lt;&gt;"",COLUMN('Back data'!$A$19:BC20)))-L$6)/L17</f>
        <v>9.9797877716018175E-3</v>
      </c>
      <c r="M19" s="35" cm="1">
        <f t="array" ref="M19">INDEX('Back data'!$A20:$BC20,,MAX(IF('Back data'!$A$9:$BC20&lt;&gt;"",COLUMN('Back data'!$A$19:BC20)))-M$6)/M17</f>
        <v>1.0419220397156165E-2</v>
      </c>
      <c r="N19" s="35" cm="1">
        <f t="array" ref="N19">INDEX('Back data'!$A20:$BC20,,MAX(IF('Back data'!$A$9:$BC20&lt;&gt;"",COLUMN('Back data'!$A$19:BC20)))-N$6)/N17</f>
        <v>1.4906985339411115E-2</v>
      </c>
      <c r="O19" s="35" cm="1">
        <f t="array" ref="O19">INDEX('Back data'!$A20:$BC20,,MAX(IF('Back data'!$A$9:$BC20&lt;&gt;"",COLUMN('Back data'!$A$19:BC20)))-O$6)/O17</f>
        <v>9.0722148300471754E-3</v>
      </c>
      <c r="P19" s="35">
        <f t="array" ref="P19">INDEX('Back data'!$A20:$BC20,,MAX(IF('Back data'!$A$9:$BC20&lt;&gt;"",COLUMN('Back data'!$A$19:BC20)))-P$6)/P17</f>
        <v>4.8786292241789625E-3</v>
      </c>
    </row>
    <row r="22" spans="1:16" x14ac:dyDescent="0.35">
      <c r="C22" s="8" t="s">
        <v>73</v>
      </c>
      <c r="D22" s="9">
        <f t="array" ref="D22">INDEX('Back data'!$A$239:$BC$239,,MAX(IF('Back data'!$A$239:$BC$239&lt;&gt;"",COLUMN('Back data'!$A$239:$BC$239)))-D$6)+INDEX('Back data'!$A$240:$BC$240,,MAX(IF('Back data'!$A$240:$BC$240&lt;&gt;"",COLUMN('Back data'!$A$240:$BC$240)))-D$6)</f>
        <v>70.319999999999993</v>
      </c>
      <c r="E22" s="9">
        <f t="array" ref="E22">INDEX('Back data'!$A$239:$BC$239,,MAX(IF('Back data'!$A$239:$BC$239&lt;&gt;"",COLUMN('Back data'!$A$239:$BC$239)))-E$6)+INDEX('Back data'!$A$240:$BC$240,,MAX(IF('Back data'!$A$240:$BC$240&lt;&gt;"",COLUMN('Back data'!$A$240:$BC$240)))-E$6)</f>
        <v>69.22</v>
      </c>
      <c r="F22" s="9">
        <f t="array" ref="F22">INDEX('Back data'!$A$239:$BC$239,,MAX(IF('Back data'!$A$239:$BC$239&lt;&gt;"",COLUMN('Back data'!$A$239:$BC$239)))-F$6)+INDEX('Back data'!$A$240:$BC$240,,MAX(IF('Back data'!$A$240:$BC$240&lt;&gt;"",COLUMN('Back data'!$A$240:$BC$240)))-F$6)</f>
        <v>68.639999999999986</v>
      </c>
      <c r="G22" s="9">
        <f t="array" ref="G22">INDEX('Back data'!$A$239:$BC$239,,MAX(IF('Back data'!$A$239:$BC$239&lt;&gt;"",COLUMN('Back data'!$A$239:$BC$239)))-G$6)+INDEX('Back data'!$A$240:$BC$240,,MAX(IF('Back data'!$A$240:$BC$240&lt;&gt;"",COLUMN('Back data'!$A$240:$BC$240)))-G$6)</f>
        <v>67.27</v>
      </c>
      <c r="H22" s="9">
        <f t="array" ref="H22">INDEX('Back data'!$A$239:$BC$239,,MAX(IF('Back data'!$A$239:$BC$239&lt;&gt;"",COLUMN('Back data'!$A$239:$BC$239)))-H$6)+INDEX('Back data'!$A$240:$BC$240,,MAX(IF('Back data'!$A$240:$BC$240&lt;&gt;"",COLUMN('Back data'!$A$240:$BC$240)))-H$6)</f>
        <v>69.929999999999993</v>
      </c>
      <c r="I22" s="9">
        <f t="array" ref="I22">INDEX('Back data'!$A$239:$BC$239,,MAX(IF('Back data'!$A$239:$BC$239&lt;&gt;"",COLUMN('Back data'!$A$239:$BC$239)))-I$6)+INDEX('Back data'!$A$240:$BC$240,,MAX(IF('Back data'!$A$240:$BC$240&lt;&gt;"",COLUMN('Back data'!$A$240:$BC$240)))-I$6)</f>
        <v>68.569999999999993</v>
      </c>
      <c r="J22" s="9">
        <f t="array" ref="J22">INDEX('Back data'!$A$239:$BC$239,,MAX(IF('Back data'!$A$239:$BC$239&lt;&gt;"",COLUMN('Back data'!$A$239:$BC$239)))-J$6)+INDEX('Back data'!$A$240:$BC$240,,MAX(IF('Back data'!$A$240:$BC$240&lt;&gt;"",COLUMN('Back data'!$A$240:$BC$240)))-J$6)</f>
        <v>72.209999999999994</v>
      </c>
      <c r="K22" s="9">
        <f t="array" ref="K22">INDEX('Back data'!$A$239:$BC$239,,MAX(IF('Back data'!$A$239:$BC$239&lt;&gt;"",COLUMN('Back data'!$A$239:$BC$239)))-K$6)+INDEX('Back data'!$A$240:$BC$240,,MAX(IF('Back data'!$A$240:$BC$240&lt;&gt;"",COLUMN('Back data'!$A$240:$BC$240)))-K$6)</f>
        <v>72.58</v>
      </c>
      <c r="L22" s="9">
        <f t="array" ref="L22">INDEX('Back data'!$A$239:$BC$239,,MAX(IF('Back data'!$A$239:$BC$239&lt;&gt;"",COLUMN('Back data'!$A$239:$BC$239)))-L$6)+INDEX('Back data'!$A$240:$BC$240,,MAX(IF('Back data'!$A$240:$BC$240&lt;&gt;"",COLUMN('Back data'!$A$240:$BC$240)))-L$6)</f>
        <v>76.339999999999989</v>
      </c>
      <c r="M22" s="9">
        <f t="array" ref="M22">INDEX('Back data'!$A$239:$BC$239,,MAX(IF('Back data'!$A$239:$BC$239&lt;&gt;"",COLUMN('Back data'!$A$239:$BC$239)))-M$6)+INDEX('Back data'!$A$240:$BC$240,,MAX(IF('Back data'!$A$240:$BC$240&lt;&gt;"",COLUMN('Back data'!$A$240:$BC$240)))-M$6)</f>
        <v>75.86</v>
      </c>
      <c r="N22" s="9">
        <f t="array" ref="N22">INDEX('Back data'!$A$239:$BC$239,,MAX(IF('Back data'!$A$239:$BC$239&lt;&gt;"",COLUMN('Back data'!$A$239:$BC$239)))-N$6)+INDEX('Back data'!$A$240:$BC$240,,MAX(IF('Back data'!$A$240:$BC$240&lt;&gt;"",COLUMN('Back data'!$A$240:$BC$240)))-N$6)</f>
        <v>78.06</v>
      </c>
      <c r="O22" s="9">
        <f t="array" ref="O22">INDEX('Back data'!$A$239:$BC$239,,MAX(IF('Back data'!$A$239:$BC$239&lt;&gt;"",COLUMN('Back data'!$A$239:$BC$239)))-O$6)+INDEX('Back data'!$A$240:$BC$240,,MAX(IF('Back data'!$A$240:$BC$240&lt;&gt;"",COLUMN('Back data'!$A$240:$BC$240)))-O$6)</f>
        <v>80.180000000000007</v>
      </c>
      <c r="P22" s="34">
        <f t="array" ref="P22">INDEX('Back data'!$A$239:$BC$239,,MAX(IF('Back data'!$A$239:$BC$239&lt;&gt;"",COLUMN('Back data'!$A$239:$BC$239)))-P$6)+INDEX('Back data'!$A$240:$BC$240,,MAX(IF('Back data'!$A$240:$BC$240&lt;&gt;"",COLUMN('Back data'!$A$240:$BC$240)))-P$6)</f>
        <v>84.88</v>
      </c>
    </row>
    <row r="23" spans="1:16" x14ac:dyDescent="0.35">
      <c r="A23" s="10" t="s">
        <v>74</v>
      </c>
      <c r="B23" s="7" t="s">
        <v>62</v>
      </c>
      <c r="C23" s="12" t="s">
        <v>75</v>
      </c>
      <c r="D23" s="13">
        <f t="array" ref="D23">INDEX('Back data'!$A$239:$BC$239,,MAX(IF('Back data'!$A$239:$BC$239&lt;&gt;"",COLUMN('Back data'!$A$239:$BC$239)))-D$6)/D$22</f>
        <v>0.96615472127417523</v>
      </c>
      <c r="E23" s="13">
        <f t="array" ref="E23">INDEX('Back data'!$A$239:$BC$239,,MAX(IF('Back data'!$A$239:$BC$239&lt;&gt;"",COLUMN('Back data'!$A$239:$BC$239)))-E$6)/E$22</f>
        <v>0.95651545796012705</v>
      </c>
      <c r="F23" s="13">
        <f t="array" ref="F23">INDEX('Back data'!$A$239:$BC$239,,MAX(IF('Back data'!$A$239:$BC$239&lt;&gt;"",COLUMN('Back data'!$A$239:$BC$239)))-F$6)/F$22</f>
        <v>0.9698426573426574</v>
      </c>
      <c r="G23" s="13">
        <f t="array" ref="G23">INDEX('Back data'!$A$239:$BC$239,,MAX(IF('Back data'!$A$239:$BC$239&lt;&gt;"",COLUMN('Back data'!$A$239:$BC$239)))-G$6)/G$22</f>
        <v>0.95555225211832917</v>
      </c>
      <c r="H23" s="13">
        <f t="array" ref="H23">INDEX('Back data'!$A$239:$BC$239,,MAX(IF('Back data'!$A$239:$BC$239&lt;&gt;"",COLUMN('Back data'!$A$239:$BC$239)))-H$6)/H$22</f>
        <v>0.97540397540397539</v>
      </c>
      <c r="I23" s="13">
        <f t="array" ref="I23">INDEX('Back data'!$A$239:$BC$239,,MAX(IF('Back data'!$A$239:$BC$239&lt;&gt;"",COLUMN('Back data'!$A$239:$BC$239)))-I$6)/I$22</f>
        <v>0.97141607116814943</v>
      </c>
      <c r="J23" s="13">
        <f t="array" ref="J23">INDEX('Back data'!$A$239:$BC$239,,MAX(IF('Back data'!$A$239:$BC$239&lt;&gt;"",COLUMN('Back data'!$A$239:$BC$239)))-J$6)/J$22</f>
        <v>0.97631906938097224</v>
      </c>
      <c r="K23" s="13">
        <f t="array" ref="K23">INDEX('Back data'!$A$239:$BC$239,,MAX(IF('Back data'!$A$239:$BC$239&lt;&gt;"",COLUMN('Back data'!$A$239:$BC$239)))-K$6)/K$22</f>
        <v>0.96927528244695504</v>
      </c>
      <c r="L23" s="13">
        <f t="array" ref="L23">INDEX('Back data'!$A$239:$BC$239,,MAX(IF('Back data'!$A$239:$BC$239&lt;&gt;"",COLUMN('Back data'!$A$239:$BC$239)))-L$6)/L$22</f>
        <v>0.9710505632695835</v>
      </c>
      <c r="M23" s="13">
        <f t="array" ref="M23">INDEX('Back data'!$A$239:$BC$239,,MAX(IF('Back data'!$A$239:$BC$239&lt;&gt;"",COLUMN('Back data'!$A$239:$BC$239)))-M$6)/M$22</f>
        <v>0.96559451621407855</v>
      </c>
      <c r="N23" s="13">
        <f t="array" ref="N23">INDEX('Back data'!$A$239:$BC$239,,MAX(IF('Back data'!$A$239:$BC$239&lt;&gt;"",COLUMN('Back data'!$A$239:$BC$239)))-N$6)/N$22</f>
        <v>0.97501921598770169</v>
      </c>
      <c r="O23" s="13">
        <f t="array" ref="O23">INDEX('Back data'!$A$239:$BC$239,,MAX(IF('Back data'!$A$239:$BC$239&lt;&gt;"",COLUMN('Back data'!$A$239:$BC$239)))-O$6)/O$22</f>
        <v>0.97193813918682959</v>
      </c>
      <c r="P23" s="35">
        <f t="array" ref="P23">INDEX('Back data'!$A$239:$BC$239,,MAX(IF('Back data'!$A$239:$BC$239&lt;&gt;"",COLUMN('Back data'!$A$239:$BC$239)))-P$6)/P$22</f>
        <v>0.97514137606032048</v>
      </c>
    </row>
    <row r="24" spans="1:16" x14ac:dyDescent="0.35">
      <c r="A24" s="10" t="s">
        <v>74</v>
      </c>
      <c r="B24" s="7" t="s">
        <v>62</v>
      </c>
      <c r="C24" s="12" t="s">
        <v>76</v>
      </c>
      <c r="D24" s="13">
        <f t="array" ref="D24">INDEX('Back data'!$A$240:$BC$240,,MAX(IF('Back data'!$A$240:$BC$240&lt;&gt;"",COLUMN('Back data'!$A$240:$BC$240)))-D$6)/D$22</f>
        <v>3.3845278725824803E-2</v>
      </c>
      <c r="E24" s="13">
        <f t="array" ref="E24">INDEX('Back data'!$A$240:$BC$240,,MAX(IF('Back data'!$A$240:$BC$240&lt;&gt;"",COLUMN('Back data'!$A$240:$BC$240)))-E$6)/E$22</f>
        <v>4.348454203987287E-2</v>
      </c>
      <c r="F24" s="13">
        <f t="array" ref="F24">INDEX('Back data'!$A$240:$BC$240,,MAX(IF('Back data'!$A$240:$BC$240&lt;&gt;"",COLUMN('Back data'!$A$240:$BC$240)))-F$6)/F$22</f>
        <v>3.015734265734266E-2</v>
      </c>
      <c r="G24" s="13">
        <f t="array" ref="G24">INDEX('Back data'!$A$240:$BC$240,,MAX(IF('Back data'!$A$240:$BC$240&lt;&gt;"",COLUMN('Back data'!$A$240:$BC$240)))-G$6)/G$22</f>
        <v>4.4447747881670885E-2</v>
      </c>
      <c r="H24" s="13">
        <f t="array" ref="H24">INDEX('Back data'!$A$240:$BC$240,,MAX(IF('Back data'!$A$240:$BC$240&lt;&gt;"",COLUMN('Back data'!$A$240:$BC$240)))-H$6)/H$22</f>
        <v>2.4596024596024599E-2</v>
      </c>
      <c r="I24" s="13">
        <f t="array" ref="I24">INDEX('Back data'!$A$240:$BC$240,,MAX(IF('Back data'!$A$240:$BC$240&lt;&gt;"",COLUMN('Back data'!$A$240:$BC$240)))-I$6)/I$22</f>
        <v>2.8583928831850666E-2</v>
      </c>
      <c r="J24" s="13">
        <f t="array" ref="J24">INDEX('Back data'!$A$240:$BC$240,,MAX(IF('Back data'!$A$240:$BC$240&lt;&gt;"",COLUMN('Back data'!$A$240:$BC$240)))-J$6)/J$22</f>
        <v>2.3680930619027839E-2</v>
      </c>
      <c r="K24" s="13">
        <f t="array" ref="K24">INDEX('Back data'!$A$240:$BC$240,,MAX(IF('Back data'!$A$240:$BC$240&lt;&gt;"",COLUMN('Back data'!$A$240:$BC$240)))-K$6)/K$22</f>
        <v>3.0724717553044918E-2</v>
      </c>
      <c r="L24" s="13">
        <f t="array" ref="L24">INDEX('Back data'!$A$240:$BC$240,,MAX(IF('Back data'!$A$240:$BC$240&lt;&gt;"",COLUMN('Back data'!$A$240:$BC$240)))-L$6)/L$22</f>
        <v>2.8949436730416563E-2</v>
      </c>
      <c r="M24" s="13">
        <f t="array" ref="M24">INDEX('Back data'!$A$240:$BC$240,,MAX(IF('Back data'!$A$240:$BC$240&lt;&gt;"",COLUMN('Back data'!$A$240:$BC$240)))-M$6)/M$22</f>
        <v>3.4405483785921433E-2</v>
      </c>
      <c r="N24" s="13">
        <f t="array" ref="N24">INDEX('Back data'!$A$240:$BC$240,,MAX(IF('Back data'!$A$240:$BC$240&lt;&gt;"",COLUMN('Back data'!$A$240:$BC$240)))-N$6)/N$22</f>
        <v>2.4980784012298231E-2</v>
      </c>
      <c r="O24" s="13">
        <f t="array" ref="O24">INDEX('Back data'!$A$240:$BC$240,,MAX(IF('Back data'!$A$240:$BC$240&lt;&gt;"",COLUMN('Back data'!$A$240:$BC$240)))-O$6)/O$22</f>
        <v>2.8061860813170365E-2</v>
      </c>
      <c r="P24" s="35">
        <f t="array" ref="P24">INDEX('Back data'!$A$240:$BC$240,,MAX(IF('Back data'!$A$240:$BC$240&lt;&gt;"",COLUMN('Back data'!$A$240:$BC$240)))-P$6)/P$22</f>
        <v>2.4858623939679546E-2</v>
      </c>
    </row>
    <row r="27" spans="1:16" x14ac:dyDescent="0.35">
      <c r="C27" s="8" t="s">
        <v>73</v>
      </c>
      <c r="D27" s="9">
        <f t="array" ref="D27">INDEX('Back data'!$A$245:$BC$245,,MAX(IF('Back data'!$A$245:$BC$245&lt;&gt;"",COLUMN('Back data'!$A$245:$BC$245)))-D$6)+INDEX('Back data'!$A$246:$BC$246,,MAX(IF('Back data'!$A$246:$BC$246&lt;&gt;"",COLUMN('Back data'!$A$246:$BC$246)))-D$6)</f>
        <v>72</v>
      </c>
      <c r="E27" s="9">
        <f t="array" ref="E27">INDEX('Back data'!$A$245:$BC$245,,MAX(IF('Back data'!$A$245:$BC$245&lt;&gt;"",COLUMN('Back data'!$A$245:$BC$245)))-E$6)+INDEX('Back data'!$A$246:$BC$246,,MAX(IF('Back data'!$A$246:$BC$246&lt;&gt;"",COLUMN('Back data'!$A$246:$BC$246)))-E$6)</f>
        <v>73.099999999999994</v>
      </c>
      <c r="F27" s="9">
        <f t="array" ref="F27">INDEX('Back data'!$A$245:$BC$245,,MAX(IF('Back data'!$A$245:$BC$245&lt;&gt;"",COLUMN('Back data'!$A$245:$BC$245)))-F$6)+INDEX('Back data'!$A$246:$BC$246,,MAX(IF('Back data'!$A$246:$BC$246&lt;&gt;"",COLUMN('Back data'!$A$246:$BC$246)))-F$6)</f>
        <v>70.240000000000009</v>
      </c>
      <c r="G27" s="9">
        <f t="array" ref="G27">INDEX('Back data'!$A$245:$BC$245,,MAX(IF('Back data'!$A$245:$BC$245&lt;&gt;"",COLUMN('Back data'!$A$245:$BC$245)))-G$6)+INDEX('Back data'!$A$246:$BC$246,,MAX(IF('Back data'!$A$246:$BC$246&lt;&gt;"",COLUMN('Back data'!$A$246:$BC$246)))-G$6)</f>
        <v>70.099999999999994</v>
      </c>
      <c r="H27" s="9">
        <f t="array" ref="H27">INDEX('Back data'!$A$245:$BC$245,,MAX(IF('Back data'!$A$245:$BC$245&lt;&gt;"",COLUMN('Back data'!$A$245:$BC$245)))-H$6)+INDEX('Back data'!$A$246:$BC$246,,MAX(IF('Back data'!$A$246:$BC$246&lt;&gt;"",COLUMN('Back data'!$A$246:$BC$246)))-H$6)</f>
        <v>71.790000000000006</v>
      </c>
      <c r="I27" s="9">
        <f t="array" ref="I27">INDEX('Back data'!$A$245:$BC$245,,MAX(IF('Back data'!$A$245:$BC$245&lt;&gt;"",COLUMN('Back data'!$A$245:$BC$245)))-I$6)+INDEX('Back data'!$A$246:$BC$246,,MAX(IF('Back data'!$A$246:$BC$246&lt;&gt;"",COLUMN('Back data'!$A$246:$BC$246)))-I$6)</f>
        <v>74.289999999999992</v>
      </c>
      <c r="J27" s="9">
        <f t="array" ref="J27">INDEX('Back data'!$A$245:$BC$245,,MAX(IF('Back data'!$A$245:$BC$245&lt;&gt;"",COLUMN('Back data'!$A$245:$BC$245)))-J$6)+INDEX('Back data'!$A$246:$BC$246,,MAX(IF('Back data'!$A$246:$BC$246&lt;&gt;"",COLUMN('Back data'!$A$246:$BC$246)))-J$6)</f>
        <v>76.350000000000009</v>
      </c>
      <c r="K27" s="9">
        <f t="array" ref="K27">INDEX('Back data'!$A$245:$BC$245,,MAX(IF('Back data'!$A$245:$BC$245&lt;&gt;"",COLUMN('Back data'!$A$245:$BC$245)))-K$6)+INDEX('Back data'!$A$246:$BC$246,,MAX(IF('Back data'!$A$246:$BC$246&lt;&gt;"",COLUMN('Back data'!$A$246:$BC$246)))-K$6)</f>
        <v>78.510000000000005</v>
      </c>
      <c r="L27" s="9">
        <f t="array" ref="L27">INDEX('Back data'!$A$245:$BC$245,,MAX(IF('Back data'!$A$245:$BC$245&lt;&gt;"",COLUMN('Back data'!$A$245:$BC$245)))-L$6)+INDEX('Back data'!$A$246:$BC$246,,MAX(IF('Back data'!$A$246:$BC$246&lt;&gt;"",COLUMN('Back data'!$A$246:$BC$246)))-L$6)</f>
        <v>80.429999999999993</v>
      </c>
      <c r="M27" s="9">
        <f t="array" ref="M27">INDEX('Back data'!$A$245:$BC$245,,MAX(IF('Back data'!$A$245:$BC$245&lt;&gt;"",COLUMN('Back data'!$A$245:$BC$245)))-M$6)+INDEX('Back data'!$A$246:$BC$246,,MAX(IF('Back data'!$A$246:$BC$246&lt;&gt;"",COLUMN('Back data'!$A$246:$BC$246)))-M$6)</f>
        <v>82.25</v>
      </c>
      <c r="N27" s="9">
        <f t="array" ref="N27">INDEX('Back data'!$A$245:$BC$245,,MAX(IF('Back data'!$A$245:$BC$245&lt;&gt;"",COLUMN('Back data'!$A$245:$BC$245)))-N$6)+INDEX('Back data'!$A$246:$BC$246,,MAX(IF('Back data'!$A$246:$BC$246&lt;&gt;"",COLUMN('Back data'!$A$246:$BC$246)))-N$6)</f>
        <v>81.75</v>
      </c>
      <c r="O27" s="9">
        <f t="array" ref="O27">INDEX('Back data'!$A$245:$BC$245,,MAX(IF('Back data'!$A$245:$BC$245&lt;&gt;"",COLUMN('Back data'!$A$245:$BC$245)))-O$6)+INDEX('Back data'!$A$246:$BC$246,,MAX(IF('Back data'!$A$246:$BC$246&lt;&gt;"",COLUMN('Back data'!$A$246:$BC$246)))-O$6)</f>
        <v>82.7</v>
      </c>
      <c r="P27" s="34">
        <f t="array" ref="P27">INDEX('Back data'!$A$245:$BC$245,,MAX(IF('Back data'!$A$245:$BC$245&lt;&gt;"",COLUMN('Back data'!$A$245:$BC$245)))-P$6)+INDEX('Back data'!$A$246:$BC$246,,MAX(IF('Back data'!$A$246:$BC$246&lt;&gt;"",COLUMN('Back data'!$A$246:$BC$246)))-P$6)</f>
        <v>84.42</v>
      </c>
    </row>
    <row r="28" spans="1:16" x14ac:dyDescent="0.35">
      <c r="A28" s="10" t="s">
        <v>74</v>
      </c>
      <c r="B28" s="7" t="s">
        <v>67</v>
      </c>
      <c r="C28" s="12" t="s">
        <v>75</v>
      </c>
      <c r="D28" s="13">
        <f t="array" ref="D28">INDEX('Back data'!$A$245:$BC$245,,MAX(IF('Back data'!$A$245:$BC$245&lt;&gt;"",COLUMN('Back data'!$A$245:$BC$245)))-D$6)/D27</f>
        <v>0.97930555555555565</v>
      </c>
      <c r="E28" s="13">
        <f t="array" ref="E28">INDEX('Back data'!$A$245:$BC$245,,MAX(IF('Back data'!$A$245:$BC$245&lt;&gt;"",COLUMN('Back data'!$A$245:$BC$245)))-E$6)/E27</f>
        <v>0.98030095759233926</v>
      </c>
      <c r="F28" s="13">
        <f t="array" ref="F28">INDEX('Back data'!$A$245:$BC$245,,MAX(IF('Back data'!$A$245:$BC$245&lt;&gt;"",COLUMN('Back data'!$A$245:$BC$245)))-F$6)/F27</f>
        <v>0.98206150341685639</v>
      </c>
      <c r="G28" s="13">
        <f t="array" ref="G28">INDEX('Back data'!$A$245:$BC$245,,MAX(IF('Back data'!$A$245:$BC$245&lt;&gt;"",COLUMN('Back data'!$A$245:$BC$245)))-G$6)/G27</f>
        <v>0.98074179743223977</v>
      </c>
      <c r="H28" s="13">
        <f t="array" ref="H28">INDEX('Back data'!$A$245:$BC$245,,MAX(IF('Back data'!$A$245:$BC$245&lt;&gt;"",COLUMN('Back data'!$A$245:$BC$245)))-H$6)/H27</f>
        <v>0.98008079119654534</v>
      </c>
      <c r="I28" s="13">
        <f t="array" ref="I28">INDEX('Back data'!$A$245:$BC$245,,MAX(IF('Back data'!$A$245:$BC$245&lt;&gt;"",COLUMN('Back data'!$A$245:$BC$245)))-I$6)/I27</f>
        <v>0.98034728765648149</v>
      </c>
      <c r="J28" s="13">
        <f t="array" ref="J28">INDEX('Back data'!$A$245:$BC$245,,MAX(IF('Back data'!$A$245:$BC$245&lt;&gt;"",COLUMN('Back data'!$A$245:$BC$245)))-J$6)/J27</f>
        <v>0.98166339227242949</v>
      </c>
      <c r="K28" s="13">
        <f t="array" ref="K28">INDEX('Back data'!$A$245:$BC$245,,MAX(IF('Back data'!$A$245:$BC$245&lt;&gt;"",COLUMN('Back data'!$A$245:$BC$245)))-K$6)/K27</f>
        <v>0.9840784613425041</v>
      </c>
      <c r="L28" s="13">
        <f t="array" ref="L28">INDEX('Back data'!$A$245:$BC$245,,MAX(IF('Back data'!$A$245:$BC$245&lt;&gt;"",COLUMN('Back data'!$A$245:$BC$245)))-L$6)/L27</f>
        <v>0.98010692527663812</v>
      </c>
      <c r="M28" s="13">
        <f t="array" ref="M28">INDEX('Back data'!$A$245:$BC$245,,MAX(IF('Back data'!$A$245:$BC$245&lt;&gt;"",COLUMN('Back data'!$A$245:$BC$245)))-M$6)/M27</f>
        <v>0.98626139817629188</v>
      </c>
      <c r="N28" s="13">
        <f t="array" ref="N28">INDEX('Back data'!$A$245:$BC$245,,MAX(IF('Back data'!$A$245:$BC$245&lt;&gt;"",COLUMN('Back data'!$A$245:$BC$245)))-N$6)/N27</f>
        <v>0.98079510703363926</v>
      </c>
      <c r="O28" s="13">
        <f t="array" ref="O28">INDEX('Back data'!$A$245:$BC$245,,MAX(IF('Back data'!$A$245:$BC$245&lt;&gt;"",COLUMN('Back data'!$A$245:$BC$245)))-O$6)/O27</f>
        <v>0.98597339782345828</v>
      </c>
      <c r="P28" s="35">
        <f t="array" ref="P28">INDEX('Back data'!$A$245:$BC$245,,MAX(IF('Back data'!$A$245:$BC$245&lt;&gt;"",COLUMN('Back data'!$A$245:$BC$245)))-P$6)/P27</f>
        <v>0.98021795782989807</v>
      </c>
    </row>
    <row r="29" spans="1:16" x14ac:dyDescent="0.35">
      <c r="A29" s="10" t="s">
        <v>74</v>
      </c>
      <c r="B29" s="7" t="s">
        <v>67</v>
      </c>
      <c r="C29" s="12" t="s">
        <v>76</v>
      </c>
      <c r="D29" s="13">
        <f t="array" ref="D29">INDEX('Back data'!$A$246:$BC$246,,MAX(IF('Back data'!$A$246:$BC$246&lt;&gt;"",COLUMN('Back data'!$A$246:$BC$246)))-D$6)/D27</f>
        <v>2.0694444444444446E-2</v>
      </c>
      <c r="E29" s="13">
        <f t="array" ref="E29">INDEX('Back data'!$A$246:$BC$246,,MAX(IF('Back data'!$A$246:$BC$246&lt;&gt;"",COLUMN('Back data'!$A$246:$BC$246)))-E$6)/E27</f>
        <v>1.9699042407660738E-2</v>
      </c>
      <c r="F29" s="13">
        <f t="array" ref="F29">INDEX('Back data'!$A$246:$BC$246,,MAX(IF('Back data'!$A$246:$BC$246&lt;&gt;"",COLUMN('Back data'!$A$246:$BC$246)))-F$6)/F27</f>
        <v>1.7938496583143507E-2</v>
      </c>
      <c r="G29" s="13">
        <f t="array" ref="G29">INDEX('Back data'!$A$246:$BC$246,,MAX(IF('Back data'!$A$246:$BC$246&lt;&gt;"",COLUMN('Back data'!$A$246:$BC$246)))-G$6)/G27</f>
        <v>1.9258202567760344E-2</v>
      </c>
      <c r="H29" s="13">
        <f t="array" ref="H29">INDEX('Back data'!$A$246:$BC$246,,MAX(IF('Back data'!$A$246:$BC$246&lt;&gt;"",COLUMN('Back data'!$A$246:$BC$246)))-H$6)/H27</f>
        <v>1.9919208803454519E-2</v>
      </c>
      <c r="I29" s="13">
        <f t="array" ref="I29">INDEX('Back data'!$A$246:$BC$246,,MAX(IF('Back data'!$A$246:$BC$246&lt;&gt;"",COLUMN('Back data'!$A$246:$BC$246)))-I$6)/I27</f>
        <v>1.9652712343518643E-2</v>
      </c>
      <c r="J29" s="13">
        <f t="array" ref="J29">INDEX('Back data'!$A$246:$BC$246,,MAX(IF('Back data'!$A$246:$BC$246&lt;&gt;"",COLUMN('Back data'!$A$246:$BC$246)))-J$6)/J27</f>
        <v>1.8336607727570398E-2</v>
      </c>
      <c r="K29" s="13">
        <f t="array" ref="K29">INDEX('Back data'!$A$246:$BC$246,,MAX(IF('Back data'!$A$246:$BC$246&lt;&gt;"",COLUMN('Back data'!$A$246:$BC$246)))-K$6)/K27</f>
        <v>1.5921538657495859E-2</v>
      </c>
      <c r="L29" s="13">
        <f t="array" ref="L29">INDEX('Back data'!$A$246:$BC$246,,MAX(IF('Back data'!$A$246:$BC$246&lt;&gt;"",COLUMN('Back data'!$A$246:$BC$246)))-L$6)/L27</f>
        <v>1.9893074723361933E-2</v>
      </c>
      <c r="M29" s="13">
        <f t="array" ref="M29">INDEX('Back data'!$A$246:$BC$246,,MAX(IF('Back data'!$A$246:$BC$246&lt;&gt;"",COLUMN('Back data'!$A$246:$BC$246)))-M$6)/M27</f>
        <v>1.3738601823708205E-2</v>
      </c>
      <c r="N29" s="13">
        <f t="array" ref="N29">INDEX('Back data'!$A$246:$BC$246,,MAX(IF('Back data'!$A$246:$BC$246&lt;&gt;"",COLUMN('Back data'!$A$246:$BC$246)))-N$6)/N27</f>
        <v>1.9204892966360857E-2</v>
      </c>
      <c r="O29" s="13">
        <f t="array" ref="O29">INDEX('Back data'!$A$246:$BC$246,,MAX(IF('Back data'!$A$246:$BC$246&lt;&gt;"",COLUMN('Back data'!$A$246:$BC$246)))-O$6)/O27</f>
        <v>1.4026602176541716E-2</v>
      </c>
      <c r="P29" s="35">
        <f t="array" ref="P29">INDEX('Back data'!$A$246:$BC$246,,MAX(IF('Back data'!$A$246:$BC$246&lt;&gt;"",COLUMN('Back data'!$A$246:$BC$246)))-P$6)/P27</f>
        <v>1.978204217010187E-2</v>
      </c>
    </row>
    <row r="32" spans="1:16" x14ac:dyDescent="0.35">
      <c r="C32" s="8" t="s">
        <v>73</v>
      </c>
      <c r="D32" s="9">
        <f t="array" ref="D32">INDEX('Back data'!$A$251:$BC$251,,MAX(IF('Back data'!$A$251:$BC$251&lt;&gt;"",COLUMN('Back data'!$A$251:$BC$251)))-D$6)+INDEX('Back data'!$A$252:$BC$252,,MAX(IF('Back data'!$A$252:$BC$252&lt;&gt;"",COLUMN('Back data'!$A$252:$BC$252)))-D$6)</f>
        <v>71.009999999999991</v>
      </c>
      <c r="E32" s="9">
        <f t="array" ref="E32">INDEX('Back data'!$A$251:$BC$251,,MAX(IF('Back data'!$A$251:$BC$251&lt;&gt;"",COLUMN('Back data'!$A$251:$BC$251)))-E$6)+INDEX('Back data'!$A$252:$BC$252,,MAX(IF('Back data'!$A$252:$BC$252&lt;&gt;"",COLUMN('Back data'!$A$252:$BC$252)))-E$6)</f>
        <v>73.27</v>
      </c>
      <c r="F32" s="9">
        <f t="array" ref="F32">INDEX('Back data'!$A$251:$BC$251,,MAX(IF('Back data'!$A$251:$BC$251&lt;&gt;"",COLUMN('Back data'!$A$251:$BC$251)))-F$6)+INDEX('Back data'!$A$252:$BC$252,,MAX(IF('Back data'!$A$252:$BC$252&lt;&gt;"",COLUMN('Back data'!$A$252:$BC$252)))-F$6)</f>
        <v>70.94</v>
      </c>
      <c r="G32" s="9">
        <f t="array" ref="G32">INDEX('Back data'!$A$251:$BC$251,,MAX(IF('Back data'!$A$251:$BC$251&lt;&gt;"",COLUMN('Back data'!$A$251:$BC$251)))-G$6)+INDEX('Back data'!$A$252:$BC$252,,MAX(IF('Back data'!$A$252:$BC$252&lt;&gt;"",COLUMN('Back data'!$A$252:$BC$252)))-G$6)</f>
        <v>69.740000000000009</v>
      </c>
      <c r="H32" s="9">
        <f t="array" ref="H32">INDEX('Back data'!$A$251:$BC$251,,MAX(IF('Back data'!$A$251:$BC$251&lt;&gt;"",COLUMN('Back data'!$A$251:$BC$251)))-H$6)+INDEX('Back data'!$A$252:$BC$252,,MAX(IF('Back data'!$A$252:$BC$252&lt;&gt;"",COLUMN('Back data'!$A$252:$BC$252)))-H$6)</f>
        <v>71.8</v>
      </c>
      <c r="I32" s="9">
        <f t="array" ref="I32">INDEX('Back data'!$A$251:$BC$251,,MAX(IF('Back data'!$A$251:$BC$251&lt;&gt;"",COLUMN('Back data'!$A$251:$BC$251)))-I$6)+INDEX('Back data'!$A$252:$BC$252,,MAX(IF('Back data'!$A$252:$BC$252&lt;&gt;"",COLUMN('Back data'!$A$252:$BC$252)))-I$6)</f>
        <v>71.819999999999993</v>
      </c>
      <c r="J32" s="9">
        <f t="array" ref="J32">INDEX('Back data'!$A$251:$BC$251,,MAX(IF('Back data'!$A$251:$BC$251&lt;&gt;"",COLUMN('Back data'!$A$251:$BC$251)))-J$6)+INDEX('Back data'!$A$252:$BC$252,,MAX(IF('Back data'!$A$252:$BC$252&lt;&gt;"",COLUMN('Back data'!$A$252:$BC$252)))-J$6)</f>
        <v>75.59</v>
      </c>
      <c r="K32" s="9">
        <f t="array" ref="K32">INDEX('Back data'!$A$251:$BC$251,,MAX(IF('Back data'!$A$251:$BC$251&lt;&gt;"",COLUMN('Back data'!$A$251:$BC$251)))-K$6)+INDEX('Back data'!$A$252:$BC$252,,MAX(IF('Back data'!$A$252:$BC$252&lt;&gt;"",COLUMN('Back data'!$A$252:$BC$252)))-K$6)</f>
        <v>77.55</v>
      </c>
      <c r="L32" s="9">
        <f t="array" ref="L32">INDEX('Back data'!$A$251:$BC$251,,MAX(IF('Back data'!$A$251:$BC$251&lt;&gt;"",COLUMN('Back data'!$A$251:$BC$251)))-L$6)+INDEX('Back data'!$A$252:$BC$252,,MAX(IF('Back data'!$A$252:$BC$252&lt;&gt;"",COLUMN('Back data'!$A$252:$BC$252)))-L$6)</f>
        <v>77.84</v>
      </c>
      <c r="M32" s="9">
        <f t="array" ref="M32">INDEX('Back data'!$A$251:$BC$251,,MAX(IF('Back data'!$A$251:$BC$251&lt;&gt;"",COLUMN('Back data'!$A$251:$BC$251)))-M$6)+INDEX('Back data'!$A$252:$BC$252,,MAX(IF('Back data'!$A$252:$BC$252&lt;&gt;"",COLUMN('Back data'!$A$252:$BC$252)))-M$6)</f>
        <v>81.52000000000001</v>
      </c>
      <c r="N32" s="9">
        <f t="array" ref="N32">INDEX('Back data'!$A$251:$BC$251,,MAX(IF('Back data'!$A$251:$BC$251&lt;&gt;"",COLUMN('Back data'!$A$251:$BC$251)))-N$6)+INDEX('Back data'!$A$252:$BC$252,,MAX(IF('Back data'!$A$252:$BC$252&lt;&gt;"",COLUMN('Back data'!$A$252:$BC$252)))-N$6)</f>
        <v>80.09</v>
      </c>
      <c r="O32" s="9">
        <f t="array" ref="O32">INDEX('Back data'!$A$251:$BC$251,,MAX(IF('Back data'!$A$251:$BC$251&lt;&gt;"",COLUMN('Back data'!$A$251:$BC$251)))-O$6)+INDEX('Back data'!$A$252:$BC$252,,MAX(IF('Back data'!$A$252:$BC$252&lt;&gt;"",COLUMN('Back data'!$A$252:$BC$252)))-O$6)</f>
        <v>81.599999999999994</v>
      </c>
      <c r="P32" s="34">
        <f t="array" ref="P32">INDEX('Back data'!$A$251:$BC$251,,MAX(IF('Back data'!$A$251:$BC$251&lt;&gt;"",COLUMN('Back data'!$A$251:$BC$251)))-P$6)+INDEX('Back data'!$A$252:$BC$252,,MAX(IF('Back data'!$A$252:$BC$252&lt;&gt;"",COLUMN('Back data'!$A$252:$BC$252)))-P$6)</f>
        <v>82.89</v>
      </c>
    </row>
    <row r="33" spans="1:63" x14ac:dyDescent="0.35">
      <c r="A33" s="10" t="s">
        <v>74</v>
      </c>
      <c r="B33" s="7" t="s">
        <v>72</v>
      </c>
      <c r="C33" s="12" t="s">
        <v>75</v>
      </c>
      <c r="D33" s="13">
        <f t="array" ref="D33">INDEX('Back data'!$A$251:$BC$251,,MAX(IF('Back data'!$A$251:$BC$251&lt;&gt;"",COLUMN('Back data'!$A$251:$BC$251)))-D$6)/D32</f>
        <v>0.9570483030559076</v>
      </c>
      <c r="E33" s="13">
        <f t="array" ref="E33">INDEX('Back data'!$A$251:$BC$251,,MAX(IF('Back data'!$A$251:$BC$251&lt;&gt;"",COLUMN('Back data'!$A$251:$BC$251)))-E$6)/E32</f>
        <v>0.97011055002047231</v>
      </c>
      <c r="F33" s="13">
        <f t="array" ref="F33">INDEX('Back data'!$A$251:$BC$251,,MAX(IF('Back data'!$A$251:$BC$251&lt;&gt;"",COLUMN('Back data'!$A$251:$BC$251)))-F$6)/F32</f>
        <v>0.96010713278827176</v>
      </c>
      <c r="G33" s="13">
        <f t="array" ref="G33">INDEX('Back data'!$A$251:$BC$251,,MAX(IF('Back data'!$A$251:$BC$251&lt;&gt;"",COLUMN('Back data'!$A$251:$BC$251)))-G$6)/G32</f>
        <v>0.95798680814453674</v>
      </c>
      <c r="H33" s="13">
        <f t="array" ref="H33">INDEX('Back data'!$A$251:$BC$251,,MAX(IF('Back data'!$A$251:$BC$251&lt;&gt;"",COLUMN('Back data'!$A$251:$BC$251)))-H$6)/H32</f>
        <v>0.97228412256267416</v>
      </c>
      <c r="I33" s="13">
        <f t="array" ref="I33">INDEX('Back data'!$A$251:$BC$251,,MAX(IF('Back data'!$A$251:$BC$251&lt;&gt;"",COLUMN('Back data'!$A$251:$BC$251)))-I$6)/I32</f>
        <v>0.97535505430242275</v>
      </c>
      <c r="J33" s="13">
        <f t="array" ref="J33">INDEX('Back data'!$A$251:$BC$251,,MAX(IF('Back data'!$A$251:$BC$251&lt;&gt;"",COLUMN('Back data'!$A$251:$BC$251)))-J$6)/J32</f>
        <v>0.97063103585130306</v>
      </c>
      <c r="K33" s="13">
        <f t="array" ref="K33">INDEX('Back data'!$A$251:$BC$251,,MAX(IF('Back data'!$A$251:$BC$251&lt;&gt;"",COLUMN('Back data'!$A$251:$BC$251)))-K$6)/K32</f>
        <v>0.97176015473887822</v>
      </c>
      <c r="L33" s="13">
        <f t="array" ref="L33">INDEX('Back data'!$A$251:$BC$251,,MAX(IF('Back data'!$A$251:$BC$251&lt;&gt;"",COLUMN('Back data'!$A$251:$BC$251)))-L$6)/L32</f>
        <v>0.96004624871531352</v>
      </c>
      <c r="M33" s="13">
        <f t="array" ref="M33">INDEX('Back data'!$A$251:$BC$251,,MAX(IF('Back data'!$A$251:$BC$251&lt;&gt;"",COLUMN('Back data'!$A$251:$BC$251)))-M$6)/M32</f>
        <v>0.95694308145240425</v>
      </c>
      <c r="N33" s="13">
        <f t="array" ref="N33">INDEX('Back data'!$A$251:$BC$251,,MAX(IF('Back data'!$A$251:$BC$251&lt;&gt;"",COLUMN('Back data'!$A$251:$BC$251)))-N$6)/N32</f>
        <v>0.94243975527531532</v>
      </c>
      <c r="O33" s="13">
        <f t="array" ref="O33">INDEX('Back data'!$A$251:$BC$251,,MAX(IF('Back data'!$A$251:$BC$251&lt;&gt;"",COLUMN('Back data'!$A$251:$BC$251)))-O$6)/O32</f>
        <v>0.97156862745098049</v>
      </c>
      <c r="P33" s="35">
        <f t="array" ref="P33">INDEX('Back data'!$A$251:$BC$251,,MAX(IF('Back data'!$A$251:$BC$251&lt;&gt;"",COLUMN('Back data'!$A$251:$BC$251)))-P$6)/P32</f>
        <v>0.9623597538906985</v>
      </c>
    </row>
    <row r="34" spans="1:63" x14ac:dyDescent="0.35">
      <c r="A34" s="10" t="s">
        <v>74</v>
      </c>
      <c r="B34" s="7" t="s">
        <v>72</v>
      </c>
      <c r="C34" s="12" t="s">
        <v>76</v>
      </c>
      <c r="D34" s="13">
        <f t="array" ref="D34">INDEX('Back data'!$A$252:$BC$252,,MAX(IF('Back data'!$A$252:$BC$252&lt;&gt;"",COLUMN('Back data'!$A$252:$BC$252)))-D$6)/D32</f>
        <v>4.2951696944092385E-2</v>
      </c>
      <c r="E34" s="13">
        <f t="array" ref="E34">INDEX('Back data'!$A$252:$BC$252,,MAX(IF('Back data'!$A$252:$BC$252&lt;&gt;"",COLUMN('Back data'!$A$252:$BC$252)))-E$6)/E32</f>
        <v>2.9889449979527773E-2</v>
      </c>
      <c r="F34" s="13">
        <f t="array" ref="F34">INDEX('Back data'!$A$252:$BC$252,,MAX(IF('Back data'!$A$252:$BC$252&lt;&gt;"",COLUMN('Back data'!$A$252:$BC$252)))-F$6)/F32</f>
        <v>3.9892867211728224E-2</v>
      </c>
      <c r="G34" s="13">
        <f t="array" ref="G34">INDEX('Back data'!$A$252:$BC$252,,MAX(IF('Back data'!$A$252:$BC$252&lt;&gt;"",COLUMN('Back data'!$A$252:$BC$252)))-G$6)/G32</f>
        <v>4.2013191855463143E-2</v>
      </c>
      <c r="H34" s="13">
        <f t="array" ref="H34">INDEX('Back data'!$A$252:$BC$252,,MAX(IF('Back data'!$A$252:$BC$252&lt;&gt;"",COLUMN('Back data'!$A$252:$BC$252)))-H$6)/H32</f>
        <v>2.7715877437325908E-2</v>
      </c>
      <c r="I34" s="13">
        <f t="array" ref="I34">INDEX('Back data'!$A$252:$BC$252,,MAX(IF('Back data'!$A$252:$BC$252&lt;&gt;"",COLUMN('Back data'!$A$252:$BC$252)))-I$6)/I32</f>
        <v>2.4644945697577279E-2</v>
      </c>
      <c r="J34" s="13">
        <f t="array" ref="J34">INDEX('Back data'!$A$252:$BC$252,,MAX(IF('Back data'!$A$252:$BC$252&lt;&gt;"",COLUMN('Back data'!$A$252:$BC$252)))-J$6)/J32</f>
        <v>2.936896414869692E-2</v>
      </c>
      <c r="K34" s="13">
        <f t="array" ref="K34">INDEX('Back data'!$A$252:$BC$252,,MAX(IF('Back data'!$A$252:$BC$252&lt;&gt;"",COLUMN('Back data'!$A$252:$BC$252)))-K$6)/K32</f>
        <v>2.8239845261121856E-2</v>
      </c>
      <c r="L34" s="13">
        <f t="array" ref="L34">INDEX('Back data'!$A$252:$BC$252,,MAX(IF('Back data'!$A$252:$BC$252&lt;&gt;"",COLUMN('Back data'!$A$252:$BC$252)))-L$6)/L32</f>
        <v>3.9953751284686534E-2</v>
      </c>
      <c r="M34" s="13">
        <f t="array" ref="M34">INDEX('Back data'!$A$252:$BC$252,,MAX(IF('Back data'!$A$252:$BC$252&lt;&gt;"",COLUMN('Back data'!$A$252:$BC$252)))-M$6)/M32</f>
        <v>4.3056918547595677E-2</v>
      </c>
      <c r="N34" s="13">
        <f t="array" ref="N34">INDEX('Back data'!$A$252:$BC$252,,MAX(IF('Back data'!$A$252:$BC$252&lt;&gt;"",COLUMN('Back data'!$A$252:$BC$252)))-N$6)/N32</f>
        <v>5.7560244724684732E-2</v>
      </c>
      <c r="O34" s="13">
        <f t="array" ref="O34">INDEX('Back data'!$A$252:$BC$252,,MAX(IF('Back data'!$A$252:$BC$252&lt;&gt;"",COLUMN('Back data'!$A$252:$BC$252)))-O$6)/O32</f>
        <v>2.8431372549019607E-2</v>
      </c>
      <c r="P34" s="35">
        <f t="array" ref="P34">INDEX('Back data'!$A$252:$BC$252,,MAX(IF('Back data'!$A$252:$BC$252&lt;&gt;"",COLUMN('Back data'!$A$252:$BC$252)))-P$6)/P32</f>
        <v>3.7640246109301487E-2</v>
      </c>
    </row>
    <row r="36" spans="1:63" ht="20.149999999999999" customHeight="1" x14ac:dyDescent="0.35"/>
    <row r="37" spans="1:63" ht="20.149999999999999" customHeight="1" x14ac:dyDescent="0.35"/>
    <row r="38" spans="1:63" ht="20.149999999999999" customHeight="1" thickBot="1" x14ac:dyDescent="0.4">
      <c r="D38" s="37"/>
      <c r="E38" s="37"/>
      <c r="F38" s="37"/>
      <c r="G38" s="37"/>
      <c r="H38" s="37"/>
      <c r="I38" s="37"/>
      <c r="J38" s="37"/>
      <c r="K38" s="37"/>
      <c r="L38" s="37"/>
      <c r="M38" s="37"/>
      <c r="N38" s="37"/>
      <c r="O38" s="37"/>
      <c r="P38" s="37"/>
    </row>
    <row r="39" spans="1:63" ht="16" thickBot="1" x14ac:dyDescent="0.4">
      <c r="A39" s="4"/>
      <c r="B39" s="4"/>
      <c r="D39" s="37">
        <f t="shared" ref="D39:O39" si="0">D5</f>
        <v>44501</v>
      </c>
      <c r="E39" s="37">
        <f t="shared" si="0"/>
        <v>44531</v>
      </c>
      <c r="F39" s="37">
        <f t="shared" si="0"/>
        <v>44562</v>
      </c>
      <c r="G39" s="37">
        <f t="shared" si="0"/>
        <v>44593</v>
      </c>
      <c r="H39" s="37">
        <f t="shared" si="0"/>
        <v>44621</v>
      </c>
      <c r="I39" s="37">
        <f t="shared" si="0"/>
        <v>44652</v>
      </c>
      <c r="J39" s="37">
        <f t="shared" si="0"/>
        <v>44682</v>
      </c>
      <c r="K39" s="37">
        <f t="shared" si="0"/>
        <v>44713</v>
      </c>
      <c r="L39" s="37">
        <f t="shared" si="0"/>
        <v>44743</v>
      </c>
      <c r="M39" s="37">
        <f t="shared" si="0"/>
        <v>44774</v>
      </c>
      <c r="N39" s="37">
        <f t="shared" si="0"/>
        <v>44805</v>
      </c>
      <c r="O39" s="37">
        <f t="shared" si="0"/>
        <v>44835</v>
      </c>
      <c r="P39" s="37">
        <f>P5</f>
        <v>44866</v>
      </c>
      <c r="Q39" s="36"/>
      <c r="R39" s="36"/>
      <c r="S39" s="36"/>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c r="BF39" s="36"/>
      <c r="BG39" s="36"/>
      <c r="BH39" s="36"/>
      <c r="BI39" s="36"/>
      <c r="BJ39" s="36"/>
      <c r="BK39" s="36"/>
    </row>
    <row r="40" spans="1:63" x14ac:dyDescent="0.35">
      <c r="C40" s="8" t="s">
        <v>73</v>
      </c>
      <c r="D40" s="9">
        <f t="array" ref="D40">INDEX('Back data'!$A$36:$BC$36,,MAX(IF('Back data'!$A$36:$BC$36&lt;&gt;"",COLUMN('Back data'!$A$36:$BC$36)))-D$6)+INDEX('Back data'!$A$37:$BC$37,,MAX(IF('Back data'!$A$37:$BC$37&lt;&gt;"",COLUMN('Back data'!$A$37:$BC$37)))-D$6)</f>
        <v>68.790000000000006</v>
      </c>
      <c r="E40" s="9">
        <f t="array" ref="E40">INDEX('Back data'!$A$36:$BC$36,,MAX(IF('Back data'!$A$36:$BC$36&lt;&gt;"",COLUMN('Back data'!$A$36:$BC$36)))-E$6)+INDEX('Back data'!$A$37:$BC$37,,MAX(IF('Back data'!$A$37:$BC$37&lt;&gt;"",COLUMN('Back data'!$A$37:$BC$37)))-E$6)</f>
        <v>68.959999999999994</v>
      </c>
      <c r="F40" s="9">
        <f t="array" ref="F40">INDEX('Back data'!$A$36:$BC$36,,MAX(IF('Back data'!$A$36:$BC$36&lt;&gt;"",COLUMN('Back data'!$A$36:$BC$36)))-F$6)+INDEX('Back data'!$A$37:$BC$37,,MAX(IF('Back data'!$A$37:$BC$37&lt;&gt;"",COLUMN('Back data'!$A$37:$BC$37)))-F$6)</f>
        <v>66.900000000000006</v>
      </c>
      <c r="G40" s="9">
        <f t="array" ref="G40">INDEX('Back data'!$A$36:$BC$36,,MAX(IF('Back data'!$A$36:$BC$36&lt;&gt;"",COLUMN('Back data'!$A$36:$BC$36)))-G$6)+INDEX('Back data'!$A$37:$BC$37,,MAX(IF('Back data'!$A$37:$BC$37&lt;&gt;"",COLUMN('Back data'!$A$37:$BC$37)))-G$6)</f>
        <v>67.09</v>
      </c>
      <c r="H40" s="9">
        <f t="array" ref="H40">INDEX('Back data'!$A$36:$BC$36,,MAX(IF('Back data'!$A$36:$BC$36&lt;&gt;"",COLUMN('Back data'!$A$36:$BC$36)))-H$6)+INDEX('Back data'!$A$37:$BC$37,,MAX(IF('Back data'!$A$37:$BC$37&lt;&gt;"",COLUMN('Back data'!$A$37:$BC$37)))-H$6)</f>
        <v>68.13</v>
      </c>
      <c r="I40" s="9">
        <f t="array" ref="I40">INDEX('Back data'!$A$36:$BC$36,,MAX(IF('Back data'!$A$36:$BC$36&lt;&gt;"",COLUMN('Back data'!$A$36:$BC$36)))-I$6)+INDEX('Back data'!$A$37:$BC$37,,MAX(IF('Back data'!$A$37:$BC$37&lt;&gt;"",COLUMN('Back data'!$A$37:$BC$37)))-I$6)</f>
        <v>70.600000000000009</v>
      </c>
      <c r="J40" s="9">
        <f t="array" ref="J40">INDEX('Back data'!$A$36:$BC$36,,MAX(IF('Back data'!$A$36:$BC$36&lt;&gt;"",COLUMN('Back data'!$A$36:$BC$36)))-J$6)+INDEX('Back data'!$A$37:$BC$37,,MAX(IF('Back data'!$A$37:$BC$37&lt;&gt;"",COLUMN('Back data'!$A$37:$BC$37)))-J$6)</f>
        <v>72.56</v>
      </c>
      <c r="K40" s="9">
        <f t="array" ref="K40">INDEX('Back data'!$A$36:$BC$36,,MAX(IF('Back data'!$A$36:$BC$36&lt;&gt;"",COLUMN('Back data'!$A$36:$BC$36)))-K$6)+INDEX('Back data'!$A$37:$BC$37,,MAX(IF('Back data'!$A$37:$BC$37&lt;&gt;"",COLUMN('Back data'!$A$37:$BC$37)))-K$6)</f>
        <v>75.94</v>
      </c>
      <c r="L40" s="9">
        <f t="array" ref="L40">INDEX('Back data'!$A$36:$BC$36,,MAX(IF('Back data'!$A$36:$BC$36&lt;&gt;"",COLUMN('Back data'!$A$36:$BC$36)))-L$6)+INDEX('Back data'!$A$37:$BC$37,,MAX(IF('Back data'!$A$37:$BC$37&lt;&gt;"",COLUMN('Back data'!$A$37:$BC$37)))-L$6)</f>
        <v>77.53</v>
      </c>
      <c r="M40" s="9">
        <f t="array" ref="M40">INDEX('Back data'!$A$36:$BC$36,,MAX(IF('Back data'!$A$36:$BC$36&lt;&gt;"",COLUMN('Back data'!$A$36:$BC$36)))-M$6)+INDEX('Back data'!$A$37:$BC$37,,MAX(IF('Back data'!$A$37:$BC$37&lt;&gt;"",COLUMN('Back data'!$A$37:$BC$37)))-M$6)</f>
        <v>79.260000000000005</v>
      </c>
      <c r="N40" s="9">
        <f t="array" ref="N40">INDEX('Back data'!$A$36:$BC$36,,MAX(IF('Back data'!$A$36:$BC$36&lt;&gt;"",COLUMN('Back data'!$A$36:$BC$36)))-N$6)+INDEX('Back data'!$A$37:$BC$37,,MAX(IF('Back data'!$A$37:$BC$37&lt;&gt;"",COLUMN('Back data'!$A$37:$BC$37)))-N$6)</f>
        <v>79.72</v>
      </c>
      <c r="O40" s="9">
        <f t="array" ref="O40">INDEX('Back data'!$A$36:$BC$36,,MAX(IF('Back data'!$A$36:$BC$36&lt;&gt;"",COLUMN('Back data'!$A$36:$BC$36)))-O$6)+INDEX('Back data'!$A$37:$BC$37,,MAX(IF('Back data'!$A$37:$BC$37&lt;&gt;"",COLUMN('Back data'!$A$37:$BC$37)))-O$6)</f>
        <v>80.81</v>
      </c>
      <c r="P40" s="34">
        <f t="array" ref="P40">INDEX('Back data'!$A$36:$BC$36,,MAX(IF('Back data'!$A$36:$BC$36&lt;&gt;"",COLUMN('Back data'!$A$36:$BC$36)))-P$6)+INDEX('Back data'!$A$37:$BC$37,,MAX(IF('Back data'!$A$37:$BC$37&lt;&gt;"",COLUMN('Back data'!$A$37:$BC$37)))-P$6)</f>
        <v>82.4</v>
      </c>
    </row>
    <row r="41" spans="1:63" x14ac:dyDescent="0.35">
      <c r="A41" s="15" t="s">
        <v>79</v>
      </c>
      <c r="B41" s="16" t="s">
        <v>80</v>
      </c>
      <c r="C41" s="12" t="s">
        <v>75</v>
      </c>
      <c r="D41" s="13">
        <f t="array" ref="D41">INDEX('Back data'!$A$36:$BC$36,,MAX(IF('Back data'!$A$36:$BC$36&lt;&gt;"",COLUMN('Back data'!$A$36:$BC$36)))-D$6)/D40</f>
        <v>0.96307602849251339</v>
      </c>
      <c r="E41" s="13">
        <f t="array" ref="E41">INDEX('Back data'!$A$36:$BC$36,,MAX(IF('Back data'!$A$36:$BC$36&lt;&gt;"",COLUMN('Back data'!$A$36:$BC$36)))-E$6)/E40</f>
        <v>0.96374709976798145</v>
      </c>
      <c r="F41" s="13">
        <f t="array" ref="F41">INDEX('Back data'!$A$36:$BC$36,,MAX(IF('Back data'!$A$36:$BC$36&lt;&gt;"",COLUMN('Back data'!$A$36:$BC$36)))-F$6)/F40</f>
        <v>0.95964125560538116</v>
      </c>
      <c r="G41" s="13">
        <f t="array" ref="G41">INDEX('Back data'!$A$36:$BC$36,,MAX(IF('Back data'!$A$36:$BC$36&lt;&gt;"",COLUMN('Back data'!$A$36:$BC$36)))-G$6)/G40</f>
        <v>0.96392905052913991</v>
      </c>
      <c r="H41" s="13">
        <f t="array" ref="H41">INDEX('Back data'!$A$36:$BC$36,,MAX(IF('Back data'!$A$36:$BC$36&lt;&gt;"",COLUMN('Back data'!$A$36:$BC$36)))-H$6)/H40</f>
        <v>0.9625715543813298</v>
      </c>
      <c r="I41" s="13">
        <f t="array" ref="I41">INDEX('Back data'!$A$36:$BC$36,,MAX(IF('Back data'!$A$36:$BC$36&lt;&gt;"",COLUMN('Back data'!$A$36:$BC$36)))-I$6)/I40</f>
        <v>0.96600566572237956</v>
      </c>
      <c r="J41" s="13">
        <f t="array" ref="J41">INDEX('Back data'!$A$36:$BC$36,,MAX(IF('Back data'!$A$36:$BC$36&lt;&gt;"",COLUMN('Back data'!$A$36:$BC$36)))-J$6)/J40</f>
        <v>0.96402976846747523</v>
      </c>
      <c r="K41" s="13">
        <f t="array" ref="K41">INDEX('Back data'!$A$36:$BC$36,,MAX(IF('Back data'!$A$36:$BC$36&lt;&gt;"",COLUMN('Back data'!$A$36:$BC$36)))-K$6)/K40</f>
        <v>0.96563076112720569</v>
      </c>
      <c r="L41" s="13">
        <f t="array" ref="L41">INDEX('Back data'!$A$36:$BC$36,,MAX(IF('Back data'!$A$36:$BC$36&lt;&gt;"",COLUMN('Back data'!$A$36:$BC$36)))-L$6)/L40</f>
        <v>0.96491680639752353</v>
      </c>
      <c r="M41" s="13">
        <f t="array" ref="M41">INDEX('Back data'!$A$36:$BC$36,,MAX(IF('Back data'!$A$36:$BC$36&lt;&gt;"",COLUMN('Back data'!$A$36:$BC$36)))-M$6)/M40</f>
        <v>0.96934140802422397</v>
      </c>
      <c r="N41" s="13">
        <f t="array" ref="N41">INDEX('Back data'!$A$36:$BC$36,,MAX(IF('Back data'!$A$36:$BC$36&lt;&gt;"",COLUMN('Back data'!$A$36:$BC$36)))-N$6)/N40</f>
        <v>0.9685148018063221</v>
      </c>
      <c r="O41" s="13">
        <f t="array" ref="O41">INDEX('Back data'!$A$36:$BC$36,,MAX(IF('Back data'!$A$36:$BC$36&lt;&gt;"",COLUMN('Back data'!$A$36:$BC$36)))-O$6)/O40</f>
        <v>0.97240440539537176</v>
      </c>
      <c r="P41" s="35">
        <f t="array" ref="P41">INDEX('Back data'!$A$36:$BC$36,,MAX(IF('Back data'!$A$36:$BC$36&lt;&gt;"",COLUMN('Back data'!$A$36:$BC$36)))-P$6)/P40</f>
        <v>0.97463592233009699</v>
      </c>
    </row>
    <row r="42" spans="1:63" x14ac:dyDescent="0.35">
      <c r="A42" s="15" t="s">
        <v>79</v>
      </c>
      <c r="B42" s="16" t="s">
        <v>80</v>
      </c>
      <c r="C42" s="12" t="s">
        <v>76</v>
      </c>
      <c r="D42" s="13">
        <f t="array" ref="D42">INDEX('Back data'!$A$37:$BC$37,,MAX(IF('Back data'!$A$37:$BC$37&lt;&gt;"",COLUMN('Back data'!$A$37:$BC$37)))-D$6)/D40</f>
        <v>3.6923971507486553E-2</v>
      </c>
      <c r="E42" s="13">
        <f t="array" ref="E42">INDEX('Back data'!$A$37:$BC$37,,MAX(IF('Back data'!$A$37:$BC$37&lt;&gt;"",COLUMN('Back data'!$A$37:$BC$37)))-E$6)/E40</f>
        <v>3.6252900232018562E-2</v>
      </c>
      <c r="F42" s="13">
        <f t="array" ref="F42">INDEX('Back data'!$A$37:$BC$37,,MAX(IF('Back data'!$A$37:$BC$37&lt;&gt;"",COLUMN('Back data'!$A$37:$BC$37)))-F$6)/F40</f>
        <v>4.0358744394618833E-2</v>
      </c>
      <c r="G42" s="13">
        <f t="array" ref="G42">INDEX('Back data'!$A$37:$BC$37,,MAX(IF('Back data'!$A$37:$BC$37&lt;&gt;"",COLUMN('Back data'!$A$37:$BC$37)))-G$6)/G40</f>
        <v>3.6070949470860036E-2</v>
      </c>
      <c r="H42" s="13">
        <f t="array" ref="H42">INDEX('Back data'!$A$37:$BC$37,,MAX(IF('Back data'!$A$37:$BC$37&lt;&gt;"",COLUMN('Back data'!$A$37:$BC$37)))-H$6)/H40</f>
        <v>3.7428445618670189E-2</v>
      </c>
      <c r="I42" s="13">
        <f t="array" ref="I42">INDEX('Back data'!$A$37:$BC$37,,MAX(IF('Back data'!$A$37:$BC$37&lt;&gt;"",COLUMN('Back data'!$A$37:$BC$37)))-I$6)/I40</f>
        <v>3.3994334277620393E-2</v>
      </c>
      <c r="J42" s="13">
        <f t="array" ref="J42">INDEX('Back data'!$A$37:$BC$37,,MAX(IF('Back data'!$A$37:$BC$37&lt;&gt;"",COLUMN('Back data'!$A$37:$BC$37)))-J$6)/J40</f>
        <v>3.5970231532524807E-2</v>
      </c>
      <c r="K42" s="13">
        <f t="array" ref="K42">INDEX('Back data'!$A$37:$BC$37,,MAX(IF('Back data'!$A$37:$BC$37&lt;&gt;"",COLUMN('Back data'!$A$37:$BC$37)))-K$6)/K40</f>
        <v>3.4369238872794312E-2</v>
      </c>
      <c r="L42" s="13">
        <f t="array" ref="L42">INDEX('Back data'!$A$37:$BC$37,,MAX(IF('Back data'!$A$37:$BC$37&lt;&gt;"",COLUMN('Back data'!$A$37:$BC$37)))-L$6)/L40</f>
        <v>3.5083193602476463E-2</v>
      </c>
      <c r="M42" s="13">
        <f t="array" ref="M42">INDEX('Back data'!$A$37:$BC$37,,MAX(IF('Back data'!$A$37:$BC$37&lt;&gt;"",COLUMN('Back data'!$A$37:$BC$37)))-M$6)/M40</f>
        <v>3.0658591975775928E-2</v>
      </c>
      <c r="N42" s="13">
        <f t="array" ref="N42">INDEX('Back data'!$A$37:$BC$37,,MAX(IF('Back data'!$A$37:$BC$37&lt;&gt;"",COLUMN('Back data'!$A$37:$BC$37)))-N$6)/N40</f>
        <v>3.1485198193677871E-2</v>
      </c>
      <c r="O42" s="13">
        <f t="array" ref="O42">INDEX('Back data'!$A$37:$BC$37,,MAX(IF('Back data'!$A$37:$BC$37&lt;&gt;"",COLUMN('Back data'!$A$37:$BC$37)))-O$6)/O40</f>
        <v>2.759559460462814E-2</v>
      </c>
      <c r="P42" s="35">
        <f t="array" ref="P42">INDEX('Back data'!$A$37:$BC$37,,MAX(IF('Back data'!$A$37:$BC$37&lt;&gt;"",COLUMN('Back data'!$A$37:$BC$37)))-P$6)/P40</f>
        <v>2.536407766990291E-2</v>
      </c>
    </row>
    <row r="45" spans="1:63" x14ac:dyDescent="0.35">
      <c r="C45" s="8" t="s">
        <v>73</v>
      </c>
      <c r="D45" s="9">
        <f t="array" ref="D45">INDEX('Back data'!$A$42:$BC$42,,MAX(IF('Back data'!$A$42:$BC$42&lt;&gt;"",COLUMN('Back data'!$A$42:$BC$42)))-D$6)+INDEX('Back data'!$A$43:$BC$43,,MAX(IF('Back data'!$A$43:$BC$43&lt;&gt;"",COLUMN('Back data'!$A$43:$BC$43)))-D$6)</f>
        <v>69.25</v>
      </c>
      <c r="E45" s="9">
        <f t="array" ref="E45">INDEX('Back data'!$A$42:$BC$42,,MAX(IF('Back data'!$A$42:$BC$42&lt;&gt;"",COLUMN('Back data'!$A$42:$BC$42)))-E$6)+INDEX('Back data'!$A$43:$BC$43,,MAX(IF('Back data'!$A$43:$BC$43&lt;&gt;"",COLUMN('Back data'!$A$43:$BC$43)))-E$6)</f>
        <v>68.53</v>
      </c>
      <c r="F45" s="9">
        <f t="array" ref="F45">INDEX('Back data'!$A$42:$BC$42,,MAX(IF('Back data'!$A$42:$BC$42&lt;&gt;"",COLUMN('Back data'!$A$42:$BC$42)))-F$6)+INDEX('Back data'!$A$43:$BC$43,,MAX(IF('Back data'!$A$43:$BC$43&lt;&gt;"",COLUMN('Back data'!$A$43:$BC$43)))-F$6)</f>
        <v>66.91</v>
      </c>
      <c r="G45" s="9">
        <f t="array" ref="G45">INDEX('Back data'!$A$42:$BC$42,,MAX(IF('Back data'!$A$42:$BC$42&lt;&gt;"",COLUMN('Back data'!$A$42:$BC$42)))-G$6)+INDEX('Back data'!$A$43:$BC$43,,MAX(IF('Back data'!$A$43:$BC$43&lt;&gt;"",COLUMN('Back data'!$A$43:$BC$43)))-G$6)</f>
        <v>66.290000000000006</v>
      </c>
      <c r="H45" s="9">
        <f t="array" ref="H45">INDEX('Back data'!$A$42:$BC$42,,MAX(IF('Back data'!$A$42:$BC$42&lt;&gt;"",COLUMN('Back data'!$A$42:$BC$42)))-H$6)+INDEX('Back data'!$A$43:$BC$43,,MAX(IF('Back data'!$A$43:$BC$43&lt;&gt;"",COLUMN('Back data'!$A$43:$BC$43)))-H$6)</f>
        <v>67.39</v>
      </c>
      <c r="I45" s="9">
        <f t="array" ref="I45">INDEX('Back data'!$A$42:$BC$42,,MAX(IF('Back data'!$A$42:$BC$42&lt;&gt;"",COLUMN('Back data'!$A$42:$BC$42)))-I$6)+INDEX('Back data'!$A$43:$BC$43,,MAX(IF('Back data'!$A$43:$BC$43&lt;&gt;"",COLUMN('Back data'!$A$43:$BC$43)))-I$6)</f>
        <v>69.69</v>
      </c>
      <c r="J45" s="9">
        <f t="array" ref="J45">INDEX('Back data'!$A$42:$BC$42,,MAX(IF('Back data'!$A$42:$BC$42&lt;&gt;"",COLUMN('Back data'!$A$42:$BC$42)))-J$6)+INDEX('Back data'!$A$43:$BC$43,,MAX(IF('Back data'!$A$43:$BC$43&lt;&gt;"",COLUMN('Back data'!$A$43:$BC$43)))-J$6)</f>
        <v>71.91</v>
      </c>
      <c r="K45" s="9">
        <f t="array" ref="K45">INDEX('Back data'!$A$42:$BC$42,,MAX(IF('Back data'!$A$42:$BC$42&lt;&gt;"",COLUMN('Back data'!$A$42:$BC$42)))-K$6)+INDEX('Back data'!$A$43:$BC$43,,MAX(IF('Back data'!$A$43:$BC$43&lt;&gt;"",COLUMN('Back data'!$A$43:$BC$43)))-K$6)</f>
        <v>75.13</v>
      </c>
      <c r="L45" s="9">
        <f t="array" ref="L45">INDEX('Back data'!$A$42:$BC$42,,MAX(IF('Back data'!$A$42:$BC$42&lt;&gt;"",COLUMN('Back data'!$A$42:$BC$42)))-L$6)+INDEX('Back data'!$A$43:$BC$43,,MAX(IF('Back data'!$A$43:$BC$43&lt;&gt;"",COLUMN('Back data'!$A$43:$BC$43)))-L$6)</f>
        <v>77.63</v>
      </c>
      <c r="M45" s="9">
        <f t="array" ref="M45">INDEX('Back data'!$A$42:$BC$42,,MAX(IF('Back data'!$A$42:$BC$42&lt;&gt;"",COLUMN('Back data'!$A$42:$BC$42)))-M$6)+INDEX('Back data'!$A$43:$BC$43,,MAX(IF('Back data'!$A$43:$BC$43&lt;&gt;"",COLUMN('Back data'!$A$43:$BC$43)))-M$6)</f>
        <v>78.3</v>
      </c>
      <c r="N45" s="9">
        <f t="array" ref="N45">INDEX('Back data'!$A$42:$BC$42,,MAX(IF('Back data'!$A$42:$BC$42&lt;&gt;"",COLUMN('Back data'!$A$42:$BC$42)))-N$6)+INDEX('Back data'!$A$43:$BC$43,,MAX(IF('Back data'!$A$43:$BC$43&lt;&gt;"",COLUMN('Back data'!$A$43:$BC$43)))-N$6)</f>
        <v>80.42</v>
      </c>
      <c r="O45" s="9">
        <f t="array" ref="O45">INDEX('Back data'!$A$42:$BC$42,,MAX(IF('Back data'!$A$42:$BC$42&lt;&gt;"",COLUMN('Back data'!$A$42:$BC$42)))-O$6)+INDEX('Back data'!$A$43:$BC$43,,MAX(IF('Back data'!$A$43:$BC$43&lt;&gt;"",COLUMN('Back data'!$A$43:$BC$43)))-O$6)</f>
        <v>81.209999999999994</v>
      </c>
      <c r="P45" s="34">
        <f t="array" ref="P45">INDEX('Back data'!$A$42:$BC$42,,MAX(IF('Back data'!$A$42:$BC$42&lt;&gt;"",COLUMN('Back data'!$A$42:$BC$42)))-P$6)+INDEX('Back data'!$A$43:$BC$43,,MAX(IF('Back data'!$A$43:$BC$43&lt;&gt;"",COLUMN('Back data'!$A$43:$BC$43)))-P$6)</f>
        <v>82.78</v>
      </c>
    </row>
    <row r="46" spans="1:63" x14ac:dyDescent="0.35">
      <c r="A46" s="15" t="s">
        <v>79</v>
      </c>
      <c r="B46" s="16" t="s">
        <v>77</v>
      </c>
      <c r="C46" s="12" t="s">
        <v>75</v>
      </c>
      <c r="D46" s="13">
        <f t="array" ref="D46">INDEX('Back data'!$A$42:$BC$42,,MAX(IF('Back data'!$A$42:$BC$42&lt;&gt;"",COLUMN('Back data'!$A$42:$BC$42)))-D$6)/D45</f>
        <v>0.92837545126353804</v>
      </c>
      <c r="E46" s="13">
        <f t="array" ref="E46">INDEX('Back data'!$A$42:$BC$42,,MAX(IF('Back data'!$A$42:$BC$42&lt;&gt;"",COLUMN('Back data'!$A$42:$BC$42)))-E$6)/E45</f>
        <v>0.92922807529549101</v>
      </c>
      <c r="F46" s="13">
        <f t="array" ref="F46">INDEX('Back data'!$A$42:$BC$42,,MAX(IF('Back data'!$A$42:$BC$42&lt;&gt;"",COLUMN('Back data'!$A$42:$BC$42)))-F$6)/F45</f>
        <v>0.92153639216858463</v>
      </c>
      <c r="G46" s="13">
        <f t="array" ref="G46">INDEX('Back data'!$A$42:$BC$42,,MAX(IF('Back data'!$A$42:$BC$42&lt;&gt;"",COLUMN('Back data'!$A$42:$BC$42)))-G$6)/G45</f>
        <v>0.92608236536430821</v>
      </c>
      <c r="H46" s="13">
        <f t="array" ref="H46">INDEX('Back data'!$A$42:$BC$42,,MAX(IF('Back data'!$A$42:$BC$42&lt;&gt;"",COLUMN('Back data'!$A$42:$BC$42)))-H$6)/H45</f>
        <v>0.92817925508235644</v>
      </c>
      <c r="I46" s="13">
        <f t="array" ref="I46">INDEX('Back data'!$A$42:$BC$42,,MAX(IF('Back data'!$A$42:$BC$42&lt;&gt;"",COLUMN('Back data'!$A$42:$BC$42)))-I$6)/I45</f>
        <v>0.92911465059549436</v>
      </c>
      <c r="J46" s="13">
        <f t="array" ref="J46">INDEX('Back data'!$A$42:$BC$42,,MAX(IF('Back data'!$A$42:$BC$42&lt;&gt;"",COLUMN('Back data'!$A$42:$BC$42)))-J$6)/J45</f>
        <v>0.920595188429982</v>
      </c>
      <c r="K46" s="13">
        <f t="array" ref="K46">INDEX('Back data'!$A$42:$BC$42,,MAX(IF('Back data'!$A$42:$BC$42&lt;&gt;"",COLUMN('Back data'!$A$42:$BC$42)))-K$6)/K45</f>
        <v>0.92213496605883138</v>
      </c>
      <c r="L46" s="13">
        <f t="array" ref="L46">INDEX('Back data'!$A$42:$BC$42,,MAX(IF('Back data'!$A$42:$BC$42&lt;&gt;"",COLUMN('Back data'!$A$42:$BC$42)))-L$6)/L45</f>
        <v>0.91601185108849681</v>
      </c>
      <c r="M46" s="13">
        <f t="array" ref="M46">INDEX('Back data'!$A$42:$BC$42,,MAX(IF('Back data'!$A$42:$BC$42&lt;&gt;"",COLUMN('Back data'!$A$42:$BC$42)))-M$6)/M45</f>
        <v>0.9323116219667944</v>
      </c>
      <c r="N46" s="13">
        <f t="array" ref="N46">INDEX('Back data'!$A$42:$BC$42,,MAX(IF('Back data'!$A$42:$BC$42&lt;&gt;"",COLUMN('Back data'!$A$42:$BC$42)))-N$6)/N45</f>
        <v>0.92439691619000253</v>
      </c>
      <c r="O46" s="13">
        <f t="array" ref="O46">INDEX('Back data'!$A$42:$BC$42,,MAX(IF('Back data'!$A$42:$BC$42&lt;&gt;"",COLUMN('Back data'!$A$42:$BC$42)))-O$6)/O45</f>
        <v>0.93091983745844109</v>
      </c>
      <c r="P46" s="35">
        <f t="array" ref="P46">INDEX('Back data'!$A$42:$BC$42,,MAX(IF('Back data'!$A$42:$BC$42&lt;&gt;"",COLUMN('Back data'!$A$42:$BC$42)))-P$6)/P45</f>
        <v>0.92727712007731344</v>
      </c>
    </row>
    <row r="47" spans="1:63" x14ac:dyDescent="0.35">
      <c r="A47" s="15" t="s">
        <v>79</v>
      </c>
      <c r="B47" s="16" t="s">
        <v>77</v>
      </c>
      <c r="C47" s="12" t="s">
        <v>76</v>
      </c>
      <c r="D47" s="13">
        <f t="array" ref="D47">INDEX('Back data'!$A$43:$BC$43,,MAX(IF('Back data'!$A$43:$BC$43&lt;&gt;"",COLUMN('Back data'!$A$43:$BC$43)))-D$6)/D45</f>
        <v>7.1624548736462096E-2</v>
      </c>
      <c r="E47" s="13">
        <f t="array" ref="E47">INDEX('Back data'!$A$43:$BC$43,,MAX(IF('Back data'!$A$43:$BC$43&lt;&gt;"",COLUMN('Back data'!$A$43:$BC$43)))-E$6)/E45</f>
        <v>7.0771924704508965E-2</v>
      </c>
      <c r="F47" s="13">
        <f t="array" ref="F47">INDEX('Back data'!$A$43:$BC$43,,MAX(IF('Back data'!$A$43:$BC$43&lt;&gt;"",COLUMN('Back data'!$A$43:$BC$43)))-F$6)/F45</f>
        <v>7.8463607831415344E-2</v>
      </c>
      <c r="G47" s="13">
        <f t="array" ref="G47">INDEX('Back data'!$A$43:$BC$43,,MAX(IF('Back data'!$A$43:$BC$43&lt;&gt;"",COLUMN('Back data'!$A$43:$BC$43)))-G$6)/G45</f>
        <v>7.3917634635691662E-2</v>
      </c>
      <c r="H47" s="13">
        <f t="array" ref="H47">INDEX('Back data'!$A$43:$BC$43,,MAX(IF('Back data'!$A$43:$BC$43&lt;&gt;"",COLUMN('Back data'!$A$43:$BC$43)))-H$6)/H45</f>
        <v>7.1820744917643564E-2</v>
      </c>
      <c r="I47" s="13">
        <f t="array" ref="I47">INDEX('Back data'!$A$43:$BC$43,,MAX(IF('Back data'!$A$43:$BC$43&lt;&gt;"",COLUMN('Back data'!$A$43:$BC$43)))-I$6)/I45</f>
        <v>7.0885349404505679E-2</v>
      </c>
      <c r="J47" s="13">
        <f t="array" ref="J47">INDEX('Back data'!$A$43:$BC$43,,MAX(IF('Back data'!$A$43:$BC$43&lt;&gt;"",COLUMN('Back data'!$A$43:$BC$43)))-J$6)/J45</f>
        <v>7.940481157001808E-2</v>
      </c>
      <c r="K47" s="13">
        <f t="array" ref="K47">INDEX('Back data'!$A$43:$BC$43,,MAX(IF('Back data'!$A$43:$BC$43&lt;&gt;"",COLUMN('Back data'!$A$43:$BC$43)))-K$6)/K45</f>
        <v>7.7865033941168643E-2</v>
      </c>
      <c r="L47" s="13">
        <f t="array" ref="L47">INDEX('Back data'!$A$43:$BC$43,,MAX(IF('Back data'!$A$43:$BC$43&lt;&gt;"",COLUMN('Back data'!$A$43:$BC$43)))-L$6)/L45</f>
        <v>8.3988148911503288E-2</v>
      </c>
      <c r="M47" s="13">
        <f t="array" ref="M47">INDEX('Back data'!$A$43:$BC$43,,MAX(IF('Back data'!$A$43:$BC$43&lt;&gt;"",COLUMN('Back data'!$A$43:$BC$43)))-M$6)/M45</f>
        <v>6.7688378033205626E-2</v>
      </c>
      <c r="N47" s="13">
        <f t="array" ref="N47">INDEX('Back data'!$A$43:$BC$43,,MAX(IF('Back data'!$A$43:$BC$43&lt;&gt;"",COLUMN('Back data'!$A$43:$BC$43)))-N$6)/N45</f>
        <v>7.5603083809997515E-2</v>
      </c>
      <c r="O47" s="13">
        <f t="array" ref="O47">INDEX('Back data'!$A$43:$BC$43,,MAX(IF('Back data'!$A$43:$BC$43&lt;&gt;"",COLUMN('Back data'!$A$43:$BC$43)))-O$6)/O45</f>
        <v>6.9080162541558937E-2</v>
      </c>
      <c r="P47" s="35">
        <f t="array" ref="P47">INDEX('Back data'!$A$43:$BC$43,,MAX(IF('Back data'!$A$43:$BC$43&lt;&gt;"",COLUMN('Back data'!$A$43:$BC$43)))-P$6)/P45</f>
        <v>7.272287992268664E-2</v>
      </c>
    </row>
    <row r="50" spans="1:16" x14ac:dyDescent="0.35">
      <c r="C50" s="8" t="s">
        <v>73</v>
      </c>
      <c r="D50" s="9">
        <f t="array" ref="D50">INDEX('Back data'!$A$48:$BC$48,,MAX(IF('Back data'!$A$48:$BC$48&lt;&gt;"",COLUMN('Back data'!$A$48:$BC$48)))-D$6)+INDEX('Back data'!$A$49:$BC$49,,MAX(IF('Back data'!$A$49:$BC$49&lt;&gt;"",COLUMN('Back data'!$A$49:$BC$49)))-D$6)</f>
        <v>68.38</v>
      </c>
      <c r="E50" s="9">
        <f t="array" ref="E50">INDEX('Back data'!$A$48:$BC$48,,MAX(IF('Back data'!$A$48:$BC$48&lt;&gt;"",COLUMN('Back data'!$A$48:$BC$48)))-E$6)+INDEX('Back data'!$A$49:$BC$49,,MAX(IF('Back data'!$A$49:$BC$49&lt;&gt;"",COLUMN('Back data'!$A$49:$BC$49)))-E$6)</f>
        <v>68.83</v>
      </c>
      <c r="F50" s="9">
        <f t="array" ref="F50">INDEX('Back data'!$A$48:$BC$48,,MAX(IF('Back data'!$A$48:$BC$48&lt;&gt;"",COLUMN('Back data'!$A$48:$BC$48)))-F$6)+INDEX('Back data'!$A$49:$BC$49,,MAX(IF('Back data'!$A$49:$BC$49&lt;&gt;"",COLUMN('Back data'!$A$49:$BC$49)))-F$6)</f>
        <v>66.61999999999999</v>
      </c>
      <c r="G50" s="9">
        <f t="array" ref="G50">INDEX('Back data'!$A$48:$BC$48,,MAX(IF('Back data'!$A$48:$BC$48&lt;&gt;"",COLUMN('Back data'!$A$48:$BC$48)))-G$6)+INDEX('Back data'!$A$49:$BC$49,,MAX(IF('Back data'!$A$49:$BC$49&lt;&gt;"",COLUMN('Back data'!$A$49:$BC$49)))-G$6)</f>
        <v>67.009999999999991</v>
      </c>
      <c r="H50" s="9">
        <f t="array" ref="H50">INDEX('Back data'!$A$48:$BC$48,,MAX(IF('Back data'!$A$48:$BC$48&lt;&gt;"",COLUMN('Back data'!$A$48:$BC$48)))-H$6)+INDEX('Back data'!$A$49:$BC$49,,MAX(IF('Back data'!$A$49:$BC$49&lt;&gt;"",COLUMN('Back data'!$A$49:$BC$49)))-H$6)</f>
        <v>67.97</v>
      </c>
      <c r="I50" s="9">
        <f t="array" ref="I50">INDEX('Back data'!$A$48:$BC$48,,MAX(IF('Back data'!$A$48:$BC$48&lt;&gt;"",COLUMN('Back data'!$A$48:$BC$48)))-I$6)+INDEX('Back data'!$A$49:$BC$49,,MAX(IF('Back data'!$A$49:$BC$49&lt;&gt;"",COLUMN('Back data'!$A$49:$BC$49)))-I$6)</f>
        <v>70.53</v>
      </c>
      <c r="J50" s="9">
        <f t="array" ref="J50">INDEX('Back data'!$A$48:$BC$48,,MAX(IF('Back data'!$A$48:$BC$48&lt;&gt;"",COLUMN('Back data'!$A$48:$BC$48)))-J$6)+INDEX('Back data'!$A$49:$BC$49,,MAX(IF('Back data'!$A$49:$BC$49&lt;&gt;"",COLUMN('Back data'!$A$49:$BC$49)))-J$6)</f>
        <v>72.509999999999991</v>
      </c>
      <c r="K50" s="9">
        <f t="array" ref="K50">INDEX('Back data'!$A$48:$BC$48,,MAX(IF('Back data'!$A$48:$BC$48&lt;&gt;"",COLUMN('Back data'!$A$48:$BC$48)))-K$6)+INDEX('Back data'!$A$49:$BC$49,,MAX(IF('Back data'!$A$49:$BC$49&lt;&gt;"",COLUMN('Back data'!$A$49:$BC$49)))-K$6)</f>
        <v>75.990000000000009</v>
      </c>
      <c r="L50" s="9">
        <f t="array" ref="L50">INDEX('Back data'!$A$48:$BC$48,,MAX(IF('Back data'!$A$48:$BC$48&lt;&gt;"",COLUMN('Back data'!$A$48:$BC$48)))-L$6)+INDEX('Back data'!$A$49:$BC$49,,MAX(IF('Back data'!$A$49:$BC$49&lt;&gt;"",COLUMN('Back data'!$A$49:$BC$49)))-L$6)</f>
        <v>77.349999999999994</v>
      </c>
      <c r="M50" s="9">
        <f t="array" ref="M50">INDEX('Back data'!$A$48:$BC$48,,MAX(IF('Back data'!$A$48:$BC$48&lt;&gt;"",COLUMN('Back data'!$A$48:$BC$48)))-M$6)+INDEX('Back data'!$A$49:$BC$49,,MAX(IF('Back data'!$A$49:$BC$49&lt;&gt;"",COLUMN('Back data'!$A$49:$BC$49)))-M$6)</f>
        <v>79.3</v>
      </c>
      <c r="N50" s="9">
        <f t="array" ref="N50">INDEX('Back data'!$A$48:$BC$48,,MAX(IF('Back data'!$A$48:$BC$48&lt;&gt;"",COLUMN('Back data'!$A$48:$BC$48)))-N$6)+INDEX('Back data'!$A$49:$BC$49,,MAX(IF('Back data'!$A$49:$BC$49&lt;&gt;"",COLUMN('Back data'!$A$49:$BC$49)))-N$6)</f>
        <v>79.52000000000001</v>
      </c>
      <c r="O50" s="9">
        <f t="array" ref="O50">INDEX('Back data'!$A$48:$BC$48,,MAX(IF('Back data'!$A$48:$BC$48&lt;&gt;"",COLUMN('Back data'!$A$48:$BC$48)))-O$6)+INDEX('Back data'!$A$49:$BC$49,,MAX(IF('Back data'!$A$49:$BC$49&lt;&gt;"",COLUMN('Back data'!$A$49:$BC$49)))-O$6)</f>
        <v>80.56</v>
      </c>
      <c r="P50" s="34">
        <f t="array" ref="P50">INDEX('Back data'!$A$48:$BC$48,,MAX(IF('Back data'!$A$48:$BC$48&lt;&gt;"",COLUMN('Back data'!$A$48:$BC$48)))-P$6)+INDEX('Back data'!$A$49:$BC$49,,MAX(IF('Back data'!$A$49:$BC$49&lt;&gt;"",COLUMN('Back data'!$A$49:$BC$49)))-P$6)</f>
        <v>82.16</v>
      </c>
    </row>
    <row r="51" spans="1:16" x14ac:dyDescent="0.35">
      <c r="A51" s="15" t="s">
        <v>79</v>
      </c>
      <c r="B51" s="16" t="s">
        <v>78</v>
      </c>
      <c r="C51" s="12" t="s">
        <v>75</v>
      </c>
      <c r="D51" s="13">
        <f t="array" ref="D51">INDEX('Back data'!$A$48:$BC$48,,MAX(IF('Back data'!$A$48:$BC$48&lt;&gt;"",COLUMN('Back data'!$A$48:$BC$48)))-D$6)/D50</f>
        <v>0.9720678560982744</v>
      </c>
      <c r="E51" s="13">
        <f t="array" ref="E51">INDEX('Back data'!$A$48:$BC$48,,MAX(IF('Back data'!$A$48:$BC$48&lt;&gt;"",COLUMN('Back data'!$A$48:$BC$48)))-E$6)/E50</f>
        <v>0.97166933023390956</v>
      </c>
      <c r="F51" s="13">
        <f t="array" ref="F51">INDEX('Back data'!$A$48:$BC$48,,MAX(IF('Back data'!$A$48:$BC$48&lt;&gt;"",COLUMN('Back data'!$A$48:$BC$48)))-F$6)/F50</f>
        <v>0.96892824977484249</v>
      </c>
      <c r="G51" s="13">
        <f t="array" ref="G51">INDEX('Back data'!$A$48:$BC$48,,MAX(IF('Back data'!$A$48:$BC$48&lt;&gt;"",COLUMN('Back data'!$A$48:$BC$48)))-G$6)/G50</f>
        <v>0.97358603193553206</v>
      </c>
      <c r="H51" s="13">
        <f t="array" ref="H51">INDEX('Back data'!$A$48:$BC$48,,MAX(IF('Back data'!$A$48:$BC$48&lt;&gt;"",COLUMN('Back data'!$A$48:$BC$48)))-H$6)/H50</f>
        <v>0.97072237751949397</v>
      </c>
      <c r="I51" s="13">
        <f t="array" ref="I51">INDEX('Back data'!$A$48:$BC$48,,MAX(IF('Back data'!$A$48:$BC$48&lt;&gt;"",COLUMN('Back data'!$A$48:$BC$48)))-I$6)/I50</f>
        <v>0.97490429604423656</v>
      </c>
      <c r="J51" s="13">
        <f t="array" ref="J51">INDEX('Back data'!$A$48:$BC$48,,MAX(IF('Back data'!$A$48:$BC$48&lt;&gt;"",COLUMN('Back data'!$A$48:$BC$48)))-J$6)/J50</f>
        <v>0.9755895738518825</v>
      </c>
      <c r="K51" s="13">
        <f t="array" ref="K51">INDEX('Back data'!$A$48:$BC$48,,MAX(IF('Back data'!$A$48:$BC$48&lt;&gt;"",COLUMN('Back data'!$A$48:$BC$48)))-K$6)/K50</f>
        <v>0.9757862876694301</v>
      </c>
      <c r="L51" s="13">
        <f t="array" ref="L51">INDEX('Back data'!$A$48:$BC$48,,MAX(IF('Back data'!$A$48:$BC$48&lt;&gt;"",COLUMN('Back data'!$A$48:$BC$48)))-L$6)/L50</f>
        <v>0.97698771816418872</v>
      </c>
      <c r="M51" s="13">
        <f t="array" ref="M51">INDEX('Back data'!$A$48:$BC$48,,MAX(IF('Back data'!$A$48:$BC$48&lt;&gt;"",COLUMN('Back data'!$A$48:$BC$48)))-M$6)/M50</f>
        <v>0.9789407313997478</v>
      </c>
      <c r="N51" s="13">
        <f t="array" ref="N51">INDEX('Back data'!$A$48:$BC$48,,MAX(IF('Back data'!$A$48:$BC$48&lt;&gt;"",COLUMN('Back data'!$A$48:$BC$48)))-N$6)/N50</f>
        <v>0.97962776659959749</v>
      </c>
      <c r="O51" s="13">
        <f t="array" ref="O51">INDEX('Back data'!$A$48:$BC$48,,MAX(IF('Back data'!$A$48:$BC$48&lt;&gt;"",COLUMN('Back data'!$A$48:$BC$48)))-O$6)/O50</f>
        <v>0.98398709036742793</v>
      </c>
      <c r="P51" s="35">
        <f t="array" ref="P51">INDEX('Back data'!$A$48:$BC$48,,MAX(IF('Back data'!$A$48:$BC$48&lt;&gt;"",COLUMN('Back data'!$A$48:$BC$48)))-P$6)/P50</f>
        <v>0.98673320350535532</v>
      </c>
    </row>
    <row r="52" spans="1:16" x14ac:dyDescent="0.35">
      <c r="A52" s="15" t="s">
        <v>79</v>
      </c>
      <c r="B52" s="16" t="s">
        <v>78</v>
      </c>
      <c r="C52" s="12" t="s">
        <v>76</v>
      </c>
      <c r="D52" s="13">
        <f t="array" ref="D52">INDEX('Back data'!$A$49:$BC$49,,MAX(IF('Back data'!$A$49:$BC$49&lt;&gt;"",COLUMN('Back data'!$A$49:$BC$49)))-D$6)/D50</f>
        <v>2.7932143901725652E-2</v>
      </c>
      <c r="E52" s="13">
        <f t="array" ref="E52">INDEX('Back data'!$A$49:$BC$49,,MAX(IF('Back data'!$A$49:$BC$49&lt;&gt;"",COLUMN('Back data'!$A$49:$BC$49)))-E$6)/E50</f>
        <v>2.8330669766090368E-2</v>
      </c>
      <c r="F52" s="13">
        <f t="array" ref="F52">INDEX('Back data'!$A$49:$BC$49,,MAX(IF('Back data'!$A$49:$BC$49&lt;&gt;"",COLUMN('Back data'!$A$49:$BC$49)))-F$6)/F50</f>
        <v>3.1071750225157613E-2</v>
      </c>
      <c r="G52" s="13">
        <f t="array" ref="G52">INDEX('Back data'!$A$49:$BC$49,,MAX(IF('Back data'!$A$49:$BC$49&lt;&gt;"",COLUMN('Back data'!$A$49:$BC$49)))-G$6)/G50</f>
        <v>2.6413968064467993E-2</v>
      </c>
      <c r="H52" s="13">
        <f t="array" ref="H52">INDEX('Back data'!$A$49:$BC$49,,MAX(IF('Back data'!$A$49:$BC$49&lt;&gt;"",COLUMN('Back data'!$A$49:$BC$49)))-H$6)/H50</f>
        <v>2.9277622480506107E-2</v>
      </c>
      <c r="I52" s="13">
        <f t="array" ref="I52">INDEX('Back data'!$A$49:$BC$49,,MAX(IF('Back data'!$A$49:$BC$49&lt;&gt;"",COLUMN('Back data'!$A$49:$BC$49)))-I$6)/I50</f>
        <v>2.5095703955763504E-2</v>
      </c>
      <c r="J52" s="13">
        <f t="array" ref="J52">INDEX('Back data'!$A$49:$BC$49,,MAX(IF('Back data'!$A$49:$BC$49&lt;&gt;"",COLUMN('Back data'!$A$49:$BC$49)))-J$6)/J50</f>
        <v>2.4410426148117503E-2</v>
      </c>
      <c r="K52" s="13">
        <f t="array" ref="K52">INDEX('Back data'!$A$49:$BC$49,,MAX(IF('Back data'!$A$49:$BC$49&lt;&gt;"",COLUMN('Back data'!$A$49:$BC$49)))-K$6)/K50</f>
        <v>2.4213712330569809E-2</v>
      </c>
      <c r="L52" s="13">
        <f t="array" ref="L52">INDEX('Back data'!$A$49:$BC$49,,MAX(IF('Back data'!$A$49:$BC$49&lt;&gt;"",COLUMN('Back data'!$A$49:$BC$49)))-L$6)/L50</f>
        <v>2.3012281835811249E-2</v>
      </c>
      <c r="M52" s="13">
        <f t="array" ref="M52">INDEX('Back data'!$A$49:$BC$49,,MAX(IF('Back data'!$A$49:$BC$49&lt;&gt;"",COLUMN('Back data'!$A$49:$BC$49)))-M$6)/M50</f>
        <v>2.1059268600252208E-2</v>
      </c>
      <c r="N52" s="13">
        <f t="array" ref="N52">INDEX('Back data'!$A$49:$BC$49,,MAX(IF('Back data'!$A$49:$BC$49&lt;&gt;"",COLUMN('Back data'!$A$49:$BC$49)))-N$6)/N50</f>
        <v>2.0372233400402413E-2</v>
      </c>
      <c r="O52" s="13">
        <f t="array" ref="O52">INDEX('Back data'!$A$49:$BC$49,,MAX(IF('Back data'!$A$49:$BC$49&lt;&gt;"",COLUMN('Back data'!$A$49:$BC$49)))-O$6)/O50</f>
        <v>1.6012909632571997E-2</v>
      </c>
      <c r="P52" s="35">
        <f t="array" ref="P52">INDEX('Back data'!$A$49:$BC$49,,MAX(IF('Back data'!$A$49:$BC$49&lt;&gt;"",COLUMN('Back data'!$A$49:$BC$49)))-P$6)/P50</f>
        <v>1.3266796494644597E-2</v>
      </c>
    </row>
    <row r="55" spans="1:16" x14ac:dyDescent="0.35">
      <c r="C55" s="8" t="s">
        <v>73</v>
      </c>
      <c r="D55" s="9">
        <f t="array" ref="D55">INDEX('Back data'!$A$262:$BC$262,,MAX(IF('Back data'!$A$262:$BC$262&lt;&gt;"",COLUMN('Back data'!$A$262:$BC$262)))-D$6)+INDEX('Back data'!$A$263:$BC$263,,MAX(IF('Back data'!$A$263:$BC$263&lt;&gt;"",COLUMN('Back data'!$A$263:$BC$263)))-D$6)</f>
        <v>67.06</v>
      </c>
      <c r="E55" s="9">
        <f t="array" ref="E55">INDEX('Back data'!$A$262:$BC$262,,MAX(IF('Back data'!$A$262:$BC$262&lt;&gt;"",COLUMN('Back data'!$A$262:$BC$262)))-E$6)+INDEX('Back data'!$A$263:$BC$263,,MAX(IF('Back data'!$A$263:$BC$263&lt;&gt;"",COLUMN('Back data'!$A$263:$BC$263)))-E$6)</f>
        <v>66.19</v>
      </c>
      <c r="F55" s="9">
        <f t="array" ref="F55">INDEX('Back data'!$A$262:$BC$262,,MAX(IF('Back data'!$A$262:$BC$262&lt;&gt;"",COLUMN('Back data'!$A$262:$BC$262)))-F$6)+INDEX('Back data'!$A$263:$BC$263,,MAX(IF('Back data'!$A$263:$BC$263&lt;&gt;"",COLUMN('Back data'!$A$263:$BC$263)))-F$6)</f>
        <v>65.11</v>
      </c>
      <c r="G55" s="9">
        <f t="array" ref="G55">INDEX('Back data'!$A$262:$BC$262,,MAX(IF('Back data'!$A$262:$BC$262&lt;&gt;"",COLUMN('Back data'!$A$262:$BC$262)))-G$6)+INDEX('Back data'!$A$263:$BC$263,,MAX(IF('Back data'!$A$263:$BC$263&lt;&gt;"",COLUMN('Back data'!$A$263:$BC$263)))-G$6)</f>
        <v>64.19</v>
      </c>
      <c r="H55" s="9">
        <f t="array" ref="H55">INDEX('Back data'!$A$262:$BC$262,,MAX(IF('Back data'!$A$262:$BC$262&lt;&gt;"",COLUMN('Back data'!$A$262:$BC$262)))-H$6)+INDEX('Back data'!$A$263:$BC$263,,MAX(IF('Back data'!$A$263:$BC$263&lt;&gt;"",COLUMN('Back data'!$A$263:$BC$263)))-H$6)</f>
        <v>65.59</v>
      </c>
      <c r="I55" s="9">
        <f t="array" ref="I55">INDEX('Back data'!$A$262:$BC$262,,MAX(IF('Back data'!$A$262:$BC$262&lt;&gt;"",COLUMN('Back data'!$A$262:$BC$262)))-I$6)+INDEX('Back data'!$A$263:$BC$263,,MAX(IF('Back data'!$A$263:$BC$263&lt;&gt;"",COLUMN('Back data'!$A$263:$BC$263)))-I$6)</f>
        <v>66.740000000000009</v>
      </c>
      <c r="J55" s="9">
        <f t="array" ref="J55">INDEX('Back data'!$A$262:$BC$262,,MAX(IF('Back data'!$A$262:$BC$262&lt;&gt;"",COLUMN('Back data'!$A$262:$BC$262)))-J$6)+INDEX('Back data'!$A$263:$BC$263,,MAX(IF('Back data'!$A$263:$BC$263&lt;&gt;"",COLUMN('Back data'!$A$263:$BC$263)))-J$6)</f>
        <v>69.63</v>
      </c>
      <c r="K55" s="9">
        <f t="array" ref="K55">INDEX('Back data'!$A$262:$BC$262,,MAX(IF('Back data'!$A$262:$BC$262&lt;&gt;"",COLUMN('Back data'!$A$262:$BC$262)))-K$6)+INDEX('Back data'!$A$263:$BC$263,,MAX(IF('Back data'!$A$263:$BC$263&lt;&gt;"",COLUMN('Back data'!$A$263:$BC$263)))-K$6)</f>
        <v>73.11</v>
      </c>
      <c r="L55" s="9">
        <f t="array" ref="L55">INDEX('Back data'!$A$262:$BC$262,,MAX(IF('Back data'!$A$262:$BC$262&lt;&gt;"",COLUMN('Back data'!$A$262:$BC$262)))-L$6)+INDEX('Back data'!$A$263:$BC$263,,MAX(IF('Back data'!$A$263:$BC$263&lt;&gt;"",COLUMN('Back data'!$A$263:$BC$263)))-L$6)</f>
        <v>73.959999999999994</v>
      </c>
      <c r="M55" s="9">
        <f t="array" ref="M55">INDEX('Back data'!$A$262:$BC$262,,MAX(IF('Back data'!$A$262:$BC$262&lt;&gt;"",COLUMN('Back data'!$A$262:$BC$262)))-M$6)+INDEX('Back data'!$A$263:$BC$263,,MAX(IF('Back data'!$A$263:$BC$263&lt;&gt;"",COLUMN('Back data'!$A$263:$BC$263)))-M$6)</f>
        <v>75.55</v>
      </c>
      <c r="N55" s="9">
        <f t="array" ref="N55">INDEX('Back data'!$A$262:$BC$262,,MAX(IF('Back data'!$A$262:$BC$262&lt;&gt;"",COLUMN('Back data'!$A$262:$BC$262)))-N$6)+INDEX('Back data'!$A$263:$BC$263,,MAX(IF('Back data'!$A$263:$BC$263&lt;&gt;"",COLUMN('Back data'!$A$263:$BC$263)))-N$6)</f>
        <v>78.210000000000008</v>
      </c>
      <c r="O55" s="9">
        <f t="array" ref="O55">INDEX('Back data'!$A$262:$BC$262,,MAX(IF('Back data'!$A$262:$BC$262&lt;&gt;"",COLUMN('Back data'!$A$262:$BC$262)))-O$6)+INDEX('Back data'!$A$263:$BC$263,,MAX(IF('Back data'!$A$263:$BC$263&lt;&gt;"",COLUMN('Back data'!$A$263:$BC$263)))-O$6)</f>
        <v>79.149999999999991</v>
      </c>
      <c r="P55" s="34">
        <f t="array" ref="P55">INDEX('Back data'!$A$262:$BC$262,,MAX(IF('Back data'!$A$262:$BC$262&lt;&gt;"",COLUMN('Back data'!$A$262:$BC$262)))-P$6)+INDEX('Back data'!$A$263:$BC$263,,MAX(IF('Back data'!$A$263:$BC$263&lt;&gt;"",COLUMN('Back data'!$A$263:$BC$263)))-P$6)</f>
        <v>80.23</v>
      </c>
    </row>
    <row r="56" spans="1:16" x14ac:dyDescent="0.35">
      <c r="A56" s="15" t="s">
        <v>79</v>
      </c>
      <c r="B56" s="16" t="s">
        <v>62</v>
      </c>
      <c r="C56" s="12" t="s">
        <v>75</v>
      </c>
      <c r="D56" s="13">
        <f t="array" ref="D56">INDEX('Back data'!$A$262:$BC$262,,MAX(IF('Back data'!$A$262:$BC$262&lt;&gt;"",COLUMN('Back data'!$A$262:$BC$262)))-D$6)/D55</f>
        <v>0.93021175067104089</v>
      </c>
      <c r="E56" s="13">
        <f t="array" ref="E56">INDEX('Back data'!$A$262:$BC$262,,MAX(IF('Back data'!$A$262:$BC$262&lt;&gt;"",COLUMN('Back data'!$A$262:$BC$262)))-E$6)/E55</f>
        <v>0.9416830336908899</v>
      </c>
      <c r="F56" s="13">
        <f t="array" ref="F56">INDEX('Back data'!$A$262:$BC$262,,MAX(IF('Back data'!$A$262:$BC$262&lt;&gt;"",COLUMN('Back data'!$A$262:$BC$262)))-F$6)/F55</f>
        <v>0.92673936415297198</v>
      </c>
      <c r="G56" s="13">
        <f t="array" ref="G56">INDEX('Back data'!$A$262:$BC$262,,MAX(IF('Back data'!$A$262:$BC$262&lt;&gt;"",COLUMN('Back data'!$A$262:$BC$262)))-G$6)/G55</f>
        <v>0.92662408474840319</v>
      </c>
      <c r="H56" s="13">
        <f t="array" ref="H56">INDEX('Back data'!$A$262:$BC$262,,MAX(IF('Back data'!$A$262:$BC$262&lt;&gt;"",COLUMN('Back data'!$A$262:$BC$262)))-H$6)/H55</f>
        <v>0.92910504650099091</v>
      </c>
      <c r="I56" s="13">
        <f t="array" ref="I56">INDEX('Back data'!$A$262:$BC$262,,MAX(IF('Back data'!$A$262:$BC$262&lt;&gt;"",COLUMN('Back data'!$A$262:$BC$262)))-I$6)/I55</f>
        <v>0.93302367395864538</v>
      </c>
      <c r="J56" s="13">
        <f t="array" ref="J56">INDEX('Back data'!$A$262:$BC$262,,MAX(IF('Back data'!$A$262:$BC$262&lt;&gt;"",COLUMN('Back data'!$A$262:$BC$262)))-J$6)/J55</f>
        <v>0.93106419646704008</v>
      </c>
      <c r="K56" s="13">
        <f t="array" ref="K56">INDEX('Back data'!$A$262:$BC$262,,MAX(IF('Back data'!$A$262:$BC$262&lt;&gt;"",COLUMN('Back data'!$A$262:$BC$262)))-K$6)/K55</f>
        <v>0.93133634249760644</v>
      </c>
      <c r="L56" s="13">
        <f t="array" ref="L56">INDEX('Back data'!$A$262:$BC$262,,MAX(IF('Back data'!$A$262:$BC$262&lt;&gt;"",COLUMN('Back data'!$A$262:$BC$262)))-L$6)/L55</f>
        <v>0.92306652244456466</v>
      </c>
      <c r="M56" s="13">
        <f t="array" ref="M56">INDEX('Back data'!$A$262:$BC$262,,MAX(IF('Back data'!$A$262:$BC$262&lt;&gt;"",COLUMN('Back data'!$A$262:$BC$262)))-M$6)/M55</f>
        <v>0.93381866313699535</v>
      </c>
      <c r="N56" s="13">
        <f t="array" ref="N56">INDEX('Back data'!$A$262:$BC$262,,MAX(IF('Back data'!$A$262:$BC$262&lt;&gt;"",COLUMN('Back data'!$A$262:$BC$262)))-N$6)/N55</f>
        <v>0.9203426671781102</v>
      </c>
      <c r="O56" s="13">
        <f t="array" ref="O56">INDEX('Back data'!$A$262:$BC$262,,MAX(IF('Back data'!$A$262:$BC$262&lt;&gt;"",COLUMN('Back data'!$A$262:$BC$262)))-O$6)/O55</f>
        <v>0.92747946936197101</v>
      </c>
      <c r="P56" s="35">
        <f t="array" ref="P56">INDEX('Back data'!$A$262:$BC$262,,MAX(IF('Back data'!$A$262:$BC$262&lt;&gt;"",COLUMN('Back data'!$A$262:$BC$262)))-P$6)/P55</f>
        <v>0.93967343886326804</v>
      </c>
    </row>
    <row r="57" spans="1:16" x14ac:dyDescent="0.35">
      <c r="A57" s="15" t="s">
        <v>79</v>
      </c>
      <c r="B57" s="16" t="s">
        <v>62</v>
      </c>
      <c r="C57" s="12" t="s">
        <v>76</v>
      </c>
      <c r="D57" s="13">
        <f t="array" ref="D57">INDEX('Back data'!$A$263:$BC$263,,MAX(IF('Back data'!$A$263:$BC$263&lt;&gt;"",COLUMN('Back data'!$A$263:$BC$263)))-D$6)/D55</f>
        <v>6.9788249328959134E-2</v>
      </c>
      <c r="E57" s="13">
        <f t="array" ref="E57">INDEX('Back data'!$A$263:$BC$263,,MAX(IF('Back data'!$A$263:$BC$263&lt;&gt;"",COLUMN('Back data'!$A$263:$BC$263)))-E$6)/E55</f>
        <v>5.8316966309110138E-2</v>
      </c>
      <c r="F57" s="13">
        <f t="array" ref="F57">INDEX('Back data'!$A$263:$BC$263,,MAX(IF('Back data'!$A$263:$BC$263&lt;&gt;"",COLUMN('Back data'!$A$263:$BC$263)))-F$6)/F55</f>
        <v>7.3260635847028105E-2</v>
      </c>
      <c r="G57" s="13">
        <f t="array" ref="G57">INDEX('Back data'!$A$263:$BC$263,,MAX(IF('Back data'!$A$263:$BC$263&lt;&gt;"",COLUMN('Back data'!$A$263:$BC$263)))-G$6)/G55</f>
        <v>7.3375915251596827E-2</v>
      </c>
      <c r="H57" s="13">
        <f t="array" ref="H57">INDEX('Back data'!$A$263:$BC$263,,MAX(IF('Back data'!$A$263:$BC$263&lt;&gt;"",COLUMN('Back data'!$A$263:$BC$263)))-H$6)/H55</f>
        <v>7.0894953499008997E-2</v>
      </c>
      <c r="I57" s="13">
        <f t="array" ref="I57">INDEX('Back data'!$A$263:$BC$263,,MAX(IF('Back data'!$A$263:$BC$263&lt;&gt;"",COLUMN('Back data'!$A$263:$BC$263)))-I$6)/I55</f>
        <v>6.6976326041354492E-2</v>
      </c>
      <c r="J57" s="13">
        <f t="array" ref="J57">INDEX('Back data'!$A$263:$BC$263,,MAX(IF('Back data'!$A$263:$BC$263&lt;&gt;"",COLUMN('Back data'!$A$263:$BC$263)))-J$6)/J55</f>
        <v>6.893580353295993E-2</v>
      </c>
      <c r="K57" s="13">
        <f t="array" ref="K57">INDEX('Back data'!$A$263:$BC$263,,MAX(IF('Back data'!$A$263:$BC$263&lt;&gt;"",COLUMN('Back data'!$A$263:$BC$263)))-K$6)/K55</f>
        <v>6.8663657502393644E-2</v>
      </c>
      <c r="L57" s="13">
        <f t="array" ref="L57">INDEX('Back data'!$A$263:$BC$263,,MAX(IF('Back data'!$A$263:$BC$263&lt;&gt;"",COLUMN('Back data'!$A$263:$BC$263)))-L$6)/L55</f>
        <v>7.6933477555435378E-2</v>
      </c>
      <c r="M57" s="13">
        <f t="array" ref="M57">INDEX('Back data'!$A$263:$BC$263,,MAX(IF('Back data'!$A$263:$BC$263&lt;&gt;"",COLUMN('Back data'!$A$263:$BC$263)))-M$6)/M55</f>
        <v>6.6181336863004633E-2</v>
      </c>
      <c r="N57" s="13">
        <f t="array" ref="N57">INDEX('Back data'!$A$263:$BC$263,,MAX(IF('Back data'!$A$263:$BC$263&lt;&gt;"",COLUMN('Back data'!$A$263:$BC$263)))-N$6)/N55</f>
        <v>7.9657332821889776E-2</v>
      </c>
      <c r="O57" s="13">
        <f t="array" ref="O57">INDEX('Back data'!$A$263:$BC$263,,MAX(IF('Back data'!$A$263:$BC$263&lt;&gt;"",COLUMN('Back data'!$A$263:$BC$263)))-O$6)/O55</f>
        <v>7.2520530638029074E-2</v>
      </c>
      <c r="P57" s="35">
        <f t="array" ref="P57">INDEX('Back data'!$A$263:$BC$263,,MAX(IF('Back data'!$A$263:$BC$263&lt;&gt;"",COLUMN('Back data'!$A$263:$BC$263)))-P$6)/P55</f>
        <v>6.032656113673189E-2</v>
      </c>
    </row>
    <row r="60" spans="1:16" x14ac:dyDescent="0.35">
      <c r="C60" s="8" t="s">
        <v>73</v>
      </c>
      <c r="D60" s="9">
        <f t="array" ref="D60">INDEX('Back data'!$A$268:$BC$268,,MAX(IF('Back data'!$A$268:$BC$268&lt;&gt;"",COLUMN('Back data'!$A$268:$BC$268)))-D$6)+INDEX('Back data'!$A$269:$BC$269,,MAX(IF('Back data'!$A$269:$BC$269&lt;&gt;"",COLUMN('Back data'!$A$269:$BC$269)))-D$6)</f>
        <v>69.040000000000006</v>
      </c>
      <c r="E60" s="9">
        <f t="array" ref="E60">INDEX('Back data'!$A$268:$BC$268,,MAX(IF('Back data'!$A$268:$BC$268&lt;&gt;"",COLUMN('Back data'!$A$268:$BC$268)))-E$6)+INDEX('Back data'!$A$269:$BC$269,,MAX(IF('Back data'!$A$269:$BC$269&lt;&gt;"",COLUMN('Back data'!$A$269:$BC$269)))-E$6)</f>
        <v>69.180000000000007</v>
      </c>
      <c r="F60" s="9">
        <f t="array" ref="F60">INDEX('Back data'!$A$268:$BC$268,,MAX(IF('Back data'!$A$268:$BC$268&lt;&gt;"",COLUMN('Back data'!$A$268:$BC$268)))-F$6)+INDEX('Back data'!$A$269:$BC$269,,MAX(IF('Back data'!$A$269:$BC$269&lt;&gt;"",COLUMN('Back data'!$A$269:$BC$269)))-F$6)</f>
        <v>66.77</v>
      </c>
      <c r="G60" s="9">
        <f t="array" ref="G60">INDEX('Back data'!$A$268:$BC$268,,MAX(IF('Back data'!$A$268:$BC$268&lt;&gt;"",COLUMN('Back data'!$A$268:$BC$268)))-G$6)+INDEX('Back data'!$A$269:$BC$269,,MAX(IF('Back data'!$A$269:$BC$269&lt;&gt;"",COLUMN('Back data'!$A$269:$BC$269)))-G$6)</f>
        <v>67.39</v>
      </c>
      <c r="H60" s="9">
        <f t="array" ref="H60">INDEX('Back data'!$A$268:$BC$268,,MAX(IF('Back data'!$A$268:$BC$268&lt;&gt;"",COLUMN('Back data'!$A$268:$BC$268)))-H$6)+INDEX('Back data'!$A$269:$BC$269,,MAX(IF('Back data'!$A$269:$BC$269&lt;&gt;"",COLUMN('Back data'!$A$269:$BC$269)))-H$6)</f>
        <v>68.010000000000005</v>
      </c>
      <c r="I60" s="9">
        <f t="array" ref="I60">INDEX('Back data'!$A$268:$BC$268,,MAX(IF('Back data'!$A$268:$BC$268&lt;&gt;"",COLUMN('Back data'!$A$268:$BC$268)))-I$6)+INDEX('Back data'!$A$269:$BC$269,,MAX(IF('Back data'!$A$269:$BC$269&lt;&gt;"",COLUMN('Back data'!$A$269:$BC$269)))-I$6)</f>
        <v>71.03</v>
      </c>
      <c r="J60" s="9">
        <f t="array" ref="J60">INDEX('Back data'!$A$268:$BC$268,,MAX(IF('Back data'!$A$268:$BC$268&lt;&gt;"",COLUMN('Back data'!$A$268:$BC$268)))-J$6)+INDEX('Back data'!$A$269:$BC$269,,MAX(IF('Back data'!$A$269:$BC$269&lt;&gt;"",COLUMN('Back data'!$A$269:$BC$269)))-J$6)</f>
        <v>72.66</v>
      </c>
      <c r="K60" s="9">
        <f t="array" ref="K60">INDEX('Back data'!$A$268:$BC$268,,MAX(IF('Back data'!$A$268:$BC$268&lt;&gt;"",COLUMN('Back data'!$A$268:$BC$268)))-K$6)+INDEX('Back data'!$A$269:$BC$269,,MAX(IF('Back data'!$A$269:$BC$269&lt;&gt;"",COLUMN('Back data'!$A$269:$BC$269)))-K$6)</f>
        <v>76.240000000000009</v>
      </c>
      <c r="L60" s="9">
        <f t="array" ref="L60">INDEX('Back data'!$A$268:$BC$268,,MAX(IF('Back data'!$A$268:$BC$268&lt;&gt;"",COLUMN('Back data'!$A$268:$BC$268)))-L$6)+INDEX('Back data'!$A$269:$BC$269,,MAX(IF('Back data'!$A$269:$BC$269&lt;&gt;"",COLUMN('Back data'!$A$269:$BC$269)))-L$6)</f>
        <v>78.349999999999994</v>
      </c>
      <c r="M60" s="9">
        <f t="array" ref="M60">INDEX('Back data'!$A$268:$BC$268,,MAX(IF('Back data'!$A$268:$BC$268&lt;&gt;"",COLUMN('Back data'!$A$268:$BC$268)))-M$6)+INDEX('Back data'!$A$269:$BC$269,,MAX(IF('Back data'!$A$269:$BC$269&lt;&gt;"",COLUMN('Back data'!$A$269:$BC$269)))-M$6)</f>
        <v>79.760000000000005</v>
      </c>
      <c r="N60" s="9">
        <f t="array" ref="N60">INDEX('Back data'!$A$268:$BC$268,,MAX(IF('Back data'!$A$268:$BC$268&lt;&gt;"",COLUMN('Back data'!$A$268:$BC$268)))-N$6)+INDEX('Back data'!$A$269:$BC$269,,MAX(IF('Back data'!$A$269:$BC$269&lt;&gt;"",COLUMN('Back data'!$A$269:$BC$269)))-N$6)</f>
        <v>79.95</v>
      </c>
      <c r="O60" s="9">
        <f t="array" ref="O60">INDEX('Back data'!$A$268:$BC$268,,MAX(IF('Back data'!$A$268:$BC$268&lt;&gt;"",COLUMN('Back data'!$A$268:$BC$268)))-O$6)+INDEX('Back data'!$A$269:$BC$269,,MAX(IF('Back data'!$A$269:$BC$269&lt;&gt;"",COLUMN('Back data'!$A$269:$BC$269)))-O$6)</f>
        <v>81.23</v>
      </c>
      <c r="P60" s="34">
        <f t="array" ref="P60">INDEX('Back data'!$A$268:$BC$268,,MAX(IF('Back data'!$A$268:$BC$268&lt;&gt;"",COLUMN('Back data'!$A$268:$BC$268)))-P$6)+INDEX('Back data'!$A$269:$BC$269,,MAX(IF('Back data'!$A$269:$BC$269&lt;&gt;"",COLUMN('Back data'!$A$269:$BC$269)))-P$6)</f>
        <v>82.710000000000008</v>
      </c>
    </row>
    <row r="61" spans="1:16" x14ac:dyDescent="0.35">
      <c r="A61" s="15" t="s">
        <v>79</v>
      </c>
      <c r="B61" s="16" t="s">
        <v>67</v>
      </c>
      <c r="C61" s="12" t="s">
        <v>75</v>
      </c>
      <c r="D61" s="13">
        <f t="array" ref="D61">INDEX('Back data'!$A$268:$BC$268,,MAX(IF('Back data'!$A$268:$BC$268&lt;&gt;"",COLUMN('Back data'!$A$268:$BC$268)))-D$6)/D60</f>
        <v>0.98131517960602543</v>
      </c>
      <c r="E61" s="13">
        <f t="array" ref="E61">INDEX('Back data'!$A$268:$BC$268,,MAX(IF('Back data'!$A$268:$BC$268&lt;&gt;"",COLUMN('Back data'!$A$268:$BC$268)))-E$6)/E60</f>
        <v>0.98063023995374377</v>
      </c>
      <c r="F61" s="13">
        <f t="array" ref="F61">INDEX('Back data'!$A$268:$BC$268,,MAX(IF('Back data'!$A$268:$BC$268&lt;&gt;"",COLUMN('Back data'!$A$268:$BC$268)))-F$6)/F60</f>
        <v>0.98023064250411873</v>
      </c>
      <c r="G61" s="13">
        <f t="array" ref="G61">INDEX('Back data'!$A$268:$BC$268,,MAX(IF('Back data'!$A$268:$BC$268&lt;&gt;"",COLUMN('Back data'!$A$268:$BC$268)))-G$6)/G60</f>
        <v>0.98159964386407483</v>
      </c>
      <c r="H61" s="13">
        <f t="array" ref="H61">INDEX('Back data'!$A$268:$BC$268,,MAX(IF('Back data'!$A$268:$BC$268&lt;&gt;"",COLUMN('Back data'!$A$268:$BC$268)))-H$6)/H60</f>
        <v>0.98206146154977214</v>
      </c>
      <c r="I61" s="13">
        <f t="array" ref="I61">INDEX('Back data'!$A$268:$BC$268,,MAX(IF('Back data'!$A$268:$BC$268&lt;&gt;"",COLUMN('Back data'!$A$268:$BC$268)))-I$6)/I60</f>
        <v>0.98212023088835709</v>
      </c>
      <c r="J61" s="13">
        <f t="array" ref="J61">INDEX('Back data'!$A$268:$BC$268,,MAX(IF('Back data'!$A$268:$BC$268&lt;&gt;"",COLUMN('Back data'!$A$268:$BC$268)))-J$6)/J60</f>
        <v>0.98183319570602812</v>
      </c>
      <c r="K61" s="13">
        <f t="array" ref="K61">INDEX('Back data'!$A$268:$BC$268,,MAX(IF('Back data'!$A$268:$BC$268&lt;&gt;"",COLUMN('Back data'!$A$268:$BC$268)))-K$6)/K60</f>
        <v>0.98307974816369348</v>
      </c>
      <c r="L61" s="13">
        <f t="array" ref="L61">INDEX('Back data'!$A$268:$BC$268,,MAX(IF('Back data'!$A$268:$BC$268&lt;&gt;"",COLUMN('Back data'!$A$268:$BC$268)))-L$6)/L60</f>
        <v>0.9836630504148054</v>
      </c>
      <c r="M61" s="13">
        <f t="array" ref="M61">INDEX('Back data'!$A$268:$BC$268,,MAX(IF('Back data'!$A$268:$BC$268&lt;&gt;"",COLUMN('Back data'!$A$268:$BC$268)))-M$6)/M60</f>
        <v>0.98432798395185561</v>
      </c>
      <c r="N61" s="13">
        <f t="array" ref="N61">INDEX('Back data'!$A$268:$BC$268,,MAX(IF('Back data'!$A$268:$BC$268&lt;&gt;"",COLUMN('Back data'!$A$268:$BC$268)))-N$6)/N60</f>
        <v>0.98461538461538456</v>
      </c>
      <c r="O61" s="13">
        <f t="array" ref="O61">INDEX('Back data'!$A$268:$BC$268,,MAX(IF('Back data'!$A$268:$BC$268&lt;&gt;"",COLUMN('Back data'!$A$268:$BC$268)))-O$6)/O60</f>
        <v>0.9859657761910624</v>
      </c>
      <c r="P61" s="35">
        <f t="array" ref="P61">INDEX('Back data'!$A$268:$BC$268,,MAX(IF('Back data'!$A$268:$BC$268&lt;&gt;"",COLUMN('Back data'!$A$268:$BC$268)))-P$6)/P60</f>
        <v>0.98609599806553005</v>
      </c>
    </row>
    <row r="62" spans="1:16" x14ac:dyDescent="0.35">
      <c r="A62" s="15" t="s">
        <v>79</v>
      </c>
      <c r="B62" s="16" t="s">
        <v>67</v>
      </c>
      <c r="C62" s="12" t="s">
        <v>76</v>
      </c>
      <c r="D62" s="13">
        <f t="array" ref="D62">INDEX('Back data'!$A$269:$BC$269,,MAX(IF('Back data'!$A$269:$BC$269&lt;&gt;"",COLUMN('Back data'!$A$269:$BC$269)))-D$6)/D60</f>
        <v>1.8684820393974507E-2</v>
      </c>
      <c r="E62" s="13">
        <f t="array" ref="E62">INDEX('Back data'!$A$269:$BC$269,,MAX(IF('Back data'!$A$269:$BC$269&lt;&gt;"",COLUMN('Back data'!$A$269:$BC$269)))-E$6)/E60</f>
        <v>1.9369760046256141E-2</v>
      </c>
      <c r="F62" s="13">
        <f t="array" ref="F62">INDEX('Back data'!$A$269:$BC$269,,MAX(IF('Back data'!$A$269:$BC$269&lt;&gt;"",COLUMN('Back data'!$A$269:$BC$269)))-F$6)/F60</f>
        <v>1.9769357495881386E-2</v>
      </c>
      <c r="G62" s="13">
        <f t="array" ref="G62">INDEX('Back data'!$A$269:$BC$269,,MAX(IF('Back data'!$A$269:$BC$269&lt;&gt;"",COLUMN('Back data'!$A$269:$BC$269)))-G$6)/G60</f>
        <v>1.8400356135925212E-2</v>
      </c>
      <c r="H62" s="13">
        <f t="array" ref="H62">INDEX('Back data'!$A$269:$BC$269,,MAX(IF('Back data'!$A$269:$BC$269&lt;&gt;"",COLUMN('Back data'!$A$269:$BC$269)))-H$6)/H60</f>
        <v>1.7938538450227907E-2</v>
      </c>
      <c r="I62" s="13">
        <f t="array" ref="I62">INDEX('Back data'!$A$269:$BC$269,,MAX(IF('Back data'!$A$269:$BC$269&lt;&gt;"",COLUMN('Back data'!$A$269:$BC$269)))-I$6)/I60</f>
        <v>1.7879769111642969E-2</v>
      </c>
      <c r="J62" s="13">
        <f t="array" ref="J62">INDEX('Back data'!$A$269:$BC$269,,MAX(IF('Back data'!$A$269:$BC$269&lt;&gt;"",COLUMN('Back data'!$A$269:$BC$269)))-J$6)/J60</f>
        <v>1.8166804293971925E-2</v>
      </c>
      <c r="K62" s="13">
        <f t="array" ref="K62">INDEX('Back data'!$A$269:$BC$269,,MAX(IF('Back data'!$A$269:$BC$269&lt;&gt;"",COLUMN('Back data'!$A$269:$BC$269)))-K$6)/K60</f>
        <v>1.69202518363064E-2</v>
      </c>
      <c r="L62" s="13">
        <f t="array" ref="L62">INDEX('Back data'!$A$269:$BC$269,,MAX(IF('Back data'!$A$269:$BC$269&lt;&gt;"",COLUMN('Back data'!$A$269:$BC$269)))-L$6)/L60</f>
        <v>1.6336949585194643E-2</v>
      </c>
      <c r="M62" s="13">
        <f t="array" ref="M62">INDEX('Back data'!$A$269:$BC$269,,MAX(IF('Back data'!$A$269:$BC$269&lt;&gt;"",COLUMN('Back data'!$A$269:$BC$269)))-M$6)/M60</f>
        <v>1.5672016048144433E-2</v>
      </c>
      <c r="N62" s="13">
        <f t="array" ref="N62">INDEX('Back data'!$A$269:$BC$269,,MAX(IF('Back data'!$A$269:$BC$269&lt;&gt;"",COLUMN('Back data'!$A$269:$BC$269)))-N$6)/N60</f>
        <v>1.5384615384615384E-2</v>
      </c>
      <c r="O62" s="13">
        <f t="array" ref="O62">INDEX('Back data'!$A$269:$BC$269,,MAX(IF('Back data'!$A$269:$BC$269&lt;&gt;"",COLUMN('Back data'!$A$269:$BC$269)))-O$6)/O60</f>
        <v>1.4034223808937582E-2</v>
      </c>
      <c r="P62" s="35">
        <f t="array" ref="P62">INDEX('Back data'!$A$269:$BC$269,,MAX(IF('Back data'!$A$269:$BC$269&lt;&gt;"",COLUMN('Back data'!$A$269:$BC$269)))-P$6)/P60</f>
        <v>1.3904001934469832E-2</v>
      </c>
    </row>
    <row r="65" spans="1:16" x14ac:dyDescent="0.35">
      <c r="C65" s="8" t="s">
        <v>73</v>
      </c>
      <c r="D65" s="9">
        <f t="array" ref="D65">INDEX('Back data'!$A$274:$BC$274,,MAX(IF('Back data'!$A$274:$BC$274&lt;&gt;"",COLUMN('Back data'!$A$274:$BC$274)))-D$6)+INDEX('Back data'!$A$275:$BC$275,,MAX(IF('Back data'!$A$275:$BC$275&lt;&gt;"",COLUMN('Back data'!$A$75:$BC$275)))-D$6)</f>
        <v>69.11</v>
      </c>
      <c r="E65" s="9">
        <f t="array" ref="E65">INDEX('Back data'!$A$274:$BC$274,,MAX(IF('Back data'!$A$274:$BC$274&lt;&gt;"",COLUMN('Back data'!$A$274:$BC$274)))-E$6)+INDEX('Back data'!$A$275:$BC$275,,MAX(IF('Back data'!$A$275:$BC$275&lt;&gt;"",COLUMN('Back data'!$A$75:$BC$275)))-E$6)</f>
        <v>70.010000000000005</v>
      </c>
      <c r="F65" s="9">
        <f t="array" ref="F65">INDEX('Back data'!$A$274:$BC$274,,MAX(IF('Back data'!$A$274:$BC$274&lt;&gt;"",COLUMN('Back data'!$A$274:$BC$274)))-F$6)+INDEX('Back data'!$A$275:$BC$275,,MAX(IF('Back data'!$A$275:$BC$275&lt;&gt;"",COLUMN('Back data'!$A$75:$BC$275)))-F$6)</f>
        <v>68.489999999999995</v>
      </c>
      <c r="G65" s="9">
        <f t="array" ref="G65">INDEX('Back data'!$A$274:$BC$274,,MAX(IF('Back data'!$A$274:$BC$274&lt;&gt;"",COLUMN('Back data'!$A$274:$BC$274)))-G$6)+INDEX('Back data'!$A$275:$BC$275,,MAX(IF('Back data'!$A$275:$BC$275&lt;&gt;"",COLUMN('Back data'!$A$75:$BC$275)))-G$6)</f>
        <v>67.94</v>
      </c>
      <c r="H65" s="9">
        <f t="array" ref="H65">INDEX('Back data'!$A$274:$BC$274,,MAX(IF('Back data'!$A$274:$BC$274&lt;&gt;"",COLUMN('Back data'!$A$274:$BC$274)))-H$6)+INDEX('Back data'!$A$275:$BC$275,,MAX(IF('Back data'!$A$275:$BC$275&lt;&gt;"",COLUMN('Back data'!$A$75:$BC$275)))-H$6)</f>
        <v>70.03</v>
      </c>
      <c r="I65" s="9">
        <f t="array" ref="I65">INDEX('Back data'!$A$274:$BC$274,,MAX(IF('Back data'!$A$274:$BC$274&lt;&gt;"",COLUMN('Back data'!$A$274:$BC$274)))-I$6)+INDEX('Back data'!$A$275:$BC$275,,MAX(IF('Back data'!$A$275:$BC$275&lt;&gt;"",COLUMN('Back data'!$A$75:$BC$275)))-I$6)</f>
        <v>71.69</v>
      </c>
      <c r="J65" s="9">
        <f t="array" ref="J65">INDEX('Back data'!$A$274:$BC$274,,MAX(IF('Back data'!$A$274:$BC$274&lt;&gt;"",COLUMN('Back data'!$A$274:$BC$274)))-J$6)+INDEX('Back data'!$A$275:$BC$275,,MAX(IF('Back data'!$A$275:$BC$275&lt;&gt;"",COLUMN('Back data'!$A$75:$BC$275)))-J$6)</f>
        <v>73.960000000000008</v>
      </c>
      <c r="K65" s="9">
        <f t="array" ref="K65">INDEX('Back data'!$A$274:$BC$274,,MAX(IF('Back data'!$A$274:$BC$274&lt;&gt;"",COLUMN('Back data'!$A$274:$BC$274)))-K$6)+INDEX('Back data'!$A$275:$BC$275,,MAX(IF('Back data'!$A$275:$BC$275&lt;&gt;"",COLUMN('Back data'!$A$75:$BC$275)))-K$6)</f>
        <v>76.66</v>
      </c>
      <c r="L65" s="9">
        <f t="array" ref="L65">INDEX('Back data'!$A$274:$BC$274,,MAX(IF('Back data'!$A$274:$BC$274&lt;&gt;"",COLUMN('Back data'!$A$274:$BC$274)))-L$6)+INDEX('Back data'!$A$275:$BC$275,,MAX(IF('Back data'!$A$275:$BC$275&lt;&gt;"",COLUMN('Back data'!$A$75:$BC$275)))-L$6)</f>
        <v>77.38</v>
      </c>
      <c r="M65" s="9">
        <f t="array" ref="M65">INDEX('Back data'!$A$274:$BC$274,,MAX(IF('Back data'!$A$274:$BC$274&lt;&gt;"",COLUMN('Back data'!$A$274:$BC$274)))-M$6)+INDEX('Back data'!$A$275:$BC$275,,MAX(IF('Back data'!$A$275:$BC$275&lt;&gt;"",COLUMN('Back data'!$A$75:$BC$275)))-M$6)</f>
        <v>79.95</v>
      </c>
      <c r="N65" s="9">
        <f t="array" ref="N65">INDEX('Back data'!$A$274:$BC$274,,MAX(IF('Back data'!$A$274:$BC$274&lt;&gt;"",COLUMN('Back data'!$A$274:$BC$274)))-N$6)+INDEX('Back data'!$A$275:$BC$275,,MAX(IF('Back data'!$A$275:$BC$275&lt;&gt;"",COLUMN('Back data'!$A$75:$BC$275)))-N$6)</f>
        <v>79.98</v>
      </c>
      <c r="O65" s="9">
        <f t="array" ref="O65">INDEX('Back data'!$A$274:$BC$274,,MAX(IF('Back data'!$A$274:$BC$274&lt;&gt;"",COLUMN('Back data'!$A$274:$BC$274)))-O$6)+INDEX('Back data'!$A$275:$BC$275,,MAX(IF('Back data'!$A$275:$BC$275&lt;&gt;"",COLUMN('Back data'!$A$75:$BC$275)))-O$6)</f>
        <v>80.690000000000012</v>
      </c>
      <c r="P65" s="34">
        <f t="array" ref="P65">INDEX('Back data'!$A$274:$BC$274,,MAX(IF('Back data'!$A$274:$BC$274&lt;&gt;"",COLUMN('Back data'!$A$274:$BC$274)))-P$6)+INDEX('Back data'!$A$275:$BC$275,,MAX(IF('Back data'!$A$275:$BC$275&lt;&gt;"",COLUMN('Back data'!$A$75:$BC$275)))-P$6)</f>
        <v>82.84</v>
      </c>
    </row>
    <row r="66" spans="1:16" x14ac:dyDescent="0.35">
      <c r="A66" s="15" t="s">
        <v>79</v>
      </c>
      <c r="B66" s="16" t="s">
        <v>72</v>
      </c>
      <c r="C66" s="12" t="s">
        <v>75</v>
      </c>
      <c r="D66" s="13">
        <f t="array" ref="D66">INDEX('Back data'!$A$274:$BC$274,,MAX(IF('Back data'!$A$274:$BC$274&lt;&gt;"",COLUMN('Back data'!$A$274:$BC$274)))-D$6)/D65</f>
        <v>0.93257126320358852</v>
      </c>
      <c r="E66" s="13">
        <f t="array" ref="E66">INDEX('Back data'!$A$274:$BC$274,,MAX(IF('Back data'!$A$274:$BC$274&lt;&gt;"",COLUMN('Back data'!$A$274:$BC$274)))-E$6)/E65</f>
        <v>0.92929581488358803</v>
      </c>
      <c r="F66" s="13">
        <f t="array" ref="F66">INDEX('Back data'!$A$274:$BC$274,,MAX(IF('Back data'!$A$274:$BC$274&lt;&gt;"",COLUMN('Back data'!$A$274:$BC$274)))-F$6)/F65</f>
        <v>0.91955029931376842</v>
      </c>
      <c r="G66" s="13">
        <f t="array" ref="G66">INDEX('Back data'!$A$274:$BC$274,,MAX(IF('Back data'!$A$274:$BC$274&lt;&gt;"",COLUMN('Back data'!$A$274:$BC$274)))-G$6)/G65</f>
        <v>0.93435384162496316</v>
      </c>
      <c r="H66" s="13">
        <f t="array" ref="H66">INDEX('Back data'!$A$274:$BC$274,,MAX(IF('Back data'!$A$274:$BC$274&lt;&gt;"",COLUMN('Back data'!$A$274:$BC$274)))-H$6)/H65</f>
        <v>0.92745966014565184</v>
      </c>
      <c r="I66" s="13">
        <f t="array" ref="I66">INDEX('Back data'!$A$274:$BC$274,,MAX(IF('Back data'!$A$274:$BC$274&lt;&gt;"",COLUMN('Back data'!$A$274:$BC$274)))-I$6)/I65</f>
        <v>0.94071697586832193</v>
      </c>
      <c r="J66" s="13">
        <f t="array" ref="J66">INDEX('Back data'!$A$274:$BC$274,,MAX(IF('Back data'!$A$274:$BC$274&lt;&gt;"",COLUMN('Back data'!$A$274:$BC$274)))-J$6)/J65</f>
        <v>0.93564088696592751</v>
      </c>
      <c r="K66" s="13">
        <f t="array" ref="K66">INDEX('Back data'!$A$274:$BC$274,,MAX(IF('Back data'!$A$274:$BC$274&lt;&gt;"",COLUMN('Back data'!$A$274:$BC$274)))-K$6)/K65</f>
        <v>0.93869032089746929</v>
      </c>
      <c r="L66" s="13">
        <f t="array" ref="L66">INDEX('Back data'!$A$274:$BC$274,,MAX(IF('Back data'!$A$274:$BC$274&lt;&gt;"",COLUMN('Back data'!$A$274:$BC$274)))-L$6)/L65</f>
        <v>0.93771000258464732</v>
      </c>
      <c r="M66" s="13">
        <f t="array" ref="M66">INDEX('Back data'!$A$274:$BC$274,,MAX(IF('Back data'!$A$274:$BC$274&lt;&gt;"",COLUMN('Back data'!$A$274:$BC$274)))-M$6)/M65</f>
        <v>0.94759224515322082</v>
      </c>
      <c r="N66" s="13">
        <f t="array" ref="N66">INDEX('Back data'!$A$274:$BC$274,,MAX(IF('Back data'!$A$274:$BC$274&lt;&gt;"",COLUMN('Back data'!$A$274:$BC$274)))-N$6)/N65</f>
        <v>0.95073768442110529</v>
      </c>
      <c r="O66" s="13">
        <f t="array" ref="O66">INDEX('Back data'!$A$274:$BC$274,,MAX(IF('Back data'!$A$274:$BC$274&lt;&gt;"",COLUMN('Back data'!$A$274:$BC$274)))-O$6)/O65</f>
        <v>0.96058991200892296</v>
      </c>
      <c r="P66" s="35">
        <f t="array" ref="P66">INDEX('Back data'!$A$274:$BC$274,,MAX(IF('Back data'!$A$274:$BC$274&lt;&gt;"",COLUMN('Back data'!$A$274:$BC$274)))-P$6)/P65</f>
        <v>0.96112988894253981</v>
      </c>
    </row>
    <row r="67" spans="1:16" x14ac:dyDescent="0.35">
      <c r="A67" s="15" t="s">
        <v>79</v>
      </c>
      <c r="B67" s="16" t="s">
        <v>72</v>
      </c>
      <c r="C67" s="12" t="s">
        <v>76</v>
      </c>
      <c r="D67" s="13">
        <f t="array" ref="D67">INDEX('Back data'!$A$275:$BC$275,,MAX(IF('Back data'!$A$275:$BC$275&lt;&gt;"",COLUMN('Back data'!$A$75:$BC$275)))-D$6)/D65</f>
        <v>6.7428736796411523E-2</v>
      </c>
      <c r="E67" s="13">
        <f t="array" ref="E67">INDEX('Back data'!$A$275:$BC$275,,MAX(IF('Back data'!$A$275:$BC$275&lt;&gt;"",COLUMN('Back data'!$A$75:$BC$275)))-E$6)/E65</f>
        <v>7.0704185116411938E-2</v>
      </c>
      <c r="F67" s="13">
        <f t="array" ref="F67">INDEX('Back data'!$A$275:$BC$275,,MAX(IF('Back data'!$A$275:$BC$275&lt;&gt;"",COLUMN('Back data'!$A$75:$BC$275)))-F$6)/F65</f>
        <v>8.0449700686231571E-2</v>
      </c>
      <c r="G67" s="13">
        <f t="array" ref="G67">INDEX('Back data'!$A$275:$BC$275,,MAX(IF('Back data'!$A$275:$BC$275&lt;&gt;"",COLUMN('Back data'!$A$75:$BC$275)))-G$6)/G65</f>
        <v>6.5646158375036803E-2</v>
      </c>
      <c r="H67" s="13">
        <f t="array" ref="H67">INDEX('Back data'!$A$275:$BC$275,,MAX(IF('Back data'!$A$275:$BC$275&lt;&gt;"",COLUMN('Back data'!$A$75:$BC$275)))-H$6)/H65</f>
        <v>7.2540339854348143E-2</v>
      </c>
      <c r="I67" s="13">
        <f t="array" ref="I67">INDEX('Back data'!$A$275:$BC$275,,MAX(IF('Back data'!$A$275:$BC$275&lt;&gt;"",COLUMN('Back data'!$A$75:$BC$275)))-I$6)/I65</f>
        <v>5.9283024131678061E-2</v>
      </c>
      <c r="J67" s="13">
        <f t="array" ref="J67">INDEX('Back data'!$A$275:$BC$275,,MAX(IF('Back data'!$A$275:$BC$275&lt;&gt;"",COLUMN('Back data'!$A$75:$BC$275)))-J$6)/J65</f>
        <v>6.4359113034072463E-2</v>
      </c>
      <c r="K67" s="13">
        <f t="array" ref="K67">INDEX('Back data'!$A$275:$BC$275,,MAX(IF('Back data'!$A$275:$BC$275&lt;&gt;"",COLUMN('Back data'!$A$75:$BC$275)))-K$6)/K65</f>
        <v>6.1309679102530656E-2</v>
      </c>
      <c r="L67" s="13">
        <f t="array" ref="L67">INDEX('Back data'!$A$275:$BC$275,,MAX(IF('Back data'!$A$275:$BC$275&lt;&gt;"",COLUMN('Back data'!$A$75:$BC$275)))-L$6)/L65</f>
        <v>6.2289997415352814E-2</v>
      </c>
      <c r="M67" s="13">
        <f t="array" ref="M67">INDEX('Back data'!$A$275:$BC$275,,MAX(IF('Back data'!$A$275:$BC$275&lt;&gt;"",COLUMN('Back data'!$A$75:$BC$275)))-M$6)/M65</f>
        <v>5.2407754846779238E-2</v>
      </c>
      <c r="N67" s="13">
        <f t="array" ref="N67">INDEX('Back data'!$A$275:$BC$275,,MAX(IF('Back data'!$A$275:$BC$275&lt;&gt;"",COLUMN('Back data'!$A$75:$BC$275)))-N$6)/N65</f>
        <v>4.9262315578894718E-2</v>
      </c>
      <c r="O67" s="13">
        <f t="array" ref="O67">INDEX('Back data'!$A$275:$BC$275,,MAX(IF('Back data'!$A$275:$BC$275&lt;&gt;"",COLUMN('Back data'!$A$75:$BC$275)))-O$6)/O65</f>
        <v>3.941008799107696E-2</v>
      </c>
      <c r="P67" s="35">
        <f t="array" ref="P67">INDEX('Back data'!$A$275:$BC$275,,MAX(IF('Back data'!$A$275:$BC$275&lt;&gt;"",COLUMN('Back data'!$A$75:$BC$275)))-P$6)/P65</f>
        <v>3.8870111057460167E-2</v>
      </c>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
  <dimension ref="B1:T42"/>
  <sheetViews>
    <sheetView showGridLines="0" zoomScale="69" zoomScaleNormal="69" workbookViewId="0">
      <selection activeCell="AW17" sqref="AW17"/>
    </sheetView>
  </sheetViews>
  <sheetFormatPr baseColWidth="10" defaultColWidth="11.453125" defaultRowHeight="14.5" x14ac:dyDescent="0.35"/>
  <cols>
    <col min="3" max="3" width="24.453125" bestFit="1" customWidth="1"/>
    <col min="4" max="5" width="15.54296875" bestFit="1" customWidth="1"/>
    <col min="6" max="6" width="15" bestFit="1" customWidth="1"/>
    <col min="7" max="7" width="15.54296875" bestFit="1" customWidth="1"/>
    <col min="8" max="8" width="14.453125" bestFit="1" customWidth="1"/>
    <col min="9" max="10" width="15" bestFit="1" customWidth="1"/>
    <col min="11" max="11" width="11.54296875" bestFit="1" customWidth="1"/>
    <col min="12" max="12" width="14.26953125" bestFit="1" customWidth="1"/>
    <col min="13" max="13" width="13.7265625" bestFit="1" customWidth="1"/>
    <col min="14" max="15" width="11.54296875" bestFit="1" customWidth="1"/>
    <col min="16" max="16" width="15.54296875" bestFit="1" customWidth="1"/>
  </cols>
  <sheetData>
    <row r="1" spans="2:19" ht="34.5" customHeight="1" x14ac:dyDescent="0.35"/>
    <row r="2" spans="2:19" ht="27" customHeight="1" x14ac:dyDescent="0.35">
      <c r="B2" s="22"/>
      <c r="C2" s="25" t="s">
        <v>81</v>
      </c>
      <c r="D2" s="22"/>
      <c r="E2" s="22"/>
      <c r="F2" s="22"/>
      <c r="G2" s="22"/>
      <c r="H2" s="22"/>
      <c r="I2" s="22"/>
      <c r="J2" s="22"/>
      <c r="K2" s="22"/>
      <c r="L2" s="22"/>
      <c r="M2" s="22"/>
      <c r="N2" s="22"/>
      <c r="O2" s="22"/>
      <c r="P2" s="22"/>
      <c r="Q2" s="22"/>
      <c r="R2" s="22"/>
    </row>
    <row r="3" spans="2:19" ht="18.75" customHeight="1" x14ac:dyDescent="0.35"/>
    <row r="4" spans="2:19" s="18" customFormat="1" ht="25.5" customHeight="1" x14ac:dyDescent="0.35">
      <c r="C4" s="19" t="s">
        <v>82</v>
      </c>
    </row>
    <row r="5" spans="2:19" ht="16" thickBot="1" x14ac:dyDescent="0.4">
      <c r="C5" s="3"/>
      <c r="D5" s="37">
        <f>'TAM Automático'!D5</f>
        <v>44501</v>
      </c>
      <c r="E5" s="37">
        <f>'TAM Automático'!E5</f>
        <v>44531</v>
      </c>
      <c r="F5" s="37">
        <f>'TAM Automático'!F5</f>
        <v>44562</v>
      </c>
      <c r="G5" s="37">
        <f>'TAM Automático'!G5</f>
        <v>44593</v>
      </c>
      <c r="H5" s="37">
        <f>'TAM Automático'!H5</f>
        <v>44621</v>
      </c>
      <c r="I5" s="37">
        <f>'TAM Automático'!I5</f>
        <v>44652</v>
      </c>
      <c r="J5" s="37">
        <f>'TAM Automático'!J5</f>
        <v>44682</v>
      </c>
      <c r="K5" s="37">
        <f>'TAM Automático'!K5</f>
        <v>44713</v>
      </c>
      <c r="L5" s="37">
        <f>'TAM Automático'!L5</f>
        <v>44743</v>
      </c>
      <c r="M5" s="37">
        <f>'TAM Automático'!M5</f>
        <v>44774</v>
      </c>
      <c r="N5" s="37">
        <f>'TAM Automático'!N5</f>
        <v>44805</v>
      </c>
      <c r="O5" s="37">
        <f>'TAM Automático'!O5</f>
        <v>44835</v>
      </c>
      <c r="P5" s="37">
        <f>'TAM Automático'!P5</f>
        <v>44866</v>
      </c>
    </row>
    <row r="6" spans="2:19" ht="15.5" x14ac:dyDescent="0.35">
      <c r="C6" s="12" t="s">
        <v>75</v>
      </c>
      <c r="D6" s="13">
        <f>'TAM Automático'!D8</f>
        <v>0.97302585604472391</v>
      </c>
      <c r="E6" s="13">
        <f>'TAM Automático'!E8</f>
        <v>0.97476906107817463</v>
      </c>
      <c r="F6" s="13">
        <f>'TAM Automático'!F8</f>
        <v>0.97604448880650208</v>
      </c>
      <c r="G6" s="13">
        <f>'TAM Automático'!G8</f>
        <v>0.97270507111047255</v>
      </c>
      <c r="H6" s="13">
        <f>'TAM Automático'!H8</f>
        <v>0.97804195804195815</v>
      </c>
      <c r="I6" s="13">
        <f>'TAM Automático'!I8</f>
        <v>0.97821022337947094</v>
      </c>
      <c r="J6" s="13">
        <f>'TAM Automático'!J8</f>
        <v>0.97868678845644697</v>
      </c>
      <c r="K6" s="13">
        <f>'TAM Automático'!K8</f>
        <v>0.97959447242670805</v>
      </c>
      <c r="L6" s="13">
        <f>'TAM Automático'!L8</f>
        <v>0.9749054224464061</v>
      </c>
      <c r="M6" s="13">
        <f>'TAM Automático'!M8</f>
        <v>0.97768737672583828</v>
      </c>
      <c r="N6" s="13">
        <f>'TAM Automático'!N8</f>
        <v>0.97279248083106595</v>
      </c>
      <c r="O6" s="13">
        <f>'TAM Automático'!O8</f>
        <v>0.98112058465286245</v>
      </c>
      <c r="P6" s="13">
        <f>'TAM Automático'!P8</f>
        <v>0.97600950118764851</v>
      </c>
    </row>
    <row r="7" spans="2:19" ht="15.5" x14ac:dyDescent="0.35">
      <c r="C7" s="12" t="s">
        <v>76</v>
      </c>
      <c r="D7" s="13">
        <f>'TAM Automático'!D9</f>
        <v>2.6974143955276024E-2</v>
      </c>
      <c r="E7" s="13">
        <f>'TAM Automático'!E9</f>
        <v>2.5230938921825451E-2</v>
      </c>
      <c r="F7" s="13">
        <f>'TAM Automático'!F9</f>
        <v>2.3955511193497786E-2</v>
      </c>
      <c r="G7" s="13">
        <f>'TAM Automático'!G9</f>
        <v>2.7294928889527365E-2</v>
      </c>
      <c r="H7" s="13">
        <f>'TAM Automático'!H9</f>
        <v>2.1958041958041959E-2</v>
      </c>
      <c r="I7" s="13">
        <f>'TAM Automático'!I9</f>
        <v>2.1789776620528986E-2</v>
      </c>
      <c r="J7" s="13">
        <f>'TAM Automático'!J9</f>
        <v>2.1313211543553083E-2</v>
      </c>
      <c r="K7" s="13">
        <f>'TAM Automático'!K9</f>
        <v>2.0405527573292007E-2</v>
      </c>
      <c r="L7" s="13">
        <f>'TAM Automático'!L9</f>
        <v>2.5094577553593948E-2</v>
      </c>
      <c r="M7" s="13">
        <f>'TAM Automático'!M9</f>
        <v>2.2312623274161735E-2</v>
      </c>
      <c r="N7" s="13">
        <f>'TAM Automático'!N9</f>
        <v>2.7207519168933963E-2</v>
      </c>
      <c r="O7" s="13">
        <f>'TAM Automático'!O9</f>
        <v>1.8879415347137638E-2</v>
      </c>
      <c r="P7" s="13">
        <f>'TAM Automático'!P9</f>
        <v>2.3990498812351543E-2</v>
      </c>
    </row>
    <row r="9" spans="2:19" s="18" customFormat="1" ht="29.25" customHeight="1" x14ac:dyDescent="0.35">
      <c r="C9" s="19" t="s">
        <v>83</v>
      </c>
    </row>
    <row r="10" spans="2:19" ht="16" thickBot="1" x14ac:dyDescent="0.4">
      <c r="C10" s="3"/>
      <c r="D10" s="37">
        <f>D5</f>
        <v>44501</v>
      </c>
      <c r="E10" s="37">
        <f t="shared" ref="E10:P10" si="0">E5</f>
        <v>44531</v>
      </c>
      <c r="F10" s="37">
        <f t="shared" si="0"/>
        <v>44562</v>
      </c>
      <c r="G10" s="37">
        <f t="shared" si="0"/>
        <v>44593</v>
      </c>
      <c r="H10" s="37">
        <f t="shared" si="0"/>
        <v>44621</v>
      </c>
      <c r="I10" s="37">
        <f t="shared" si="0"/>
        <v>44652</v>
      </c>
      <c r="J10" s="37">
        <f t="shared" si="0"/>
        <v>44682</v>
      </c>
      <c r="K10" s="37">
        <f t="shared" si="0"/>
        <v>44713</v>
      </c>
      <c r="L10" s="37">
        <f t="shared" si="0"/>
        <v>44743</v>
      </c>
      <c r="M10" s="37">
        <f t="shared" si="0"/>
        <v>44774</v>
      </c>
      <c r="N10" s="37">
        <f t="shared" si="0"/>
        <v>44805</v>
      </c>
      <c r="O10" s="37">
        <f t="shared" si="0"/>
        <v>44835</v>
      </c>
      <c r="P10" s="37">
        <f t="shared" si="0"/>
        <v>44866</v>
      </c>
    </row>
    <row r="11" spans="2:19" ht="15.5" x14ac:dyDescent="0.35">
      <c r="C11" s="12" t="s">
        <v>75</v>
      </c>
      <c r="D11" s="13">
        <f>IF(Leche!$D$29=$R$11,'TAM Automático'!D13,'TAM Automático'!D18)</f>
        <v>0.93550693550693542</v>
      </c>
      <c r="E11" s="13">
        <f>IF(Leche!$D$29=$R$11,'TAM Automático'!E13,'TAM Automático'!E18)</f>
        <v>0.93244582920266261</v>
      </c>
      <c r="F11" s="13">
        <f>IF(Leche!$D$29=$R$11,'TAM Automático'!F13,'TAM Automático'!F18)</f>
        <v>0.93962485345838209</v>
      </c>
      <c r="G11" s="13">
        <f>IF(Leche!$D$29=$R$11,'TAM Automático'!G13,'TAM Automático'!G18)</f>
        <v>0.93588601959038298</v>
      </c>
      <c r="H11" s="13">
        <f>IF(Leche!$D$29=$R$11,'TAM Automático'!H13,'TAM Automático'!H18)</f>
        <v>0.9537438566059554</v>
      </c>
      <c r="I11" s="13">
        <f>IF(Leche!$D$29=$R$11,'TAM Automático'!I13,'TAM Automático'!I18)</f>
        <v>0.96357193479801573</v>
      </c>
      <c r="J11" s="13">
        <f>IF(Leche!$D$29=$R$11,'TAM Automático'!J13,'TAM Automático'!J18)</f>
        <v>0.95089949952657926</v>
      </c>
      <c r="K11" s="13">
        <f>IF(Leche!$D$29=$R$11,'TAM Automático'!K13,'TAM Automático'!K18)</f>
        <v>0.94244509129399323</v>
      </c>
      <c r="L11" s="13">
        <f>IF(Leche!$D$29=$R$11,'TAM Automático'!L13,'TAM Automático'!L18)</f>
        <v>0.93675387350774697</v>
      </c>
      <c r="M11" s="13">
        <f>IF(Leche!$D$29=$R$11,'TAM Automático'!M13,'TAM Automático'!M18)</f>
        <v>0.94123556002009046</v>
      </c>
      <c r="N11" s="13">
        <f>IF(Leche!$D$29=$R$11,'TAM Automático'!N13,'TAM Automático'!N18)</f>
        <v>0.93897068076003531</v>
      </c>
      <c r="O11" s="13">
        <f>IF(Leche!$D$29=$R$11,'TAM Automático'!O13,'TAM Automático'!O18)</f>
        <v>0.95755243887302965</v>
      </c>
      <c r="P11" s="13">
        <f>IF(Leche!$D$29=$R$11,'TAM Automático'!P13,'TAM Automático'!P18)</f>
        <v>0.92320474777448069</v>
      </c>
      <c r="R11">
        <v>1</v>
      </c>
      <c r="S11" s="19" t="s">
        <v>84</v>
      </c>
    </row>
    <row r="12" spans="2:19" ht="15.5" x14ac:dyDescent="0.35">
      <c r="C12" s="12" t="s">
        <v>76</v>
      </c>
      <c r="D12" s="13">
        <f>IF(Leche!$D$29=$R$11,'TAM Automático'!D14,'TAM Automático'!D19)</f>
        <v>6.4493064493064481E-2</v>
      </c>
      <c r="E12" s="13">
        <f>IF(Leche!$D$29=$R$11,'TAM Automático'!E14,'TAM Automático'!E19)</f>
        <v>6.7554170797337484E-2</v>
      </c>
      <c r="F12" s="13">
        <f>IF(Leche!$D$29=$R$11,'TAM Automático'!F14,'TAM Automático'!F19)</f>
        <v>6.0375146541617811E-2</v>
      </c>
      <c r="G12" s="13">
        <f>IF(Leche!$D$29=$R$11,'TAM Automático'!G14,'TAM Automático'!G19)</f>
        <v>6.4113980409617105E-2</v>
      </c>
      <c r="H12" s="13">
        <f>IF(Leche!$D$29=$R$11,'TAM Automático'!H14,'TAM Automático'!H19)</f>
        <v>4.6256143394044519E-2</v>
      </c>
      <c r="I12" s="13">
        <f>IF(Leche!$D$29=$R$11,'TAM Automático'!I14,'TAM Automático'!I19)</f>
        <v>3.6428065201984404E-2</v>
      </c>
      <c r="J12" s="13">
        <f>IF(Leche!$D$29=$R$11,'TAM Automático'!J14,'TAM Automático'!J19)</f>
        <v>4.9100500473420808E-2</v>
      </c>
      <c r="K12" s="13">
        <f>IF(Leche!$D$29=$R$11,'TAM Automático'!K14,'TAM Automático'!K19)</f>
        <v>5.755490870600688E-2</v>
      </c>
      <c r="L12" s="13">
        <f>IF(Leche!$D$29=$R$11,'TAM Automático'!L14,'TAM Automático'!L19)</f>
        <v>6.3246126492252988E-2</v>
      </c>
      <c r="M12" s="13">
        <f>IF(Leche!$D$29=$R$11,'TAM Automático'!M14,'TAM Automático'!M19)</f>
        <v>5.87644399799096E-2</v>
      </c>
      <c r="N12" s="13">
        <f>IF(Leche!$D$29=$R$11,'TAM Automático'!N14,'TAM Automático'!N19)</f>
        <v>6.1029319239964762E-2</v>
      </c>
      <c r="O12" s="13">
        <f>IF(Leche!$D$29=$R$11,'TAM Automático'!O14,'TAM Automático'!O19)</f>
        <v>4.2447561126970332E-2</v>
      </c>
      <c r="P12" s="13">
        <f>IF(Leche!$D$29=$R$11,'TAM Automático'!P14,'TAM Automático'!P19)</f>
        <v>7.6795252225519278E-2</v>
      </c>
      <c r="R12">
        <v>2</v>
      </c>
      <c r="S12" s="19" t="s">
        <v>85</v>
      </c>
    </row>
    <row r="14" spans="2:19" s="18" customFormat="1" ht="29.25" customHeight="1" x14ac:dyDescent="0.35">
      <c r="C14" s="19" t="s">
        <v>86</v>
      </c>
    </row>
    <row r="15" spans="2:19" ht="16" thickBot="1" x14ac:dyDescent="0.4">
      <c r="C15" s="3"/>
      <c r="D15" s="37">
        <f>D10</f>
        <v>44501</v>
      </c>
      <c r="E15" s="37">
        <f t="shared" ref="E15:P15" si="1">E10</f>
        <v>44531</v>
      </c>
      <c r="F15" s="37">
        <f t="shared" si="1"/>
        <v>44562</v>
      </c>
      <c r="G15" s="37">
        <f t="shared" si="1"/>
        <v>44593</v>
      </c>
      <c r="H15" s="37">
        <f t="shared" si="1"/>
        <v>44621</v>
      </c>
      <c r="I15" s="37">
        <f t="shared" si="1"/>
        <v>44652</v>
      </c>
      <c r="J15" s="37">
        <f t="shared" si="1"/>
        <v>44682</v>
      </c>
      <c r="K15" s="37">
        <f t="shared" si="1"/>
        <v>44713</v>
      </c>
      <c r="L15" s="37">
        <f t="shared" si="1"/>
        <v>44743</v>
      </c>
      <c r="M15" s="37">
        <f t="shared" si="1"/>
        <v>44774</v>
      </c>
      <c r="N15" s="37">
        <f t="shared" si="1"/>
        <v>44805</v>
      </c>
      <c r="O15" s="37">
        <f t="shared" si="1"/>
        <v>44835</v>
      </c>
      <c r="P15" s="37">
        <f t="shared" si="1"/>
        <v>44866</v>
      </c>
      <c r="R15">
        <v>1</v>
      </c>
      <c r="S15" s="19" t="s">
        <v>62</v>
      </c>
    </row>
    <row r="16" spans="2:19" ht="15.5" x14ac:dyDescent="0.35">
      <c r="C16" s="12" t="s">
        <v>75</v>
      </c>
      <c r="D16" s="13">
        <f>IF(Leche!$N$29=$R$15,'TAM Automático'!D23,IF(Leche!$N$29=$R$16,'TAM Automático'!D28,'TAM Automático'!D33))</f>
        <v>0.96615472127417523</v>
      </c>
      <c r="E16" s="13">
        <f>IF(Leche!$N$29=$R$15,'TAM Automático'!E23,IF(Leche!$N$29=$R$16,'TAM Automático'!E28,'TAM Automático'!E33))</f>
        <v>0.95651545796012705</v>
      </c>
      <c r="F16" s="13">
        <f>IF(Leche!$N$29=$R$15,'TAM Automático'!F23,IF(Leche!$N$29=$R$16,'TAM Automático'!F28,'TAM Automático'!F33))</f>
        <v>0.9698426573426574</v>
      </c>
      <c r="G16" s="13">
        <f>IF(Leche!$N$29=$R$15,'TAM Automático'!G23,IF(Leche!$N$29=$R$16,'TAM Automático'!G28,'TAM Automático'!G33))</f>
        <v>0.95555225211832917</v>
      </c>
      <c r="H16" s="13">
        <f>IF(Leche!$N$29=$R$15,'TAM Automático'!H23,IF(Leche!$N$29=$R$16,'TAM Automático'!H28,'TAM Automático'!H33))</f>
        <v>0.97540397540397539</v>
      </c>
      <c r="I16" s="13">
        <f>IF(Leche!$N$29=$R$15,'TAM Automático'!I23,IF(Leche!$N$29=$R$16,'TAM Automático'!I28,'TAM Automático'!I33))</f>
        <v>0.97141607116814943</v>
      </c>
      <c r="J16" s="13">
        <f>IF(Leche!$N$29=$R$15,'TAM Automático'!J23,IF(Leche!$N$29=$R$16,'TAM Automático'!J28,'TAM Automático'!J33))</f>
        <v>0.97631906938097224</v>
      </c>
      <c r="K16" s="13">
        <f>IF(Leche!$N$29=$R$15,'TAM Automático'!K23,IF(Leche!$N$29=$R$16,'TAM Automático'!K28,'TAM Automático'!K33))</f>
        <v>0.96927528244695504</v>
      </c>
      <c r="L16" s="13">
        <f>IF(Leche!$N$29=$R$15,'TAM Automático'!L23,IF(Leche!$N$29=$R$16,'TAM Automático'!L28,'TAM Automático'!L33))</f>
        <v>0.9710505632695835</v>
      </c>
      <c r="M16" s="13">
        <f>IF(Leche!$N$29=$R$15,'TAM Automático'!M23,IF(Leche!$N$29=$R$16,'TAM Automático'!M28,'TAM Automático'!M33))</f>
        <v>0.96559451621407855</v>
      </c>
      <c r="N16" s="13">
        <f>IF(Leche!$N$29=$R$15,'TAM Automático'!N23,IF(Leche!$N$29=$R$16,'TAM Automático'!N28,'TAM Automático'!N33))</f>
        <v>0.97501921598770169</v>
      </c>
      <c r="O16" s="13">
        <f>IF(Leche!$N$29=$R$15,'TAM Automático'!O23,IF(Leche!$N$29=$R$16,'TAM Automático'!O28,'TAM Automático'!O33))</f>
        <v>0.97193813918682959</v>
      </c>
      <c r="P16" s="13">
        <f>IF(Leche!$N$29=$R$15,'TAM Automático'!P23,IF(Leche!$N$29=$R$16,'TAM Automático'!P28,'TAM Automático'!P33))</f>
        <v>0.97514137606032048</v>
      </c>
      <c r="R16">
        <v>2</v>
      </c>
      <c r="S16" s="7" t="s">
        <v>67</v>
      </c>
    </row>
    <row r="17" spans="2:19" ht="15.5" x14ac:dyDescent="0.35">
      <c r="C17" s="12" t="s">
        <v>76</v>
      </c>
      <c r="D17" s="13">
        <f>IF(Leche!$N$29=$R$15,'TAM Automático'!D24,IF(Leche!$N$29=$R$16,'TAM Automático'!D29,'TAM Automático'!D34))</f>
        <v>3.3845278725824803E-2</v>
      </c>
      <c r="E17" s="13">
        <f>IF(Leche!$N$29=$R$15,'TAM Automático'!E24,IF(Leche!$N$29=$R$16,'TAM Automático'!E29,'TAM Automático'!E34))</f>
        <v>4.348454203987287E-2</v>
      </c>
      <c r="F17" s="13">
        <f>IF(Leche!$N$29=$R$15,'TAM Automático'!F24,IF(Leche!$N$29=$R$16,'TAM Automático'!F29,'TAM Automático'!F34))</f>
        <v>3.015734265734266E-2</v>
      </c>
      <c r="G17" s="13">
        <f>IF(Leche!$N$29=$R$15,'TAM Automático'!G24,IF(Leche!$N$29=$R$16,'TAM Automático'!G29,'TAM Automático'!G34))</f>
        <v>4.4447747881670885E-2</v>
      </c>
      <c r="H17" s="13">
        <f>IF(Leche!$N$29=$R$15,'TAM Automático'!H24,IF(Leche!$N$29=$R$16,'TAM Automático'!H29,'TAM Automático'!H34))</f>
        <v>2.4596024596024599E-2</v>
      </c>
      <c r="I17" s="13">
        <f>IF(Leche!$N$29=$R$15,'TAM Automático'!I24,IF(Leche!$N$29=$R$16,'TAM Automático'!I29,'TAM Automático'!I34))</f>
        <v>2.8583928831850666E-2</v>
      </c>
      <c r="J17" s="13">
        <f>IF(Leche!$N$29=$R$15,'TAM Automático'!J24,IF(Leche!$N$29=$R$16,'TAM Automático'!J29,'TAM Automático'!J34))</f>
        <v>2.3680930619027839E-2</v>
      </c>
      <c r="K17" s="13">
        <f>IF(Leche!$N$29=$R$15,'TAM Automático'!K24,IF(Leche!$N$29=$R$16,'TAM Automático'!K29,'TAM Automático'!K34))</f>
        <v>3.0724717553044918E-2</v>
      </c>
      <c r="L17" s="13">
        <f>IF(Leche!$N$29=$R$15,'TAM Automático'!L24,IF(Leche!$N$29=$R$16,'TAM Automático'!L29,'TAM Automático'!L34))</f>
        <v>2.8949436730416563E-2</v>
      </c>
      <c r="M17" s="13">
        <f>IF(Leche!$N$29=$R$15,'TAM Automático'!M24,IF(Leche!$N$29=$R$16,'TAM Automático'!M29,'TAM Automático'!M34))</f>
        <v>3.4405483785921433E-2</v>
      </c>
      <c r="N17" s="13">
        <f>IF(Leche!$N$29=$R$15,'TAM Automático'!N24,IF(Leche!$N$29=$R$16,'TAM Automático'!N29,'TAM Automático'!N34))</f>
        <v>2.4980784012298231E-2</v>
      </c>
      <c r="O17" s="13">
        <f>IF(Leche!$N$29=$R$15,'TAM Automático'!O24,IF(Leche!$N$29=$R$16,'TAM Automático'!O29,'TAM Automático'!O34))</f>
        <v>2.8061860813170365E-2</v>
      </c>
      <c r="P17" s="13">
        <f>IF(Leche!$N$29=$R$15,'TAM Automático'!P24,IF(Leche!$N$29=$R$16,'TAM Automático'!P29,'TAM Automático'!P34))</f>
        <v>2.4858623939679546E-2</v>
      </c>
      <c r="R17">
        <v>2</v>
      </c>
      <c r="S17" s="7" t="s">
        <v>72</v>
      </c>
    </row>
    <row r="19" spans="2:19" s="18" customFormat="1" ht="29.25" customHeight="1" x14ac:dyDescent="0.35">
      <c r="C19" s="19"/>
    </row>
    <row r="20" spans="2:19" ht="15.5" x14ac:dyDescent="0.35">
      <c r="C20" s="19"/>
      <c r="D20" s="18"/>
      <c r="E20" s="18"/>
      <c r="F20" s="18"/>
      <c r="G20" s="18"/>
      <c r="H20" s="18"/>
      <c r="I20" s="18"/>
      <c r="J20" s="18"/>
      <c r="K20" s="18"/>
      <c r="L20" s="18"/>
      <c r="M20" s="18"/>
      <c r="N20" s="18"/>
      <c r="O20" s="18"/>
      <c r="P20" s="18"/>
    </row>
    <row r="21" spans="2:19" ht="15.5" x14ac:dyDescent="0.35">
      <c r="C21" s="19"/>
      <c r="D21" s="18"/>
      <c r="E21" s="18"/>
      <c r="F21" s="18"/>
      <c r="G21" s="18"/>
      <c r="H21" s="18"/>
      <c r="I21" s="18"/>
      <c r="J21" s="18"/>
      <c r="K21" s="18"/>
      <c r="L21" s="18"/>
      <c r="M21" s="18"/>
      <c r="N21" s="18"/>
      <c r="O21" s="18"/>
      <c r="P21" s="18"/>
    </row>
    <row r="22" spans="2:19" ht="15.5" x14ac:dyDescent="0.35">
      <c r="C22" s="19"/>
      <c r="D22" s="18"/>
      <c r="E22" s="18"/>
      <c r="F22" s="18"/>
      <c r="G22" s="18"/>
      <c r="H22" s="18"/>
      <c r="I22" s="18"/>
      <c r="J22" s="18"/>
      <c r="K22" s="18"/>
      <c r="L22" s="18"/>
      <c r="M22" s="18"/>
      <c r="N22" s="18"/>
      <c r="O22" s="18"/>
      <c r="P22" s="18"/>
    </row>
    <row r="23" spans="2:19" ht="15.5" x14ac:dyDescent="0.35">
      <c r="C23" s="19"/>
      <c r="D23" s="18"/>
      <c r="E23" s="18"/>
      <c r="F23" s="18"/>
      <c r="G23" s="18"/>
      <c r="H23" s="18"/>
      <c r="I23" s="18"/>
      <c r="J23" s="18"/>
      <c r="K23" s="18"/>
      <c r="L23" s="18"/>
      <c r="M23" s="18"/>
      <c r="N23" s="18"/>
      <c r="O23" s="18"/>
      <c r="P23" s="18"/>
    </row>
    <row r="24" spans="2:19" ht="27" customHeight="1" x14ac:dyDescent="0.35">
      <c r="B24" s="22"/>
      <c r="C24" s="25" t="s">
        <v>87</v>
      </c>
      <c r="D24" s="22"/>
      <c r="E24" s="22"/>
      <c r="F24" s="22"/>
      <c r="G24" s="22"/>
      <c r="H24" s="22"/>
      <c r="I24" s="22"/>
      <c r="J24" s="22"/>
      <c r="K24" s="22"/>
      <c r="L24" s="22"/>
      <c r="M24" s="22"/>
      <c r="N24" s="22"/>
      <c r="O24" s="22"/>
      <c r="P24" s="22"/>
      <c r="Q24" s="22"/>
      <c r="R24" s="22"/>
    </row>
    <row r="25" spans="2:19" ht="15.5" x14ac:dyDescent="0.35">
      <c r="C25" s="19"/>
      <c r="D25" s="18"/>
      <c r="E25" s="18"/>
      <c r="F25" s="18"/>
      <c r="G25" s="18"/>
      <c r="H25" s="18"/>
      <c r="I25" s="18"/>
      <c r="J25" s="18"/>
      <c r="K25" s="18"/>
      <c r="L25" s="18"/>
      <c r="M25" s="18"/>
      <c r="N25" s="18"/>
      <c r="O25" s="18"/>
      <c r="P25" s="18"/>
    </row>
    <row r="26" spans="2:19" ht="15.5" x14ac:dyDescent="0.35">
      <c r="C26" s="19"/>
      <c r="D26" s="18"/>
      <c r="E26" s="18"/>
      <c r="F26" s="18"/>
      <c r="G26" s="18"/>
      <c r="H26" s="18"/>
      <c r="I26" s="18"/>
      <c r="J26" s="18"/>
      <c r="K26" s="18"/>
      <c r="L26" s="18"/>
      <c r="M26" s="18"/>
      <c r="N26" s="18"/>
      <c r="O26" s="18"/>
      <c r="P26" s="18"/>
    </row>
    <row r="27" spans="2:19" ht="15.5" x14ac:dyDescent="0.35">
      <c r="B27" s="18"/>
      <c r="C27" s="19" t="s">
        <v>82</v>
      </c>
      <c r="D27" s="18"/>
      <c r="E27" s="18"/>
      <c r="F27" s="18"/>
      <c r="G27" s="18"/>
      <c r="H27" s="18"/>
      <c r="I27" s="18"/>
      <c r="J27" s="18"/>
      <c r="K27" s="18"/>
      <c r="L27" s="18"/>
      <c r="M27" s="18"/>
      <c r="N27" s="18"/>
      <c r="O27" s="18"/>
      <c r="P27" s="18"/>
      <c r="Q27" s="18"/>
    </row>
    <row r="28" spans="2:19" ht="16" thickBot="1" x14ac:dyDescent="0.4">
      <c r="C28" s="3"/>
      <c r="D28" s="37">
        <f>D5</f>
        <v>44501</v>
      </c>
      <c r="E28" s="37">
        <f t="shared" ref="E28:P28" si="2">E5</f>
        <v>44531</v>
      </c>
      <c r="F28" s="37">
        <f t="shared" si="2"/>
        <v>44562</v>
      </c>
      <c r="G28" s="37">
        <f t="shared" si="2"/>
        <v>44593</v>
      </c>
      <c r="H28" s="37">
        <f t="shared" si="2"/>
        <v>44621</v>
      </c>
      <c r="I28" s="37">
        <f t="shared" si="2"/>
        <v>44652</v>
      </c>
      <c r="J28" s="37">
        <f t="shared" si="2"/>
        <v>44682</v>
      </c>
      <c r="K28" s="37">
        <f t="shared" si="2"/>
        <v>44713</v>
      </c>
      <c r="L28" s="37">
        <f t="shared" si="2"/>
        <v>44743</v>
      </c>
      <c r="M28" s="37">
        <f t="shared" si="2"/>
        <v>44774</v>
      </c>
      <c r="N28" s="37">
        <f t="shared" si="2"/>
        <v>44805</v>
      </c>
      <c r="O28" s="37">
        <f t="shared" si="2"/>
        <v>44835</v>
      </c>
      <c r="P28" s="37">
        <f t="shared" si="2"/>
        <v>44866</v>
      </c>
    </row>
    <row r="29" spans="2:19" ht="15.5" x14ac:dyDescent="0.35">
      <c r="C29" s="12" t="s">
        <v>75</v>
      </c>
      <c r="D29" s="13">
        <f>'TAM Automático'!D41</f>
        <v>0.96307602849251339</v>
      </c>
      <c r="E29" s="13">
        <f>'TAM Automático'!E41</f>
        <v>0.96374709976798145</v>
      </c>
      <c r="F29" s="13">
        <f>'TAM Automático'!F41</f>
        <v>0.95964125560538116</v>
      </c>
      <c r="G29" s="13">
        <f>'TAM Automático'!G41</f>
        <v>0.96392905052913991</v>
      </c>
      <c r="H29" s="13">
        <f>'TAM Automático'!H41</f>
        <v>0.9625715543813298</v>
      </c>
      <c r="I29" s="13">
        <f>'TAM Automático'!I41</f>
        <v>0.96600566572237956</v>
      </c>
      <c r="J29" s="13">
        <f>'TAM Automático'!J41</f>
        <v>0.96402976846747523</v>
      </c>
      <c r="K29" s="13">
        <f>'TAM Automático'!K41</f>
        <v>0.96563076112720569</v>
      </c>
      <c r="L29" s="13">
        <f>'TAM Automático'!L41</f>
        <v>0.96491680639752353</v>
      </c>
      <c r="M29" s="13">
        <f>'TAM Automático'!M41</f>
        <v>0.96934140802422397</v>
      </c>
      <c r="N29" s="13">
        <f>'TAM Automático'!N41</f>
        <v>0.9685148018063221</v>
      </c>
      <c r="O29" s="13">
        <f>'TAM Automático'!O41</f>
        <v>0.97240440539537176</v>
      </c>
      <c r="P29" s="13">
        <f>'TAM Automático'!P41</f>
        <v>0.97463592233009699</v>
      </c>
    </row>
    <row r="30" spans="2:19" ht="15.5" x14ac:dyDescent="0.35">
      <c r="C30" s="12" t="s">
        <v>76</v>
      </c>
      <c r="D30" s="13">
        <f>'TAM Automático'!D42</f>
        <v>3.6923971507486553E-2</v>
      </c>
      <c r="E30" s="13">
        <f>'TAM Automático'!E42</f>
        <v>3.6252900232018562E-2</v>
      </c>
      <c r="F30" s="13">
        <f>'TAM Automático'!F42</f>
        <v>4.0358744394618833E-2</v>
      </c>
      <c r="G30" s="13">
        <f>'TAM Automático'!G42</f>
        <v>3.6070949470860036E-2</v>
      </c>
      <c r="H30" s="13">
        <f>'TAM Automático'!H42</f>
        <v>3.7428445618670189E-2</v>
      </c>
      <c r="I30" s="13">
        <f>'TAM Automático'!I42</f>
        <v>3.3994334277620393E-2</v>
      </c>
      <c r="J30" s="13">
        <f>'TAM Automático'!J42</f>
        <v>3.5970231532524807E-2</v>
      </c>
      <c r="K30" s="13">
        <f>'TAM Automático'!K42</f>
        <v>3.4369238872794312E-2</v>
      </c>
      <c r="L30" s="13">
        <f>'TAM Automático'!L42</f>
        <v>3.5083193602476463E-2</v>
      </c>
      <c r="M30" s="13">
        <f>'TAM Automático'!M42</f>
        <v>3.0658591975775928E-2</v>
      </c>
      <c r="N30" s="13">
        <f>'TAM Automático'!N42</f>
        <v>3.1485198193677871E-2</v>
      </c>
      <c r="O30" s="13">
        <f>'TAM Automático'!O42</f>
        <v>2.759559460462814E-2</v>
      </c>
      <c r="P30" s="13">
        <f>'TAM Automático'!P42</f>
        <v>2.536407766990291E-2</v>
      </c>
    </row>
    <row r="32" spans="2:19" ht="15.5" x14ac:dyDescent="0.35">
      <c r="B32" s="18"/>
      <c r="C32" s="19" t="s">
        <v>83</v>
      </c>
      <c r="D32" s="18"/>
      <c r="E32" s="18"/>
      <c r="F32" s="18"/>
      <c r="G32" s="18"/>
      <c r="H32" s="18"/>
      <c r="I32" s="18"/>
      <c r="J32" s="18"/>
      <c r="K32" s="18"/>
      <c r="L32" s="18"/>
      <c r="M32" s="18"/>
      <c r="N32" s="18"/>
      <c r="O32" s="18"/>
      <c r="P32" s="18"/>
      <c r="Q32" s="18"/>
    </row>
    <row r="33" spans="2:20" ht="16" thickBot="1" x14ac:dyDescent="0.4">
      <c r="C33" s="3"/>
      <c r="D33" s="37">
        <f>D28</f>
        <v>44501</v>
      </c>
      <c r="E33" s="37">
        <f t="shared" ref="E33:P33" si="3">E28</f>
        <v>44531</v>
      </c>
      <c r="F33" s="37">
        <f t="shared" si="3"/>
        <v>44562</v>
      </c>
      <c r="G33" s="37">
        <f t="shared" si="3"/>
        <v>44593</v>
      </c>
      <c r="H33" s="37">
        <f t="shared" si="3"/>
        <v>44621</v>
      </c>
      <c r="I33" s="37">
        <f t="shared" si="3"/>
        <v>44652</v>
      </c>
      <c r="J33" s="37">
        <f t="shared" si="3"/>
        <v>44682</v>
      </c>
      <c r="K33" s="37">
        <f t="shared" si="3"/>
        <v>44713</v>
      </c>
      <c r="L33" s="37">
        <f t="shared" si="3"/>
        <v>44743</v>
      </c>
      <c r="M33" s="37">
        <f t="shared" si="3"/>
        <v>44774</v>
      </c>
      <c r="N33" s="37">
        <f t="shared" si="3"/>
        <v>44805</v>
      </c>
      <c r="O33" s="37">
        <f t="shared" si="3"/>
        <v>44835</v>
      </c>
      <c r="P33" s="37">
        <f t="shared" si="3"/>
        <v>44866</v>
      </c>
    </row>
    <row r="34" spans="2:20" ht="15.5" x14ac:dyDescent="0.35">
      <c r="C34" s="12" t="s">
        <v>75</v>
      </c>
      <c r="D34" s="13">
        <f>IF(Derivados!$D$29=$R$34,'TAM Automático'!D46,'TAM Automático'!D51)</f>
        <v>0.9720678560982744</v>
      </c>
      <c r="E34" s="13">
        <f>IF(Derivados!$D$29=$R$34,'TAM Automático'!E46,'TAM Automático'!E51)</f>
        <v>0.97166933023390956</v>
      </c>
      <c r="F34" s="13">
        <f>IF(Derivados!$D$29=$R$34,'TAM Automático'!F46,'TAM Automático'!F51)</f>
        <v>0.96892824977484249</v>
      </c>
      <c r="G34" s="13">
        <f>IF(Derivados!$D$29=$R$34,'TAM Automático'!G46,'TAM Automático'!G51)</f>
        <v>0.97358603193553206</v>
      </c>
      <c r="H34" s="13">
        <f>IF(Derivados!$D$29=$R$34,'TAM Automático'!H46,'TAM Automático'!H51)</f>
        <v>0.97072237751949397</v>
      </c>
      <c r="I34" s="13">
        <f>IF(Derivados!$D$29=$R$34,'TAM Automático'!I46,'TAM Automático'!I51)</f>
        <v>0.97490429604423656</v>
      </c>
      <c r="J34" s="13">
        <f>IF(Derivados!$D$29=$R$34,'TAM Automático'!J46,'TAM Automático'!J51)</f>
        <v>0.9755895738518825</v>
      </c>
      <c r="K34" s="13">
        <f>IF(Derivados!$D$29=$R$34,'TAM Automático'!K46,'TAM Automático'!K51)</f>
        <v>0.9757862876694301</v>
      </c>
      <c r="L34" s="13">
        <f>IF(Derivados!$D$29=$R$34,'TAM Automático'!L46,'TAM Automático'!L51)</f>
        <v>0.97698771816418872</v>
      </c>
      <c r="M34" s="13">
        <f>IF(Derivados!$D$29=$R$34,'TAM Automático'!M46,'TAM Automático'!M51)</f>
        <v>0.9789407313997478</v>
      </c>
      <c r="N34" s="13">
        <f>IF(Derivados!$D$29=$R$34,'TAM Automático'!N46,'TAM Automático'!N51)</f>
        <v>0.97962776659959749</v>
      </c>
      <c r="O34" s="13">
        <f>IF(Derivados!$D$29=$R$34,'TAM Automático'!O46,'TAM Automático'!O51)</f>
        <v>0.98398709036742793</v>
      </c>
      <c r="P34" s="13">
        <f>IF(Derivados!$D$29=$R$34,'TAM Automático'!P46,'TAM Automático'!P51)</f>
        <v>0.98673320350535532</v>
      </c>
      <c r="R34">
        <v>1</v>
      </c>
      <c r="S34" s="19" t="s">
        <v>84</v>
      </c>
    </row>
    <row r="35" spans="2:20" ht="15.5" x14ac:dyDescent="0.35">
      <c r="C35" s="12" t="s">
        <v>76</v>
      </c>
      <c r="D35" s="13">
        <f>IF(Derivados!$D$29=$R$34,'TAM Automático'!D47,'TAM Automático'!D52)</f>
        <v>2.7932143901725652E-2</v>
      </c>
      <c r="E35" s="13">
        <f>IF(Derivados!$D$29=$R$34,'TAM Automático'!E47,'TAM Automático'!E52)</f>
        <v>2.8330669766090368E-2</v>
      </c>
      <c r="F35" s="13">
        <f>IF(Derivados!$D$29=$R$34,'TAM Automático'!F47,'TAM Automático'!F52)</f>
        <v>3.1071750225157613E-2</v>
      </c>
      <c r="G35" s="13">
        <f>IF(Derivados!$D$29=$R$34,'TAM Automático'!G47,'TAM Automático'!G52)</f>
        <v>2.6413968064467993E-2</v>
      </c>
      <c r="H35" s="13">
        <f>IF(Derivados!$D$29=$R$34,'TAM Automático'!H47,'TAM Automático'!H52)</f>
        <v>2.9277622480506107E-2</v>
      </c>
      <c r="I35" s="13">
        <f>IF(Derivados!$D$29=$R$34,'TAM Automático'!I47,'TAM Automático'!I52)</f>
        <v>2.5095703955763504E-2</v>
      </c>
      <c r="J35" s="13">
        <f>IF(Derivados!$D$29=$R$34,'TAM Automático'!J47,'TAM Automático'!J52)</f>
        <v>2.4410426148117503E-2</v>
      </c>
      <c r="K35" s="13">
        <f>IF(Derivados!$D$29=$R$34,'TAM Automático'!K47,'TAM Automático'!K52)</f>
        <v>2.4213712330569809E-2</v>
      </c>
      <c r="L35" s="13">
        <f>IF(Derivados!$D$29=$R$34,'TAM Automático'!L47,'TAM Automático'!L52)</f>
        <v>2.3012281835811249E-2</v>
      </c>
      <c r="M35" s="13">
        <f>IF(Derivados!$D$29=$R$34,'TAM Automático'!M47,'TAM Automático'!M52)</f>
        <v>2.1059268600252208E-2</v>
      </c>
      <c r="N35" s="13">
        <f>IF(Derivados!$D$29=$R$34,'TAM Automático'!N47,'TAM Automático'!N52)</f>
        <v>2.0372233400402413E-2</v>
      </c>
      <c r="O35" s="13">
        <f>IF(Derivados!$D$29=$R$34,'TAM Automático'!O47,'TAM Automático'!O52)</f>
        <v>1.6012909632571997E-2</v>
      </c>
      <c r="P35" s="13">
        <f>IF(Derivados!$D$29=$R$34,'TAM Automático'!P47,'TAM Automático'!P52)</f>
        <v>1.3266796494644597E-2</v>
      </c>
      <c r="R35">
        <v>2</v>
      </c>
      <c r="S35" s="19" t="s">
        <v>85</v>
      </c>
    </row>
    <row r="37" spans="2:20" ht="15.5" x14ac:dyDescent="0.35">
      <c r="B37" s="18"/>
      <c r="C37" s="19" t="s">
        <v>86</v>
      </c>
      <c r="D37" s="18"/>
      <c r="E37" s="18"/>
      <c r="F37" s="18"/>
      <c r="G37" s="18"/>
      <c r="H37" s="18"/>
      <c r="I37" s="18"/>
      <c r="J37" s="18"/>
      <c r="K37" s="18"/>
      <c r="L37" s="18"/>
      <c r="M37" s="18"/>
      <c r="N37" s="18"/>
      <c r="O37" s="18"/>
      <c r="P37" s="18"/>
      <c r="R37" s="18"/>
      <c r="S37" s="18"/>
      <c r="T37" s="18"/>
    </row>
    <row r="38" spans="2:20" ht="16" thickBot="1" x14ac:dyDescent="0.4">
      <c r="C38" s="3"/>
      <c r="D38" s="37">
        <f>D33</f>
        <v>44501</v>
      </c>
      <c r="E38" s="37">
        <f t="shared" ref="E38:P38" si="4">E33</f>
        <v>44531</v>
      </c>
      <c r="F38" s="37">
        <f t="shared" si="4"/>
        <v>44562</v>
      </c>
      <c r="G38" s="37">
        <f t="shared" si="4"/>
        <v>44593</v>
      </c>
      <c r="H38" s="37">
        <f t="shared" si="4"/>
        <v>44621</v>
      </c>
      <c r="I38" s="37">
        <f t="shared" si="4"/>
        <v>44652</v>
      </c>
      <c r="J38" s="37">
        <f t="shared" si="4"/>
        <v>44682</v>
      </c>
      <c r="K38" s="37">
        <f t="shared" si="4"/>
        <v>44713</v>
      </c>
      <c r="L38" s="37">
        <f t="shared" si="4"/>
        <v>44743</v>
      </c>
      <c r="M38" s="37">
        <f t="shared" si="4"/>
        <v>44774</v>
      </c>
      <c r="N38" s="37">
        <f t="shared" si="4"/>
        <v>44805</v>
      </c>
      <c r="O38" s="37">
        <f t="shared" si="4"/>
        <v>44835</v>
      </c>
      <c r="P38" s="37">
        <f t="shared" si="4"/>
        <v>44866</v>
      </c>
      <c r="R38">
        <v>1</v>
      </c>
      <c r="S38" s="19" t="s">
        <v>62</v>
      </c>
    </row>
    <row r="39" spans="2:20" ht="15.5" x14ac:dyDescent="0.35">
      <c r="C39" s="12" t="s">
        <v>75</v>
      </c>
      <c r="D39" s="13">
        <f>IF(Derivados!$N$29=$R$38,'TAM Automático'!D56,IF(Derivados!$N$29=$R$39,'TAM Automático'!D61,'TAM Automático'!D66))</f>
        <v>0.98131517960602543</v>
      </c>
      <c r="E39" s="13">
        <f>IF(Derivados!$N$29=$R$38,'TAM Automático'!E56,IF(Derivados!$N$29=$R$39,'TAM Automático'!E61,'TAM Automático'!E66))</f>
        <v>0.98063023995374377</v>
      </c>
      <c r="F39" s="13">
        <f>IF(Derivados!$N$29=$R$38,'TAM Automático'!F56,IF(Derivados!$N$29=$R$39,'TAM Automático'!F61,'TAM Automático'!F66))</f>
        <v>0.98023064250411873</v>
      </c>
      <c r="G39" s="13">
        <f>IF(Derivados!$N$29=$R$38,'TAM Automático'!G56,IF(Derivados!$N$29=$R$39,'TAM Automático'!G61,'TAM Automático'!G66))</f>
        <v>0.98159964386407483</v>
      </c>
      <c r="H39" s="13">
        <f>IF(Derivados!$N$29=$R$38,'TAM Automático'!H56,IF(Derivados!$N$29=$R$39,'TAM Automático'!H61,'TAM Automático'!H66))</f>
        <v>0.98206146154977214</v>
      </c>
      <c r="I39" s="13">
        <f>IF(Derivados!$N$29=$R$38,'TAM Automático'!I56,IF(Derivados!$N$29=$R$39,'TAM Automático'!I61,'TAM Automático'!I66))</f>
        <v>0.98212023088835709</v>
      </c>
      <c r="J39" s="13">
        <f>IF(Derivados!$N$29=$R$38,'TAM Automático'!J56,IF(Derivados!$N$29=$R$39,'TAM Automático'!J61,'TAM Automático'!J66))</f>
        <v>0.98183319570602812</v>
      </c>
      <c r="K39" s="13">
        <f>IF(Derivados!$N$29=$R$38,'TAM Automático'!K56,IF(Derivados!$N$29=$R$39,'TAM Automático'!K61,'TAM Automático'!K66))</f>
        <v>0.98307974816369348</v>
      </c>
      <c r="L39" s="13">
        <f>IF(Derivados!$N$29=$R$38,'TAM Automático'!L56,IF(Derivados!$N$29=$R$39,'TAM Automático'!L61,'TAM Automático'!L66))</f>
        <v>0.9836630504148054</v>
      </c>
      <c r="M39" s="13">
        <f>IF(Derivados!$N$29=$R$38,'TAM Automático'!M56,IF(Derivados!$N$29=$R$39,'TAM Automático'!M61,'TAM Automático'!M66))</f>
        <v>0.98432798395185561</v>
      </c>
      <c r="N39" s="13">
        <f>IF(Derivados!$N$29=$R$38,'TAM Automático'!N56,IF(Derivados!$N$29=$R$39,'TAM Automático'!N61,'TAM Automático'!N66))</f>
        <v>0.98461538461538456</v>
      </c>
      <c r="O39" s="13">
        <f>IF(Derivados!$N$29=$R$38,'TAM Automático'!O56,IF(Derivados!$N$29=$R$39,'TAM Automático'!O61,'TAM Automático'!O66))</f>
        <v>0.9859657761910624</v>
      </c>
      <c r="P39" s="13">
        <f>IF(Derivados!$N$29=$R$38,'TAM Automático'!P56,IF(Derivados!$N$29=$R$39,'TAM Automático'!P61,'TAM Automático'!P66))</f>
        <v>0.98609599806553005</v>
      </c>
      <c r="R39">
        <v>2</v>
      </c>
      <c r="S39" s="7" t="s">
        <v>67</v>
      </c>
    </row>
    <row r="40" spans="2:20" ht="15.5" x14ac:dyDescent="0.35">
      <c r="C40" s="12" t="s">
        <v>76</v>
      </c>
      <c r="D40" s="13">
        <f>IF(Derivados!$N$29=$R$38,'TAM Automático'!D57,IF(Derivados!$N$29=$R$39,'TAM Automático'!D62,'TAM Automático'!D67))</f>
        <v>1.8684820393974507E-2</v>
      </c>
      <c r="E40" s="13">
        <f>IF(Derivados!$N$29=$R$38,'TAM Automático'!E57,IF(Derivados!$N$29=$R$39,'TAM Automático'!E62,'TAM Automático'!E67))</f>
        <v>1.9369760046256141E-2</v>
      </c>
      <c r="F40" s="13">
        <f>IF(Derivados!$N$29=$R$38,'TAM Automático'!F57,IF(Derivados!$N$29=$R$39,'TAM Automático'!F62,'TAM Automático'!F67))</f>
        <v>1.9769357495881386E-2</v>
      </c>
      <c r="G40" s="13">
        <f>IF(Derivados!$N$29=$R$38,'TAM Automático'!G57,IF(Derivados!$N$29=$R$39,'TAM Automático'!G62,'TAM Automático'!G67))</f>
        <v>1.8400356135925212E-2</v>
      </c>
      <c r="H40" s="13">
        <f>IF(Derivados!$N$29=$R$38,'TAM Automático'!H57,IF(Derivados!$N$29=$R$39,'TAM Automático'!H62,'TAM Automático'!H67))</f>
        <v>1.7938538450227907E-2</v>
      </c>
      <c r="I40" s="13">
        <f>IF(Derivados!$N$29=$R$38,'TAM Automático'!I57,IF(Derivados!$N$29=$R$39,'TAM Automático'!I62,'TAM Automático'!I67))</f>
        <v>1.7879769111642969E-2</v>
      </c>
      <c r="J40" s="13">
        <f>IF(Derivados!$N$29=$R$38,'TAM Automático'!J57,IF(Derivados!$N$29=$R$39,'TAM Automático'!J62,'TAM Automático'!J67))</f>
        <v>1.8166804293971925E-2</v>
      </c>
      <c r="K40" s="13">
        <f>IF(Derivados!$N$29=$R$38,'TAM Automático'!K57,IF(Derivados!$N$29=$R$39,'TAM Automático'!K62,'TAM Automático'!K67))</f>
        <v>1.69202518363064E-2</v>
      </c>
      <c r="L40" s="13">
        <f>IF(Derivados!$N$29=$R$38,'TAM Automático'!L57,IF(Derivados!$N$29=$R$39,'TAM Automático'!L62,'TAM Automático'!L67))</f>
        <v>1.6336949585194643E-2</v>
      </c>
      <c r="M40" s="13">
        <f>IF(Derivados!$N$29=$R$38,'TAM Automático'!M57,IF(Derivados!$N$29=$R$39,'TAM Automático'!M62,'TAM Automático'!M67))</f>
        <v>1.5672016048144433E-2</v>
      </c>
      <c r="N40" s="13">
        <f>IF(Derivados!$N$29=$R$38,'TAM Automático'!N57,IF(Derivados!$N$29=$R$39,'TAM Automático'!N62,'TAM Automático'!N67))</f>
        <v>1.5384615384615384E-2</v>
      </c>
      <c r="O40" s="13">
        <f>IF(Derivados!$N$29=$R$38,'TAM Automático'!O57,IF(Derivados!$N$29=$R$39,'TAM Automático'!O62,'TAM Automático'!O67))</f>
        <v>1.4034223808937582E-2</v>
      </c>
      <c r="P40" s="13">
        <f>IF(Derivados!$N$29=$R$38,'TAM Automático'!P57,IF(Derivados!$N$29=$R$39,'TAM Automático'!P62,'TAM Automático'!P67))</f>
        <v>1.3904001934469832E-2</v>
      </c>
      <c r="R40">
        <v>2</v>
      </c>
      <c r="S40" s="7" t="s">
        <v>72</v>
      </c>
    </row>
    <row r="42" spans="2:20" x14ac:dyDescent="0.35">
      <c r="R42" s="18"/>
      <c r="S42" s="18"/>
      <c r="T42" s="1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5"/>
  <dimension ref="A1"/>
  <sheetViews>
    <sheetView showGridLines="0" showRowColHeaders="0" zoomScale="60" zoomScaleNormal="60" workbookViewId="0"/>
  </sheetViews>
  <sheetFormatPr baseColWidth="10" defaultColWidth="11.453125" defaultRowHeight="14.5" x14ac:dyDescent="0.35"/>
  <cols>
    <col min="1" max="1" width="18.54296875" customWidth="1"/>
  </cols>
  <sheetData>
    <row r="1" ht="56.25" customHeight="1" x14ac:dyDescent="0.35"/>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6"/>
  <dimension ref="A1:U53"/>
  <sheetViews>
    <sheetView showGridLines="0" showRowColHeaders="0" zoomScale="85" zoomScaleNormal="85" zoomScalePageLayoutView="70" workbookViewId="0"/>
  </sheetViews>
  <sheetFormatPr baseColWidth="10" defaultColWidth="11.453125" defaultRowHeight="14.5" x14ac:dyDescent="0.35"/>
  <cols>
    <col min="1" max="1" width="5.54296875" customWidth="1"/>
    <col min="10" max="10" width="14.453125" customWidth="1"/>
  </cols>
  <sheetData>
    <row r="1" ht="18.75" customHeight="1" x14ac:dyDescent="0.35"/>
    <row r="25" spans="1:14" ht="26.25" customHeight="1" x14ac:dyDescent="0.35"/>
    <row r="27" spans="1:14" ht="21" customHeight="1" x14ac:dyDescent="0.35"/>
    <row r="28" spans="1:14" ht="24" customHeight="1" x14ac:dyDescent="0.35">
      <c r="A28" s="24" t="s">
        <v>1</v>
      </c>
      <c r="B28" s="44"/>
      <c r="C28" s="41"/>
      <c r="D28" s="41"/>
      <c r="E28" s="41"/>
      <c r="K28" s="40" t="s">
        <v>2</v>
      </c>
      <c r="L28" s="41"/>
      <c r="M28" s="41"/>
      <c r="N28" s="41"/>
    </row>
    <row r="29" spans="1:14" ht="7.5" customHeight="1" x14ac:dyDescent="0.35">
      <c r="B29" s="41"/>
      <c r="C29" s="41"/>
      <c r="D29" s="42">
        <v>1</v>
      </c>
      <c r="E29" s="41"/>
      <c r="K29" s="41"/>
      <c r="L29" s="41"/>
      <c r="M29" s="41"/>
      <c r="N29" s="42">
        <v>1</v>
      </c>
    </row>
    <row r="30" spans="1:14" ht="18.75" customHeight="1" x14ac:dyDescent="0.35">
      <c r="B30" s="45" t="s">
        <v>3</v>
      </c>
      <c r="C30" s="41"/>
      <c r="D30" s="41"/>
      <c r="E30" s="41"/>
      <c r="K30" s="43" t="s">
        <v>3</v>
      </c>
      <c r="L30" s="41"/>
      <c r="M30" s="41"/>
      <c r="N30" s="41"/>
    </row>
    <row r="53" spans="1:21" x14ac:dyDescent="0.35">
      <c r="A53" s="21"/>
      <c r="B53" s="21"/>
      <c r="C53" s="21"/>
      <c r="D53" s="21"/>
      <c r="E53" s="21"/>
      <c r="F53" s="21"/>
      <c r="G53" s="21"/>
      <c r="H53" s="21"/>
      <c r="I53" s="21"/>
      <c r="J53" s="21"/>
      <c r="K53" s="21"/>
      <c r="L53" s="21"/>
      <c r="M53" s="21"/>
      <c r="N53" s="21"/>
      <c r="O53" s="21"/>
      <c r="P53" s="21"/>
      <c r="Q53" s="21"/>
      <c r="R53" s="21"/>
      <c r="S53" s="21"/>
      <c r="T53" s="21"/>
      <c r="U53" s="21"/>
    </row>
  </sheetData>
  <sheetProtection sheet="1" objects="1" scenarios="1"/>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146050</xdr:colOff>
                    <xdr:row>29</xdr:row>
                    <xdr:rowOff>31750</xdr:rowOff>
                  </from>
                  <to>
                    <xdr:col>4</xdr:col>
                    <xdr:colOff>127000</xdr:colOff>
                    <xdr:row>30</xdr:row>
                    <xdr:rowOff>31750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412750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7"/>
  <dimension ref="A1:V53"/>
  <sheetViews>
    <sheetView showGridLines="0" showRowColHeaders="0" zoomScale="85" zoomScaleNormal="85" zoomScalePageLayoutView="90" workbookViewId="0">
      <selection activeCell="X28" sqref="X28"/>
    </sheetView>
  </sheetViews>
  <sheetFormatPr baseColWidth="10" defaultColWidth="11.453125" defaultRowHeight="14.5" x14ac:dyDescent="0.35"/>
  <cols>
    <col min="1" max="1" width="5.54296875" customWidth="1"/>
    <col min="10" max="10" width="14.453125" customWidth="1"/>
  </cols>
  <sheetData>
    <row r="1" spans="22:22" ht="4.5" customHeight="1" x14ac:dyDescent="0.35"/>
    <row r="8" spans="22:22" x14ac:dyDescent="0.35">
      <c r="V8" s="39"/>
    </row>
    <row r="25" spans="1:16" ht="26.25" customHeight="1" x14ac:dyDescent="0.35"/>
    <row r="27" spans="1:16" ht="21" customHeight="1" x14ac:dyDescent="0.35"/>
    <row r="28" spans="1:16" ht="24" customHeight="1" x14ac:dyDescent="0.35">
      <c r="A28" s="46" t="s">
        <v>1</v>
      </c>
      <c r="B28" s="44"/>
      <c r="C28" s="41"/>
      <c r="D28" s="41"/>
      <c r="E28" s="41"/>
      <c r="K28" s="40" t="s">
        <v>2</v>
      </c>
      <c r="L28" s="41"/>
      <c r="M28" s="41"/>
      <c r="N28" s="41"/>
      <c r="O28" s="41"/>
      <c r="P28" t="s">
        <v>0</v>
      </c>
    </row>
    <row r="29" spans="1:16" ht="7.5" customHeight="1" x14ac:dyDescent="0.35">
      <c r="A29" s="41"/>
      <c r="B29" s="41"/>
      <c r="C29" s="41"/>
      <c r="D29" s="42">
        <v>2</v>
      </c>
      <c r="E29" s="41"/>
      <c r="K29" s="41"/>
      <c r="L29" s="41"/>
      <c r="M29" s="41"/>
      <c r="N29" s="42">
        <v>2</v>
      </c>
      <c r="O29" s="41"/>
    </row>
    <row r="30" spans="1:16" ht="18.75" customHeight="1" x14ac:dyDescent="0.35">
      <c r="A30" s="41"/>
      <c r="B30" s="45" t="s">
        <v>3</v>
      </c>
      <c r="C30" s="41"/>
      <c r="D30" s="41"/>
      <c r="E30" s="41"/>
      <c r="K30" s="43" t="s">
        <v>3</v>
      </c>
      <c r="L30" s="41"/>
      <c r="M30" s="41"/>
      <c r="N30" s="41"/>
      <c r="O30" s="41"/>
    </row>
    <row r="31" spans="1:16" x14ac:dyDescent="0.35">
      <c r="A31" s="41"/>
      <c r="B31" s="41"/>
      <c r="C31" s="41"/>
      <c r="D31" s="41"/>
      <c r="E31" s="41"/>
    </row>
    <row r="53" spans="1:21" x14ac:dyDescent="0.35">
      <c r="A53" s="21"/>
      <c r="B53" s="21"/>
      <c r="C53" s="21"/>
      <c r="D53" s="21"/>
      <c r="E53" s="21"/>
      <c r="F53" s="21"/>
      <c r="G53" s="21"/>
      <c r="H53" s="21"/>
      <c r="I53" s="21"/>
      <c r="J53" s="21"/>
      <c r="K53" s="21"/>
      <c r="L53" s="21"/>
      <c r="M53" s="21"/>
      <c r="N53" s="21"/>
      <c r="O53" s="21"/>
      <c r="P53" s="21"/>
      <c r="Q53" s="21"/>
      <c r="R53" s="21"/>
      <c r="S53" s="21"/>
      <c r="T53" s="21"/>
      <c r="U53" s="21"/>
    </row>
  </sheetData>
  <sheetProtection sheet="1" objects="1" scenarios="1"/>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146050</xdr:colOff>
                    <xdr:row>29</xdr:row>
                    <xdr:rowOff>31750</xdr:rowOff>
                  </from>
                  <to>
                    <xdr:col>4</xdr:col>
                    <xdr:colOff>127000</xdr:colOff>
                    <xdr:row>30</xdr:row>
                    <xdr:rowOff>31750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412750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N80"/>
  <sheetViews>
    <sheetView showGridLines="0" showRowColHeaders="0" zoomScale="90" zoomScaleNormal="90" zoomScalePageLayoutView="70" workbookViewId="0"/>
  </sheetViews>
  <sheetFormatPr baseColWidth="10" defaultColWidth="11.453125" defaultRowHeight="14.5" x14ac:dyDescent="0.35"/>
  <cols>
    <col min="1" max="1" width="5.54296875" customWidth="1"/>
    <col min="10" max="10" width="14.453125" customWidth="1"/>
  </cols>
  <sheetData>
    <row r="1" ht="18.75" customHeight="1" x14ac:dyDescent="0.35"/>
    <row r="25" spans="1:14" ht="26.25" customHeight="1" x14ac:dyDescent="0.35"/>
    <row r="27" spans="1:14" ht="21" customHeight="1" x14ac:dyDescent="0.35"/>
    <row r="28" spans="1:14" ht="24" customHeight="1" x14ac:dyDescent="0.45">
      <c r="A28" s="24" t="s">
        <v>1</v>
      </c>
      <c r="B28" s="38" t="s">
        <v>1</v>
      </c>
      <c r="K28" s="23"/>
    </row>
    <row r="29" spans="1:14" ht="7.5" customHeight="1" x14ac:dyDescent="0.35">
      <c r="D29" s="17">
        <v>1</v>
      </c>
      <c r="N29" s="17">
        <v>1</v>
      </c>
    </row>
    <row r="80" spans="2:2" ht="18.5" x14ac:dyDescent="0.45">
      <c r="B80" s="38" t="s">
        <v>4</v>
      </c>
    </row>
  </sheetData>
  <sheetProtection sheet="1" objects="1" scenarios="1"/>
  <pageMargins left="0.7" right="0.7" top="0.75" bottom="0.75" header="0.3" footer="0.3"/>
  <pageSetup paperSize="9" scale="55" orientation="portrait" r:id="rId1"/>
  <rowBreaks count="1" manualBreakCount="1">
    <brk id="77"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11"/>
  <dimension ref="A1:N80"/>
  <sheetViews>
    <sheetView showGridLines="0" showRowColHeaders="0" zoomScale="80" zoomScaleNormal="80" workbookViewId="0"/>
  </sheetViews>
  <sheetFormatPr baseColWidth="10" defaultColWidth="11.453125" defaultRowHeight="14.5" x14ac:dyDescent="0.35"/>
  <cols>
    <col min="1" max="1" width="5.54296875" customWidth="1"/>
    <col min="10" max="10" width="14.453125" customWidth="1"/>
  </cols>
  <sheetData>
    <row r="1" ht="18.75" customHeight="1" x14ac:dyDescent="0.35"/>
    <row r="25" spans="1:14" ht="26.25" customHeight="1" x14ac:dyDescent="0.35"/>
    <row r="27" spans="1:14" ht="21" customHeight="1" x14ac:dyDescent="0.35"/>
    <row r="28" spans="1:14" ht="24" customHeight="1" x14ac:dyDescent="0.45">
      <c r="A28" s="24" t="s">
        <v>1</v>
      </c>
      <c r="B28" s="38" t="s">
        <v>1</v>
      </c>
      <c r="K28" s="23"/>
    </row>
    <row r="29" spans="1:14" ht="7.5" customHeight="1" x14ac:dyDescent="0.35">
      <c r="D29" s="17">
        <v>1</v>
      </c>
      <c r="N29" s="17">
        <v>1</v>
      </c>
    </row>
    <row r="80" spans="2:2" ht="18.5" x14ac:dyDescent="0.45">
      <c r="B80" s="38" t="s">
        <v>4</v>
      </c>
    </row>
  </sheetData>
  <sheetProtection sheet="1" objects="1" scenarios="1"/>
  <pageMargins left="0.7" right="0.7" top="0.75" bottom="0.75" header="0.3" footer="0.3"/>
  <pageSetup paperSize="9" scale="55" orientation="portrait" r:id="rId1"/>
  <rowBreaks count="1" manualBreakCount="1">
    <brk id="7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tabColor theme="1"/>
  </sheetPr>
  <dimension ref="B3:I34"/>
  <sheetViews>
    <sheetView showGridLines="0" workbookViewId="0">
      <selection activeCell="D25" sqref="D25"/>
    </sheetView>
  </sheetViews>
  <sheetFormatPr baseColWidth="10" defaultColWidth="11.453125" defaultRowHeight="14.5" x14ac:dyDescent="0.35"/>
  <cols>
    <col min="1" max="1" width="3.1796875" customWidth="1"/>
    <col min="2" max="2" width="2.54296875" customWidth="1"/>
    <col min="3" max="3" width="4.453125" style="26" customWidth="1"/>
    <col min="4" max="4" width="90.453125" customWidth="1"/>
  </cols>
  <sheetData>
    <row r="3" spans="2:9" ht="14.15" customHeight="1" thickBot="1" x14ac:dyDescent="0.4">
      <c r="B3" s="28"/>
      <c r="C3" s="27" t="s">
        <v>5</v>
      </c>
      <c r="F3" s="33" t="s">
        <v>6</v>
      </c>
    </row>
    <row r="4" spans="2:9" x14ac:dyDescent="0.35">
      <c r="F4" s="47" t="s">
        <v>7</v>
      </c>
      <c r="G4" s="48"/>
      <c r="H4" s="48"/>
      <c r="I4" s="49"/>
    </row>
    <row r="5" spans="2:9" s="18" customFormat="1" ht="20.149999999999999" customHeight="1" x14ac:dyDescent="0.35">
      <c r="C5" s="29" t="s">
        <v>8</v>
      </c>
      <c r="D5" s="18" t="s">
        <v>9</v>
      </c>
      <c r="F5" s="50"/>
      <c r="G5" s="51"/>
      <c r="H5" s="51"/>
      <c r="I5" s="52"/>
    </row>
    <row r="6" spans="2:9" s="18" customFormat="1" ht="20.149999999999999" customHeight="1" x14ac:dyDescent="0.35">
      <c r="C6" s="29" t="s">
        <v>10</v>
      </c>
      <c r="D6" s="18" t="s">
        <v>11</v>
      </c>
      <c r="F6" s="50"/>
      <c r="G6" s="51"/>
      <c r="H6" s="51"/>
      <c r="I6" s="52"/>
    </row>
    <row r="7" spans="2:9" s="18" customFormat="1" ht="20.149999999999999" customHeight="1" x14ac:dyDescent="0.35">
      <c r="C7" s="29" t="s">
        <v>12</v>
      </c>
      <c r="D7" s="18" t="s">
        <v>13</v>
      </c>
      <c r="F7" s="50"/>
      <c r="G7" s="51"/>
      <c r="H7" s="51"/>
      <c r="I7" s="52"/>
    </row>
    <row r="8" spans="2:9" s="18" customFormat="1" ht="20.149999999999999" customHeight="1" x14ac:dyDescent="0.35">
      <c r="C8" s="29" t="s">
        <v>14</v>
      </c>
      <c r="D8" s="18" t="s">
        <v>15</v>
      </c>
      <c r="F8" s="50"/>
      <c r="G8" s="51"/>
      <c r="H8" s="51"/>
      <c r="I8" s="52"/>
    </row>
    <row r="9" spans="2:9" ht="20.149999999999999" customHeight="1" x14ac:dyDescent="0.35">
      <c r="C9" s="29" t="s">
        <v>16</v>
      </c>
      <c r="D9" s="18" t="s">
        <v>17</v>
      </c>
      <c r="F9" s="50"/>
      <c r="G9" s="51"/>
      <c r="H9" s="51"/>
      <c r="I9" s="52"/>
    </row>
    <row r="10" spans="2:9" ht="20.149999999999999" customHeight="1" x14ac:dyDescent="0.35">
      <c r="C10" s="29" t="s">
        <v>18</v>
      </c>
      <c r="D10" s="18" t="s">
        <v>19</v>
      </c>
      <c r="F10" s="50"/>
      <c r="G10" s="51"/>
      <c r="H10" s="51"/>
      <c r="I10" s="52"/>
    </row>
    <row r="11" spans="2:9" x14ac:dyDescent="0.35">
      <c r="C11" s="29" t="s">
        <v>20</v>
      </c>
      <c r="D11" s="18" t="s">
        <v>21</v>
      </c>
      <c r="F11" s="50"/>
      <c r="G11" s="51"/>
      <c r="H11" s="51"/>
      <c r="I11" s="52"/>
    </row>
    <row r="12" spans="2:9" ht="15" thickBot="1" x14ac:dyDescent="0.4">
      <c r="F12" s="53"/>
      <c r="G12" s="54"/>
      <c r="H12" s="54"/>
      <c r="I12" s="55"/>
    </row>
    <row r="16" spans="2:9" ht="14.15" customHeight="1" x14ac:dyDescent="0.35">
      <c r="B16" s="28"/>
      <c r="C16" s="27" t="s">
        <v>22</v>
      </c>
    </row>
    <row r="18" spans="3:4" x14ac:dyDescent="0.35">
      <c r="D18" s="30" t="s">
        <v>23</v>
      </c>
    </row>
    <row r="19" spans="3:4" x14ac:dyDescent="0.35">
      <c r="C19" s="29"/>
      <c r="D19" t="s">
        <v>24</v>
      </c>
    </row>
    <row r="20" spans="3:4" x14ac:dyDescent="0.35">
      <c r="C20" s="29"/>
      <c r="D20" t="s">
        <v>25</v>
      </c>
    </row>
    <row r="21" spans="3:4" x14ac:dyDescent="0.35">
      <c r="C21" s="29"/>
      <c r="D21" t="s">
        <v>26</v>
      </c>
    </row>
    <row r="22" spans="3:4" ht="3.75" customHeight="1" x14ac:dyDescent="0.35">
      <c r="C22" s="29"/>
    </row>
    <row r="23" spans="3:4" ht="15.5" x14ac:dyDescent="0.35">
      <c r="C23" s="29"/>
      <c r="D23" s="31" t="s">
        <v>27</v>
      </c>
    </row>
    <row r="24" spans="3:4" x14ac:dyDescent="0.35">
      <c r="C24" s="29"/>
      <c r="D24" s="32" t="s">
        <v>28</v>
      </c>
    </row>
    <row r="27" spans="3:4" x14ac:dyDescent="0.35">
      <c r="D27" s="30" t="s">
        <v>29</v>
      </c>
    </row>
    <row r="28" spans="3:4" x14ac:dyDescent="0.35">
      <c r="D28" t="s">
        <v>30</v>
      </c>
    </row>
    <row r="29" spans="3:4" x14ac:dyDescent="0.35">
      <c r="D29" t="s">
        <v>31</v>
      </c>
    </row>
    <row r="30" spans="3:4" x14ac:dyDescent="0.35">
      <c r="D30" t="s">
        <v>32</v>
      </c>
    </row>
    <row r="33" spans="4:4" x14ac:dyDescent="0.35">
      <c r="D33" s="30" t="s">
        <v>33</v>
      </c>
    </row>
    <row r="34" spans="4:4" x14ac:dyDescent="0.35">
      <c r="D34" t="s">
        <v>34</v>
      </c>
    </row>
  </sheetData>
  <mergeCells count="1">
    <mergeCell ref="F4:I1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pageSetUpPr fitToPage="1"/>
  </sheetPr>
  <dimension ref="B6:M10"/>
  <sheetViews>
    <sheetView showGridLines="0" showRowColHeaders="0" zoomScale="115" zoomScaleNormal="115" zoomScalePageLayoutView="130" workbookViewId="0"/>
  </sheetViews>
  <sheetFormatPr baseColWidth="10" defaultColWidth="11.453125" defaultRowHeight="14.5" x14ac:dyDescent="0.35"/>
  <sheetData>
    <row r="6" spans="2:13" x14ac:dyDescent="0.35">
      <c r="B6" s="20" t="s">
        <v>35</v>
      </c>
    </row>
    <row r="7" spans="2:13" ht="7.5" customHeight="1" x14ac:dyDescent="0.35">
      <c r="B7" s="20"/>
    </row>
    <row r="8" spans="2:13" ht="237" customHeight="1" x14ac:dyDescent="0.35">
      <c r="B8" s="56" t="s">
        <v>88</v>
      </c>
      <c r="C8" s="57"/>
      <c r="D8" s="57"/>
      <c r="E8" s="57"/>
      <c r="F8" s="57"/>
      <c r="G8" s="57"/>
      <c r="H8" s="57"/>
      <c r="I8" s="57"/>
      <c r="J8" s="57"/>
      <c r="K8" s="57"/>
      <c r="L8" s="57"/>
      <c r="M8" s="58"/>
    </row>
    <row r="9" spans="2:13" ht="16" customHeight="1" x14ac:dyDescent="0.35"/>
    <row r="10" spans="2:13" ht="16" customHeight="1" x14ac:dyDescent="0.35"/>
  </sheetData>
  <sheetProtection sheet="1" objects="1" scenarios="1"/>
  <mergeCells count="1">
    <mergeCell ref="B8:M8"/>
  </mergeCells>
  <pageMargins left="0.25" right="0.25" top="0.75" bottom="0.75" header="0.3" footer="0.3"/>
  <pageSetup paperSize="9" scale="62" orientation="portrait" r:id="rId1"/>
  <colBreaks count="1" manualBreakCount="1">
    <brk id="14"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2">
    <tabColor rgb="FFFFFF00"/>
  </sheetPr>
  <dimension ref="A1:BC414"/>
  <sheetViews>
    <sheetView topLeftCell="V1" zoomScale="70" zoomScaleNormal="70" workbookViewId="0">
      <selection activeCell="AW17" sqref="AW17"/>
    </sheetView>
  </sheetViews>
  <sheetFormatPr baseColWidth="10" defaultColWidth="11.453125" defaultRowHeight="14.5" x14ac:dyDescent="0.35"/>
  <cols>
    <col min="1" max="1" width="38.453125" bestFit="1" customWidth="1"/>
    <col min="2" max="2" width="9.453125" bestFit="1" customWidth="1"/>
    <col min="3" max="3" width="7.1796875" bestFit="1" customWidth="1"/>
    <col min="4" max="4" width="7.54296875" bestFit="1" customWidth="1"/>
    <col min="5" max="5" width="7.1796875" bestFit="1" customWidth="1"/>
    <col min="6" max="6" width="7.81640625" bestFit="1" customWidth="1"/>
    <col min="7" max="8" width="7.1796875" bestFit="1" customWidth="1"/>
    <col min="9" max="9" width="7.54296875" bestFit="1" customWidth="1"/>
    <col min="10" max="10" width="7.453125" bestFit="1" customWidth="1"/>
    <col min="11" max="11" width="7.1796875" bestFit="1" customWidth="1"/>
    <col min="12" max="12" width="7.54296875" bestFit="1" customWidth="1"/>
    <col min="13" max="13" width="7.1796875" bestFit="1" customWidth="1"/>
    <col min="14" max="14" width="7.81640625" bestFit="1" customWidth="1"/>
    <col min="15" max="15" width="7.453125" bestFit="1" customWidth="1"/>
    <col min="16" max="16" width="8" bestFit="1" customWidth="1"/>
    <col min="17" max="17" width="7.453125" bestFit="1" customWidth="1"/>
    <col min="18" max="18" width="10.7265625" bestFit="1" customWidth="1"/>
    <col min="19" max="20" width="7.1796875" bestFit="1" customWidth="1"/>
    <col min="21" max="21" width="13.453125" bestFit="1" customWidth="1"/>
    <col min="22" max="22" width="7.81640625" bestFit="1" customWidth="1"/>
    <col min="23" max="23" width="7.54296875" bestFit="1" customWidth="1"/>
    <col min="24" max="24" width="8" bestFit="1" customWidth="1"/>
    <col min="25" max="25" width="7.1796875" bestFit="1" customWidth="1"/>
    <col min="26" max="26" width="7.453125" bestFit="1" customWidth="1"/>
    <col min="27" max="27" width="7.1796875" bestFit="1" customWidth="1"/>
    <col min="28" max="28" width="7.54296875" bestFit="1" customWidth="1"/>
    <col min="29" max="29" width="7.1796875" bestFit="1" customWidth="1"/>
    <col min="30" max="30" width="7.81640625" bestFit="1" customWidth="1"/>
    <col min="31" max="32" width="7.1796875" bestFit="1" customWidth="1"/>
    <col min="33" max="33" width="7.54296875" bestFit="1" customWidth="1"/>
    <col min="34" max="34" width="7.453125" bestFit="1" customWidth="1"/>
    <col min="35" max="35" width="7.1796875" bestFit="1" customWidth="1"/>
    <col min="36" max="36" width="7.54296875" bestFit="1" customWidth="1"/>
    <col min="37" max="37" width="7.1796875" bestFit="1" customWidth="1"/>
    <col min="38" max="38" width="7.81640625" bestFit="1" customWidth="1"/>
    <col min="39" max="40" width="10.81640625"/>
    <col min="42" max="42" width="8.7265625" bestFit="1" customWidth="1"/>
    <col min="43" max="43" width="7.7265625" bestFit="1" customWidth="1"/>
    <col min="44" max="44" width="6.26953125" bestFit="1" customWidth="1"/>
    <col min="45" max="45" width="6.81640625" bestFit="1" customWidth="1"/>
    <col min="46" max="46" width="7.90625" bestFit="1" customWidth="1"/>
    <col min="55" max="55" width="11.453125" style="2"/>
  </cols>
  <sheetData>
    <row r="1" spans="1:48" x14ac:dyDescent="0.35">
      <c r="A1" t="s">
        <v>36</v>
      </c>
    </row>
    <row r="2" spans="1:48" x14ac:dyDescent="0.35">
      <c r="A2" t="s">
        <v>37</v>
      </c>
    </row>
    <row r="3" spans="1:48" x14ac:dyDescent="0.35">
      <c r="A3" t="s">
        <v>38</v>
      </c>
    </row>
    <row r="4" spans="1:48" x14ac:dyDescent="0.35">
      <c r="A4" t="s">
        <v>39</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1">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1">
        <v>44501</v>
      </c>
      <c r="AK4" s="1">
        <v>44531</v>
      </c>
      <c r="AL4" s="1">
        <v>44562</v>
      </c>
      <c r="AM4" s="1">
        <v>44593</v>
      </c>
      <c r="AN4" s="1">
        <v>44621</v>
      </c>
      <c r="AO4" s="1">
        <v>44652</v>
      </c>
      <c r="AP4" s="1">
        <v>44682</v>
      </c>
      <c r="AQ4" s="1">
        <v>44713</v>
      </c>
      <c r="AR4" s="1">
        <v>44743</v>
      </c>
      <c r="AS4" s="1">
        <v>44774</v>
      </c>
      <c r="AT4" s="1">
        <v>44805</v>
      </c>
      <c r="AU4" s="1">
        <v>44835</v>
      </c>
      <c r="AV4" s="1">
        <v>44866</v>
      </c>
    </row>
    <row r="5" spans="1:48" x14ac:dyDescent="0.35">
      <c r="A5" t="s">
        <v>40</v>
      </c>
    </row>
    <row r="6" spans="1:48" x14ac:dyDescent="0.35">
      <c r="A6" t="s">
        <v>41</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c r="AJ6">
        <v>100</v>
      </c>
      <c r="AK6">
        <v>100</v>
      </c>
      <c r="AL6">
        <v>100</v>
      </c>
      <c r="AM6">
        <v>100</v>
      </c>
      <c r="AN6">
        <v>100</v>
      </c>
      <c r="AO6">
        <v>100</v>
      </c>
      <c r="AP6">
        <v>100</v>
      </c>
      <c r="AQ6">
        <v>100</v>
      </c>
      <c r="AR6">
        <v>100</v>
      </c>
      <c r="AS6">
        <v>100</v>
      </c>
      <c r="AT6">
        <v>100</v>
      </c>
      <c r="AU6">
        <v>100</v>
      </c>
      <c r="AV6">
        <v>100</v>
      </c>
    </row>
    <row r="7" spans="1:48" x14ac:dyDescent="0.35">
      <c r="A7" t="s">
        <v>42</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66.3</v>
      </c>
      <c r="AE7">
        <v>68.36</v>
      </c>
      <c r="AF7">
        <v>69.06</v>
      </c>
      <c r="AG7">
        <v>67.98</v>
      </c>
      <c r="AH7">
        <v>67.89</v>
      </c>
      <c r="AI7">
        <v>70.37</v>
      </c>
      <c r="AJ7">
        <v>69.62</v>
      </c>
      <c r="AK7">
        <v>70.7</v>
      </c>
      <c r="AL7">
        <v>68.45</v>
      </c>
      <c r="AM7">
        <v>67.709999999999994</v>
      </c>
      <c r="AN7">
        <v>69.930000000000007</v>
      </c>
      <c r="AO7">
        <v>71.38</v>
      </c>
      <c r="AP7">
        <v>73.930000000000007</v>
      </c>
      <c r="AQ7">
        <v>75.849999999999994</v>
      </c>
      <c r="AR7">
        <v>77.31</v>
      </c>
      <c r="AS7">
        <v>79.31</v>
      </c>
      <c r="AT7">
        <v>78.66</v>
      </c>
      <c r="AU7">
        <v>80.55</v>
      </c>
      <c r="AV7">
        <v>82.18</v>
      </c>
    </row>
    <row r="8" spans="1:48" x14ac:dyDescent="0.35">
      <c r="A8" t="s">
        <v>43</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v>
      </c>
      <c r="AE8">
        <v>2.1</v>
      </c>
      <c r="AF8">
        <v>2.33</v>
      </c>
      <c r="AG8">
        <v>2.0099999999999998</v>
      </c>
      <c r="AH8">
        <v>2.11</v>
      </c>
      <c r="AI8">
        <v>1.57</v>
      </c>
      <c r="AJ8">
        <v>1.93</v>
      </c>
      <c r="AK8">
        <v>1.83</v>
      </c>
      <c r="AL8">
        <v>1.68</v>
      </c>
      <c r="AM8">
        <v>1.9</v>
      </c>
      <c r="AN8">
        <v>1.57</v>
      </c>
      <c r="AO8">
        <v>1.59</v>
      </c>
      <c r="AP8">
        <v>1.61</v>
      </c>
      <c r="AQ8">
        <v>1.58</v>
      </c>
      <c r="AR8">
        <v>1.99</v>
      </c>
      <c r="AS8">
        <v>1.81</v>
      </c>
      <c r="AT8">
        <v>2.2000000000000002</v>
      </c>
      <c r="AU8">
        <v>1.55</v>
      </c>
      <c r="AV8">
        <v>2.02</v>
      </c>
    </row>
    <row r="9" spans="1:48" x14ac:dyDescent="0.35">
      <c r="A9" t="s">
        <v>44</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v>35.67</v>
      </c>
      <c r="Y9">
        <v>35.89</v>
      </c>
      <c r="Z9">
        <v>36.799999999999997</v>
      </c>
      <c r="AA9">
        <v>36.270000000000003</v>
      </c>
      <c r="AB9">
        <v>34.950000000000003</v>
      </c>
      <c r="AC9">
        <v>33.909999999999997</v>
      </c>
      <c r="AD9">
        <v>31.2</v>
      </c>
      <c r="AE9">
        <v>29.54</v>
      </c>
      <c r="AF9">
        <v>28.61</v>
      </c>
      <c r="AG9">
        <v>30.02</v>
      </c>
      <c r="AH9">
        <v>30.01</v>
      </c>
      <c r="AI9">
        <v>28.05</v>
      </c>
      <c r="AJ9">
        <v>28.45</v>
      </c>
      <c r="AK9">
        <v>27.47</v>
      </c>
      <c r="AL9">
        <v>29.87</v>
      </c>
      <c r="AM9">
        <v>30.39</v>
      </c>
      <c r="AN9">
        <v>28.5</v>
      </c>
      <c r="AO9">
        <v>27.03</v>
      </c>
      <c r="AP9">
        <v>24.46</v>
      </c>
      <c r="AQ9">
        <v>22.56</v>
      </c>
      <c r="AR9">
        <v>20.71</v>
      </c>
      <c r="AS9">
        <v>18.88</v>
      </c>
      <c r="AT9">
        <v>19.14</v>
      </c>
      <c r="AU9">
        <v>17.91</v>
      </c>
      <c r="AV9">
        <v>15.81</v>
      </c>
    </row>
    <row r="11" spans="1:48" x14ac:dyDescent="0.35">
      <c r="A11" t="s">
        <v>45</v>
      </c>
    </row>
    <row r="12" spans="1:48" x14ac:dyDescent="0.35">
      <c r="A12" t="s">
        <v>46</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c r="AJ12">
        <v>100</v>
      </c>
      <c r="AK12">
        <v>100</v>
      </c>
      <c r="AL12">
        <v>100</v>
      </c>
      <c r="AM12">
        <v>100</v>
      </c>
      <c r="AN12">
        <v>100</v>
      </c>
      <c r="AO12">
        <v>100</v>
      </c>
      <c r="AP12">
        <v>100</v>
      </c>
      <c r="AQ12">
        <v>100</v>
      </c>
      <c r="AR12">
        <v>100</v>
      </c>
      <c r="AS12">
        <v>100</v>
      </c>
      <c r="AT12">
        <v>100</v>
      </c>
      <c r="AU12">
        <v>100</v>
      </c>
      <c r="AV12">
        <v>100</v>
      </c>
    </row>
    <row r="13" spans="1:48" x14ac:dyDescent="0.35">
      <c r="A13" t="s">
        <v>47</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v>56.92</v>
      </c>
      <c r="Y13">
        <v>55.64</v>
      </c>
      <c r="Z13">
        <v>56.49</v>
      </c>
      <c r="AA13">
        <v>56.32</v>
      </c>
      <c r="AB13">
        <v>57.15</v>
      </c>
      <c r="AC13">
        <v>58.82</v>
      </c>
      <c r="AD13">
        <v>61.05</v>
      </c>
      <c r="AE13">
        <v>64.53</v>
      </c>
      <c r="AF13">
        <v>64.489999999999995</v>
      </c>
      <c r="AG13">
        <v>63.74</v>
      </c>
      <c r="AH13">
        <v>63.25</v>
      </c>
      <c r="AI13">
        <v>65.87</v>
      </c>
      <c r="AJ13">
        <v>65.42</v>
      </c>
      <c r="AK13">
        <v>65.84</v>
      </c>
      <c r="AL13">
        <v>64.12</v>
      </c>
      <c r="AM13">
        <v>63.06</v>
      </c>
      <c r="AN13">
        <v>65.98</v>
      </c>
      <c r="AO13">
        <v>67.98</v>
      </c>
      <c r="AP13">
        <v>70.3</v>
      </c>
      <c r="AQ13">
        <v>71.23</v>
      </c>
      <c r="AR13">
        <v>73.760000000000005</v>
      </c>
      <c r="AS13">
        <v>74.959999999999994</v>
      </c>
      <c r="AT13">
        <v>74.62</v>
      </c>
      <c r="AU13">
        <v>77.150000000000006</v>
      </c>
      <c r="AV13">
        <v>77.78</v>
      </c>
    </row>
    <row r="14" spans="1:48" x14ac:dyDescent="0.35">
      <c r="A14" t="s">
        <v>48</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v>5.38</v>
      </c>
      <c r="Y14">
        <v>5.69</v>
      </c>
      <c r="Z14">
        <v>4.87</v>
      </c>
      <c r="AA14">
        <v>5.26</v>
      </c>
      <c r="AB14">
        <v>5.8</v>
      </c>
      <c r="AC14">
        <v>6.73</v>
      </c>
      <c r="AD14">
        <v>5.13</v>
      </c>
      <c r="AE14">
        <v>4.5</v>
      </c>
      <c r="AF14">
        <v>4.2</v>
      </c>
      <c r="AG14">
        <v>3.7</v>
      </c>
      <c r="AH14">
        <v>4.29</v>
      </c>
      <c r="AI14">
        <v>3.55</v>
      </c>
      <c r="AJ14">
        <v>4.51</v>
      </c>
      <c r="AK14">
        <v>4.7699999999999996</v>
      </c>
      <c r="AL14">
        <v>4.12</v>
      </c>
      <c r="AM14">
        <v>4.32</v>
      </c>
      <c r="AN14">
        <v>3.2</v>
      </c>
      <c r="AO14">
        <v>2.57</v>
      </c>
      <c r="AP14">
        <v>3.63</v>
      </c>
      <c r="AQ14">
        <v>4.3499999999999996</v>
      </c>
      <c r="AR14">
        <v>4.9800000000000004</v>
      </c>
      <c r="AS14">
        <v>4.68</v>
      </c>
      <c r="AT14">
        <v>4.8499999999999996</v>
      </c>
      <c r="AU14">
        <v>3.42</v>
      </c>
      <c r="AV14">
        <v>6.47</v>
      </c>
    </row>
    <row r="15" spans="1:48" x14ac:dyDescent="0.35">
      <c r="A15" t="s">
        <v>49</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v>37.700000000000003</v>
      </c>
      <c r="Y15">
        <v>38.67</v>
      </c>
      <c r="Z15">
        <v>38.65</v>
      </c>
      <c r="AA15">
        <v>38.42</v>
      </c>
      <c r="AB15">
        <v>37.049999999999997</v>
      </c>
      <c r="AC15">
        <v>34.46</v>
      </c>
      <c r="AD15">
        <v>33.82</v>
      </c>
      <c r="AE15">
        <v>30.97</v>
      </c>
      <c r="AF15">
        <v>31.31</v>
      </c>
      <c r="AG15">
        <v>32.56</v>
      </c>
      <c r="AH15">
        <v>32.46</v>
      </c>
      <c r="AI15">
        <v>30.58</v>
      </c>
      <c r="AJ15">
        <v>30.07</v>
      </c>
      <c r="AK15">
        <v>29.39</v>
      </c>
      <c r="AL15">
        <v>31.76</v>
      </c>
      <c r="AM15">
        <v>32.619999999999997</v>
      </c>
      <c r="AN15">
        <v>30.82</v>
      </c>
      <c r="AO15">
        <v>29.45</v>
      </c>
      <c r="AP15">
        <v>26.07</v>
      </c>
      <c r="AQ15">
        <v>24.42</v>
      </c>
      <c r="AR15">
        <v>21.26</v>
      </c>
      <c r="AS15">
        <v>20.36</v>
      </c>
      <c r="AT15">
        <v>20.53</v>
      </c>
      <c r="AU15">
        <v>19.43</v>
      </c>
      <c r="AV15">
        <v>15.75</v>
      </c>
    </row>
    <row r="17" spans="1:48" x14ac:dyDescent="0.35">
      <c r="A17" t="s">
        <v>50</v>
      </c>
    </row>
    <row r="18" spans="1:48" x14ac:dyDescent="0.35">
      <c r="A18" t="s">
        <v>46</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c r="AJ18">
        <v>100</v>
      </c>
      <c r="AK18">
        <v>100</v>
      </c>
      <c r="AL18">
        <v>100</v>
      </c>
      <c r="AM18">
        <v>100</v>
      </c>
      <c r="AN18">
        <v>100</v>
      </c>
      <c r="AO18">
        <v>100</v>
      </c>
      <c r="AP18">
        <v>100</v>
      </c>
      <c r="AQ18">
        <v>100</v>
      </c>
      <c r="AR18">
        <v>100</v>
      </c>
      <c r="AS18">
        <v>100</v>
      </c>
      <c r="AT18">
        <v>100</v>
      </c>
      <c r="AU18">
        <v>100</v>
      </c>
      <c r="AV18">
        <v>100</v>
      </c>
    </row>
    <row r="19" spans="1:48" x14ac:dyDescent="0.35">
      <c r="A19" t="s">
        <v>47</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v>62.69</v>
      </c>
      <c r="Y19">
        <v>63.5</v>
      </c>
      <c r="Z19">
        <v>61.87</v>
      </c>
      <c r="AA19">
        <v>62.54</v>
      </c>
      <c r="AB19">
        <v>64.23</v>
      </c>
      <c r="AC19">
        <v>64.650000000000006</v>
      </c>
      <c r="AD19">
        <v>68.08</v>
      </c>
      <c r="AE19">
        <v>69.56</v>
      </c>
      <c r="AF19">
        <v>70.25</v>
      </c>
      <c r="AG19">
        <v>69.63</v>
      </c>
      <c r="AH19">
        <v>69.39</v>
      </c>
      <c r="AI19">
        <v>71.400000000000006</v>
      </c>
      <c r="AJ19">
        <v>70.150000000000006</v>
      </c>
      <c r="AK19">
        <v>72.25</v>
      </c>
      <c r="AL19">
        <v>69.73</v>
      </c>
      <c r="AM19">
        <v>69.12</v>
      </c>
      <c r="AN19">
        <v>71.209999999999994</v>
      </c>
      <c r="AO19">
        <v>72.510000000000005</v>
      </c>
      <c r="AP19">
        <v>75.260000000000005</v>
      </c>
      <c r="AQ19">
        <v>77.53</v>
      </c>
      <c r="AR19">
        <v>78.37</v>
      </c>
      <c r="AS19">
        <v>80.73</v>
      </c>
      <c r="AT19">
        <v>79.959999999999994</v>
      </c>
      <c r="AU19">
        <v>81.92</v>
      </c>
      <c r="AV19">
        <v>83.63</v>
      </c>
    </row>
    <row r="20" spans="1:48" x14ac:dyDescent="0.35">
      <c r="A20" t="s">
        <v>48</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v>1.37</v>
      </c>
      <c r="Y20">
        <v>0.98</v>
      </c>
      <c r="Z20">
        <v>1.21</v>
      </c>
      <c r="AA20">
        <v>1.48</v>
      </c>
      <c r="AB20">
        <v>1.23</v>
      </c>
      <c r="AC20">
        <v>1.1599999999999999</v>
      </c>
      <c r="AD20">
        <v>1.4</v>
      </c>
      <c r="AE20">
        <v>1.06</v>
      </c>
      <c r="AF20">
        <v>1.61</v>
      </c>
      <c r="AG20">
        <v>1.17</v>
      </c>
      <c r="AH20">
        <v>0.92</v>
      </c>
      <c r="AI20">
        <v>0.77</v>
      </c>
      <c r="AJ20">
        <v>1.01</v>
      </c>
      <c r="AK20">
        <v>0.7</v>
      </c>
      <c r="AL20">
        <v>0.76</v>
      </c>
      <c r="AM20">
        <v>1</v>
      </c>
      <c r="AN20">
        <v>0.72</v>
      </c>
      <c r="AO20">
        <v>0.94</v>
      </c>
      <c r="AP20">
        <v>0.61</v>
      </c>
      <c r="AQ20">
        <v>0.63</v>
      </c>
      <c r="AR20">
        <v>0.79</v>
      </c>
      <c r="AS20">
        <v>0.85</v>
      </c>
      <c r="AT20">
        <v>1.21</v>
      </c>
      <c r="AU20">
        <v>0.75</v>
      </c>
      <c r="AV20">
        <v>0.41</v>
      </c>
    </row>
    <row r="21" spans="1:48" x14ac:dyDescent="0.35">
      <c r="A21" t="s">
        <v>49</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v>35.94</v>
      </c>
      <c r="Y21">
        <v>35.520000000000003</v>
      </c>
      <c r="Z21">
        <v>36.92</v>
      </c>
      <c r="AA21">
        <v>35.979999999999997</v>
      </c>
      <c r="AB21">
        <v>34.54</v>
      </c>
      <c r="AC21">
        <v>34.19</v>
      </c>
      <c r="AD21">
        <v>30.52</v>
      </c>
      <c r="AE21">
        <v>29.38</v>
      </c>
      <c r="AF21">
        <v>28.14</v>
      </c>
      <c r="AG21">
        <v>29.21</v>
      </c>
      <c r="AH21">
        <v>29.69</v>
      </c>
      <c r="AI21">
        <v>27.83</v>
      </c>
      <c r="AJ21">
        <v>28.83</v>
      </c>
      <c r="AK21">
        <v>27.04</v>
      </c>
      <c r="AL21">
        <v>29.51</v>
      </c>
      <c r="AM21">
        <v>29.88</v>
      </c>
      <c r="AN21">
        <v>28.08</v>
      </c>
      <c r="AO21">
        <v>26.55</v>
      </c>
      <c r="AP21">
        <v>24.14</v>
      </c>
      <c r="AQ21">
        <v>21.84</v>
      </c>
      <c r="AR21">
        <v>20.84</v>
      </c>
      <c r="AS21">
        <v>18.420000000000002</v>
      </c>
      <c r="AT21">
        <v>18.829999999999998</v>
      </c>
      <c r="AU21">
        <v>17.329999999999998</v>
      </c>
      <c r="AV21">
        <v>15.96</v>
      </c>
    </row>
    <row r="23" spans="1:48" x14ac:dyDescent="0.35">
      <c r="A23" t="s">
        <v>51</v>
      </c>
    </row>
    <row r="24" spans="1:48" x14ac:dyDescent="0.35">
      <c r="A24" t="s">
        <v>46</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c r="AJ24">
        <v>100</v>
      </c>
      <c r="AK24">
        <v>100</v>
      </c>
      <c r="AL24">
        <v>100</v>
      </c>
      <c r="AM24">
        <v>100</v>
      </c>
      <c r="AN24">
        <v>100</v>
      </c>
      <c r="AO24">
        <v>100</v>
      </c>
      <c r="AP24">
        <v>100</v>
      </c>
      <c r="AQ24">
        <v>100</v>
      </c>
      <c r="AR24">
        <v>100</v>
      </c>
      <c r="AS24">
        <v>100</v>
      </c>
      <c r="AT24">
        <v>100</v>
      </c>
      <c r="AU24">
        <v>100</v>
      </c>
      <c r="AV24">
        <v>100</v>
      </c>
    </row>
    <row r="25" spans="1:48" x14ac:dyDescent="0.35">
      <c r="A25" t="s">
        <v>47</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v>66.599999999999994</v>
      </c>
      <c r="Y25">
        <v>64.48</v>
      </c>
      <c r="Z25">
        <v>66.3</v>
      </c>
      <c r="AA25">
        <v>63.07</v>
      </c>
      <c r="AB25">
        <v>63.85</v>
      </c>
      <c r="AC25">
        <v>66.260000000000005</v>
      </c>
      <c r="AD25">
        <v>67.709999999999994</v>
      </c>
      <c r="AE25">
        <v>70.349999999999994</v>
      </c>
      <c r="AF25">
        <v>72.39</v>
      </c>
      <c r="AG25">
        <v>68.260000000000005</v>
      </c>
      <c r="AH25">
        <v>70.25</v>
      </c>
      <c r="AI25">
        <v>74.38</v>
      </c>
      <c r="AJ25">
        <v>75.83</v>
      </c>
      <c r="AK25">
        <v>72.27</v>
      </c>
      <c r="AL25">
        <v>70.599999999999994</v>
      </c>
      <c r="AM25">
        <v>69.33</v>
      </c>
      <c r="AN25">
        <v>71.61</v>
      </c>
      <c r="AO25">
        <v>72.739999999999995</v>
      </c>
      <c r="AP25">
        <v>74.180000000000007</v>
      </c>
      <c r="AQ25">
        <v>75.11</v>
      </c>
      <c r="AR25">
        <v>78.239999999999995</v>
      </c>
      <c r="AS25">
        <v>79.25</v>
      </c>
      <c r="AT25">
        <v>79.040000000000006</v>
      </c>
      <c r="AU25">
        <v>79.39</v>
      </c>
      <c r="AV25">
        <v>83.16</v>
      </c>
    </row>
    <row r="26" spans="1:48" x14ac:dyDescent="0.35">
      <c r="A26" t="s">
        <v>48</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v>4.38</v>
      </c>
      <c r="Y26">
        <v>4.2</v>
      </c>
      <c r="Z26">
        <v>2.69</v>
      </c>
      <c r="AA26">
        <v>4.3</v>
      </c>
      <c r="AB26">
        <v>3.83</v>
      </c>
      <c r="AC26">
        <v>3.06</v>
      </c>
      <c r="AD26">
        <v>3.12</v>
      </c>
      <c r="AE26">
        <v>2.75</v>
      </c>
      <c r="AF26">
        <v>2.52</v>
      </c>
      <c r="AG26">
        <v>2.99</v>
      </c>
      <c r="AH26">
        <v>3.99</v>
      </c>
      <c r="AI26">
        <v>2.11</v>
      </c>
      <c r="AJ26">
        <v>1.89</v>
      </c>
      <c r="AK26">
        <v>2.06</v>
      </c>
      <c r="AL26">
        <v>1.73</v>
      </c>
      <c r="AM26">
        <v>2.16</v>
      </c>
      <c r="AN26">
        <v>2.65</v>
      </c>
      <c r="AO26">
        <v>2.88</v>
      </c>
      <c r="AP26">
        <v>3.02</v>
      </c>
      <c r="AQ26">
        <v>1.72</v>
      </c>
      <c r="AR26">
        <v>3.03</v>
      </c>
      <c r="AS26">
        <v>2</v>
      </c>
      <c r="AT26">
        <v>2.87</v>
      </c>
      <c r="AU26">
        <v>2.46</v>
      </c>
      <c r="AV26">
        <v>1.92</v>
      </c>
    </row>
    <row r="27" spans="1:48" x14ac:dyDescent="0.35">
      <c r="A27" t="s">
        <v>49</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v>29.02</v>
      </c>
      <c r="Y27">
        <v>31.32</v>
      </c>
      <c r="Z27">
        <v>31.01</v>
      </c>
      <c r="AA27">
        <v>32.630000000000003</v>
      </c>
      <c r="AB27">
        <v>32.32</v>
      </c>
      <c r="AC27">
        <v>30.68</v>
      </c>
      <c r="AD27">
        <v>29.17</v>
      </c>
      <c r="AE27">
        <v>26.9</v>
      </c>
      <c r="AF27">
        <v>25.09</v>
      </c>
      <c r="AG27">
        <v>28.74</v>
      </c>
      <c r="AH27">
        <v>25.76</v>
      </c>
      <c r="AI27">
        <v>23.52</v>
      </c>
      <c r="AJ27">
        <v>22.27</v>
      </c>
      <c r="AK27">
        <v>25.67</v>
      </c>
      <c r="AL27">
        <v>27.67</v>
      </c>
      <c r="AM27">
        <v>28.52</v>
      </c>
      <c r="AN27">
        <v>25.74</v>
      </c>
      <c r="AO27">
        <v>24.37</v>
      </c>
      <c r="AP27">
        <v>22.8</v>
      </c>
      <c r="AQ27">
        <v>23.18</v>
      </c>
      <c r="AR27">
        <v>18.73</v>
      </c>
      <c r="AS27">
        <v>18.75</v>
      </c>
      <c r="AT27">
        <v>18.09</v>
      </c>
      <c r="AU27">
        <v>18.16</v>
      </c>
      <c r="AV27">
        <v>14.92</v>
      </c>
    </row>
    <row r="30" spans="1:48" x14ac:dyDescent="0.35">
      <c r="A30" t="s">
        <v>36</v>
      </c>
    </row>
    <row r="31" spans="1:48" x14ac:dyDescent="0.35">
      <c r="A31" t="s">
        <v>37</v>
      </c>
    </row>
    <row r="32" spans="1:48" x14ac:dyDescent="0.35">
      <c r="A32" t="s">
        <v>52</v>
      </c>
    </row>
    <row r="33" spans="1:48" x14ac:dyDescent="0.35">
      <c r="A33" t="s">
        <v>39</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t="s">
        <v>53</v>
      </c>
      <c r="S33" s="1">
        <v>43983</v>
      </c>
      <c r="T33" s="1">
        <v>44013</v>
      </c>
      <c r="U33" s="1">
        <v>44044</v>
      </c>
      <c r="V33" s="1">
        <v>44075</v>
      </c>
      <c r="W33" s="1">
        <v>44105</v>
      </c>
      <c r="X33" s="1">
        <v>44136</v>
      </c>
      <c r="Y33" s="1">
        <v>44166</v>
      </c>
      <c r="Z33" s="1">
        <v>44197</v>
      </c>
      <c r="AA33" s="1">
        <v>44228</v>
      </c>
      <c r="AB33" s="1">
        <v>44256</v>
      </c>
      <c r="AC33" s="1">
        <v>44287</v>
      </c>
      <c r="AD33" s="1">
        <v>44317</v>
      </c>
      <c r="AE33" s="1">
        <v>44348</v>
      </c>
      <c r="AF33" s="1">
        <v>44378</v>
      </c>
      <c r="AG33" s="1">
        <v>44409</v>
      </c>
      <c r="AH33" s="1">
        <v>44440</v>
      </c>
      <c r="AI33" s="1">
        <v>44470</v>
      </c>
      <c r="AJ33" s="1">
        <v>44501</v>
      </c>
      <c r="AK33" s="1">
        <v>44531</v>
      </c>
      <c r="AL33" s="1">
        <v>44562</v>
      </c>
      <c r="AM33" s="1">
        <v>44593</v>
      </c>
      <c r="AN33" s="1">
        <v>44621</v>
      </c>
      <c r="AO33" s="1">
        <v>44652</v>
      </c>
      <c r="AP33" s="1">
        <v>44682</v>
      </c>
      <c r="AQ33" s="1">
        <v>44713</v>
      </c>
      <c r="AR33" s="1">
        <v>44743</v>
      </c>
      <c r="AS33" s="1">
        <v>44774</v>
      </c>
      <c r="AT33" s="1">
        <v>44805</v>
      </c>
      <c r="AU33" s="1">
        <v>44835</v>
      </c>
      <c r="AV33" s="1">
        <v>44866</v>
      </c>
    </row>
    <row r="34" spans="1:48" x14ac:dyDescent="0.35">
      <c r="A34" t="s">
        <v>40</v>
      </c>
    </row>
    <row r="35" spans="1:48" x14ac:dyDescent="0.35">
      <c r="A35" t="s">
        <v>41</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c r="AJ35">
        <v>100</v>
      </c>
      <c r="AK35">
        <v>100</v>
      </c>
      <c r="AL35">
        <v>100</v>
      </c>
      <c r="AM35">
        <v>100</v>
      </c>
      <c r="AN35">
        <v>100</v>
      </c>
      <c r="AO35">
        <v>100</v>
      </c>
      <c r="AP35">
        <v>100</v>
      </c>
      <c r="AQ35">
        <v>100</v>
      </c>
      <c r="AR35">
        <v>100</v>
      </c>
      <c r="AS35">
        <v>100</v>
      </c>
      <c r="AT35">
        <v>100</v>
      </c>
      <c r="AU35">
        <v>100</v>
      </c>
      <c r="AV35">
        <v>100</v>
      </c>
    </row>
    <row r="36" spans="1:48" x14ac:dyDescent="0.35">
      <c r="A36" t="s">
        <v>42</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v>57.53</v>
      </c>
      <c r="Y36">
        <v>57.82</v>
      </c>
      <c r="Z36">
        <v>55.9</v>
      </c>
      <c r="AA36">
        <v>56.78</v>
      </c>
      <c r="AB36">
        <v>58.93</v>
      </c>
      <c r="AC36">
        <v>59.98</v>
      </c>
      <c r="AD36">
        <v>63.22</v>
      </c>
      <c r="AE36">
        <v>64.3</v>
      </c>
      <c r="AF36">
        <v>66.36</v>
      </c>
      <c r="AG36">
        <v>65.77</v>
      </c>
      <c r="AH36">
        <v>65.180000000000007</v>
      </c>
      <c r="AI36">
        <v>66.040000000000006</v>
      </c>
      <c r="AJ36">
        <v>66.25</v>
      </c>
      <c r="AK36">
        <v>66.459999999999994</v>
      </c>
      <c r="AL36">
        <v>64.2</v>
      </c>
      <c r="AM36">
        <v>64.67</v>
      </c>
      <c r="AN36">
        <v>65.58</v>
      </c>
      <c r="AO36">
        <v>68.2</v>
      </c>
      <c r="AP36">
        <v>69.95</v>
      </c>
      <c r="AQ36">
        <v>73.33</v>
      </c>
      <c r="AR36">
        <v>74.81</v>
      </c>
      <c r="AS36">
        <v>76.83</v>
      </c>
      <c r="AT36">
        <v>77.209999999999994</v>
      </c>
      <c r="AU36">
        <v>78.58</v>
      </c>
      <c r="AV36">
        <v>80.31</v>
      </c>
    </row>
    <row r="37" spans="1:48" x14ac:dyDescent="0.35">
      <c r="A37" t="s">
        <v>43</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v>2.56</v>
      </c>
      <c r="Y37">
        <v>2.4</v>
      </c>
      <c r="Z37">
        <v>2.79</v>
      </c>
      <c r="AA37">
        <v>2.61</v>
      </c>
      <c r="AB37">
        <v>2.57</v>
      </c>
      <c r="AC37">
        <v>2.57</v>
      </c>
      <c r="AD37">
        <v>2.82</v>
      </c>
      <c r="AE37">
        <v>3.12</v>
      </c>
      <c r="AF37">
        <v>2.83</v>
      </c>
      <c r="AG37">
        <v>2.95</v>
      </c>
      <c r="AH37">
        <v>2.93</v>
      </c>
      <c r="AI37">
        <v>2.67</v>
      </c>
      <c r="AJ37">
        <v>2.54</v>
      </c>
      <c r="AK37">
        <v>2.5</v>
      </c>
      <c r="AL37">
        <v>2.7</v>
      </c>
      <c r="AM37">
        <v>2.42</v>
      </c>
      <c r="AN37">
        <v>2.5499999999999998</v>
      </c>
      <c r="AO37">
        <v>2.4</v>
      </c>
      <c r="AP37">
        <v>2.61</v>
      </c>
      <c r="AQ37">
        <v>2.61</v>
      </c>
      <c r="AR37">
        <v>2.72</v>
      </c>
      <c r="AS37">
        <v>2.4300000000000002</v>
      </c>
      <c r="AT37">
        <v>2.5099999999999998</v>
      </c>
      <c r="AU37">
        <v>2.23</v>
      </c>
      <c r="AV37">
        <v>2.09</v>
      </c>
    </row>
    <row r="38" spans="1:48" x14ac:dyDescent="0.35">
      <c r="A38" t="s">
        <v>44</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v>39.909999999999997</v>
      </c>
      <c r="Y38">
        <v>39.78</v>
      </c>
      <c r="Z38">
        <v>41.3</v>
      </c>
      <c r="AA38">
        <v>40.61</v>
      </c>
      <c r="AB38">
        <v>38.5</v>
      </c>
      <c r="AC38">
        <v>37.46</v>
      </c>
      <c r="AD38">
        <v>33.96</v>
      </c>
      <c r="AE38">
        <v>32.58</v>
      </c>
      <c r="AF38">
        <v>30.81</v>
      </c>
      <c r="AG38">
        <v>31.28</v>
      </c>
      <c r="AH38">
        <v>31.89</v>
      </c>
      <c r="AI38">
        <v>31.29</v>
      </c>
      <c r="AJ38">
        <v>31.21</v>
      </c>
      <c r="AK38">
        <v>31.04</v>
      </c>
      <c r="AL38">
        <v>33.090000000000003</v>
      </c>
      <c r="AM38">
        <v>32.909999999999997</v>
      </c>
      <c r="AN38">
        <v>31.87</v>
      </c>
      <c r="AO38">
        <v>29.4</v>
      </c>
      <c r="AP38">
        <v>27.44</v>
      </c>
      <c r="AQ38">
        <v>24.06</v>
      </c>
      <c r="AR38">
        <v>22.47</v>
      </c>
      <c r="AS38">
        <v>20.74</v>
      </c>
      <c r="AT38">
        <v>20.28</v>
      </c>
      <c r="AU38">
        <v>19.190000000000001</v>
      </c>
      <c r="AV38">
        <v>17.600000000000001</v>
      </c>
    </row>
    <row r="40" spans="1:48" x14ac:dyDescent="0.35">
      <c r="A40" t="s">
        <v>45</v>
      </c>
    </row>
    <row r="41" spans="1:48" x14ac:dyDescent="0.35">
      <c r="A41" t="s">
        <v>46</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c r="AJ41">
        <v>100</v>
      </c>
      <c r="AK41">
        <v>100</v>
      </c>
      <c r="AL41">
        <v>100</v>
      </c>
      <c r="AM41">
        <v>100</v>
      </c>
      <c r="AN41">
        <v>100</v>
      </c>
      <c r="AO41">
        <v>100</v>
      </c>
      <c r="AP41">
        <v>100</v>
      </c>
      <c r="AQ41">
        <v>100</v>
      </c>
      <c r="AR41">
        <v>100</v>
      </c>
      <c r="AS41">
        <v>100</v>
      </c>
      <c r="AT41">
        <v>100</v>
      </c>
      <c r="AU41">
        <v>100</v>
      </c>
      <c r="AV41">
        <v>100</v>
      </c>
    </row>
    <row r="42" spans="1:48" x14ac:dyDescent="0.35">
      <c r="A42" t="s">
        <v>47</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v>54.32</v>
      </c>
      <c r="Y42">
        <v>55.01</v>
      </c>
      <c r="Z42">
        <v>53.04</v>
      </c>
      <c r="AA42">
        <v>54.74</v>
      </c>
      <c r="AB42">
        <v>56.13</v>
      </c>
      <c r="AC42">
        <v>56.43</v>
      </c>
      <c r="AD42">
        <v>59.64</v>
      </c>
      <c r="AE42">
        <v>61.13</v>
      </c>
      <c r="AF42">
        <v>62.4</v>
      </c>
      <c r="AG42">
        <v>62.89</v>
      </c>
      <c r="AH42">
        <v>62.12</v>
      </c>
      <c r="AI42">
        <v>62.62</v>
      </c>
      <c r="AJ42">
        <v>64.290000000000006</v>
      </c>
      <c r="AK42">
        <v>63.68</v>
      </c>
      <c r="AL42">
        <v>61.66</v>
      </c>
      <c r="AM42">
        <v>61.39</v>
      </c>
      <c r="AN42">
        <v>62.55</v>
      </c>
      <c r="AO42">
        <v>64.75</v>
      </c>
      <c r="AP42">
        <v>66.2</v>
      </c>
      <c r="AQ42">
        <v>69.28</v>
      </c>
      <c r="AR42">
        <v>71.11</v>
      </c>
      <c r="AS42">
        <v>73</v>
      </c>
      <c r="AT42">
        <v>74.34</v>
      </c>
      <c r="AU42">
        <v>75.599999999999994</v>
      </c>
      <c r="AV42">
        <v>76.760000000000005</v>
      </c>
    </row>
    <row r="43" spans="1:48" x14ac:dyDescent="0.35">
      <c r="A43" t="s">
        <v>48</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v>5.19</v>
      </c>
      <c r="Y43">
        <v>5.0599999999999996</v>
      </c>
      <c r="Z43">
        <v>5.04</v>
      </c>
      <c r="AA43">
        <v>4.7699999999999996</v>
      </c>
      <c r="AB43">
        <v>5.13</v>
      </c>
      <c r="AC43">
        <v>5.45</v>
      </c>
      <c r="AD43">
        <v>5.29</v>
      </c>
      <c r="AE43">
        <v>5.88</v>
      </c>
      <c r="AF43">
        <v>5.86</v>
      </c>
      <c r="AG43">
        <v>5.71</v>
      </c>
      <c r="AH43">
        <v>5.34</v>
      </c>
      <c r="AI43">
        <v>5.41</v>
      </c>
      <c r="AJ43">
        <v>4.96</v>
      </c>
      <c r="AK43">
        <v>4.8499999999999996</v>
      </c>
      <c r="AL43">
        <v>5.25</v>
      </c>
      <c r="AM43">
        <v>4.9000000000000004</v>
      </c>
      <c r="AN43">
        <v>4.84</v>
      </c>
      <c r="AO43">
        <v>4.9400000000000004</v>
      </c>
      <c r="AP43">
        <v>5.71</v>
      </c>
      <c r="AQ43">
        <v>5.85</v>
      </c>
      <c r="AR43">
        <v>6.52</v>
      </c>
      <c r="AS43">
        <v>5.3</v>
      </c>
      <c r="AT43">
        <v>6.08</v>
      </c>
      <c r="AU43">
        <v>5.61</v>
      </c>
      <c r="AV43">
        <v>6.02</v>
      </c>
    </row>
    <row r="44" spans="1:48" x14ac:dyDescent="0.35">
      <c r="A44" t="s">
        <v>49</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v>40.49</v>
      </c>
      <c r="Y44">
        <v>39.94</v>
      </c>
      <c r="Z44">
        <v>41.92</v>
      </c>
      <c r="AA44">
        <v>40.479999999999997</v>
      </c>
      <c r="AB44">
        <v>38.74</v>
      </c>
      <c r="AC44">
        <v>38.130000000000003</v>
      </c>
      <c r="AD44">
        <v>35.06</v>
      </c>
      <c r="AE44">
        <v>32.979999999999997</v>
      </c>
      <c r="AF44">
        <v>31.73</v>
      </c>
      <c r="AG44">
        <v>31.4</v>
      </c>
      <c r="AH44">
        <v>32.549999999999997</v>
      </c>
      <c r="AI44">
        <v>31.97</v>
      </c>
      <c r="AJ44">
        <v>30.75</v>
      </c>
      <c r="AK44">
        <v>31.46</v>
      </c>
      <c r="AL44">
        <v>33.090000000000003</v>
      </c>
      <c r="AM44">
        <v>33.72</v>
      </c>
      <c r="AN44">
        <v>32.61</v>
      </c>
      <c r="AO44">
        <v>30.32</v>
      </c>
      <c r="AP44">
        <v>28.09</v>
      </c>
      <c r="AQ44">
        <v>24.87</v>
      </c>
      <c r="AR44">
        <v>22.37</v>
      </c>
      <c r="AS44">
        <v>21.71</v>
      </c>
      <c r="AT44">
        <v>19.579999999999998</v>
      </c>
      <c r="AU44">
        <v>18.79</v>
      </c>
      <c r="AV44">
        <v>17.22</v>
      </c>
    </row>
    <row r="46" spans="1:48" x14ac:dyDescent="0.35">
      <c r="A46" t="s">
        <v>50</v>
      </c>
    </row>
    <row r="47" spans="1:48" x14ac:dyDescent="0.35">
      <c r="A47" t="s">
        <v>46</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c r="AJ47">
        <v>100</v>
      </c>
      <c r="AK47">
        <v>100</v>
      </c>
      <c r="AL47">
        <v>100</v>
      </c>
      <c r="AM47">
        <v>100</v>
      </c>
      <c r="AN47">
        <v>100</v>
      </c>
      <c r="AO47">
        <v>100</v>
      </c>
      <c r="AP47">
        <v>100</v>
      </c>
      <c r="AQ47">
        <v>100</v>
      </c>
      <c r="AR47">
        <v>100</v>
      </c>
      <c r="AS47">
        <v>100</v>
      </c>
      <c r="AT47">
        <v>100</v>
      </c>
      <c r="AU47">
        <v>100</v>
      </c>
      <c r="AV47">
        <v>100</v>
      </c>
    </row>
    <row r="48" spans="1:48" x14ac:dyDescent="0.35">
      <c r="A48" t="s">
        <v>47</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v>57.69</v>
      </c>
      <c r="Y48">
        <v>58.05</v>
      </c>
      <c r="Z48">
        <v>56.26</v>
      </c>
      <c r="AA48">
        <v>56.97</v>
      </c>
      <c r="AB48">
        <v>59.01</v>
      </c>
      <c r="AC48">
        <v>60.4</v>
      </c>
      <c r="AD48">
        <v>63.89</v>
      </c>
      <c r="AE48">
        <v>64.84</v>
      </c>
      <c r="AF48">
        <v>67.28</v>
      </c>
      <c r="AG48">
        <v>66.069999999999993</v>
      </c>
      <c r="AH48">
        <v>65.680000000000007</v>
      </c>
      <c r="AI48">
        <v>66.86</v>
      </c>
      <c r="AJ48">
        <v>66.47</v>
      </c>
      <c r="AK48">
        <v>66.88</v>
      </c>
      <c r="AL48">
        <v>64.55</v>
      </c>
      <c r="AM48">
        <v>65.239999999999995</v>
      </c>
      <c r="AN48">
        <v>65.98</v>
      </c>
      <c r="AO48">
        <v>68.760000000000005</v>
      </c>
      <c r="AP48">
        <v>70.739999999999995</v>
      </c>
      <c r="AQ48">
        <v>74.150000000000006</v>
      </c>
      <c r="AR48">
        <v>75.569999999999993</v>
      </c>
      <c r="AS48">
        <v>77.63</v>
      </c>
      <c r="AT48">
        <v>77.900000000000006</v>
      </c>
      <c r="AU48">
        <v>79.27</v>
      </c>
      <c r="AV48">
        <v>81.069999999999993</v>
      </c>
    </row>
    <row r="49" spans="1:48" x14ac:dyDescent="0.35">
      <c r="A49" t="s">
        <v>48</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v>1.8</v>
      </c>
      <c r="Y49">
        <v>1.65</v>
      </c>
      <c r="Z49">
        <v>2.11</v>
      </c>
      <c r="AA49">
        <v>1.97</v>
      </c>
      <c r="AB49">
        <v>1.81</v>
      </c>
      <c r="AC49">
        <v>1.73</v>
      </c>
      <c r="AD49">
        <v>2.15</v>
      </c>
      <c r="AE49">
        <v>2.4</v>
      </c>
      <c r="AF49">
        <v>1.96</v>
      </c>
      <c r="AG49">
        <v>2.21</v>
      </c>
      <c r="AH49">
        <v>2.31</v>
      </c>
      <c r="AI49">
        <v>1.89</v>
      </c>
      <c r="AJ49">
        <v>1.91</v>
      </c>
      <c r="AK49">
        <v>1.95</v>
      </c>
      <c r="AL49">
        <v>2.0699999999999998</v>
      </c>
      <c r="AM49">
        <v>1.77</v>
      </c>
      <c r="AN49">
        <v>1.99</v>
      </c>
      <c r="AO49">
        <v>1.77</v>
      </c>
      <c r="AP49">
        <v>1.77</v>
      </c>
      <c r="AQ49">
        <v>1.84</v>
      </c>
      <c r="AR49">
        <v>1.78</v>
      </c>
      <c r="AS49">
        <v>1.67</v>
      </c>
      <c r="AT49">
        <v>1.62</v>
      </c>
      <c r="AU49">
        <v>1.29</v>
      </c>
      <c r="AV49">
        <v>1.0900000000000001</v>
      </c>
    </row>
    <row r="50" spans="1:48" x14ac:dyDescent="0.35">
      <c r="A50" t="s">
        <v>49</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v>40.51</v>
      </c>
      <c r="Y50">
        <v>40.299999999999997</v>
      </c>
      <c r="Z50">
        <v>41.63</v>
      </c>
      <c r="AA50">
        <v>41.07</v>
      </c>
      <c r="AB50">
        <v>39.18</v>
      </c>
      <c r="AC50">
        <v>37.880000000000003</v>
      </c>
      <c r="AD50">
        <v>33.96</v>
      </c>
      <c r="AE50">
        <v>32.770000000000003</v>
      </c>
      <c r="AF50">
        <v>30.76</v>
      </c>
      <c r="AG50">
        <v>31.72</v>
      </c>
      <c r="AH50">
        <v>32.01</v>
      </c>
      <c r="AI50">
        <v>31.25</v>
      </c>
      <c r="AJ50">
        <v>31.61</v>
      </c>
      <c r="AK50">
        <v>31.17</v>
      </c>
      <c r="AL50">
        <v>33.380000000000003</v>
      </c>
      <c r="AM50">
        <v>32.99</v>
      </c>
      <c r="AN50">
        <v>32.04</v>
      </c>
      <c r="AO50">
        <v>29.47</v>
      </c>
      <c r="AP50">
        <v>27.48</v>
      </c>
      <c r="AQ50">
        <v>24.01</v>
      </c>
      <c r="AR50">
        <v>22.65</v>
      </c>
      <c r="AS50">
        <v>20.7</v>
      </c>
      <c r="AT50">
        <v>20.48</v>
      </c>
      <c r="AU50">
        <v>19.440000000000001</v>
      </c>
      <c r="AV50">
        <v>17.84</v>
      </c>
    </row>
    <row r="52" spans="1:48" x14ac:dyDescent="0.35">
      <c r="A52" t="s">
        <v>51</v>
      </c>
    </row>
    <row r="53" spans="1:48" x14ac:dyDescent="0.35">
      <c r="A53" t="s">
        <v>46</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c r="AJ53">
        <v>100</v>
      </c>
      <c r="AK53">
        <v>100</v>
      </c>
      <c r="AL53">
        <v>100</v>
      </c>
      <c r="AM53">
        <v>100</v>
      </c>
      <c r="AN53">
        <v>100</v>
      </c>
      <c r="AO53">
        <v>100</v>
      </c>
      <c r="AP53">
        <v>100</v>
      </c>
      <c r="AQ53">
        <v>100</v>
      </c>
      <c r="AR53">
        <v>100</v>
      </c>
      <c r="AS53">
        <v>100</v>
      </c>
      <c r="AT53">
        <v>100</v>
      </c>
      <c r="AU53">
        <v>100</v>
      </c>
      <c r="AV53">
        <v>100</v>
      </c>
    </row>
    <row r="54" spans="1:48" x14ac:dyDescent="0.35">
      <c r="A54" t="s">
        <v>47</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v>61.87</v>
      </c>
      <c r="Y54">
        <v>61.16</v>
      </c>
      <c r="Z54">
        <v>59.16</v>
      </c>
      <c r="AA54">
        <v>59.31</v>
      </c>
      <c r="AB54">
        <v>63.11</v>
      </c>
      <c r="AC54">
        <v>63.58</v>
      </c>
      <c r="AD54">
        <v>65.83</v>
      </c>
      <c r="AE54">
        <v>66.599999999999994</v>
      </c>
      <c r="AF54">
        <v>67.94</v>
      </c>
      <c r="AG54">
        <v>68.77</v>
      </c>
      <c r="AH54">
        <v>67.650000000000006</v>
      </c>
      <c r="AI54">
        <v>67.14</v>
      </c>
      <c r="AJ54">
        <v>68.150000000000006</v>
      </c>
      <c r="AK54">
        <v>68.59</v>
      </c>
      <c r="AL54">
        <v>66.44</v>
      </c>
      <c r="AM54">
        <v>66.67</v>
      </c>
      <c r="AN54">
        <v>68.150000000000006</v>
      </c>
      <c r="AO54">
        <v>70.42</v>
      </c>
      <c r="AP54">
        <v>71.22</v>
      </c>
      <c r="AQ54">
        <v>74.510000000000005</v>
      </c>
      <c r="AR54">
        <v>75.709999999999994</v>
      </c>
      <c r="AS54">
        <v>77.33</v>
      </c>
      <c r="AT54">
        <v>77.11</v>
      </c>
      <c r="AU54">
        <v>78.989999999999995</v>
      </c>
      <c r="AV54">
        <v>80.89</v>
      </c>
    </row>
    <row r="55" spans="1:48" x14ac:dyDescent="0.35">
      <c r="A55" t="s">
        <v>48</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v>1.83</v>
      </c>
      <c r="Y55">
        <v>1.52</v>
      </c>
      <c r="Z55">
        <v>2.25</v>
      </c>
      <c r="AA55">
        <v>2.17</v>
      </c>
      <c r="AB55">
        <v>2.1</v>
      </c>
      <c r="AC55">
        <v>2.15</v>
      </c>
      <c r="AD55">
        <v>2.08</v>
      </c>
      <c r="AE55">
        <v>2.56</v>
      </c>
      <c r="AF55">
        <v>2.6</v>
      </c>
      <c r="AG55">
        <v>2.61</v>
      </c>
      <c r="AH55">
        <v>2.34</v>
      </c>
      <c r="AI55">
        <v>2.4500000000000002</v>
      </c>
      <c r="AJ55">
        <v>2.14</v>
      </c>
      <c r="AK55">
        <v>1.74</v>
      </c>
      <c r="AL55">
        <v>2.09</v>
      </c>
      <c r="AM55">
        <v>2.09</v>
      </c>
      <c r="AN55">
        <v>2.11</v>
      </c>
      <c r="AO55">
        <v>2.0499999999999998</v>
      </c>
      <c r="AP55">
        <v>2.71</v>
      </c>
      <c r="AQ55">
        <v>2.44</v>
      </c>
      <c r="AR55">
        <v>2.83</v>
      </c>
      <c r="AS55">
        <v>3.13</v>
      </c>
      <c r="AT55">
        <v>2.82</v>
      </c>
      <c r="AU55">
        <v>2.83</v>
      </c>
      <c r="AV55">
        <v>2.42</v>
      </c>
    </row>
    <row r="56" spans="1:48" x14ac:dyDescent="0.35">
      <c r="A56" t="s">
        <v>49</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v>36.299999999999997</v>
      </c>
      <c r="Y56">
        <v>37.32</v>
      </c>
      <c r="Z56">
        <v>38.590000000000003</v>
      </c>
      <c r="AA56">
        <v>38.53</v>
      </c>
      <c r="AB56">
        <v>34.79</v>
      </c>
      <c r="AC56">
        <v>34.28</v>
      </c>
      <c r="AD56">
        <v>32.08</v>
      </c>
      <c r="AE56">
        <v>30.84</v>
      </c>
      <c r="AF56">
        <v>29.47</v>
      </c>
      <c r="AG56">
        <v>28.61</v>
      </c>
      <c r="AH56">
        <v>30.01</v>
      </c>
      <c r="AI56">
        <v>30.42</v>
      </c>
      <c r="AJ56">
        <v>29.71</v>
      </c>
      <c r="AK56">
        <v>29.67</v>
      </c>
      <c r="AL56">
        <v>31.47</v>
      </c>
      <c r="AM56">
        <v>31.24</v>
      </c>
      <c r="AN56">
        <v>29.74</v>
      </c>
      <c r="AO56">
        <v>27.53</v>
      </c>
      <c r="AP56">
        <v>26.07</v>
      </c>
      <c r="AQ56">
        <v>23.05</v>
      </c>
      <c r="AR56">
        <v>21.47</v>
      </c>
      <c r="AS56">
        <v>19.54</v>
      </c>
      <c r="AT56">
        <v>20.07</v>
      </c>
      <c r="AU56">
        <v>18.190000000000001</v>
      </c>
      <c r="AV56">
        <v>16.68</v>
      </c>
    </row>
    <row r="59" spans="1:48" x14ac:dyDescent="0.35">
      <c r="A59" t="s">
        <v>36</v>
      </c>
    </row>
    <row r="60" spans="1:48" x14ac:dyDescent="0.35">
      <c r="A60" t="s">
        <v>37</v>
      </c>
    </row>
    <row r="61" spans="1:48" x14ac:dyDescent="0.35">
      <c r="A61" t="s">
        <v>54</v>
      </c>
    </row>
    <row r="62" spans="1:48" x14ac:dyDescent="0.35">
      <c r="A62" t="s">
        <v>39</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t="s">
        <v>53</v>
      </c>
      <c r="S62" s="1">
        <v>43983</v>
      </c>
      <c r="T62" s="1">
        <v>44013</v>
      </c>
      <c r="U62" s="1">
        <v>44044</v>
      </c>
      <c r="V62" s="1">
        <v>44075</v>
      </c>
      <c r="W62" s="1">
        <v>44105</v>
      </c>
      <c r="X62" s="1">
        <v>44136</v>
      </c>
      <c r="Y62" s="1">
        <v>44166</v>
      </c>
      <c r="Z62" s="1">
        <v>44197</v>
      </c>
      <c r="AA62" s="1">
        <v>44228</v>
      </c>
      <c r="AB62" s="1">
        <v>44256</v>
      </c>
      <c r="AC62" s="1">
        <v>44287</v>
      </c>
      <c r="AD62" s="1">
        <v>44317</v>
      </c>
      <c r="AE62" s="1">
        <v>44348</v>
      </c>
      <c r="AF62" s="1">
        <v>44378</v>
      </c>
      <c r="AG62" s="1">
        <v>44409</v>
      </c>
      <c r="AH62" s="1">
        <v>44440</v>
      </c>
      <c r="AI62" s="1">
        <v>44470</v>
      </c>
      <c r="AJ62" s="1">
        <v>44501</v>
      </c>
      <c r="AK62" s="1">
        <v>44531</v>
      </c>
      <c r="AL62" s="1">
        <v>44562</v>
      </c>
      <c r="AM62" s="1">
        <v>44593</v>
      </c>
      <c r="AN62" s="1">
        <v>44621</v>
      </c>
      <c r="AO62" s="1">
        <v>44652</v>
      </c>
      <c r="AP62" s="1">
        <v>44682</v>
      </c>
      <c r="AQ62" s="1">
        <v>44713</v>
      </c>
      <c r="AR62" s="1">
        <v>44743</v>
      </c>
      <c r="AS62" s="1">
        <v>44774</v>
      </c>
      <c r="AT62" s="1">
        <v>44805</v>
      </c>
      <c r="AU62" s="1">
        <v>44835</v>
      </c>
      <c r="AV62" s="1">
        <v>44866</v>
      </c>
    </row>
    <row r="63" spans="1:48" x14ac:dyDescent="0.35">
      <c r="A63" t="s">
        <v>40</v>
      </c>
    </row>
    <row r="64" spans="1:48" x14ac:dyDescent="0.35">
      <c r="A64" t="s">
        <v>41</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c r="AJ64">
        <v>100</v>
      </c>
      <c r="AK64">
        <v>100</v>
      </c>
      <c r="AL64">
        <v>100</v>
      </c>
      <c r="AM64">
        <v>100</v>
      </c>
      <c r="AN64">
        <v>100</v>
      </c>
      <c r="AO64">
        <v>100</v>
      </c>
      <c r="AP64">
        <v>100</v>
      </c>
      <c r="AQ64">
        <v>100</v>
      </c>
      <c r="AR64">
        <v>100</v>
      </c>
      <c r="AS64">
        <v>100</v>
      </c>
      <c r="AT64">
        <v>100</v>
      </c>
      <c r="AU64">
        <v>100</v>
      </c>
      <c r="AV64">
        <v>100</v>
      </c>
    </row>
    <row r="65" spans="1:48" x14ac:dyDescent="0.35">
      <c r="A65" t="s">
        <v>42</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v>58.82</v>
      </c>
      <c r="Y65">
        <v>60.18</v>
      </c>
      <c r="Z65">
        <v>59.06</v>
      </c>
      <c r="AA65">
        <v>59.51</v>
      </c>
      <c r="AB65">
        <v>61.15</v>
      </c>
      <c r="AC65">
        <v>64.03</v>
      </c>
      <c r="AD65">
        <v>66.91</v>
      </c>
      <c r="AE65">
        <v>67.14</v>
      </c>
      <c r="AF65">
        <v>68.45</v>
      </c>
      <c r="AG65">
        <v>68.09</v>
      </c>
      <c r="AH65">
        <v>67.13</v>
      </c>
      <c r="AI65">
        <v>69.7</v>
      </c>
      <c r="AJ65">
        <v>69.31</v>
      </c>
      <c r="AK65">
        <v>69.78</v>
      </c>
      <c r="AL65">
        <v>65.81</v>
      </c>
      <c r="AM65">
        <v>65.430000000000007</v>
      </c>
      <c r="AN65">
        <v>69.180000000000007</v>
      </c>
      <c r="AO65">
        <v>69.09</v>
      </c>
      <c r="AP65">
        <v>70.73</v>
      </c>
      <c r="AQ65">
        <v>73.66</v>
      </c>
      <c r="AR65">
        <v>74.41</v>
      </c>
      <c r="AS65">
        <v>76.27</v>
      </c>
      <c r="AT65">
        <v>74.59</v>
      </c>
      <c r="AU65">
        <v>77.260000000000005</v>
      </c>
      <c r="AV65">
        <v>78.709999999999994</v>
      </c>
    </row>
    <row r="66" spans="1:48" x14ac:dyDescent="0.35">
      <c r="A66" t="s">
        <v>43</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v>7.04</v>
      </c>
      <c r="Y66">
        <v>5.24</v>
      </c>
      <c r="Z66">
        <v>6.1</v>
      </c>
      <c r="AA66">
        <v>5.29</v>
      </c>
      <c r="AB66">
        <v>5.16</v>
      </c>
      <c r="AC66">
        <v>3.96</v>
      </c>
      <c r="AD66">
        <v>4.24</v>
      </c>
      <c r="AE66">
        <v>3.53</v>
      </c>
      <c r="AF66">
        <v>3.73</v>
      </c>
      <c r="AG66">
        <v>3.9</v>
      </c>
      <c r="AH66">
        <v>4.41</v>
      </c>
      <c r="AI66">
        <v>4.4800000000000004</v>
      </c>
      <c r="AJ66">
        <v>4.0599999999999996</v>
      </c>
      <c r="AK66">
        <v>3.35</v>
      </c>
      <c r="AL66">
        <v>4.3499999999999996</v>
      </c>
      <c r="AM66">
        <v>5.09</v>
      </c>
      <c r="AN66">
        <v>4.25</v>
      </c>
      <c r="AO66">
        <v>3.74</v>
      </c>
      <c r="AP66">
        <v>5.45</v>
      </c>
      <c r="AQ66">
        <v>5.41</v>
      </c>
      <c r="AR66">
        <v>6.05</v>
      </c>
      <c r="AS66">
        <v>6.52</v>
      </c>
      <c r="AT66">
        <v>6.78</v>
      </c>
      <c r="AU66">
        <v>6.15</v>
      </c>
      <c r="AV66">
        <v>6.35</v>
      </c>
    </row>
    <row r="67" spans="1:48" x14ac:dyDescent="0.35">
      <c r="A67" t="s">
        <v>44</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v>34.130000000000003</v>
      </c>
      <c r="Y67">
        <v>34.590000000000003</v>
      </c>
      <c r="Z67">
        <v>34.83</v>
      </c>
      <c r="AA67">
        <v>35.21</v>
      </c>
      <c r="AB67">
        <v>33.69</v>
      </c>
      <c r="AC67">
        <v>32.01</v>
      </c>
      <c r="AD67">
        <v>28.85</v>
      </c>
      <c r="AE67">
        <v>29.33</v>
      </c>
      <c r="AF67">
        <v>27.82</v>
      </c>
      <c r="AG67">
        <v>28.02</v>
      </c>
      <c r="AH67">
        <v>28.46</v>
      </c>
      <c r="AI67">
        <v>25.82</v>
      </c>
      <c r="AJ67">
        <v>26.63</v>
      </c>
      <c r="AK67">
        <v>26.87</v>
      </c>
      <c r="AL67">
        <v>29.83</v>
      </c>
      <c r="AM67">
        <v>29.48</v>
      </c>
      <c r="AN67">
        <v>26.57</v>
      </c>
      <c r="AO67">
        <v>27.17</v>
      </c>
      <c r="AP67">
        <v>23.82</v>
      </c>
      <c r="AQ67">
        <v>20.93</v>
      </c>
      <c r="AR67">
        <v>19.54</v>
      </c>
      <c r="AS67">
        <v>17.21</v>
      </c>
      <c r="AT67">
        <v>18.63</v>
      </c>
      <c r="AU67">
        <v>16.59</v>
      </c>
      <c r="AV67">
        <v>14.94</v>
      </c>
    </row>
    <row r="69" spans="1:48" x14ac:dyDescent="0.35">
      <c r="A69" t="s">
        <v>45</v>
      </c>
    </row>
    <row r="70" spans="1:48" x14ac:dyDescent="0.35">
      <c r="A70" t="s">
        <v>46</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c r="AJ70">
        <v>100</v>
      </c>
      <c r="AK70">
        <v>100</v>
      </c>
      <c r="AL70">
        <v>100</v>
      </c>
      <c r="AM70">
        <v>100</v>
      </c>
      <c r="AN70">
        <v>100</v>
      </c>
      <c r="AO70">
        <v>100</v>
      </c>
      <c r="AP70">
        <v>100</v>
      </c>
      <c r="AQ70">
        <v>100</v>
      </c>
      <c r="AR70">
        <v>100</v>
      </c>
      <c r="AS70">
        <v>100</v>
      </c>
      <c r="AT70">
        <v>100</v>
      </c>
      <c r="AU70">
        <v>100</v>
      </c>
      <c r="AV70">
        <v>100</v>
      </c>
    </row>
    <row r="71" spans="1:48" x14ac:dyDescent="0.35">
      <c r="A71" t="s">
        <v>47</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v>49.73</v>
      </c>
      <c r="Y71">
        <v>52.96</v>
      </c>
      <c r="Z71">
        <v>48.68</v>
      </c>
      <c r="AA71">
        <v>50.92</v>
      </c>
      <c r="AB71">
        <v>52.98</v>
      </c>
      <c r="AC71">
        <v>54.35</v>
      </c>
      <c r="AD71">
        <v>56.95</v>
      </c>
      <c r="AE71">
        <v>58.94</v>
      </c>
      <c r="AF71">
        <v>55.89</v>
      </c>
      <c r="AG71">
        <v>58.28</v>
      </c>
      <c r="AH71">
        <v>55.28</v>
      </c>
      <c r="AI71">
        <v>58.96</v>
      </c>
      <c r="AJ71">
        <v>59.7</v>
      </c>
      <c r="AK71">
        <v>60.98</v>
      </c>
      <c r="AL71">
        <v>55.06</v>
      </c>
      <c r="AM71">
        <v>53.8</v>
      </c>
      <c r="AN71">
        <v>61.14</v>
      </c>
      <c r="AO71">
        <v>57.85</v>
      </c>
      <c r="AP71">
        <v>57.29</v>
      </c>
      <c r="AQ71">
        <v>63.3</v>
      </c>
      <c r="AR71">
        <v>61.52</v>
      </c>
      <c r="AS71">
        <v>62.26</v>
      </c>
      <c r="AT71">
        <v>59.43</v>
      </c>
      <c r="AU71">
        <v>64.78</v>
      </c>
      <c r="AV71">
        <v>67.78</v>
      </c>
    </row>
    <row r="72" spans="1:48" x14ac:dyDescent="0.35">
      <c r="A72" t="s">
        <v>48</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v>18.59</v>
      </c>
      <c r="Y72">
        <v>14.47</v>
      </c>
      <c r="Z72">
        <v>17.57</v>
      </c>
      <c r="AA72">
        <v>14.75</v>
      </c>
      <c r="AB72">
        <v>12.86</v>
      </c>
      <c r="AC72">
        <v>12.61</v>
      </c>
      <c r="AD72">
        <v>13.52</v>
      </c>
      <c r="AE72">
        <v>11.74</v>
      </c>
      <c r="AF72">
        <v>13.39</v>
      </c>
      <c r="AG72">
        <v>14.19</v>
      </c>
      <c r="AH72">
        <v>14.32</v>
      </c>
      <c r="AI72">
        <v>14.62</v>
      </c>
      <c r="AJ72">
        <v>13.69</v>
      </c>
      <c r="AK72">
        <v>12.84</v>
      </c>
      <c r="AL72">
        <v>15.12</v>
      </c>
      <c r="AM72">
        <v>16.7</v>
      </c>
      <c r="AN72">
        <v>12.36</v>
      </c>
      <c r="AO72">
        <v>12.16</v>
      </c>
      <c r="AP72">
        <v>16.66</v>
      </c>
      <c r="AQ72">
        <v>14.28</v>
      </c>
      <c r="AR72">
        <v>18.47</v>
      </c>
      <c r="AS72">
        <v>20.59</v>
      </c>
      <c r="AT72">
        <v>20.98</v>
      </c>
      <c r="AU72">
        <v>18.07</v>
      </c>
      <c r="AV72">
        <v>19.52</v>
      </c>
    </row>
    <row r="73" spans="1:48" x14ac:dyDescent="0.35">
      <c r="A73" t="s">
        <v>49</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v>31.68</v>
      </c>
      <c r="Y73">
        <v>32.57</v>
      </c>
      <c r="Z73">
        <v>33.75</v>
      </c>
      <c r="AA73">
        <v>34.33</v>
      </c>
      <c r="AB73">
        <v>34.159999999999997</v>
      </c>
      <c r="AC73">
        <v>33.04</v>
      </c>
      <c r="AD73">
        <v>29.53</v>
      </c>
      <c r="AE73">
        <v>29.33</v>
      </c>
      <c r="AF73">
        <v>30.73</v>
      </c>
      <c r="AG73">
        <v>27.53</v>
      </c>
      <c r="AH73">
        <v>30.4</v>
      </c>
      <c r="AI73">
        <v>26.42</v>
      </c>
      <c r="AJ73">
        <v>26.61</v>
      </c>
      <c r="AK73">
        <v>26.18</v>
      </c>
      <c r="AL73">
        <v>29.82</v>
      </c>
      <c r="AM73">
        <v>29.5</v>
      </c>
      <c r="AN73">
        <v>26.5</v>
      </c>
      <c r="AO73">
        <v>29.99</v>
      </c>
      <c r="AP73">
        <v>26.05</v>
      </c>
      <c r="AQ73">
        <v>22.42</v>
      </c>
      <c r="AR73">
        <v>20.010000000000002</v>
      </c>
      <c r="AS73">
        <v>17.14</v>
      </c>
      <c r="AT73">
        <v>19.59</v>
      </c>
      <c r="AU73">
        <v>17.149999999999999</v>
      </c>
      <c r="AV73">
        <v>12.7</v>
      </c>
    </row>
    <row r="75" spans="1:48" x14ac:dyDescent="0.35">
      <c r="A75" t="s">
        <v>50</v>
      </c>
    </row>
    <row r="76" spans="1:48" x14ac:dyDescent="0.35">
      <c r="A76" t="s">
        <v>46</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c r="AJ76">
        <v>100</v>
      </c>
      <c r="AK76">
        <v>100</v>
      </c>
      <c r="AL76">
        <v>100</v>
      </c>
      <c r="AM76">
        <v>100</v>
      </c>
      <c r="AN76">
        <v>100</v>
      </c>
      <c r="AO76">
        <v>100</v>
      </c>
      <c r="AP76">
        <v>100</v>
      </c>
      <c r="AQ76">
        <v>100</v>
      </c>
      <c r="AR76">
        <v>100</v>
      </c>
      <c r="AS76">
        <v>100</v>
      </c>
      <c r="AT76">
        <v>100</v>
      </c>
      <c r="AU76">
        <v>100</v>
      </c>
      <c r="AV76">
        <v>100</v>
      </c>
    </row>
    <row r="77" spans="1:48" x14ac:dyDescent="0.35">
      <c r="A77" t="s">
        <v>47</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v>61.69</v>
      </c>
      <c r="Y77">
        <v>62.01</v>
      </c>
      <c r="Z77">
        <v>62.59</v>
      </c>
      <c r="AA77">
        <v>62.5</v>
      </c>
      <c r="AB77">
        <v>64.010000000000005</v>
      </c>
      <c r="AC77">
        <v>66.73</v>
      </c>
      <c r="AD77">
        <v>69.53</v>
      </c>
      <c r="AE77">
        <v>69.05</v>
      </c>
      <c r="AF77">
        <v>71.489999999999995</v>
      </c>
      <c r="AG77">
        <v>70.08</v>
      </c>
      <c r="AH77">
        <v>70.23</v>
      </c>
      <c r="AI77">
        <v>72.510000000000005</v>
      </c>
      <c r="AJ77">
        <v>71.73</v>
      </c>
      <c r="AK77">
        <v>71.430000000000007</v>
      </c>
      <c r="AL77">
        <v>67.97</v>
      </c>
      <c r="AM77">
        <v>68.86</v>
      </c>
      <c r="AN77">
        <v>71.88</v>
      </c>
      <c r="AO77">
        <v>72.48</v>
      </c>
      <c r="AP77">
        <v>74.87</v>
      </c>
      <c r="AQ77">
        <v>77.48</v>
      </c>
      <c r="AR77">
        <v>79.02</v>
      </c>
      <c r="AS77">
        <v>80.78</v>
      </c>
      <c r="AT77">
        <v>78.7</v>
      </c>
      <c r="AU77">
        <v>81.13</v>
      </c>
      <c r="AV77">
        <v>82.12</v>
      </c>
    </row>
    <row r="78" spans="1:48" x14ac:dyDescent="0.35">
      <c r="A78" t="s">
        <v>48</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v>2.71</v>
      </c>
      <c r="Y78">
        <v>1.99</v>
      </c>
      <c r="Z78">
        <v>1.71</v>
      </c>
      <c r="AA78">
        <v>1.42</v>
      </c>
      <c r="AB78">
        <v>2.0299999999999998</v>
      </c>
      <c r="AC78">
        <v>0.99</v>
      </c>
      <c r="AD78">
        <v>0.86</v>
      </c>
      <c r="AE78">
        <v>0.92</v>
      </c>
      <c r="AF78">
        <v>0.72</v>
      </c>
      <c r="AG78">
        <v>0.59</v>
      </c>
      <c r="AH78">
        <v>1.06</v>
      </c>
      <c r="AI78">
        <v>1.0900000000000001</v>
      </c>
      <c r="AJ78">
        <v>0.83</v>
      </c>
      <c r="AK78">
        <v>0.85</v>
      </c>
      <c r="AL78">
        <v>0.44</v>
      </c>
      <c r="AM78">
        <v>0.6</v>
      </c>
      <c r="AN78">
        <v>0.65</v>
      </c>
      <c r="AO78">
        <v>0.42</v>
      </c>
      <c r="AP78">
        <v>1.01</v>
      </c>
      <c r="AQ78">
        <v>1.61</v>
      </c>
      <c r="AR78">
        <v>1.64</v>
      </c>
      <c r="AS78">
        <v>1.81</v>
      </c>
      <c r="AT78">
        <v>2.3199999999999998</v>
      </c>
      <c r="AU78">
        <v>2.21</v>
      </c>
      <c r="AV78">
        <v>1.3</v>
      </c>
    </row>
    <row r="79" spans="1:48" x14ac:dyDescent="0.35">
      <c r="A79" t="s">
        <v>49</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v>35.6</v>
      </c>
      <c r="Y79">
        <v>36.01</v>
      </c>
      <c r="Z79">
        <v>35.700000000000003</v>
      </c>
      <c r="AA79">
        <v>36.08</v>
      </c>
      <c r="AB79">
        <v>33.97</v>
      </c>
      <c r="AC79">
        <v>32.29</v>
      </c>
      <c r="AD79">
        <v>29.62</v>
      </c>
      <c r="AE79">
        <v>30.03</v>
      </c>
      <c r="AF79">
        <v>27.79</v>
      </c>
      <c r="AG79">
        <v>29.33</v>
      </c>
      <c r="AH79">
        <v>28.7</v>
      </c>
      <c r="AI79">
        <v>26.39</v>
      </c>
      <c r="AJ79">
        <v>27.43</v>
      </c>
      <c r="AK79">
        <v>27.71</v>
      </c>
      <c r="AL79">
        <v>31.59</v>
      </c>
      <c r="AM79">
        <v>30.54</v>
      </c>
      <c r="AN79">
        <v>27.47</v>
      </c>
      <c r="AO79">
        <v>27.1</v>
      </c>
      <c r="AP79">
        <v>24.12</v>
      </c>
      <c r="AQ79">
        <v>20.92</v>
      </c>
      <c r="AR79">
        <v>19.350000000000001</v>
      </c>
      <c r="AS79">
        <v>17.41</v>
      </c>
      <c r="AT79">
        <v>18.98</v>
      </c>
      <c r="AU79">
        <v>16.66</v>
      </c>
      <c r="AV79">
        <v>16.579999999999998</v>
      </c>
    </row>
    <row r="81" spans="1:48" x14ac:dyDescent="0.35">
      <c r="A81" t="s">
        <v>51</v>
      </c>
    </row>
    <row r="82" spans="1:48" x14ac:dyDescent="0.35">
      <c r="A82" t="s">
        <v>46</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c r="AJ82">
        <v>100</v>
      </c>
      <c r="AK82">
        <v>100</v>
      </c>
      <c r="AL82">
        <v>100</v>
      </c>
      <c r="AM82">
        <v>100</v>
      </c>
      <c r="AN82">
        <v>100</v>
      </c>
      <c r="AO82">
        <v>100</v>
      </c>
      <c r="AP82">
        <v>100</v>
      </c>
      <c r="AQ82">
        <v>100</v>
      </c>
      <c r="AR82">
        <v>100</v>
      </c>
      <c r="AS82">
        <v>100</v>
      </c>
      <c r="AT82">
        <v>100</v>
      </c>
      <c r="AU82">
        <v>100</v>
      </c>
      <c r="AV82">
        <v>100</v>
      </c>
    </row>
    <row r="83" spans="1:48" x14ac:dyDescent="0.35">
      <c r="A83" t="s">
        <v>47</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v>60.71</v>
      </c>
      <c r="Y83">
        <v>62.08</v>
      </c>
      <c r="Z83">
        <v>61.83</v>
      </c>
      <c r="AA83">
        <v>60.79</v>
      </c>
      <c r="AB83">
        <v>61.44</v>
      </c>
      <c r="AC83">
        <v>65.28</v>
      </c>
      <c r="AD83">
        <v>72.28</v>
      </c>
      <c r="AE83">
        <v>70.23</v>
      </c>
      <c r="AF83">
        <v>71.34</v>
      </c>
      <c r="AG83">
        <v>72.78</v>
      </c>
      <c r="AH83">
        <v>69.290000000000006</v>
      </c>
      <c r="AI83">
        <v>72.41</v>
      </c>
      <c r="AJ83">
        <v>70.81</v>
      </c>
      <c r="AK83">
        <v>72.09</v>
      </c>
      <c r="AL83">
        <v>72.56</v>
      </c>
      <c r="AM83">
        <v>70.180000000000007</v>
      </c>
      <c r="AN83">
        <v>71.81</v>
      </c>
      <c r="AO83">
        <v>72.11</v>
      </c>
      <c r="AP83">
        <v>73.150000000000006</v>
      </c>
      <c r="AQ83">
        <v>73.86</v>
      </c>
      <c r="AR83">
        <v>72.66</v>
      </c>
      <c r="AS83">
        <v>78.63</v>
      </c>
      <c r="AT83">
        <v>78.790000000000006</v>
      </c>
      <c r="AU83">
        <v>78.28</v>
      </c>
      <c r="AV83">
        <v>80.680000000000007</v>
      </c>
    </row>
    <row r="84" spans="1:48" x14ac:dyDescent="0.35">
      <c r="A84" t="s">
        <v>48</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v>8.36</v>
      </c>
      <c r="Y84">
        <v>7.02</v>
      </c>
      <c r="Z84">
        <v>5.51</v>
      </c>
      <c r="AA84">
        <v>6.43</v>
      </c>
      <c r="AB84">
        <v>6.98</v>
      </c>
      <c r="AC84">
        <v>5.88</v>
      </c>
      <c r="AD84">
        <v>4.08</v>
      </c>
      <c r="AE84">
        <v>3.86</v>
      </c>
      <c r="AF84">
        <v>4.3600000000000003</v>
      </c>
      <c r="AG84">
        <v>4.46</v>
      </c>
      <c r="AH84">
        <v>5.97</v>
      </c>
      <c r="AI84">
        <v>5.39</v>
      </c>
      <c r="AJ84">
        <v>6.58</v>
      </c>
      <c r="AK84">
        <v>4.24</v>
      </c>
      <c r="AL84">
        <v>5.53</v>
      </c>
      <c r="AM84">
        <v>5.65</v>
      </c>
      <c r="AN84">
        <v>5.2</v>
      </c>
      <c r="AO84">
        <v>4.24</v>
      </c>
      <c r="AP84">
        <v>6.57</v>
      </c>
      <c r="AQ84">
        <v>6.95</v>
      </c>
      <c r="AR84">
        <v>7.61</v>
      </c>
      <c r="AS84">
        <v>4.83</v>
      </c>
      <c r="AT84">
        <v>5.39</v>
      </c>
      <c r="AU84">
        <v>6.16</v>
      </c>
      <c r="AV84">
        <v>7.37</v>
      </c>
    </row>
    <row r="85" spans="1:48" x14ac:dyDescent="0.35">
      <c r="A85" t="s">
        <v>49</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v>30.93</v>
      </c>
      <c r="Y85">
        <v>30.9</v>
      </c>
      <c r="Z85">
        <v>32.659999999999997</v>
      </c>
      <c r="AA85">
        <v>32.78</v>
      </c>
      <c r="AB85">
        <v>31.58</v>
      </c>
      <c r="AC85">
        <v>28.84</v>
      </c>
      <c r="AD85">
        <v>23.64</v>
      </c>
      <c r="AE85">
        <v>25.91</v>
      </c>
      <c r="AF85">
        <v>24.3</v>
      </c>
      <c r="AG85">
        <v>22.76</v>
      </c>
      <c r="AH85">
        <v>24.74</v>
      </c>
      <c r="AI85">
        <v>22.2</v>
      </c>
      <c r="AJ85">
        <v>22.6</v>
      </c>
      <c r="AK85">
        <v>23.67</v>
      </c>
      <c r="AL85">
        <v>21.91</v>
      </c>
      <c r="AM85">
        <v>24.17</v>
      </c>
      <c r="AN85">
        <v>23</v>
      </c>
      <c r="AO85">
        <v>23.64</v>
      </c>
      <c r="AP85">
        <v>20.28</v>
      </c>
      <c r="AQ85">
        <v>19.190000000000001</v>
      </c>
      <c r="AR85">
        <v>19.73</v>
      </c>
      <c r="AS85">
        <v>16.54</v>
      </c>
      <c r="AT85">
        <v>15.82</v>
      </c>
      <c r="AU85">
        <v>15.56</v>
      </c>
      <c r="AV85">
        <v>11.94</v>
      </c>
    </row>
    <row r="88" spans="1:48" x14ac:dyDescent="0.35">
      <c r="A88" t="s">
        <v>36</v>
      </c>
    </row>
    <row r="89" spans="1:48" x14ac:dyDescent="0.35">
      <c r="A89" t="s">
        <v>37</v>
      </c>
    </row>
    <row r="90" spans="1:48" x14ac:dyDescent="0.35">
      <c r="A90" t="s">
        <v>55</v>
      </c>
    </row>
    <row r="91" spans="1:48" x14ac:dyDescent="0.35">
      <c r="A91" t="s">
        <v>39</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t="s">
        <v>53</v>
      </c>
      <c r="S91" s="1">
        <v>43983</v>
      </c>
      <c r="T91" s="1">
        <v>44013</v>
      </c>
      <c r="U91" s="1" t="s">
        <v>56</v>
      </c>
      <c r="V91" s="1">
        <v>44075</v>
      </c>
      <c r="W91" s="1">
        <v>44105</v>
      </c>
      <c r="X91" s="1">
        <v>44136</v>
      </c>
      <c r="Y91" s="1">
        <v>44166</v>
      </c>
      <c r="Z91" s="1">
        <v>44197</v>
      </c>
      <c r="AA91" s="1">
        <v>44228</v>
      </c>
      <c r="AB91" s="1">
        <v>44256</v>
      </c>
      <c r="AC91" s="1">
        <v>44287</v>
      </c>
      <c r="AD91" s="1">
        <v>44317</v>
      </c>
      <c r="AE91" s="1">
        <v>44348</v>
      </c>
      <c r="AF91" s="1">
        <v>44378</v>
      </c>
      <c r="AG91" s="1">
        <v>44409</v>
      </c>
      <c r="AH91" s="1">
        <v>44440</v>
      </c>
      <c r="AI91" s="1">
        <v>44470</v>
      </c>
      <c r="AJ91" s="1">
        <v>44501</v>
      </c>
      <c r="AK91" s="1">
        <v>44531</v>
      </c>
      <c r="AL91" s="1">
        <v>44562</v>
      </c>
      <c r="AM91" s="1">
        <v>44593</v>
      </c>
      <c r="AN91" s="1">
        <v>44621</v>
      </c>
      <c r="AO91" s="1">
        <v>44652</v>
      </c>
      <c r="AP91" s="1">
        <v>44682</v>
      </c>
      <c r="AQ91" s="1">
        <v>44713</v>
      </c>
      <c r="AR91" s="1">
        <v>44743</v>
      </c>
      <c r="AS91" s="1">
        <v>44774</v>
      </c>
      <c r="AT91" s="1">
        <v>44805</v>
      </c>
      <c r="AU91" s="1">
        <v>44835</v>
      </c>
      <c r="AV91" s="1">
        <v>44866</v>
      </c>
    </row>
    <row r="92" spans="1:48" x14ac:dyDescent="0.35">
      <c r="A92" t="s">
        <v>40</v>
      </c>
    </row>
    <row r="93" spans="1:48" x14ac:dyDescent="0.35">
      <c r="A93" t="s">
        <v>41</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c r="AJ93">
        <v>100</v>
      </c>
      <c r="AK93">
        <v>100</v>
      </c>
      <c r="AL93">
        <v>100</v>
      </c>
      <c r="AM93">
        <v>100</v>
      </c>
      <c r="AN93">
        <v>100</v>
      </c>
      <c r="AO93">
        <v>100</v>
      </c>
      <c r="AP93">
        <v>100</v>
      </c>
      <c r="AQ93">
        <v>100</v>
      </c>
      <c r="AR93">
        <v>100</v>
      </c>
      <c r="AS93">
        <v>100</v>
      </c>
      <c r="AT93">
        <v>100</v>
      </c>
      <c r="AU93">
        <v>100</v>
      </c>
      <c r="AV93">
        <v>100</v>
      </c>
    </row>
    <row r="94" spans="1:48" x14ac:dyDescent="0.35">
      <c r="A94" t="s">
        <v>42</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v>51.4</v>
      </c>
      <c r="Y94">
        <v>54.21</v>
      </c>
      <c r="Z94">
        <v>53.78</v>
      </c>
      <c r="AA94">
        <v>53.8</v>
      </c>
      <c r="AB94">
        <v>54.53</v>
      </c>
      <c r="AC94">
        <v>58.93</v>
      </c>
      <c r="AD94">
        <v>61.25</v>
      </c>
      <c r="AE94">
        <v>64.36</v>
      </c>
      <c r="AF94">
        <v>63.58</v>
      </c>
      <c r="AG94">
        <v>62.94</v>
      </c>
      <c r="AH94">
        <v>61.92</v>
      </c>
      <c r="AI94">
        <v>65.69</v>
      </c>
      <c r="AJ94">
        <v>65.239999999999995</v>
      </c>
      <c r="AK94">
        <v>65.13</v>
      </c>
      <c r="AL94">
        <v>61.48</v>
      </c>
      <c r="AM94">
        <v>59.3</v>
      </c>
      <c r="AN94">
        <v>63.94</v>
      </c>
      <c r="AO94">
        <v>64.260000000000005</v>
      </c>
      <c r="AP94">
        <v>65.69</v>
      </c>
      <c r="AQ94">
        <v>70.56</v>
      </c>
      <c r="AR94">
        <v>69.930000000000007</v>
      </c>
      <c r="AS94">
        <v>73.180000000000007</v>
      </c>
      <c r="AT94">
        <v>70.5</v>
      </c>
      <c r="AU94">
        <v>74.8</v>
      </c>
      <c r="AV94">
        <v>75.400000000000006</v>
      </c>
    </row>
    <row r="95" spans="1:48" x14ac:dyDescent="0.35">
      <c r="A95" t="s">
        <v>43</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v>14.06</v>
      </c>
      <c r="Y95">
        <v>11.24</v>
      </c>
      <c r="Z95">
        <v>10.46</v>
      </c>
      <c r="AA95">
        <v>9.89</v>
      </c>
      <c r="AB95">
        <v>9.18</v>
      </c>
      <c r="AC95">
        <v>7.27</v>
      </c>
      <c r="AD95">
        <v>7.48</v>
      </c>
      <c r="AE95">
        <v>6.39</v>
      </c>
      <c r="AF95">
        <v>6.76</v>
      </c>
      <c r="AG95">
        <v>7.8</v>
      </c>
      <c r="AH95">
        <v>7.45</v>
      </c>
      <c r="AI95">
        <v>7.63</v>
      </c>
      <c r="AJ95">
        <v>7.82</v>
      </c>
      <c r="AK95">
        <v>6.48</v>
      </c>
      <c r="AL95">
        <v>7.72</v>
      </c>
      <c r="AM95">
        <v>8.91</v>
      </c>
      <c r="AN95">
        <v>8.39</v>
      </c>
      <c r="AO95">
        <v>7.96</v>
      </c>
      <c r="AP95">
        <v>8.83</v>
      </c>
      <c r="AQ95">
        <v>8.39</v>
      </c>
      <c r="AR95">
        <v>8.02</v>
      </c>
      <c r="AS95">
        <v>7.77</v>
      </c>
      <c r="AT95">
        <v>9.2799999999999994</v>
      </c>
      <c r="AU95">
        <v>8.01</v>
      </c>
      <c r="AV95">
        <v>9.7200000000000006</v>
      </c>
    </row>
    <row r="96" spans="1:48" x14ac:dyDescent="0.35">
      <c r="A96" t="s">
        <v>44</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v>34.54</v>
      </c>
      <c r="Y96">
        <v>34.549999999999997</v>
      </c>
      <c r="Z96">
        <v>35.76</v>
      </c>
      <c r="AA96">
        <v>36.299999999999997</v>
      </c>
      <c r="AB96">
        <v>36.299999999999997</v>
      </c>
      <c r="AC96">
        <v>33.799999999999997</v>
      </c>
      <c r="AD96">
        <v>31.28</v>
      </c>
      <c r="AE96">
        <v>29.25</v>
      </c>
      <c r="AF96">
        <v>29.65</v>
      </c>
      <c r="AG96">
        <v>29.26</v>
      </c>
      <c r="AH96">
        <v>30.63</v>
      </c>
      <c r="AI96">
        <v>26.68</v>
      </c>
      <c r="AJ96">
        <v>26.94</v>
      </c>
      <c r="AK96">
        <v>28.39</v>
      </c>
      <c r="AL96">
        <v>30.8</v>
      </c>
      <c r="AM96">
        <v>31.79</v>
      </c>
      <c r="AN96">
        <v>27.67</v>
      </c>
      <c r="AO96">
        <v>27.79</v>
      </c>
      <c r="AP96">
        <v>25.48</v>
      </c>
      <c r="AQ96">
        <v>21.04</v>
      </c>
      <c r="AR96">
        <v>22.04</v>
      </c>
      <c r="AS96">
        <v>19.05</v>
      </c>
      <c r="AT96">
        <v>20.22</v>
      </c>
      <c r="AU96">
        <v>17.2</v>
      </c>
      <c r="AV96">
        <v>14.89</v>
      </c>
    </row>
    <row r="98" spans="1:48" x14ac:dyDescent="0.35">
      <c r="A98" t="s">
        <v>45</v>
      </c>
    </row>
    <row r="99" spans="1:48" x14ac:dyDescent="0.35">
      <c r="A99" t="s">
        <v>46</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c r="AJ99">
        <v>100</v>
      </c>
      <c r="AK99">
        <v>100</v>
      </c>
      <c r="AL99">
        <v>100</v>
      </c>
      <c r="AM99">
        <v>100</v>
      </c>
      <c r="AN99">
        <v>100</v>
      </c>
      <c r="AO99">
        <v>100</v>
      </c>
      <c r="AP99">
        <v>100</v>
      </c>
      <c r="AQ99">
        <v>100</v>
      </c>
      <c r="AR99">
        <v>100</v>
      </c>
      <c r="AS99">
        <v>100</v>
      </c>
      <c r="AT99">
        <v>100</v>
      </c>
      <c r="AU99">
        <v>100</v>
      </c>
      <c r="AV99">
        <v>100</v>
      </c>
    </row>
    <row r="100" spans="1:48" x14ac:dyDescent="0.35">
      <c r="A100" t="s">
        <v>47</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v>40.03</v>
      </c>
      <c r="Y100">
        <v>43.91</v>
      </c>
      <c r="Z100">
        <v>43.33</v>
      </c>
      <c r="AA100">
        <v>42.51</v>
      </c>
      <c r="AB100">
        <v>45.42</v>
      </c>
      <c r="AC100">
        <v>46.92</v>
      </c>
      <c r="AD100">
        <v>49.55</v>
      </c>
      <c r="AE100">
        <v>56.09</v>
      </c>
      <c r="AF100">
        <v>46.14</v>
      </c>
      <c r="AG100">
        <v>48.46</v>
      </c>
      <c r="AH100">
        <v>47.68</v>
      </c>
      <c r="AI100">
        <v>53.3</v>
      </c>
      <c r="AJ100">
        <v>48.23</v>
      </c>
      <c r="AK100">
        <v>54.15</v>
      </c>
      <c r="AL100">
        <v>47.82</v>
      </c>
      <c r="AM100">
        <v>47</v>
      </c>
      <c r="AN100">
        <v>53.86</v>
      </c>
      <c r="AO100">
        <v>48.22</v>
      </c>
      <c r="AP100">
        <v>50.06</v>
      </c>
      <c r="AQ100">
        <v>58.53</v>
      </c>
      <c r="AR100">
        <v>56.82</v>
      </c>
      <c r="AS100">
        <v>61.25</v>
      </c>
      <c r="AT100">
        <v>58.22</v>
      </c>
      <c r="AU100">
        <v>59.1</v>
      </c>
      <c r="AV100">
        <v>60.4</v>
      </c>
    </row>
    <row r="101" spans="1:48" x14ac:dyDescent="0.35">
      <c r="A101" t="s">
        <v>48</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v>29.09</v>
      </c>
      <c r="Y101">
        <v>24.34</v>
      </c>
      <c r="Z101">
        <v>21.79</v>
      </c>
      <c r="AA101">
        <v>21.94</v>
      </c>
      <c r="AB101">
        <v>18.489999999999998</v>
      </c>
      <c r="AC101">
        <v>17.809999999999999</v>
      </c>
      <c r="AD101">
        <v>19.010000000000002</v>
      </c>
      <c r="AE101">
        <v>18.43</v>
      </c>
      <c r="AF101">
        <v>21.11</v>
      </c>
      <c r="AG101">
        <v>22.03</v>
      </c>
      <c r="AH101">
        <v>22.05</v>
      </c>
      <c r="AI101">
        <v>20.02</v>
      </c>
      <c r="AJ101">
        <v>21.11</v>
      </c>
      <c r="AK101">
        <v>18.440000000000001</v>
      </c>
      <c r="AL101">
        <v>21.13</v>
      </c>
      <c r="AM101">
        <v>19.760000000000002</v>
      </c>
      <c r="AN101">
        <v>20.12</v>
      </c>
      <c r="AO101">
        <v>21.13</v>
      </c>
      <c r="AP101">
        <v>22.36</v>
      </c>
      <c r="AQ101">
        <v>18.420000000000002</v>
      </c>
      <c r="AR101">
        <v>23.2</v>
      </c>
      <c r="AS101">
        <v>19.52</v>
      </c>
      <c r="AT101">
        <v>24.32</v>
      </c>
      <c r="AU101">
        <v>23.36</v>
      </c>
      <c r="AV101">
        <v>25.16</v>
      </c>
    </row>
    <row r="102" spans="1:48" x14ac:dyDescent="0.35">
      <c r="A102" t="s">
        <v>49</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v>30.89</v>
      </c>
      <c r="Y102">
        <v>31.75</v>
      </c>
      <c r="Z102">
        <v>34.880000000000003</v>
      </c>
      <c r="AA102">
        <v>35.54</v>
      </c>
      <c r="AB102">
        <v>36.08</v>
      </c>
      <c r="AC102">
        <v>35.270000000000003</v>
      </c>
      <c r="AD102">
        <v>31.44</v>
      </c>
      <c r="AE102">
        <v>25.48</v>
      </c>
      <c r="AF102">
        <v>32.75</v>
      </c>
      <c r="AG102">
        <v>29.51</v>
      </c>
      <c r="AH102">
        <v>30.27</v>
      </c>
      <c r="AI102">
        <v>26.68</v>
      </c>
      <c r="AJ102">
        <v>30.66</v>
      </c>
      <c r="AK102">
        <v>27.41</v>
      </c>
      <c r="AL102">
        <v>31.05</v>
      </c>
      <c r="AM102">
        <v>33.229999999999997</v>
      </c>
      <c r="AN102">
        <v>26.02</v>
      </c>
      <c r="AO102">
        <v>30.66</v>
      </c>
      <c r="AP102">
        <v>27.58</v>
      </c>
      <c r="AQ102">
        <v>23.04</v>
      </c>
      <c r="AR102">
        <v>19.98</v>
      </c>
      <c r="AS102">
        <v>19.23</v>
      </c>
      <c r="AT102">
        <v>17.47</v>
      </c>
      <c r="AU102">
        <v>17.54</v>
      </c>
      <c r="AV102">
        <v>14.43</v>
      </c>
    </row>
    <row r="104" spans="1:48" x14ac:dyDescent="0.35">
      <c r="A104" t="s">
        <v>50</v>
      </c>
    </row>
    <row r="105" spans="1:48" x14ac:dyDescent="0.35">
      <c r="A105" t="s">
        <v>46</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c r="AJ105">
        <v>100</v>
      </c>
      <c r="AK105">
        <v>100</v>
      </c>
      <c r="AL105">
        <v>100</v>
      </c>
      <c r="AM105">
        <v>100</v>
      </c>
      <c r="AN105">
        <v>100</v>
      </c>
      <c r="AO105">
        <v>100</v>
      </c>
      <c r="AP105">
        <v>100</v>
      </c>
      <c r="AQ105">
        <v>100</v>
      </c>
      <c r="AR105">
        <v>100</v>
      </c>
      <c r="AS105">
        <v>100</v>
      </c>
      <c r="AT105">
        <v>100</v>
      </c>
      <c r="AU105">
        <v>100</v>
      </c>
      <c r="AV105">
        <v>100</v>
      </c>
    </row>
    <row r="106" spans="1:48" x14ac:dyDescent="0.35">
      <c r="A106" t="s">
        <v>47</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v>59.67</v>
      </c>
      <c r="Y106">
        <v>60.01</v>
      </c>
      <c r="Z106">
        <v>61.06</v>
      </c>
      <c r="AA106">
        <v>61.62</v>
      </c>
      <c r="AB106">
        <v>60.32</v>
      </c>
      <c r="AC106">
        <v>64.709999999999994</v>
      </c>
      <c r="AD106">
        <v>67.61</v>
      </c>
      <c r="AE106">
        <v>68.42</v>
      </c>
      <c r="AF106">
        <v>70.760000000000005</v>
      </c>
      <c r="AG106">
        <v>68.64</v>
      </c>
      <c r="AH106">
        <v>68.510000000000005</v>
      </c>
      <c r="AI106">
        <v>72.94</v>
      </c>
      <c r="AJ106">
        <v>72.41</v>
      </c>
      <c r="AK106">
        <v>70.11</v>
      </c>
      <c r="AL106">
        <v>66.040000000000006</v>
      </c>
      <c r="AM106">
        <v>66.2</v>
      </c>
      <c r="AN106">
        <v>69.7</v>
      </c>
      <c r="AO106">
        <v>71.25</v>
      </c>
      <c r="AP106">
        <v>72.55</v>
      </c>
      <c r="AQ106">
        <v>78.02</v>
      </c>
      <c r="AR106">
        <v>76.56</v>
      </c>
      <c r="AS106">
        <v>80.11</v>
      </c>
      <c r="AT106">
        <v>77.349999999999994</v>
      </c>
      <c r="AU106">
        <v>81.09</v>
      </c>
      <c r="AV106">
        <v>83.9</v>
      </c>
    </row>
    <row r="107" spans="1:48" x14ac:dyDescent="0.35">
      <c r="A107" t="s">
        <v>48</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v>4.6399999999999997</v>
      </c>
      <c r="Y107">
        <v>3.81</v>
      </c>
      <c r="Z107">
        <v>2.2999999999999998</v>
      </c>
      <c r="AA107">
        <v>1.46</v>
      </c>
      <c r="AB107">
        <v>3.43</v>
      </c>
      <c r="AC107">
        <v>1.35</v>
      </c>
      <c r="AD107">
        <v>0.39</v>
      </c>
      <c r="AE107">
        <v>0.28000000000000003</v>
      </c>
      <c r="AF107">
        <v>0.66</v>
      </c>
      <c r="AG107">
        <v>1.06</v>
      </c>
      <c r="AH107">
        <v>0.49</v>
      </c>
      <c r="AI107">
        <v>1.06</v>
      </c>
      <c r="AJ107">
        <v>0.8</v>
      </c>
      <c r="AK107">
        <v>1.51</v>
      </c>
      <c r="AL107">
        <v>0.89</v>
      </c>
      <c r="AM107">
        <v>0.75</v>
      </c>
      <c r="AN107">
        <v>1.21</v>
      </c>
      <c r="AO107">
        <v>0.83</v>
      </c>
      <c r="AP107">
        <v>1.1599999999999999</v>
      </c>
      <c r="AQ107">
        <v>1.64</v>
      </c>
      <c r="AR107">
        <v>0.65</v>
      </c>
      <c r="AS107">
        <v>1.53</v>
      </c>
      <c r="AT107">
        <v>1.45</v>
      </c>
      <c r="AU107">
        <v>1.95</v>
      </c>
      <c r="AV107">
        <v>0.28999999999999998</v>
      </c>
    </row>
    <row r="108" spans="1:48" x14ac:dyDescent="0.35">
      <c r="A108" t="s">
        <v>49</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v>35.69</v>
      </c>
      <c r="Y108">
        <v>36.18</v>
      </c>
      <c r="Z108">
        <v>36.64</v>
      </c>
      <c r="AA108">
        <v>36.92</v>
      </c>
      <c r="AB108">
        <v>36.25</v>
      </c>
      <c r="AC108">
        <v>33.950000000000003</v>
      </c>
      <c r="AD108">
        <v>32</v>
      </c>
      <c r="AE108">
        <v>31.31</v>
      </c>
      <c r="AF108">
        <v>28.58</v>
      </c>
      <c r="AG108">
        <v>30.29</v>
      </c>
      <c r="AH108">
        <v>31</v>
      </c>
      <c r="AI108">
        <v>25.99</v>
      </c>
      <c r="AJ108">
        <v>26.79</v>
      </c>
      <c r="AK108">
        <v>28.38</v>
      </c>
      <c r="AL108">
        <v>33.07</v>
      </c>
      <c r="AM108">
        <v>33.04</v>
      </c>
      <c r="AN108">
        <v>29.09</v>
      </c>
      <c r="AO108">
        <v>27.91</v>
      </c>
      <c r="AP108">
        <v>26.29</v>
      </c>
      <c r="AQ108">
        <v>20.34</v>
      </c>
      <c r="AR108">
        <v>22.79</v>
      </c>
      <c r="AS108">
        <v>18.36</v>
      </c>
      <c r="AT108">
        <v>21.2</v>
      </c>
      <c r="AU108">
        <v>16.96</v>
      </c>
      <c r="AV108">
        <v>15.81</v>
      </c>
    </row>
    <row r="110" spans="1:48" x14ac:dyDescent="0.35">
      <c r="A110" t="s">
        <v>51</v>
      </c>
    </row>
    <row r="111" spans="1:48" x14ac:dyDescent="0.35">
      <c r="A111" t="s">
        <v>46</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c r="AJ111">
        <v>100</v>
      </c>
      <c r="AK111">
        <v>100</v>
      </c>
      <c r="AL111">
        <v>100</v>
      </c>
      <c r="AM111">
        <v>100</v>
      </c>
      <c r="AN111">
        <v>100</v>
      </c>
      <c r="AO111">
        <v>100</v>
      </c>
      <c r="AP111">
        <v>100</v>
      </c>
      <c r="AQ111">
        <v>100</v>
      </c>
      <c r="AR111">
        <v>100</v>
      </c>
      <c r="AS111">
        <v>100</v>
      </c>
      <c r="AT111">
        <v>100</v>
      </c>
      <c r="AU111">
        <v>100</v>
      </c>
      <c r="AV111">
        <v>100</v>
      </c>
    </row>
    <row r="112" spans="1:48" x14ac:dyDescent="0.35">
      <c r="A112" t="s">
        <v>47</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v>50.83</v>
      </c>
      <c r="Y112">
        <v>54.96</v>
      </c>
      <c r="Z112">
        <v>56.1</v>
      </c>
      <c r="AA112">
        <v>55.59</v>
      </c>
      <c r="AB112">
        <v>55.47</v>
      </c>
      <c r="AC112">
        <v>60.01</v>
      </c>
      <c r="AD112">
        <v>65.95</v>
      </c>
      <c r="AE112">
        <v>64.97</v>
      </c>
      <c r="AF112">
        <v>68.069999999999993</v>
      </c>
      <c r="AG112">
        <v>66.94</v>
      </c>
      <c r="AH112">
        <v>61.5</v>
      </c>
      <c r="AI112">
        <v>61.5</v>
      </c>
      <c r="AJ112">
        <v>67.02</v>
      </c>
      <c r="AK112">
        <v>63.14</v>
      </c>
      <c r="AL112">
        <v>71.16</v>
      </c>
      <c r="AM112">
        <v>63.07</v>
      </c>
      <c r="AN112">
        <v>65.25</v>
      </c>
      <c r="AO112">
        <v>68.67</v>
      </c>
      <c r="AP112">
        <v>69.64</v>
      </c>
      <c r="AQ112">
        <v>69.73</v>
      </c>
      <c r="AR112">
        <v>69.31</v>
      </c>
      <c r="AS112">
        <v>74.77</v>
      </c>
      <c r="AT112">
        <v>71.36</v>
      </c>
      <c r="AU112">
        <v>77.069999999999993</v>
      </c>
      <c r="AV112">
        <v>75.95</v>
      </c>
    </row>
    <row r="113" spans="1:48" x14ac:dyDescent="0.35">
      <c r="A113" t="s">
        <v>48</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v>11.03</v>
      </c>
      <c r="Y113">
        <v>10.39</v>
      </c>
      <c r="Z113">
        <v>8.56</v>
      </c>
      <c r="AA113">
        <v>8.18</v>
      </c>
      <c r="AB113">
        <v>7.81</v>
      </c>
      <c r="AC113">
        <v>8.3000000000000007</v>
      </c>
      <c r="AD113">
        <v>5.14</v>
      </c>
      <c r="AE113">
        <v>6.08</v>
      </c>
      <c r="AF113">
        <v>3.54</v>
      </c>
      <c r="AG113">
        <v>6.69</v>
      </c>
      <c r="AH113">
        <v>8.3699999999999992</v>
      </c>
      <c r="AI113">
        <v>9.9700000000000006</v>
      </c>
      <c r="AJ113">
        <v>10.65</v>
      </c>
      <c r="AK113">
        <v>7.5</v>
      </c>
      <c r="AL113">
        <v>5.56</v>
      </c>
      <c r="AM113">
        <v>11.55</v>
      </c>
      <c r="AN113">
        <v>8.09</v>
      </c>
      <c r="AO113">
        <v>7.73</v>
      </c>
      <c r="AP113">
        <v>10.14</v>
      </c>
      <c r="AQ113">
        <v>10.46</v>
      </c>
      <c r="AR113">
        <v>7.97</v>
      </c>
      <c r="AS113">
        <v>4.59</v>
      </c>
      <c r="AT113">
        <v>6.69</v>
      </c>
      <c r="AU113">
        <v>5.47</v>
      </c>
      <c r="AV113">
        <v>10.63</v>
      </c>
    </row>
    <row r="114" spans="1:48" x14ac:dyDescent="0.35">
      <c r="A114" t="s">
        <v>49</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v>38.14</v>
      </c>
      <c r="Y114">
        <v>34.65</v>
      </c>
      <c r="Z114">
        <v>35.340000000000003</v>
      </c>
      <c r="AA114">
        <v>36.229999999999997</v>
      </c>
      <c r="AB114">
        <v>36.72</v>
      </c>
      <c r="AC114">
        <v>31.69</v>
      </c>
      <c r="AD114">
        <v>28.91</v>
      </c>
      <c r="AE114">
        <v>28.95</v>
      </c>
      <c r="AF114">
        <v>28.39</v>
      </c>
      <c r="AG114">
        <v>26.37</v>
      </c>
      <c r="AH114">
        <v>30.13</v>
      </c>
      <c r="AI114">
        <v>28.52</v>
      </c>
      <c r="AJ114">
        <v>22.33</v>
      </c>
      <c r="AK114">
        <v>29.36</v>
      </c>
      <c r="AL114">
        <v>23.28</v>
      </c>
      <c r="AM114">
        <v>25.38</v>
      </c>
      <c r="AN114">
        <v>26.66</v>
      </c>
      <c r="AO114">
        <v>23.59</v>
      </c>
      <c r="AP114">
        <v>20.21</v>
      </c>
      <c r="AQ114">
        <v>19.809999999999999</v>
      </c>
      <c r="AR114">
        <v>22.72</v>
      </c>
      <c r="AS114">
        <v>20.64</v>
      </c>
      <c r="AT114">
        <v>21.95</v>
      </c>
      <c r="AU114">
        <v>17.46</v>
      </c>
      <c r="AV114">
        <v>13.42</v>
      </c>
    </row>
    <row r="117" spans="1:48" x14ac:dyDescent="0.35">
      <c r="A117" t="s">
        <v>36</v>
      </c>
    </row>
    <row r="118" spans="1:48" x14ac:dyDescent="0.35">
      <c r="A118" t="s">
        <v>37</v>
      </c>
    </row>
    <row r="119" spans="1:48" x14ac:dyDescent="0.35">
      <c r="A119" t="s">
        <v>57</v>
      </c>
    </row>
    <row r="120" spans="1:48" x14ac:dyDescent="0.35">
      <c r="A120" t="s">
        <v>39</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t="s">
        <v>53</v>
      </c>
      <c r="S120" s="1">
        <v>43983</v>
      </c>
      <c r="T120" s="1">
        <v>44013</v>
      </c>
      <c r="U120" s="1" t="s">
        <v>56</v>
      </c>
      <c r="V120" s="1">
        <v>44075</v>
      </c>
      <c r="W120" s="1">
        <v>44105</v>
      </c>
      <c r="X120" s="1">
        <v>44136</v>
      </c>
      <c r="Y120" s="1">
        <v>44166</v>
      </c>
      <c r="Z120" s="1">
        <v>44197</v>
      </c>
      <c r="AA120" s="1">
        <v>44228</v>
      </c>
      <c r="AB120" s="1">
        <v>44256</v>
      </c>
      <c r="AC120" s="1">
        <v>44287</v>
      </c>
      <c r="AD120" s="1">
        <v>44317</v>
      </c>
      <c r="AE120" s="1">
        <v>44348</v>
      </c>
      <c r="AF120" s="1">
        <v>44378</v>
      </c>
      <c r="AG120" s="1">
        <v>44409</v>
      </c>
      <c r="AH120" s="1">
        <v>44440</v>
      </c>
      <c r="AI120" s="1">
        <v>44470</v>
      </c>
      <c r="AJ120" s="1">
        <v>44501</v>
      </c>
      <c r="AK120" s="1">
        <v>44531</v>
      </c>
      <c r="AL120" s="1">
        <v>44562</v>
      </c>
      <c r="AM120" s="1">
        <v>44593</v>
      </c>
      <c r="AN120" s="1">
        <v>44621</v>
      </c>
      <c r="AO120" s="1">
        <v>44652</v>
      </c>
      <c r="AP120" s="1">
        <v>44682</v>
      </c>
      <c r="AQ120" s="1">
        <v>44713</v>
      </c>
      <c r="AR120" s="1">
        <v>44743</v>
      </c>
      <c r="AS120" s="1">
        <v>44774</v>
      </c>
      <c r="AT120" s="1">
        <v>44805</v>
      </c>
      <c r="AU120" s="1">
        <v>44835</v>
      </c>
      <c r="AV120" s="1">
        <v>44866</v>
      </c>
    </row>
    <row r="121" spans="1:48" x14ac:dyDescent="0.35">
      <c r="A121" t="s">
        <v>40</v>
      </c>
    </row>
    <row r="122" spans="1:48" x14ac:dyDescent="0.35">
      <c r="A122" t="s">
        <v>41</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c r="AJ122">
        <v>100</v>
      </c>
      <c r="AK122">
        <v>100</v>
      </c>
      <c r="AL122">
        <v>100</v>
      </c>
      <c r="AM122">
        <v>100</v>
      </c>
      <c r="AN122">
        <v>100</v>
      </c>
      <c r="AO122">
        <v>100</v>
      </c>
      <c r="AP122">
        <v>100</v>
      </c>
      <c r="AQ122">
        <v>100</v>
      </c>
      <c r="AR122">
        <v>100</v>
      </c>
      <c r="AS122">
        <v>100</v>
      </c>
      <c r="AT122">
        <v>100</v>
      </c>
      <c r="AU122">
        <v>100</v>
      </c>
      <c r="AV122">
        <v>100</v>
      </c>
    </row>
    <row r="123" spans="1:48" x14ac:dyDescent="0.35">
      <c r="A123" t="s">
        <v>42</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v>55.98</v>
      </c>
      <c r="Y123">
        <v>55.83</v>
      </c>
      <c r="Z123">
        <v>62.88</v>
      </c>
      <c r="AA123">
        <v>58.8</v>
      </c>
      <c r="AB123">
        <v>57.3</v>
      </c>
      <c r="AC123">
        <v>66.27</v>
      </c>
      <c r="AD123">
        <v>66.42</v>
      </c>
      <c r="AE123">
        <v>68.38</v>
      </c>
      <c r="AF123">
        <v>68.680000000000007</v>
      </c>
      <c r="AG123">
        <v>65.28</v>
      </c>
      <c r="AH123">
        <v>69.14</v>
      </c>
      <c r="AI123">
        <v>73.33</v>
      </c>
      <c r="AJ123">
        <v>67.459999999999994</v>
      </c>
      <c r="AK123">
        <v>71.34</v>
      </c>
      <c r="AL123">
        <v>59.5</v>
      </c>
      <c r="AM123">
        <v>64.44</v>
      </c>
      <c r="AN123">
        <v>64.91</v>
      </c>
      <c r="AO123">
        <v>67.78</v>
      </c>
      <c r="AP123">
        <v>69.36</v>
      </c>
      <c r="AQ123">
        <v>72.010000000000005</v>
      </c>
      <c r="AR123">
        <v>75.55</v>
      </c>
      <c r="AS123">
        <v>77.209999999999994</v>
      </c>
      <c r="AT123">
        <v>72.69</v>
      </c>
      <c r="AU123">
        <v>77</v>
      </c>
      <c r="AV123">
        <v>80.22</v>
      </c>
    </row>
    <row r="124" spans="1:48" x14ac:dyDescent="0.35">
      <c r="A124" t="s">
        <v>43</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v>11.64</v>
      </c>
      <c r="Y124">
        <v>8.8000000000000007</v>
      </c>
      <c r="Z124">
        <v>6.58</v>
      </c>
      <c r="AA124">
        <v>5.84</v>
      </c>
      <c r="AB124">
        <v>7.12</v>
      </c>
      <c r="AC124">
        <v>4.68</v>
      </c>
      <c r="AD124">
        <v>4.58</v>
      </c>
      <c r="AE124">
        <v>2.52</v>
      </c>
      <c r="AF124">
        <v>4.21</v>
      </c>
      <c r="AG124">
        <v>7.27</v>
      </c>
      <c r="AH124">
        <v>3.75</v>
      </c>
      <c r="AI124">
        <v>3.94</v>
      </c>
      <c r="AJ124">
        <v>3.39</v>
      </c>
      <c r="AK124">
        <v>1.23</v>
      </c>
      <c r="AL124">
        <v>6.62</v>
      </c>
      <c r="AM124">
        <v>6.27</v>
      </c>
      <c r="AN124">
        <v>6.24</v>
      </c>
      <c r="AO124">
        <v>6.45</v>
      </c>
      <c r="AP124">
        <v>5.6</v>
      </c>
      <c r="AQ124">
        <v>6.95</v>
      </c>
      <c r="AR124">
        <v>7.04</v>
      </c>
      <c r="AS124">
        <v>6.12</v>
      </c>
      <c r="AT124">
        <v>8.08</v>
      </c>
      <c r="AU124">
        <v>7.46</v>
      </c>
      <c r="AV124">
        <v>5.75</v>
      </c>
    </row>
    <row r="125" spans="1:48" x14ac:dyDescent="0.35">
      <c r="A125" t="s">
        <v>44</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v>32.380000000000003</v>
      </c>
      <c r="Y125">
        <v>35.369999999999997</v>
      </c>
      <c r="Z125">
        <v>30.54</v>
      </c>
      <c r="AA125">
        <v>35.36</v>
      </c>
      <c r="AB125">
        <v>35.58</v>
      </c>
      <c r="AC125">
        <v>29.05</v>
      </c>
      <c r="AD125">
        <v>28.99</v>
      </c>
      <c r="AE125">
        <v>29.1</v>
      </c>
      <c r="AF125">
        <v>27.11</v>
      </c>
      <c r="AG125">
        <v>27.45</v>
      </c>
      <c r="AH125">
        <v>27.11</v>
      </c>
      <c r="AI125">
        <v>22.73</v>
      </c>
      <c r="AJ125">
        <v>29.15</v>
      </c>
      <c r="AK125">
        <v>27.43</v>
      </c>
      <c r="AL125">
        <v>33.880000000000003</v>
      </c>
      <c r="AM125">
        <v>29.29</v>
      </c>
      <c r="AN125">
        <v>28.85</v>
      </c>
      <c r="AO125">
        <v>25.77</v>
      </c>
      <c r="AP125">
        <v>25.04</v>
      </c>
      <c r="AQ125">
        <v>21.04</v>
      </c>
      <c r="AR125">
        <v>17.420000000000002</v>
      </c>
      <c r="AS125">
        <v>16.68</v>
      </c>
      <c r="AT125">
        <v>19.23</v>
      </c>
      <c r="AU125">
        <v>15.53</v>
      </c>
      <c r="AV125">
        <v>14.03</v>
      </c>
    </row>
    <row r="127" spans="1:48" x14ac:dyDescent="0.35">
      <c r="A127" t="s">
        <v>45</v>
      </c>
    </row>
    <row r="128" spans="1:48" x14ac:dyDescent="0.35">
      <c r="A128" t="s">
        <v>46</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c r="AJ128">
        <v>100</v>
      </c>
      <c r="AK128">
        <v>100</v>
      </c>
      <c r="AL128">
        <v>100</v>
      </c>
      <c r="AM128">
        <v>100</v>
      </c>
      <c r="AN128">
        <v>100</v>
      </c>
      <c r="AO128">
        <v>100</v>
      </c>
      <c r="AP128">
        <v>100</v>
      </c>
      <c r="AQ128">
        <v>100</v>
      </c>
      <c r="AR128">
        <v>100</v>
      </c>
      <c r="AS128">
        <v>100</v>
      </c>
      <c r="AT128">
        <v>100</v>
      </c>
      <c r="AU128">
        <v>100</v>
      </c>
      <c r="AV128">
        <v>100</v>
      </c>
    </row>
    <row r="129" spans="1:48" x14ac:dyDescent="0.35">
      <c r="A129" t="s">
        <v>47</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v>47.9</v>
      </c>
      <c r="Y129">
        <v>34.97</v>
      </c>
      <c r="Z129">
        <v>57.13</v>
      </c>
      <c r="AA129">
        <v>47.73</v>
      </c>
      <c r="AB129">
        <v>48.34</v>
      </c>
      <c r="AC129">
        <v>50.89</v>
      </c>
      <c r="AD129">
        <v>47.82</v>
      </c>
      <c r="AE129">
        <v>54.03</v>
      </c>
      <c r="AF129">
        <v>46.49</v>
      </c>
      <c r="AG129">
        <v>41.64</v>
      </c>
      <c r="AH129">
        <v>41.76</v>
      </c>
      <c r="AI129">
        <v>57.88</v>
      </c>
      <c r="AJ129">
        <v>50.4</v>
      </c>
      <c r="AK129">
        <v>63.48</v>
      </c>
      <c r="AL129">
        <v>47.44</v>
      </c>
      <c r="AM129">
        <v>56.76</v>
      </c>
      <c r="AN129">
        <v>48.32</v>
      </c>
      <c r="AO129">
        <v>53.11</v>
      </c>
      <c r="AP129">
        <v>50.59</v>
      </c>
      <c r="AQ129">
        <v>56.48</v>
      </c>
      <c r="AR129">
        <v>54.41</v>
      </c>
      <c r="AS129">
        <v>59.04</v>
      </c>
      <c r="AT129">
        <v>63.55</v>
      </c>
      <c r="AU129">
        <v>59.1</v>
      </c>
      <c r="AV129">
        <v>62.83</v>
      </c>
    </row>
    <row r="130" spans="1:48" x14ac:dyDescent="0.35">
      <c r="A130" t="s">
        <v>48</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v>25.3</v>
      </c>
      <c r="Y130">
        <v>38.85</v>
      </c>
      <c r="Z130">
        <v>16.86</v>
      </c>
      <c r="AA130">
        <v>22.46</v>
      </c>
      <c r="AB130">
        <v>21.12</v>
      </c>
      <c r="AC130">
        <v>16.78</v>
      </c>
      <c r="AD130">
        <v>20.81</v>
      </c>
      <c r="AE130">
        <v>15.71</v>
      </c>
      <c r="AF130">
        <v>24.83</v>
      </c>
      <c r="AG130">
        <v>31.93</v>
      </c>
      <c r="AH130">
        <v>21.67</v>
      </c>
      <c r="AI130">
        <v>18.38</v>
      </c>
      <c r="AJ130">
        <v>18.989999999999998</v>
      </c>
      <c r="AK130">
        <v>6.11</v>
      </c>
      <c r="AL130">
        <v>29.74</v>
      </c>
      <c r="AM130">
        <v>23.46</v>
      </c>
      <c r="AN130">
        <v>21.13</v>
      </c>
      <c r="AO130">
        <v>30.44</v>
      </c>
      <c r="AP130">
        <v>20.91</v>
      </c>
      <c r="AQ130">
        <v>21.96</v>
      </c>
      <c r="AR130">
        <v>30.63</v>
      </c>
      <c r="AS130">
        <v>26.88</v>
      </c>
      <c r="AT130">
        <v>20.62</v>
      </c>
      <c r="AU130">
        <v>28.59</v>
      </c>
      <c r="AV130">
        <v>20.71</v>
      </c>
    </row>
    <row r="131" spans="1:48" x14ac:dyDescent="0.35">
      <c r="A131" t="s">
        <v>49</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v>26.8</v>
      </c>
      <c r="Y131">
        <v>26.18</v>
      </c>
      <c r="Z131">
        <v>26.01</v>
      </c>
      <c r="AA131">
        <v>29.81</v>
      </c>
      <c r="AB131">
        <v>30.54</v>
      </c>
      <c r="AC131">
        <v>32.340000000000003</v>
      </c>
      <c r="AD131">
        <v>31.37</v>
      </c>
      <c r="AE131">
        <v>30.26</v>
      </c>
      <c r="AF131">
        <v>28.68</v>
      </c>
      <c r="AG131">
        <v>26.43</v>
      </c>
      <c r="AH131">
        <v>36.57</v>
      </c>
      <c r="AI131">
        <v>23.74</v>
      </c>
      <c r="AJ131">
        <v>30.6</v>
      </c>
      <c r="AK131">
        <v>30.41</v>
      </c>
      <c r="AL131">
        <v>22.82</v>
      </c>
      <c r="AM131">
        <v>19.78</v>
      </c>
      <c r="AN131">
        <v>30.55</v>
      </c>
      <c r="AO131">
        <v>16.45</v>
      </c>
      <c r="AP131">
        <v>28.5</v>
      </c>
      <c r="AQ131">
        <v>21.56</v>
      </c>
      <c r="AR131">
        <v>14.96</v>
      </c>
      <c r="AS131">
        <v>14.08</v>
      </c>
      <c r="AT131">
        <v>15.83</v>
      </c>
      <c r="AU131">
        <v>12.31</v>
      </c>
      <c r="AV131">
        <v>16.46</v>
      </c>
    </row>
    <row r="133" spans="1:48" x14ac:dyDescent="0.35">
      <c r="A133" t="s">
        <v>50</v>
      </c>
    </row>
    <row r="134" spans="1:48" x14ac:dyDescent="0.35">
      <c r="A134" t="s">
        <v>46</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c r="AJ134">
        <v>100</v>
      </c>
      <c r="AK134">
        <v>100</v>
      </c>
      <c r="AL134">
        <v>100</v>
      </c>
      <c r="AM134">
        <v>100</v>
      </c>
      <c r="AN134">
        <v>100</v>
      </c>
      <c r="AO134">
        <v>100</v>
      </c>
      <c r="AP134">
        <v>100</v>
      </c>
      <c r="AQ134">
        <v>100</v>
      </c>
      <c r="AR134">
        <v>100</v>
      </c>
      <c r="AS134">
        <v>100</v>
      </c>
      <c r="AT134">
        <v>100</v>
      </c>
      <c r="AU134">
        <v>100</v>
      </c>
      <c r="AV134">
        <v>100</v>
      </c>
    </row>
    <row r="135" spans="1:48" x14ac:dyDescent="0.35">
      <c r="A135" t="s">
        <v>47</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v>57.88</v>
      </c>
      <c r="Y135">
        <v>61.87</v>
      </c>
      <c r="Z135">
        <v>64.48</v>
      </c>
      <c r="AA135">
        <v>62.35</v>
      </c>
      <c r="AB135">
        <v>59.98</v>
      </c>
      <c r="AC135">
        <v>67.75</v>
      </c>
      <c r="AD135">
        <v>70.02</v>
      </c>
      <c r="AE135">
        <v>70.430000000000007</v>
      </c>
      <c r="AF135">
        <v>71.91</v>
      </c>
      <c r="AG135">
        <v>68.56</v>
      </c>
      <c r="AH135">
        <v>74.849999999999994</v>
      </c>
      <c r="AI135">
        <v>75.05</v>
      </c>
      <c r="AJ135">
        <v>69.53</v>
      </c>
      <c r="AK135">
        <v>71.040000000000006</v>
      </c>
      <c r="AL135">
        <v>62.95</v>
      </c>
      <c r="AM135">
        <v>67.34</v>
      </c>
      <c r="AN135">
        <v>69.17</v>
      </c>
      <c r="AO135">
        <v>68.81</v>
      </c>
      <c r="AP135">
        <v>72.87</v>
      </c>
      <c r="AQ135">
        <v>78.27</v>
      </c>
      <c r="AR135">
        <v>80.760000000000005</v>
      </c>
      <c r="AS135">
        <v>80.959999999999994</v>
      </c>
      <c r="AT135">
        <v>76.099999999999994</v>
      </c>
      <c r="AU135">
        <v>79.56</v>
      </c>
      <c r="AV135">
        <v>85.76</v>
      </c>
    </row>
    <row r="136" spans="1:48" x14ac:dyDescent="0.35">
      <c r="A136" t="s">
        <v>48</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v>6.3</v>
      </c>
      <c r="Y136">
        <v>0</v>
      </c>
      <c r="Z136">
        <v>2.86</v>
      </c>
      <c r="AA136">
        <v>1.26</v>
      </c>
      <c r="AB136">
        <v>3.39</v>
      </c>
      <c r="AC136">
        <v>2.62</v>
      </c>
      <c r="AD136">
        <v>0</v>
      </c>
      <c r="AE136">
        <v>0.34</v>
      </c>
      <c r="AF136">
        <v>0</v>
      </c>
      <c r="AG136">
        <v>1.28</v>
      </c>
      <c r="AH136">
        <v>0</v>
      </c>
      <c r="AI136">
        <v>1.31</v>
      </c>
      <c r="AJ136">
        <v>0</v>
      </c>
      <c r="AK136">
        <v>0.65</v>
      </c>
      <c r="AL136">
        <v>0</v>
      </c>
      <c r="AM136">
        <v>0.44</v>
      </c>
      <c r="AN136">
        <v>1.27</v>
      </c>
      <c r="AO136">
        <v>1.75</v>
      </c>
      <c r="AP136">
        <v>1.51</v>
      </c>
      <c r="AQ136">
        <v>0</v>
      </c>
      <c r="AR136">
        <v>0</v>
      </c>
      <c r="AS136">
        <v>1.17</v>
      </c>
      <c r="AT136">
        <v>1.58</v>
      </c>
      <c r="AU136">
        <v>0</v>
      </c>
      <c r="AV136">
        <v>0.6</v>
      </c>
    </row>
    <row r="137" spans="1:48" x14ac:dyDescent="0.35">
      <c r="A137" t="s">
        <v>49</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v>35.82</v>
      </c>
      <c r="Y137">
        <v>38.130000000000003</v>
      </c>
      <c r="Z137">
        <v>32.659999999999997</v>
      </c>
      <c r="AA137">
        <v>36.4</v>
      </c>
      <c r="AB137">
        <v>36.630000000000003</v>
      </c>
      <c r="AC137">
        <v>29.63</v>
      </c>
      <c r="AD137">
        <v>29.98</v>
      </c>
      <c r="AE137">
        <v>29.23</v>
      </c>
      <c r="AF137">
        <v>28.09</v>
      </c>
      <c r="AG137">
        <v>30.16</v>
      </c>
      <c r="AH137">
        <v>25.15</v>
      </c>
      <c r="AI137">
        <v>23.64</v>
      </c>
      <c r="AJ137">
        <v>30.47</v>
      </c>
      <c r="AK137">
        <v>28.31</v>
      </c>
      <c r="AL137">
        <v>37.049999999999997</v>
      </c>
      <c r="AM137">
        <v>32.22</v>
      </c>
      <c r="AN137">
        <v>29.57</v>
      </c>
      <c r="AO137">
        <v>29.44</v>
      </c>
      <c r="AP137">
        <v>25.62</v>
      </c>
      <c r="AQ137">
        <v>21.73</v>
      </c>
      <c r="AR137">
        <v>19.239999999999998</v>
      </c>
      <c r="AS137">
        <v>17.87</v>
      </c>
      <c r="AT137">
        <v>22.33</v>
      </c>
      <c r="AU137">
        <v>20.440000000000001</v>
      </c>
      <c r="AV137">
        <v>13.64</v>
      </c>
    </row>
    <row r="139" spans="1:48" x14ac:dyDescent="0.35">
      <c r="A139" t="s">
        <v>51</v>
      </c>
    </row>
    <row r="140" spans="1:48" x14ac:dyDescent="0.35">
      <c r="A140" t="s">
        <v>46</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c r="AJ140">
        <v>100</v>
      </c>
      <c r="AK140">
        <v>100</v>
      </c>
      <c r="AL140">
        <v>100</v>
      </c>
      <c r="AM140">
        <v>100</v>
      </c>
      <c r="AN140">
        <v>100</v>
      </c>
      <c r="AO140">
        <v>100</v>
      </c>
      <c r="AP140">
        <v>100</v>
      </c>
      <c r="AQ140">
        <v>100</v>
      </c>
      <c r="AR140">
        <v>100</v>
      </c>
      <c r="AS140">
        <v>100</v>
      </c>
      <c r="AT140">
        <v>100</v>
      </c>
      <c r="AU140">
        <v>100</v>
      </c>
      <c r="AV140">
        <v>100</v>
      </c>
    </row>
    <row r="141" spans="1:48" x14ac:dyDescent="0.35">
      <c r="A141" t="s">
        <v>47</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v>72.849999999999994</v>
      </c>
      <c r="Y141">
        <v>59.17</v>
      </c>
      <c r="Z141">
        <v>68.11</v>
      </c>
      <c r="AA141">
        <v>51.07</v>
      </c>
      <c r="AB141">
        <v>55.82</v>
      </c>
      <c r="AC141">
        <v>86.33</v>
      </c>
      <c r="AD141">
        <v>79.510000000000005</v>
      </c>
      <c r="AE141">
        <v>74.900000000000006</v>
      </c>
      <c r="AF141">
        <v>86.17</v>
      </c>
      <c r="AG141">
        <v>88.49</v>
      </c>
      <c r="AH141">
        <v>61.9</v>
      </c>
      <c r="AI141">
        <v>96.41</v>
      </c>
      <c r="AJ141">
        <v>85.32</v>
      </c>
      <c r="AK141">
        <v>84.04</v>
      </c>
      <c r="AL141">
        <v>62.97</v>
      </c>
      <c r="AM141">
        <v>61.24</v>
      </c>
      <c r="AN141">
        <v>81.489999999999995</v>
      </c>
      <c r="AO141">
        <v>85.71</v>
      </c>
      <c r="AP141">
        <v>87.93</v>
      </c>
      <c r="AQ141">
        <v>77.84</v>
      </c>
      <c r="AR141">
        <v>90.82</v>
      </c>
      <c r="AS141">
        <v>88.86</v>
      </c>
      <c r="AT141">
        <v>92.02</v>
      </c>
      <c r="AU141">
        <v>100</v>
      </c>
      <c r="AV141">
        <v>86.84</v>
      </c>
    </row>
    <row r="142" spans="1:48" x14ac:dyDescent="0.35">
      <c r="A142" t="s">
        <v>48</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v>11.45</v>
      </c>
      <c r="Y142">
        <v>4.8</v>
      </c>
      <c r="Z142">
        <v>9.3800000000000008</v>
      </c>
      <c r="AA142">
        <v>0</v>
      </c>
      <c r="AB142">
        <v>0</v>
      </c>
      <c r="AC142">
        <v>0</v>
      </c>
      <c r="AD142">
        <v>12.1</v>
      </c>
      <c r="AE142">
        <v>0</v>
      </c>
      <c r="AF142">
        <v>0</v>
      </c>
      <c r="AG142">
        <v>3.79</v>
      </c>
      <c r="AH142">
        <v>8.67</v>
      </c>
      <c r="AI142">
        <v>0</v>
      </c>
      <c r="AJ142">
        <v>0</v>
      </c>
      <c r="AK142">
        <v>0</v>
      </c>
      <c r="AL142">
        <v>0</v>
      </c>
      <c r="AM142">
        <v>3.81</v>
      </c>
      <c r="AN142">
        <v>2.74</v>
      </c>
      <c r="AO142">
        <v>10.11</v>
      </c>
      <c r="AP142">
        <v>0</v>
      </c>
      <c r="AQ142">
        <v>9.5500000000000007</v>
      </c>
      <c r="AR142">
        <v>0</v>
      </c>
      <c r="AS142">
        <v>0</v>
      </c>
      <c r="AT142">
        <v>0</v>
      </c>
      <c r="AU142">
        <v>0</v>
      </c>
      <c r="AV142">
        <v>2.4900000000000002</v>
      </c>
    </row>
    <row r="143" spans="1:48" x14ac:dyDescent="0.35">
      <c r="A143" t="s">
        <v>49</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v>15.7</v>
      </c>
      <c r="Y143">
        <v>36.03</v>
      </c>
      <c r="Z143">
        <v>22.52</v>
      </c>
      <c r="AA143">
        <v>48.93</v>
      </c>
      <c r="AB143">
        <v>44.18</v>
      </c>
      <c r="AC143">
        <v>13.67</v>
      </c>
      <c r="AD143">
        <v>8.39</v>
      </c>
      <c r="AE143">
        <v>25.1</v>
      </c>
      <c r="AF143">
        <v>13.83</v>
      </c>
      <c r="AG143">
        <v>7.72</v>
      </c>
      <c r="AH143">
        <v>29.43</v>
      </c>
      <c r="AI143">
        <v>3.59</v>
      </c>
      <c r="AJ143">
        <v>14.68</v>
      </c>
      <c r="AK143">
        <v>15.96</v>
      </c>
      <c r="AL143">
        <v>37.03</v>
      </c>
      <c r="AM143">
        <v>34.950000000000003</v>
      </c>
      <c r="AN143">
        <v>15.78</v>
      </c>
      <c r="AO143">
        <v>4.17</v>
      </c>
      <c r="AP143">
        <v>12.07</v>
      </c>
      <c r="AQ143">
        <v>12.6</v>
      </c>
      <c r="AR143">
        <v>9.18</v>
      </c>
      <c r="AS143">
        <v>11.14</v>
      </c>
      <c r="AT143">
        <v>7.98</v>
      </c>
      <c r="AU143">
        <v>0</v>
      </c>
      <c r="AV143">
        <v>10.67</v>
      </c>
    </row>
    <row r="146" spans="1:48" x14ac:dyDescent="0.35">
      <c r="A146" t="s">
        <v>36</v>
      </c>
    </row>
    <row r="147" spans="1:48" x14ac:dyDescent="0.35">
      <c r="A147" t="s">
        <v>37</v>
      </c>
    </row>
    <row r="148" spans="1:48" x14ac:dyDescent="0.35">
      <c r="A148" t="s">
        <v>58</v>
      </c>
    </row>
    <row r="149" spans="1:48" x14ac:dyDescent="0.35">
      <c r="A149" t="s">
        <v>39</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t="s">
        <v>53</v>
      </c>
      <c r="S149" s="1">
        <v>43983</v>
      </c>
      <c r="T149" s="1">
        <v>44013</v>
      </c>
      <c r="U149" s="1" t="s">
        <v>56</v>
      </c>
      <c r="V149" s="1">
        <v>44075</v>
      </c>
      <c r="W149" s="1">
        <v>44105</v>
      </c>
      <c r="X149" s="1">
        <v>44136</v>
      </c>
      <c r="Y149" s="1">
        <v>44166</v>
      </c>
      <c r="Z149" s="1">
        <v>44197</v>
      </c>
      <c r="AA149" s="1">
        <v>44228</v>
      </c>
      <c r="AB149" s="1">
        <v>44256</v>
      </c>
      <c r="AC149" s="1">
        <v>44287</v>
      </c>
      <c r="AD149" s="1">
        <v>44317</v>
      </c>
      <c r="AE149" s="1">
        <v>44348</v>
      </c>
      <c r="AF149" s="1">
        <v>44378</v>
      </c>
      <c r="AG149" s="1">
        <v>44409</v>
      </c>
      <c r="AH149" s="1">
        <v>44440</v>
      </c>
      <c r="AI149" s="1">
        <v>44470</v>
      </c>
      <c r="AJ149" s="1">
        <v>44501</v>
      </c>
      <c r="AK149" s="1">
        <v>44531</v>
      </c>
      <c r="AL149" s="1">
        <v>44562</v>
      </c>
      <c r="AM149" s="1">
        <v>44593</v>
      </c>
      <c r="AN149" s="1">
        <v>44621</v>
      </c>
      <c r="AO149" s="1">
        <v>44652</v>
      </c>
      <c r="AP149" s="1">
        <v>44682</v>
      </c>
      <c r="AQ149" s="1">
        <v>44713</v>
      </c>
      <c r="AR149" s="1">
        <v>44743</v>
      </c>
      <c r="AS149" s="1">
        <v>44774</v>
      </c>
      <c r="AT149" s="1">
        <v>44805</v>
      </c>
      <c r="AU149" s="1">
        <v>44835</v>
      </c>
      <c r="AV149" s="1">
        <v>44866</v>
      </c>
    </row>
    <row r="150" spans="1:48" x14ac:dyDescent="0.35">
      <c r="A150" t="s">
        <v>40</v>
      </c>
    </row>
    <row r="151" spans="1:48" x14ac:dyDescent="0.35">
      <c r="A151" t="s">
        <v>41</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c r="AJ151">
        <v>100</v>
      </c>
      <c r="AK151">
        <v>100</v>
      </c>
      <c r="AL151">
        <v>100</v>
      </c>
      <c r="AM151">
        <v>100</v>
      </c>
      <c r="AN151">
        <v>100</v>
      </c>
      <c r="AO151">
        <v>100</v>
      </c>
      <c r="AP151">
        <v>100</v>
      </c>
      <c r="AQ151">
        <v>100</v>
      </c>
      <c r="AR151">
        <v>100</v>
      </c>
      <c r="AS151">
        <v>100</v>
      </c>
      <c r="AT151">
        <v>100</v>
      </c>
      <c r="AU151">
        <v>100</v>
      </c>
      <c r="AV151">
        <v>100</v>
      </c>
    </row>
    <row r="152" spans="1:48" x14ac:dyDescent="0.35">
      <c r="A152" t="s">
        <v>42</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v>50.22</v>
      </c>
      <c r="Y152">
        <v>53.86</v>
      </c>
      <c r="Z152">
        <v>51.55</v>
      </c>
      <c r="AA152">
        <v>52.58</v>
      </c>
      <c r="AB152">
        <v>53.84</v>
      </c>
      <c r="AC152">
        <v>56.81</v>
      </c>
      <c r="AD152">
        <v>59.75</v>
      </c>
      <c r="AE152">
        <v>63.19</v>
      </c>
      <c r="AF152">
        <v>62.32</v>
      </c>
      <c r="AG152">
        <v>62.31</v>
      </c>
      <c r="AH152">
        <v>59.83</v>
      </c>
      <c r="AI152">
        <v>63.45</v>
      </c>
      <c r="AJ152">
        <v>64.52</v>
      </c>
      <c r="AK152">
        <v>63.15</v>
      </c>
      <c r="AL152">
        <v>62.15</v>
      </c>
      <c r="AM152">
        <v>57.64</v>
      </c>
      <c r="AN152">
        <v>63.59</v>
      </c>
      <c r="AO152">
        <v>63.35</v>
      </c>
      <c r="AP152">
        <v>64.8</v>
      </c>
      <c r="AQ152">
        <v>70.2</v>
      </c>
      <c r="AR152">
        <v>68.81</v>
      </c>
      <c r="AS152">
        <v>72.48</v>
      </c>
      <c r="AT152">
        <v>70.069999999999993</v>
      </c>
      <c r="AU152">
        <v>74.290000000000006</v>
      </c>
      <c r="AV152">
        <v>74.03</v>
      </c>
    </row>
    <row r="153" spans="1:48" x14ac:dyDescent="0.35">
      <c r="A153" t="s">
        <v>43</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v>14.68</v>
      </c>
      <c r="Y153">
        <v>11.76</v>
      </c>
      <c r="Z153">
        <v>11.42</v>
      </c>
      <c r="AA153">
        <v>10.88</v>
      </c>
      <c r="AB153">
        <v>9.69</v>
      </c>
      <c r="AC153">
        <v>8.02</v>
      </c>
      <c r="AD153">
        <v>8.31</v>
      </c>
      <c r="AE153">
        <v>7.52</v>
      </c>
      <c r="AF153">
        <v>7.39</v>
      </c>
      <c r="AG153">
        <v>7.94</v>
      </c>
      <c r="AH153">
        <v>8.52</v>
      </c>
      <c r="AI153">
        <v>8.7100000000000009</v>
      </c>
      <c r="AJ153">
        <v>9.26</v>
      </c>
      <c r="AK153">
        <v>8.15</v>
      </c>
      <c r="AL153">
        <v>8.09</v>
      </c>
      <c r="AM153">
        <v>9.77</v>
      </c>
      <c r="AN153">
        <v>9.15</v>
      </c>
      <c r="AO153">
        <v>8.34</v>
      </c>
      <c r="AP153">
        <v>9.61</v>
      </c>
      <c r="AQ153">
        <v>8.75</v>
      </c>
      <c r="AR153">
        <v>8.2200000000000006</v>
      </c>
      <c r="AS153">
        <v>8.06</v>
      </c>
      <c r="AT153">
        <v>9.52</v>
      </c>
      <c r="AU153">
        <v>8.1300000000000008</v>
      </c>
      <c r="AV153">
        <v>10.84</v>
      </c>
    </row>
    <row r="154" spans="1:48" x14ac:dyDescent="0.35">
      <c r="A154" t="s">
        <v>44</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v>35.090000000000003</v>
      </c>
      <c r="Y154">
        <v>34.380000000000003</v>
      </c>
      <c r="Z154">
        <v>37.03</v>
      </c>
      <c r="AA154">
        <v>36.53</v>
      </c>
      <c r="AB154">
        <v>36.479999999999997</v>
      </c>
      <c r="AC154">
        <v>35.18</v>
      </c>
      <c r="AD154">
        <v>31.94</v>
      </c>
      <c r="AE154">
        <v>29.29</v>
      </c>
      <c r="AF154">
        <v>30.28</v>
      </c>
      <c r="AG154">
        <v>29.75</v>
      </c>
      <c r="AH154">
        <v>31.65</v>
      </c>
      <c r="AI154">
        <v>27.84</v>
      </c>
      <c r="AJ154">
        <v>26.23</v>
      </c>
      <c r="AK154">
        <v>28.69</v>
      </c>
      <c r="AL154">
        <v>29.77</v>
      </c>
      <c r="AM154">
        <v>32.590000000000003</v>
      </c>
      <c r="AN154">
        <v>27.26</v>
      </c>
      <c r="AO154">
        <v>28.3</v>
      </c>
      <c r="AP154">
        <v>25.59</v>
      </c>
      <c r="AQ154">
        <v>21.04</v>
      </c>
      <c r="AR154">
        <v>22.97</v>
      </c>
      <c r="AS154">
        <v>19.46</v>
      </c>
      <c r="AT154">
        <v>20.41</v>
      </c>
      <c r="AU154">
        <v>17.579999999999998</v>
      </c>
      <c r="AV154">
        <v>15.13</v>
      </c>
    </row>
    <row r="156" spans="1:48" x14ac:dyDescent="0.35">
      <c r="A156" t="s">
        <v>45</v>
      </c>
    </row>
    <row r="157" spans="1:48" x14ac:dyDescent="0.35">
      <c r="A157" t="s">
        <v>46</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c r="AJ157">
        <v>100</v>
      </c>
      <c r="AK157">
        <v>100</v>
      </c>
      <c r="AL157">
        <v>100</v>
      </c>
      <c r="AM157">
        <v>100</v>
      </c>
      <c r="AN157">
        <v>100</v>
      </c>
      <c r="AO157">
        <v>100</v>
      </c>
      <c r="AP157">
        <v>100</v>
      </c>
      <c r="AQ157">
        <v>100</v>
      </c>
      <c r="AR157">
        <v>100</v>
      </c>
      <c r="AS157">
        <v>100</v>
      </c>
      <c r="AT157">
        <v>100</v>
      </c>
      <c r="AU157">
        <v>100</v>
      </c>
      <c r="AV157">
        <v>100</v>
      </c>
    </row>
    <row r="158" spans="1:48" x14ac:dyDescent="0.35">
      <c r="A158" t="s">
        <v>47</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v>38.5</v>
      </c>
      <c r="Y158">
        <v>45.28</v>
      </c>
      <c r="Z158">
        <v>41.2</v>
      </c>
      <c r="AA158">
        <v>41.77</v>
      </c>
      <c r="AB158">
        <v>44.96</v>
      </c>
      <c r="AC158">
        <v>46.32</v>
      </c>
      <c r="AD158">
        <v>49.79</v>
      </c>
      <c r="AE158">
        <v>56.37</v>
      </c>
      <c r="AF158">
        <v>46.09</v>
      </c>
      <c r="AG158">
        <v>49.67</v>
      </c>
      <c r="AH158">
        <v>48.61</v>
      </c>
      <c r="AI158">
        <v>52.54</v>
      </c>
      <c r="AJ158">
        <v>47.78</v>
      </c>
      <c r="AK158">
        <v>52.72</v>
      </c>
      <c r="AL158">
        <v>47.91</v>
      </c>
      <c r="AM158">
        <v>44.84</v>
      </c>
      <c r="AN158">
        <v>55.29</v>
      </c>
      <c r="AO158">
        <v>47.65</v>
      </c>
      <c r="AP158">
        <v>49.96</v>
      </c>
      <c r="AQ158">
        <v>59.02</v>
      </c>
      <c r="AR158">
        <v>57.24</v>
      </c>
      <c r="AS158">
        <v>61.47</v>
      </c>
      <c r="AT158">
        <v>56.97</v>
      </c>
      <c r="AU158">
        <v>59.1</v>
      </c>
      <c r="AV158">
        <v>59.84</v>
      </c>
    </row>
    <row r="159" spans="1:48" x14ac:dyDescent="0.35">
      <c r="A159" t="s">
        <v>48</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v>29.82</v>
      </c>
      <c r="Y159">
        <v>22.11</v>
      </c>
      <c r="Z159">
        <v>22.55</v>
      </c>
      <c r="AA159">
        <v>21.87</v>
      </c>
      <c r="AB159">
        <v>18.079999999999998</v>
      </c>
      <c r="AC159">
        <v>17.96</v>
      </c>
      <c r="AD159">
        <v>18.760000000000002</v>
      </c>
      <c r="AE159">
        <v>18.79</v>
      </c>
      <c r="AF159">
        <v>20.58</v>
      </c>
      <c r="AG159">
        <v>20.27</v>
      </c>
      <c r="AH159">
        <v>22.11</v>
      </c>
      <c r="AI159">
        <v>20.29</v>
      </c>
      <c r="AJ159">
        <v>21.55</v>
      </c>
      <c r="AK159">
        <v>20.329999999999998</v>
      </c>
      <c r="AL159">
        <v>19.14</v>
      </c>
      <c r="AM159">
        <v>18.940000000000001</v>
      </c>
      <c r="AN159">
        <v>19.850000000000001</v>
      </c>
      <c r="AO159">
        <v>20.05</v>
      </c>
      <c r="AP159">
        <v>22.62</v>
      </c>
      <c r="AQ159">
        <v>17.59</v>
      </c>
      <c r="AR159">
        <v>21.92</v>
      </c>
      <c r="AS159">
        <v>18.77</v>
      </c>
      <c r="AT159">
        <v>25.18</v>
      </c>
      <c r="AU159">
        <v>22.1</v>
      </c>
      <c r="AV159">
        <v>26.2</v>
      </c>
    </row>
    <row r="160" spans="1:48" x14ac:dyDescent="0.35">
      <c r="A160" t="s">
        <v>49</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v>31.68</v>
      </c>
      <c r="Y160">
        <v>32.61</v>
      </c>
      <c r="Z160">
        <v>36.25</v>
      </c>
      <c r="AA160">
        <v>36.36</v>
      </c>
      <c r="AB160">
        <v>36.96</v>
      </c>
      <c r="AC160">
        <v>35.72</v>
      </c>
      <c r="AD160">
        <v>31.45</v>
      </c>
      <c r="AE160">
        <v>24.84</v>
      </c>
      <c r="AF160">
        <v>33.33</v>
      </c>
      <c r="AG160">
        <v>30.06</v>
      </c>
      <c r="AH160">
        <v>29.28</v>
      </c>
      <c r="AI160">
        <v>27.16</v>
      </c>
      <c r="AJ160">
        <v>30.67</v>
      </c>
      <c r="AK160">
        <v>26.95</v>
      </c>
      <c r="AL160">
        <v>32.950000000000003</v>
      </c>
      <c r="AM160">
        <v>36.22</v>
      </c>
      <c r="AN160">
        <v>24.85</v>
      </c>
      <c r="AO160">
        <v>32.299999999999997</v>
      </c>
      <c r="AP160">
        <v>27.42</v>
      </c>
      <c r="AQ160">
        <v>23.39</v>
      </c>
      <c r="AR160">
        <v>20.84</v>
      </c>
      <c r="AS160">
        <v>19.760000000000002</v>
      </c>
      <c r="AT160">
        <v>17.850000000000001</v>
      </c>
      <c r="AU160">
        <v>18.8</v>
      </c>
      <c r="AV160">
        <v>13.96</v>
      </c>
    </row>
    <row r="162" spans="1:48" x14ac:dyDescent="0.35">
      <c r="A162" t="s">
        <v>50</v>
      </c>
    </row>
    <row r="163" spans="1:48" x14ac:dyDescent="0.35">
      <c r="A163" t="s">
        <v>46</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c r="AJ163">
        <v>100</v>
      </c>
      <c r="AK163">
        <v>100</v>
      </c>
      <c r="AL163">
        <v>100</v>
      </c>
      <c r="AM163">
        <v>100</v>
      </c>
      <c r="AN163">
        <v>100</v>
      </c>
      <c r="AO163">
        <v>100</v>
      </c>
      <c r="AP163">
        <v>100</v>
      </c>
      <c r="AQ163">
        <v>100</v>
      </c>
      <c r="AR163">
        <v>100</v>
      </c>
      <c r="AS163">
        <v>100</v>
      </c>
      <c r="AT163">
        <v>100</v>
      </c>
      <c r="AU163">
        <v>100</v>
      </c>
      <c r="AV163">
        <v>100</v>
      </c>
    </row>
    <row r="164" spans="1:48" x14ac:dyDescent="0.35">
      <c r="A164" t="s">
        <v>47</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v>60.42</v>
      </c>
      <c r="Y164">
        <v>59.36</v>
      </c>
      <c r="Z164">
        <v>59.51</v>
      </c>
      <c r="AA164">
        <v>61.26</v>
      </c>
      <c r="AB164">
        <v>60.49</v>
      </c>
      <c r="AC164">
        <v>63.12</v>
      </c>
      <c r="AD164">
        <v>66.34</v>
      </c>
      <c r="AE164">
        <v>67.39</v>
      </c>
      <c r="AF164">
        <v>70.290000000000006</v>
      </c>
      <c r="AG164">
        <v>68.67</v>
      </c>
      <c r="AH164">
        <v>65.430000000000007</v>
      </c>
      <c r="AI164">
        <v>71.900000000000006</v>
      </c>
      <c r="AJ164">
        <v>73.78</v>
      </c>
      <c r="AK164">
        <v>69.63</v>
      </c>
      <c r="AL164">
        <v>67.67</v>
      </c>
      <c r="AM164">
        <v>65.599999999999994</v>
      </c>
      <c r="AN164">
        <v>70</v>
      </c>
      <c r="AO164">
        <v>72.37</v>
      </c>
      <c r="AP164">
        <v>72.44</v>
      </c>
      <c r="AQ164">
        <v>77.930000000000007</v>
      </c>
      <c r="AR164">
        <v>75.42</v>
      </c>
      <c r="AS164">
        <v>79.87</v>
      </c>
      <c r="AT164">
        <v>77.650000000000006</v>
      </c>
      <c r="AU164">
        <v>81.48</v>
      </c>
      <c r="AV164">
        <v>83.13</v>
      </c>
    </row>
    <row r="165" spans="1:48" x14ac:dyDescent="0.35">
      <c r="A165" t="s">
        <v>48</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v>3.95</v>
      </c>
      <c r="Y165">
        <v>5.14</v>
      </c>
      <c r="Z165">
        <v>2.0499999999999998</v>
      </c>
      <c r="AA165">
        <v>1.56</v>
      </c>
      <c r="AB165">
        <v>3.45</v>
      </c>
      <c r="AC165">
        <v>0.69</v>
      </c>
      <c r="AD165">
        <v>0.6</v>
      </c>
      <c r="AE165">
        <v>0.24</v>
      </c>
      <c r="AF165">
        <v>0.93</v>
      </c>
      <c r="AG165">
        <v>0.98</v>
      </c>
      <c r="AH165">
        <v>0.73</v>
      </c>
      <c r="AI165">
        <v>0.94</v>
      </c>
      <c r="AJ165">
        <v>1.19</v>
      </c>
      <c r="AK165">
        <v>1.95</v>
      </c>
      <c r="AL165">
        <v>1.36</v>
      </c>
      <c r="AM165">
        <v>0.92</v>
      </c>
      <c r="AN165">
        <v>1.18</v>
      </c>
      <c r="AO165">
        <v>0.41</v>
      </c>
      <c r="AP165">
        <v>1.04</v>
      </c>
      <c r="AQ165">
        <v>2.2000000000000002</v>
      </c>
      <c r="AR165">
        <v>0.82</v>
      </c>
      <c r="AS165">
        <v>1.63</v>
      </c>
      <c r="AT165">
        <v>1.42</v>
      </c>
      <c r="AU165">
        <v>2.44</v>
      </c>
      <c r="AV165">
        <v>0.16</v>
      </c>
    </row>
    <row r="166" spans="1:48" x14ac:dyDescent="0.35">
      <c r="A166" t="s">
        <v>49</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v>35.630000000000003</v>
      </c>
      <c r="Y166">
        <v>35.5</v>
      </c>
      <c r="Z166">
        <v>38.44</v>
      </c>
      <c r="AA166">
        <v>37.17</v>
      </c>
      <c r="AB166">
        <v>36.06</v>
      </c>
      <c r="AC166">
        <v>36.19</v>
      </c>
      <c r="AD166">
        <v>33.06</v>
      </c>
      <c r="AE166">
        <v>32.369999999999997</v>
      </c>
      <c r="AF166">
        <v>28.78</v>
      </c>
      <c r="AG166">
        <v>30.35</v>
      </c>
      <c r="AH166">
        <v>33.840000000000003</v>
      </c>
      <c r="AI166">
        <v>27.16</v>
      </c>
      <c r="AJ166">
        <v>25.03</v>
      </c>
      <c r="AK166">
        <v>28.41</v>
      </c>
      <c r="AL166">
        <v>30.96</v>
      </c>
      <c r="AM166">
        <v>33.479999999999997</v>
      </c>
      <c r="AN166">
        <v>28.82</v>
      </c>
      <c r="AO166">
        <v>27.22</v>
      </c>
      <c r="AP166">
        <v>26.52</v>
      </c>
      <c r="AQ166">
        <v>19.87</v>
      </c>
      <c r="AR166">
        <v>23.76</v>
      </c>
      <c r="AS166">
        <v>18.5</v>
      </c>
      <c r="AT166">
        <v>20.94</v>
      </c>
      <c r="AU166">
        <v>16.079999999999998</v>
      </c>
      <c r="AV166">
        <v>16.71</v>
      </c>
    </row>
    <row r="168" spans="1:48" x14ac:dyDescent="0.35">
      <c r="A168" t="s">
        <v>51</v>
      </c>
    </row>
    <row r="169" spans="1:48" x14ac:dyDescent="0.35">
      <c r="A169" t="s">
        <v>46</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c r="AJ169">
        <v>100</v>
      </c>
      <c r="AK169">
        <v>100</v>
      </c>
      <c r="AL169">
        <v>100</v>
      </c>
      <c r="AM169">
        <v>100</v>
      </c>
      <c r="AN169">
        <v>100</v>
      </c>
      <c r="AO169">
        <v>100</v>
      </c>
      <c r="AP169">
        <v>100</v>
      </c>
      <c r="AQ169">
        <v>100</v>
      </c>
      <c r="AR169">
        <v>100</v>
      </c>
      <c r="AS169">
        <v>100</v>
      </c>
      <c r="AT169">
        <v>100</v>
      </c>
      <c r="AU169">
        <v>100</v>
      </c>
      <c r="AV169">
        <v>100</v>
      </c>
    </row>
    <row r="170" spans="1:48" x14ac:dyDescent="0.35">
      <c r="A170" t="s">
        <v>47</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v>49.54</v>
      </c>
      <c r="Y170">
        <v>54.69</v>
      </c>
      <c r="Z170">
        <v>55.47</v>
      </c>
      <c r="AA170">
        <v>55.73</v>
      </c>
      <c r="AB170">
        <v>55.46</v>
      </c>
      <c r="AC170">
        <v>58.21</v>
      </c>
      <c r="AD170">
        <v>64.849999999999994</v>
      </c>
      <c r="AE170">
        <v>64.16</v>
      </c>
      <c r="AF170">
        <v>66.739999999999995</v>
      </c>
      <c r="AG170">
        <v>64.790000000000006</v>
      </c>
      <c r="AH170">
        <v>61.47</v>
      </c>
      <c r="AI170">
        <v>59.62</v>
      </c>
      <c r="AJ170">
        <v>64.72</v>
      </c>
      <c r="AK170">
        <v>60.84</v>
      </c>
      <c r="AL170">
        <v>71.75</v>
      </c>
      <c r="AM170">
        <v>63.21</v>
      </c>
      <c r="AN170">
        <v>63.57</v>
      </c>
      <c r="AO170">
        <v>67.37</v>
      </c>
      <c r="AP170">
        <v>67.84</v>
      </c>
      <c r="AQ170">
        <v>69.099999999999994</v>
      </c>
      <c r="AR170">
        <v>67.73</v>
      </c>
      <c r="AS170">
        <v>73.930000000000007</v>
      </c>
      <c r="AT170">
        <v>70.23</v>
      </c>
      <c r="AU170">
        <v>73.290000000000006</v>
      </c>
      <c r="AV170">
        <v>74.709999999999994</v>
      </c>
    </row>
    <row r="171" spans="1:48" x14ac:dyDescent="0.35">
      <c r="A171" t="s">
        <v>48</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v>11</v>
      </c>
      <c r="Y171">
        <v>10.75</v>
      </c>
      <c r="Z171">
        <v>8.51</v>
      </c>
      <c r="AA171">
        <v>8.44</v>
      </c>
      <c r="AB171">
        <v>8.08</v>
      </c>
      <c r="AC171">
        <v>8.8699999999999992</v>
      </c>
      <c r="AD171">
        <v>4.57</v>
      </c>
      <c r="AE171">
        <v>6.57</v>
      </c>
      <c r="AF171">
        <v>3.8</v>
      </c>
      <c r="AG171">
        <v>6.98</v>
      </c>
      <c r="AH171">
        <v>8.35</v>
      </c>
      <c r="AI171">
        <v>10.51</v>
      </c>
      <c r="AJ171">
        <v>11.99</v>
      </c>
      <c r="AK171">
        <v>8.33</v>
      </c>
      <c r="AL171">
        <v>5.95</v>
      </c>
      <c r="AM171">
        <v>12.12</v>
      </c>
      <c r="AN171">
        <v>8.64</v>
      </c>
      <c r="AO171">
        <v>7.55</v>
      </c>
      <c r="AP171">
        <v>11.14</v>
      </c>
      <c r="AQ171">
        <v>10.53</v>
      </c>
      <c r="AR171">
        <v>8.56</v>
      </c>
      <c r="AS171">
        <v>4.8600000000000003</v>
      </c>
      <c r="AT171">
        <v>7.05</v>
      </c>
      <c r="AU171">
        <v>6.37</v>
      </c>
      <c r="AV171">
        <v>11.56</v>
      </c>
    </row>
    <row r="172" spans="1:48" x14ac:dyDescent="0.35">
      <c r="A172" t="s">
        <v>49</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v>39.450000000000003</v>
      </c>
      <c r="Y172">
        <v>34.56</v>
      </c>
      <c r="Z172">
        <v>36.020000000000003</v>
      </c>
      <c r="AA172">
        <v>35.840000000000003</v>
      </c>
      <c r="AB172">
        <v>36.46</v>
      </c>
      <c r="AC172">
        <v>32.93</v>
      </c>
      <c r="AD172">
        <v>30.58</v>
      </c>
      <c r="AE172">
        <v>29.27</v>
      </c>
      <c r="AF172">
        <v>29.46</v>
      </c>
      <c r="AG172">
        <v>28.23</v>
      </c>
      <c r="AH172">
        <v>30.18</v>
      </c>
      <c r="AI172">
        <v>29.87</v>
      </c>
      <c r="AJ172">
        <v>23.29</v>
      </c>
      <c r="AK172">
        <v>30.83</v>
      </c>
      <c r="AL172">
        <v>22.3</v>
      </c>
      <c r="AM172">
        <v>24.67</v>
      </c>
      <c r="AN172">
        <v>27.79</v>
      </c>
      <c r="AO172">
        <v>25.08</v>
      </c>
      <c r="AP172">
        <v>21.02</v>
      </c>
      <c r="AQ172">
        <v>20.36</v>
      </c>
      <c r="AR172">
        <v>23.71</v>
      </c>
      <c r="AS172">
        <v>21.21</v>
      </c>
      <c r="AT172">
        <v>22.71</v>
      </c>
      <c r="AU172">
        <v>20.329999999999998</v>
      </c>
      <c r="AV172">
        <v>13.73</v>
      </c>
    </row>
    <row r="175" spans="1:48" x14ac:dyDescent="0.35">
      <c r="A175" t="s">
        <v>36</v>
      </c>
    </row>
    <row r="176" spans="1:48" x14ac:dyDescent="0.35">
      <c r="A176" t="s">
        <v>37</v>
      </c>
    </row>
    <row r="177" spans="1:48" x14ac:dyDescent="0.35">
      <c r="A177" t="s">
        <v>59</v>
      </c>
    </row>
    <row r="178" spans="1:48" x14ac:dyDescent="0.35">
      <c r="A178" t="s">
        <v>39</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t="s">
        <v>53</v>
      </c>
      <c r="S178" s="1">
        <v>43983</v>
      </c>
      <c r="T178" s="1">
        <v>44013</v>
      </c>
      <c r="U178" s="1" t="s">
        <v>56</v>
      </c>
      <c r="V178" s="1">
        <v>44075</v>
      </c>
      <c r="W178" s="1">
        <v>44105</v>
      </c>
      <c r="X178" s="1">
        <v>44136</v>
      </c>
      <c r="Y178" s="1">
        <v>44166</v>
      </c>
      <c r="Z178" s="1">
        <v>44197</v>
      </c>
      <c r="AA178" s="1">
        <v>44228</v>
      </c>
      <c r="AB178" s="1">
        <v>44256</v>
      </c>
      <c r="AC178" s="1">
        <v>44287</v>
      </c>
      <c r="AD178" s="1">
        <v>44317</v>
      </c>
      <c r="AE178" s="1">
        <v>44348</v>
      </c>
      <c r="AF178" s="1">
        <v>44378</v>
      </c>
      <c r="AG178" s="1">
        <v>44409</v>
      </c>
      <c r="AH178" s="1">
        <v>44440</v>
      </c>
      <c r="AI178" s="1">
        <v>44470</v>
      </c>
      <c r="AJ178" s="1">
        <v>44501</v>
      </c>
      <c r="AK178" s="1">
        <v>44531</v>
      </c>
      <c r="AL178" s="1">
        <v>44562</v>
      </c>
      <c r="AM178" s="1">
        <v>44593</v>
      </c>
      <c r="AN178" s="1">
        <v>44621</v>
      </c>
      <c r="AO178" s="1">
        <v>44652</v>
      </c>
      <c r="AP178" s="1">
        <v>44682</v>
      </c>
      <c r="AQ178" s="1">
        <v>44713</v>
      </c>
      <c r="AR178" s="1">
        <v>44743</v>
      </c>
      <c r="AS178" s="1">
        <v>44774</v>
      </c>
      <c r="AT178" s="1">
        <v>44805</v>
      </c>
      <c r="AU178" s="1">
        <v>44835</v>
      </c>
      <c r="AV178" s="1">
        <v>44866</v>
      </c>
    </row>
    <row r="179" spans="1:48" x14ac:dyDescent="0.35">
      <c r="A179" t="s">
        <v>40</v>
      </c>
    </row>
    <row r="180" spans="1:48" x14ac:dyDescent="0.35">
      <c r="A180" t="s">
        <v>41</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c r="AJ180">
        <v>100</v>
      </c>
      <c r="AK180">
        <v>100</v>
      </c>
      <c r="AL180">
        <v>100</v>
      </c>
      <c r="AM180">
        <v>100</v>
      </c>
      <c r="AN180">
        <v>100</v>
      </c>
      <c r="AO180">
        <v>100</v>
      </c>
      <c r="AP180">
        <v>100</v>
      </c>
      <c r="AQ180">
        <v>100</v>
      </c>
      <c r="AR180">
        <v>100</v>
      </c>
      <c r="AS180">
        <v>100</v>
      </c>
      <c r="AT180">
        <v>100</v>
      </c>
      <c r="AU180">
        <v>100</v>
      </c>
      <c r="AV180">
        <v>100</v>
      </c>
    </row>
    <row r="181" spans="1:48" x14ac:dyDescent="0.35">
      <c r="A181" t="s">
        <v>42</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v>60.13</v>
      </c>
      <c r="Y181">
        <v>62.26</v>
      </c>
      <c r="Z181">
        <v>59.48</v>
      </c>
      <c r="AA181">
        <v>61.34</v>
      </c>
      <c r="AB181">
        <v>61.93</v>
      </c>
      <c r="AC181">
        <v>64.760000000000005</v>
      </c>
      <c r="AD181">
        <v>68.22</v>
      </c>
      <c r="AE181">
        <v>67.14</v>
      </c>
      <c r="AF181">
        <v>71.48</v>
      </c>
      <c r="AG181">
        <v>70.400000000000006</v>
      </c>
      <c r="AH181">
        <v>68.36</v>
      </c>
      <c r="AI181">
        <v>69.98</v>
      </c>
      <c r="AJ181">
        <v>69.98</v>
      </c>
      <c r="AK181">
        <v>70.39</v>
      </c>
      <c r="AL181">
        <v>67.92</v>
      </c>
      <c r="AM181">
        <v>66.180000000000007</v>
      </c>
      <c r="AN181">
        <v>69.010000000000005</v>
      </c>
      <c r="AO181">
        <v>71.540000000000006</v>
      </c>
      <c r="AP181">
        <v>70.819999999999993</v>
      </c>
      <c r="AQ181">
        <v>74.56</v>
      </c>
      <c r="AR181">
        <v>77.510000000000005</v>
      </c>
      <c r="AS181">
        <v>78.03</v>
      </c>
      <c r="AT181">
        <v>75.62</v>
      </c>
      <c r="AU181">
        <v>78.38</v>
      </c>
      <c r="AV181">
        <v>81.83</v>
      </c>
    </row>
    <row r="182" spans="1:48" x14ac:dyDescent="0.35">
      <c r="A182" t="s">
        <v>43</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v>7.11</v>
      </c>
      <c r="Y182">
        <v>4.78</v>
      </c>
      <c r="Z182">
        <v>7.52</v>
      </c>
      <c r="AA182">
        <v>5.34</v>
      </c>
      <c r="AB182">
        <v>6.08</v>
      </c>
      <c r="AC182">
        <v>5.26</v>
      </c>
      <c r="AD182">
        <v>4.8499999999999996</v>
      </c>
      <c r="AE182">
        <v>3.57</v>
      </c>
      <c r="AF182">
        <v>3.04</v>
      </c>
      <c r="AG182">
        <v>3.46</v>
      </c>
      <c r="AH182">
        <v>4.96</v>
      </c>
      <c r="AI182">
        <v>4.95</v>
      </c>
      <c r="AJ182">
        <v>4.2300000000000004</v>
      </c>
      <c r="AK182">
        <v>3.4</v>
      </c>
      <c r="AL182">
        <v>5.33</v>
      </c>
      <c r="AM182">
        <v>6.12</v>
      </c>
      <c r="AN182">
        <v>5</v>
      </c>
      <c r="AO182">
        <v>2.14</v>
      </c>
      <c r="AP182">
        <v>6.06</v>
      </c>
      <c r="AQ182">
        <v>5.67</v>
      </c>
      <c r="AR182">
        <v>5.66</v>
      </c>
      <c r="AS182">
        <v>7.28</v>
      </c>
      <c r="AT182">
        <v>6.9</v>
      </c>
      <c r="AU182">
        <v>4.9800000000000004</v>
      </c>
      <c r="AV182">
        <v>5.29</v>
      </c>
    </row>
    <row r="183" spans="1:48" x14ac:dyDescent="0.35">
      <c r="A183" t="s">
        <v>44</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v>32.76</v>
      </c>
      <c r="Y183">
        <v>32.96</v>
      </c>
      <c r="Z183">
        <v>33</v>
      </c>
      <c r="AA183">
        <v>33.32</v>
      </c>
      <c r="AB183">
        <v>31.98</v>
      </c>
      <c r="AC183">
        <v>29.98</v>
      </c>
      <c r="AD183">
        <v>26.93</v>
      </c>
      <c r="AE183">
        <v>29.29</v>
      </c>
      <c r="AF183">
        <v>25.47</v>
      </c>
      <c r="AG183">
        <v>26.13</v>
      </c>
      <c r="AH183">
        <v>26.68</v>
      </c>
      <c r="AI183">
        <v>25.07</v>
      </c>
      <c r="AJ183">
        <v>25.79</v>
      </c>
      <c r="AK183">
        <v>26.21</v>
      </c>
      <c r="AL183">
        <v>26.75</v>
      </c>
      <c r="AM183">
        <v>27.69</v>
      </c>
      <c r="AN183">
        <v>25.99</v>
      </c>
      <c r="AO183">
        <v>26.32</v>
      </c>
      <c r="AP183">
        <v>23.12</v>
      </c>
      <c r="AQ183">
        <v>19.760000000000002</v>
      </c>
      <c r="AR183">
        <v>16.829999999999998</v>
      </c>
      <c r="AS183">
        <v>14.69</v>
      </c>
      <c r="AT183">
        <v>17.47</v>
      </c>
      <c r="AU183">
        <v>16.64</v>
      </c>
      <c r="AV183">
        <v>12.88</v>
      </c>
    </row>
    <row r="185" spans="1:48" x14ac:dyDescent="0.35">
      <c r="A185" t="s">
        <v>45</v>
      </c>
    </row>
    <row r="186" spans="1:48" x14ac:dyDescent="0.35">
      <c r="A186" t="s">
        <v>46</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c r="AJ186">
        <v>100</v>
      </c>
      <c r="AK186">
        <v>100</v>
      </c>
      <c r="AL186">
        <v>100</v>
      </c>
      <c r="AM186">
        <v>100</v>
      </c>
      <c r="AN186">
        <v>100</v>
      </c>
      <c r="AO186">
        <v>100</v>
      </c>
      <c r="AP186">
        <v>100</v>
      </c>
      <c r="AQ186">
        <v>100</v>
      </c>
      <c r="AR186">
        <v>100</v>
      </c>
      <c r="AS186">
        <v>100</v>
      </c>
      <c r="AT186">
        <v>100</v>
      </c>
      <c r="AU186">
        <v>100</v>
      </c>
      <c r="AV186">
        <v>100</v>
      </c>
    </row>
    <row r="187" spans="1:48" x14ac:dyDescent="0.35">
      <c r="A187" t="s">
        <v>47</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v>52.86</v>
      </c>
      <c r="Y187">
        <v>57.94</v>
      </c>
      <c r="Z187">
        <v>48.91</v>
      </c>
      <c r="AA187">
        <v>55.73</v>
      </c>
      <c r="AB187">
        <v>56.77</v>
      </c>
      <c r="AC187">
        <v>53.68</v>
      </c>
      <c r="AD187">
        <v>57.31</v>
      </c>
      <c r="AE187">
        <v>52.81</v>
      </c>
      <c r="AF187">
        <v>57.88</v>
      </c>
      <c r="AG187">
        <v>63.29</v>
      </c>
      <c r="AH187">
        <v>55.88</v>
      </c>
      <c r="AI187">
        <v>60.42</v>
      </c>
      <c r="AJ187">
        <v>62.09</v>
      </c>
      <c r="AK187">
        <v>60.71</v>
      </c>
      <c r="AL187">
        <v>58.18</v>
      </c>
      <c r="AM187">
        <v>56.18</v>
      </c>
      <c r="AN187">
        <v>60.75</v>
      </c>
      <c r="AO187">
        <v>63.92</v>
      </c>
      <c r="AP187">
        <v>56.2</v>
      </c>
      <c r="AQ187">
        <v>62.02</v>
      </c>
      <c r="AR187">
        <v>60.13</v>
      </c>
      <c r="AS187">
        <v>62.45</v>
      </c>
      <c r="AT187">
        <v>57.31</v>
      </c>
      <c r="AU187">
        <v>67.239999999999995</v>
      </c>
      <c r="AV187">
        <v>72.36</v>
      </c>
    </row>
    <row r="188" spans="1:48" x14ac:dyDescent="0.35">
      <c r="A188" t="s">
        <v>48</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v>15.21</v>
      </c>
      <c r="Y188">
        <v>10.33</v>
      </c>
      <c r="Z188">
        <v>18.850000000000001</v>
      </c>
      <c r="AA188">
        <v>12.01</v>
      </c>
      <c r="AB188">
        <v>11.49</v>
      </c>
      <c r="AC188">
        <v>13.59</v>
      </c>
      <c r="AD188">
        <v>13.56</v>
      </c>
      <c r="AE188">
        <v>11.1</v>
      </c>
      <c r="AF188">
        <v>9.7100000000000009</v>
      </c>
      <c r="AG188">
        <v>12.04</v>
      </c>
      <c r="AH188">
        <v>13.6</v>
      </c>
      <c r="AI188">
        <v>14.66</v>
      </c>
      <c r="AJ188">
        <v>13.04</v>
      </c>
      <c r="AK188">
        <v>13.91</v>
      </c>
      <c r="AL188">
        <v>13.42</v>
      </c>
      <c r="AM188">
        <v>18.239999999999998</v>
      </c>
      <c r="AN188">
        <v>11.98</v>
      </c>
      <c r="AO188">
        <v>7.34</v>
      </c>
      <c r="AP188">
        <v>17.36</v>
      </c>
      <c r="AQ188">
        <v>14.79</v>
      </c>
      <c r="AR188">
        <v>16.12</v>
      </c>
      <c r="AS188">
        <v>23.3</v>
      </c>
      <c r="AT188">
        <v>21.16</v>
      </c>
      <c r="AU188">
        <v>14.45</v>
      </c>
      <c r="AV188">
        <v>16.100000000000001</v>
      </c>
    </row>
    <row r="189" spans="1:48" x14ac:dyDescent="0.35">
      <c r="A189" t="s">
        <v>49</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v>31.92</v>
      </c>
      <c r="Y189">
        <v>31.74</v>
      </c>
      <c r="Z189">
        <v>32.24</v>
      </c>
      <c r="AA189">
        <v>32.270000000000003</v>
      </c>
      <c r="AB189">
        <v>31.74</v>
      </c>
      <c r="AC189">
        <v>32.729999999999997</v>
      </c>
      <c r="AD189">
        <v>29.13</v>
      </c>
      <c r="AE189">
        <v>36.090000000000003</v>
      </c>
      <c r="AF189">
        <v>32.409999999999997</v>
      </c>
      <c r="AG189">
        <v>24.67</v>
      </c>
      <c r="AH189">
        <v>30.53</v>
      </c>
      <c r="AI189">
        <v>24.92</v>
      </c>
      <c r="AJ189">
        <v>24.87</v>
      </c>
      <c r="AK189">
        <v>25.38</v>
      </c>
      <c r="AL189">
        <v>28.4</v>
      </c>
      <c r="AM189">
        <v>25.59</v>
      </c>
      <c r="AN189">
        <v>27.27</v>
      </c>
      <c r="AO189">
        <v>28.74</v>
      </c>
      <c r="AP189">
        <v>26.44</v>
      </c>
      <c r="AQ189">
        <v>23.19</v>
      </c>
      <c r="AR189">
        <v>23.76</v>
      </c>
      <c r="AS189">
        <v>14.25</v>
      </c>
      <c r="AT189">
        <v>21.52</v>
      </c>
      <c r="AU189">
        <v>18.309999999999999</v>
      </c>
      <c r="AV189">
        <v>11.54</v>
      </c>
    </row>
    <row r="191" spans="1:48" x14ac:dyDescent="0.35">
      <c r="A191" t="s">
        <v>50</v>
      </c>
    </row>
    <row r="192" spans="1:48" x14ac:dyDescent="0.35">
      <c r="A192" t="s">
        <v>46</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c r="AJ192">
        <v>100</v>
      </c>
      <c r="AK192">
        <v>100</v>
      </c>
      <c r="AL192">
        <v>100</v>
      </c>
      <c r="AM192">
        <v>100</v>
      </c>
      <c r="AN192">
        <v>100</v>
      </c>
      <c r="AO192">
        <v>100</v>
      </c>
      <c r="AP192">
        <v>100</v>
      </c>
      <c r="AQ192">
        <v>100</v>
      </c>
      <c r="AR192">
        <v>100</v>
      </c>
      <c r="AS192">
        <v>100</v>
      </c>
      <c r="AT192">
        <v>100</v>
      </c>
      <c r="AU192">
        <v>100</v>
      </c>
      <c r="AV192">
        <v>100</v>
      </c>
    </row>
    <row r="193" spans="1:48" x14ac:dyDescent="0.35">
      <c r="A193" t="s">
        <v>47</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v>61.66</v>
      </c>
      <c r="Y193">
        <v>62.43</v>
      </c>
      <c r="Z193">
        <v>63.53</v>
      </c>
      <c r="AA193">
        <v>63.34</v>
      </c>
      <c r="AB193">
        <v>64.66</v>
      </c>
      <c r="AC193">
        <v>68.459999999999994</v>
      </c>
      <c r="AD193">
        <v>71.27</v>
      </c>
      <c r="AE193">
        <v>70.86</v>
      </c>
      <c r="AF193">
        <v>74.58</v>
      </c>
      <c r="AG193">
        <v>72.67</v>
      </c>
      <c r="AH193">
        <v>71.510000000000005</v>
      </c>
      <c r="AI193">
        <v>72.650000000000006</v>
      </c>
      <c r="AJ193">
        <v>72.27</v>
      </c>
      <c r="AK193">
        <v>71.5</v>
      </c>
      <c r="AL193">
        <v>71.239999999999995</v>
      </c>
      <c r="AM193">
        <v>70.25</v>
      </c>
      <c r="AN193">
        <v>72.56</v>
      </c>
      <c r="AO193">
        <v>73.510000000000005</v>
      </c>
      <c r="AP193">
        <v>75.239999999999995</v>
      </c>
      <c r="AQ193">
        <v>79.34</v>
      </c>
      <c r="AR193">
        <v>83.45</v>
      </c>
      <c r="AS193">
        <v>83.97</v>
      </c>
      <c r="AT193">
        <v>80.75</v>
      </c>
      <c r="AU193">
        <v>82.78</v>
      </c>
      <c r="AV193">
        <v>85.7</v>
      </c>
    </row>
    <row r="194" spans="1:48" x14ac:dyDescent="0.35">
      <c r="A194" t="s">
        <v>48</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v>3.74</v>
      </c>
      <c r="Y194">
        <v>2.48</v>
      </c>
      <c r="Z194">
        <v>2.1</v>
      </c>
      <c r="AA194">
        <v>2.31</v>
      </c>
      <c r="AB194">
        <v>2.88</v>
      </c>
      <c r="AC194">
        <v>1.87</v>
      </c>
      <c r="AD194">
        <v>1.54</v>
      </c>
      <c r="AE194">
        <v>1.1100000000000001</v>
      </c>
      <c r="AF194">
        <v>0.81</v>
      </c>
      <c r="AG194">
        <v>0.43</v>
      </c>
      <c r="AH194">
        <v>1.68</v>
      </c>
      <c r="AI194">
        <v>1.35</v>
      </c>
      <c r="AJ194">
        <v>0.99</v>
      </c>
      <c r="AK194">
        <v>0.42</v>
      </c>
      <c r="AL194">
        <v>0.34</v>
      </c>
      <c r="AM194">
        <v>0.45</v>
      </c>
      <c r="AN194">
        <v>0.82</v>
      </c>
      <c r="AO194">
        <v>0.1</v>
      </c>
      <c r="AP194">
        <v>1.22</v>
      </c>
      <c r="AQ194">
        <v>1.07</v>
      </c>
      <c r="AR194">
        <v>1.07</v>
      </c>
      <c r="AS194">
        <v>0.82</v>
      </c>
      <c r="AT194">
        <v>1.77</v>
      </c>
      <c r="AU194">
        <v>0.33</v>
      </c>
      <c r="AV194">
        <v>0.42</v>
      </c>
    </row>
    <row r="195" spans="1:48" x14ac:dyDescent="0.35">
      <c r="A195" t="s">
        <v>49</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v>34.6</v>
      </c>
      <c r="Y195">
        <v>35.090000000000003</v>
      </c>
      <c r="Z195">
        <v>34.380000000000003</v>
      </c>
      <c r="AA195">
        <v>34.35</v>
      </c>
      <c r="AB195">
        <v>32.46</v>
      </c>
      <c r="AC195">
        <v>29.66</v>
      </c>
      <c r="AD195">
        <v>27.2</v>
      </c>
      <c r="AE195">
        <v>28.03</v>
      </c>
      <c r="AF195">
        <v>24.61</v>
      </c>
      <c r="AG195">
        <v>26.89</v>
      </c>
      <c r="AH195">
        <v>26.81</v>
      </c>
      <c r="AI195">
        <v>26</v>
      </c>
      <c r="AJ195">
        <v>26.74</v>
      </c>
      <c r="AK195">
        <v>28.08</v>
      </c>
      <c r="AL195">
        <v>28.42</v>
      </c>
      <c r="AM195">
        <v>29.3</v>
      </c>
      <c r="AN195">
        <v>26.62</v>
      </c>
      <c r="AO195">
        <v>26.39</v>
      </c>
      <c r="AP195">
        <v>23.54</v>
      </c>
      <c r="AQ195">
        <v>19.59</v>
      </c>
      <c r="AR195">
        <v>15.48</v>
      </c>
      <c r="AS195">
        <v>15.21</v>
      </c>
      <c r="AT195">
        <v>17.489999999999998</v>
      </c>
      <c r="AU195">
        <v>16.89</v>
      </c>
      <c r="AV195">
        <v>13.88</v>
      </c>
    </row>
    <row r="197" spans="1:48" x14ac:dyDescent="0.35">
      <c r="A197" t="s">
        <v>51</v>
      </c>
    </row>
    <row r="198" spans="1:48" x14ac:dyDescent="0.35">
      <c r="A198" t="s">
        <v>46</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c r="AJ198">
        <v>100</v>
      </c>
      <c r="AK198">
        <v>100</v>
      </c>
      <c r="AL198">
        <v>100</v>
      </c>
      <c r="AM198">
        <v>100</v>
      </c>
      <c r="AN198">
        <v>100</v>
      </c>
      <c r="AO198">
        <v>100</v>
      </c>
      <c r="AP198">
        <v>100</v>
      </c>
      <c r="AQ198">
        <v>100</v>
      </c>
      <c r="AR198">
        <v>100</v>
      </c>
      <c r="AS198">
        <v>100</v>
      </c>
      <c r="AT198">
        <v>100</v>
      </c>
      <c r="AU198">
        <v>100</v>
      </c>
      <c r="AV198">
        <v>100</v>
      </c>
    </row>
    <row r="199" spans="1:48" x14ac:dyDescent="0.35">
      <c r="A199" t="s">
        <v>47</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v>71.849999999999994</v>
      </c>
      <c r="Y199">
        <v>71.010000000000005</v>
      </c>
      <c r="Z199">
        <v>66.66</v>
      </c>
      <c r="AA199">
        <v>63.28</v>
      </c>
      <c r="AB199">
        <v>61.1</v>
      </c>
      <c r="AC199">
        <v>68.55</v>
      </c>
      <c r="AD199">
        <v>77.83</v>
      </c>
      <c r="AE199">
        <v>73.62</v>
      </c>
      <c r="AF199">
        <v>78.17</v>
      </c>
      <c r="AG199">
        <v>72.14</v>
      </c>
      <c r="AH199">
        <v>74.709999999999994</v>
      </c>
      <c r="AI199">
        <v>76.98</v>
      </c>
      <c r="AJ199">
        <v>72.36</v>
      </c>
      <c r="AK199">
        <v>80</v>
      </c>
      <c r="AL199">
        <v>75.430000000000007</v>
      </c>
      <c r="AM199">
        <v>73.64</v>
      </c>
      <c r="AN199">
        <v>72.400000000000006</v>
      </c>
      <c r="AO199">
        <v>76.52</v>
      </c>
      <c r="AP199">
        <v>75.680000000000007</v>
      </c>
      <c r="AQ199">
        <v>75.73</v>
      </c>
      <c r="AR199">
        <v>78.540000000000006</v>
      </c>
      <c r="AS199">
        <v>79.45</v>
      </c>
      <c r="AT199">
        <v>87.38</v>
      </c>
      <c r="AU199">
        <v>79.75</v>
      </c>
      <c r="AV199">
        <v>82.17</v>
      </c>
    </row>
    <row r="200" spans="1:48" x14ac:dyDescent="0.35">
      <c r="A200" t="s">
        <v>48</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v>5.69</v>
      </c>
      <c r="Y200">
        <v>4.3899999999999997</v>
      </c>
      <c r="Z200">
        <v>5.34</v>
      </c>
      <c r="AA200">
        <v>6.62</v>
      </c>
      <c r="AB200">
        <v>9.0399999999999991</v>
      </c>
      <c r="AC200">
        <v>6.57</v>
      </c>
      <c r="AD200">
        <v>2.27</v>
      </c>
      <c r="AE200">
        <v>2.97</v>
      </c>
      <c r="AF200">
        <v>2.63</v>
      </c>
      <c r="AG200">
        <v>2.98</v>
      </c>
      <c r="AH200">
        <v>6.22</v>
      </c>
      <c r="AI200">
        <v>3.04</v>
      </c>
      <c r="AJ200">
        <v>5.25</v>
      </c>
      <c r="AK200">
        <v>1.58</v>
      </c>
      <c r="AL200">
        <v>7.86</v>
      </c>
      <c r="AM200">
        <v>1.61</v>
      </c>
      <c r="AN200">
        <v>7.34</v>
      </c>
      <c r="AO200">
        <v>1.56</v>
      </c>
      <c r="AP200">
        <v>8.19</v>
      </c>
      <c r="AQ200">
        <v>9.34</v>
      </c>
      <c r="AR200">
        <v>9.86</v>
      </c>
      <c r="AS200">
        <v>7.34</v>
      </c>
      <c r="AT200">
        <v>4.0199999999999996</v>
      </c>
      <c r="AU200">
        <v>7.2</v>
      </c>
      <c r="AV200">
        <v>6.69</v>
      </c>
    </row>
    <row r="201" spans="1:48" x14ac:dyDescent="0.35">
      <c r="A201" t="s">
        <v>49</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v>22.46</v>
      </c>
      <c r="Y201">
        <v>24.61</v>
      </c>
      <c r="Z201">
        <v>28</v>
      </c>
      <c r="AA201">
        <v>30.1</v>
      </c>
      <c r="AB201">
        <v>29.86</v>
      </c>
      <c r="AC201">
        <v>24.88</v>
      </c>
      <c r="AD201">
        <v>19.899999999999999</v>
      </c>
      <c r="AE201">
        <v>23.41</v>
      </c>
      <c r="AF201">
        <v>19.2</v>
      </c>
      <c r="AG201">
        <v>24.89</v>
      </c>
      <c r="AH201">
        <v>19.079999999999998</v>
      </c>
      <c r="AI201">
        <v>19.98</v>
      </c>
      <c r="AJ201">
        <v>22.39</v>
      </c>
      <c r="AK201">
        <v>18.420000000000002</v>
      </c>
      <c r="AL201">
        <v>16.7</v>
      </c>
      <c r="AM201">
        <v>24.76</v>
      </c>
      <c r="AN201">
        <v>20.27</v>
      </c>
      <c r="AO201">
        <v>21.92</v>
      </c>
      <c r="AP201">
        <v>16.13</v>
      </c>
      <c r="AQ201">
        <v>14.92</v>
      </c>
      <c r="AR201">
        <v>11.6</v>
      </c>
      <c r="AS201">
        <v>13.21</v>
      </c>
      <c r="AT201">
        <v>8.61</v>
      </c>
      <c r="AU201">
        <v>13.05</v>
      </c>
      <c r="AV201">
        <v>11.14</v>
      </c>
    </row>
    <row r="204" spans="1:48" x14ac:dyDescent="0.35">
      <c r="A204" t="s">
        <v>36</v>
      </c>
    </row>
    <row r="205" spans="1:48" x14ac:dyDescent="0.35">
      <c r="A205" t="s">
        <v>37</v>
      </c>
    </row>
    <row r="206" spans="1:48" x14ac:dyDescent="0.35">
      <c r="A206" t="s">
        <v>60</v>
      </c>
    </row>
    <row r="207" spans="1:48" x14ac:dyDescent="0.35">
      <c r="A207" t="s">
        <v>39</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t="s">
        <v>53</v>
      </c>
      <c r="S207" s="1">
        <v>43983</v>
      </c>
      <c r="T207" s="1">
        <v>44013</v>
      </c>
      <c r="U207" s="1" t="s">
        <v>56</v>
      </c>
      <c r="V207" s="1">
        <v>44075</v>
      </c>
      <c r="W207" s="1">
        <v>44105</v>
      </c>
      <c r="X207" s="1">
        <v>44136</v>
      </c>
      <c r="Y207" s="1">
        <v>44166</v>
      </c>
      <c r="Z207" s="1">
        <v>44197</v>
      </c>
      <c r="AA207" s="1">
        <v>44228</v>
      </c>
      <c r="AB207" s="1">
        <v>44256</v>
      </c>
      <c r="AC207" s="1">
        <v>44287</v>
      </c>
      <c r="AD207" s="1">
        <v>44317</v>
      </c>
      <c r="AE207" s="1">
        <v>44348</v>
      </c>
      <c r="AF207" s="1">
        <v>44378</v>
      </c>
      <c r="AG207" s="1">
        <v>44409</v>
      </c>
      <c r="AH207" s="1">
        <v>44440</v>
      </c>
      <c r="AI207" s="1">
        <v>44470</v>
      </c>
      <c r="AJ207" s="1">
        <v>44501</v>
      </c>
      <c r="AK207" s="1">
        <v>44531</v>
      </c>
      <c r="AL207" s="1">
        <v>44562</v>
      </c>
      <c r="AM207" s="1">
        <v>44593</v>
      </c>
      <c r="AN207" s="1">
        <v>44621</v>
      </c>
      <c r="AO207" s="1">
        <v>44652</v>
      </c>
      <c r="AP207" s="1">
        <v>44682</v>
      </c>
      <c r="AQ207" s="1">
        <v>44713</v>
      </c>
      <c r="AR207" s="1">
        <v>44743</v>
      </c>
      <c r="AS207" s="1">
        <v>44774</v>
      </c>
      <c r="AT207" s="1">
        <v>44805</v>
      </c>
      <c r="AU207" s="1">
        <v>44835</v>
      </c>
      <c r="AV207" s="1">
        <v>44866</v>
      </c>
    </row>
    <row r="208" spans="1:48" x14ac:dyDescent="0.35">
      <c r="A208" t="s">
        <v>40</v>
      </c>
    </row>
    <row r="209" spans="1:48" x14ac:dyDescent="0.35">
      <c r="A209" t="s">
        <v>41</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c r="AJ209">
        <v>100</v>
      </c>
      <c r="AK209">
        <v>100</v>
      </c>
      <c r="AL209">
        <v>100</v>
      </c>
      <c r="AM209">
        <v>100</v>
      </c>
      <c r="AN209">
        <v>100</v>
      </c>
      <c r="AO209">
        <v>100</v>
      </c>
      <c r="AP209">
        <v>100</v>
      </c>
      <c r="AQ209">
        <v>100</v>
      </c>
      <c r="AR209">
        <v>100</v>
      </c>
      <c r="AS209">
        <v>100</v>
      </c>
      <c r="AT209">
        <v>100</v>
      </c>
      <c r="AU209">
        <v>100</v>
      </c>
      <c r="AV209">
        <v>100</v>
      </c>
    </row>
    <row r="210" spans="1:48" x14ac:dyDescent="0.35">
      <c r="A210" t="s">
        <v>42</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v>62.93</v>
      </c>
      <c r="Y210">
        <v>63.25</v>
      </c>
      <c r="Z210">
        <v>61.64</v>
      </c>
      <c r="AA210">
        <v>62.46</v>
      </c>
      <c r="AB210">
        <v>64.78</v>
      </c>
      <c r="AC210">
        <v>67.010000000000005</v>
      </c>
      <c r="AD210">
        <v>69.37</v>
      </c>
      <c r="AE210">
        <v>68.47</v>
      </c>
      <c r="AF210">
        <v>69.94</v>
      </c>
      <c r="AG210">
        <v>69.41</v>
      </c>
      <c r="AH210">
        <v>69.400000000000006</v>
      </c>
      <c r="AI210">
        <v>71.89</v>
      </c>
      <c r="AJ210">
        <v>71.86</v>
      </c>
      <c r="AK210">
        <v>72.819999999999993</v>
      </c>
      <c r="AL210">
        <v>67.900000000000006</v>
      </c>
      <c r="AM210">
        <v>69.709999999999994</v>
      </c>
      <c r="AN210">
        <v>72.66</v>
      </c>
      <c r="AO210">
        <v>71.95</v>
      </c>
      <c r="AP210">
        <v>76.14</v>
      </c>
      <c r="AQ210">
        <v>74.790000000000006</v>
      </c>
      <c r="AR210">
        <v>75.73</v>
      </c>
      <c r="AS210">
        <v>77.47</v>
      </c>
      <c r="AT210">
        <v>76.56</v>
      </c>
      <c r="AU210">
        <v>78.39</v>
      </c>
      <c r="AV210">
        <v>78.31</v>
      </c>
    </row>
    <row r="211" spans="1:48" x14ac:dyDescent="0.35">
      <c r="A211" t="s">
        <v>43</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v>2</v>
      </c>
      <c r="Y211">
        <v>1.43</v>
      </c>
      <c r="Z211">
        <v>2.34</v>
      </c>
      <c r="AA211">
        <v>2.0499999999999998</v>
      </c>
      <c r="AB211">
        <v>1.74</v>
      </c>
      <c r="AC211">
        <v>0.85</v>
      </c>
      <c r="AD211">
        <v>1.27</v>
      </c>
      <c r="AE211">
        <v>1.5</v>
      </c>
      <c r="AF211">
        <v>1.83</v>
      </c>
      <c r="AG211">
        <v>1.63</v>
      </c>
      <c r="AH211">
        <v>1.83</v>
      </c>
      <c r="AI211">
        <v>2.0499999999999998</v>
      </c>
      <c r="AJ211">
        <v>1.05</v>
      </c>
      <c r="AK211">
        <v>1.33</v>
      </c>
      <c r="AL211">
        <v>1.1100000000000001</v>
      </c>
      <c r="AM211">
        <v>1.67</v>
      </c>
      <c r="AN211">
        <v>0.67</v>
      </c>
      <c r="AO211">
        <v>0.5</v>
      </c>
      <c r="AP211">
        <v>0.66</v>
      </c>
      <c r="AQ211">
        <v>2.68</v>
      </c>
      <c r="AR211">
        <v>4.7300000000000004</v>
      </c>
      <c r="AS211">
        <v>4.5199999999999996</v>
      </c>
      <c r="AT211">
        <v>4.7300000000000004</v>
      </c>
      <c r="AU211">
        <v>5.54</v>
      </c>
      <c r="AV211">
        <v>4.6900000000000004</v>
      </c>
    </row>
    <row r="212" spans="1:48" x14ac:dyDescent="0.35">
      <c r="A212" t="s">
        <v>44</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v>35.07</v>
      </c>
      <c r="Y212">
        <v>35.33</v>
      </c>
      <c r="Z212">
        <v>36.03</v>
      </c>
      <c r="AA212">
        <v>35.49</v>
      </c>
      <c r="AB212">
        <v>33.479999999999997</v>
      </c>
      <c r="AC212">
        <v>32.14</v>
      </c>
      <c r="AD212">
        <v>29.36</v>
      </c>
      <c r="AE212">
        <v>30.03</v>
      </c>
      <c r="AF212">
        <v>28.22</v>
      </c>
      <c r="AG212">
        <v>28.96</v>
      </c>
      <c r="AH212">
        <v>28.77</v>
      </c>
      <c r="AI212">
        <v>26.07</v>
      </c>
      <c r="AJ212">
        <v>27.08</v>
      </c>
      <c r="AK212">
        <v>25.84</v>
      </c>
      <c r="AL212">
        <v>30.99</v>
      </c>
      <c r="AM212">
        <v>28.62</v>
      </c>
      <c r="AN212">
        <v>26.67</v>
      </c>
      <c r="AO212">
        <v>27.55</v>
      </c>
      <c r="AP212">
        <v>23.2</v>
      </c>
      <c r="AQ212">
        <v>22.53</v>
      </c>
      <c r="AR212">
        <v>19.54</v>
      </c>
      <c r="AS212">
        <v>18.010000000000002</v>
      </c>
      <c r="AT212">
        <v>18.71</v>
      </c>
      <c r="AU212">
        <v>16.07</v>
      </c>
      <c r="AV212">
        <v>17</v>
      </c>
    </row>
    <row r="214" spans="1:48" x14ac:dyDescent="0.35">
      <c r="A214" t="s">
        <v>45</v>
      </c>
    </row>
    <row r="215" spans="1:48" x14ac:dyDescent="0.35">
      <c r="A215" t="s">
        <v>46</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c r="AJ215">
        <v>100</v>
      </c>
      <c r="AK215">
        <v>100</v>
      </c>
      <c r="AL215">
        <v>100</v>
      </c>
      <c r="AM215">
        <v>100</v>
      </c>
      <c r="AN215">
        <v>100</v>
      </c>
      <c r="AO215">
        <v>100</v>
      </c>
      <c r="AP215">
        <v>100</v>
      </c>
      <c r="AQ215">
        <v>100</v>
      </c>
      <c r="AR215">
        <v>100</v>
      </c>
      <c r="AS215">
        <v>100</v>
      </c>
      <c r="AT215">
        <v>100</v>
      </c>
      <c r="AU215">
        <v>100</v>
      </c>
      <c r="AV215">
        <v>100</v>
      </c>
    </row>
    <row r="216" spans="1:48" x14ac:dyDescent="0.35">
      <c r="A216" t="s">
        <v>47</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v>65.459999999999994</v>
      </c>
      <c r="Y216">
        <v>60.32</v>
      </c>
      <c r="Z216">
        <v>55.93</v>
      </c>
      <c r="AA216">
        <v>57.6</v>
      </c>
      <c r="AB216">
        <v>58.05</v>
      </c>
      <c r="AC216">
        <v>65.430000000000007</v>
      </c>
      <c r="AD216">
        <v>67.89</v>
      </c>
      <c r="AE216">
        <v>70.150000000000006</v>
      </c>
      <c r="AF216">
        <v>69.52</v>
      </c>
      <c r="AG216">
        <v>62.03</v>
      </c>
      <c r="AH216">
        <v>62.32</v>
      </c>
      <c r="AI216">
        <v>62.36</v>
      </c>
      <c r="AJ216">
        <v>72.59</v>
      </c>
      <c r="AK216">
        <v>70.260000000000005</v>
      </c>
      <c r="AL216">
        <v>63.77</v>
      </c>
      <c r="AM216">
        <v>59.47</v>
      </c>
      <c r="AN216">
        <v>69.59</v>
      </c>
      <c r="AO216">
        <v>64.16</v>
      </c>
      <c r="AP216">
        <v>72.739999999999995</v>
      </c>
      <c r="AQ216">
        <v>75.209999999999994</v>
      </c>
      <c r="AR216">
        <v>69.47</v>
      </c>
      <c r="AS216">
        <v>62.3</v>
      </c>
      <c r="AT216">
        <v>63.23</v>
      </c>
      <c r="AU216">
        <v>68.44</v>
      </c>
      <c r="AV216">
        <v>70.2</v>
      </c>
    </row>
    <row r="217" spans="1:48" x14ac:dyDescent="0.35">
      <c r="A217" t="s">
        <v>48</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v>3.51</v>
      </c>
      <c r="Y217">
        <v>4.47</v>
      </c>
      <c r="Z217">
        <v>8.6999999999999993</v>
      </c>
      <c r="AA217">
        <v>6.77</v>
      </c>
      <c r="AB217">
        <v>5.85</v>
      </c>
      <c r="AC217">
        <v>4.55</v>
      </c>
      <c r="AD217">
        <v>4.3</v>
      </c>
      <c r="AE217">
        <v>2.7</v>
      </c>
      <c r="AF217">
        <v>5.92</v>
      </c>
      <c r="AG217">
        <v>6.94</v>
      </c>
      <c r="AH217">
        <v>5.46</v>
      </c>
      <c r="AI217">
        <v>8.44</v>
      </c>
      <c r="AJ217">
        <v>2.5499999999999998</v>
      </c>
      <c r="AK217">
        <v>4.01</v>
      </c>
      <c r="AL217">
        <v>5.72</v>
      </c>
      <c r="AM217">
        <v>8.92</v>
      </c>
      <c r="AN217">
        <v>2.76</v>
      </c>
      <c r="AO217">
        <v>1.26</v>
      </c>
      <c r="AP217">
        <v>0.82</v>
      </c>
      <c r="AQ217">
        <v>4.6399999999999997</v>
      </c>
      <c r="AR217">
        <v>14.77</v>
      </c>
      <c r="AS217">
        <v>19.75</v>
      </c>
      <c r="AT217">
        <v>13.94</v>
      </c>
      <c r="AU217">
        <v>15.6</v>
      </c>
      <c r="AV217">
        <v>17.37</v>
      </c>
    </row>
    <row r="218" spans="1:48" x14ac:dyDescent="0.35">
      <c r="A218" t="s">
        <v>49</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v>31.03</v>
      </c>
      <c r="Y218">
        <v>35.21</v>
      </c>
      <c r="Z218">
        <v>35.369999999999997</v>
      </c>
      <c r="AA218">
        <v>35.619999999999997</v>
      </c>
      <c r="AB218">
        <v>36.1</v>
      </c>
      <c r="AC218">
        <v>30.02</v>
      </c>
      <c r="AD218">
        <v>27.81</v>
      </c>
      <c r="AE218">
        <v>27.15</v>
      </c>
      <c r="AF218">
        <v>24.56</v>
      </c>
      <c r="AG218">
        <v>31.02</v>
      </c>
      <c r="AH218">
        <v>32.22</v>
      </c>
      <c r="AI218">
        <v>29.2</v>
      </c>
      <c r="AJ218">
        <v>24.87</v>
      </c>
      <c r="AK218">
        <v>25.74</v>
      </c>
      <c r="AL218">
        <v>30.52</v>
      </c>
      <c r="AM218">
        <v>31.62</v>
      </c>
      <c r="AN218">
        <v>27.65</v>
      </c>
      <c r="AO218">
        <v>34.58</v>
      </c>
      <c r="AP218">
        <v>26.44</v>
      </c>
      <c r="AQ218">
        <v>20.149999999999999</v>
      </c>
      <c r="AR218">
        <v>15.76</v>
      </c>
      <c r="AS218">
        <v>17.95</v>
      </c>
      <c r="AT218">
        <v>22.83</v>
      </c>
      <c r="AU218">
        <v>15.96</v>
      </c>
      <c r="AV218">
        <v>12.43</v>
      </c>
    </row>
    <row r="220" spans="1:48" x14ac:dyDescent="0.35">
      <c r="A220" t="s">
        <v>50</v>
      </c>
    </row>
    <row r="221" spans="1:48" x14ac:dyDescent="0.35">
      <c r="A221" t="s">
        <v>46</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c r="AJ221">
        <v>100</v>
      </c>
      <c r="AK221">
        <v>100</v>
      </c>
      <c r="AL221">
        <v>100</v>
      </c>
      <c r="AM221">
        <v>100</v>
      </c>
      <c r="AN221">
        <v>100</v>
      </c>
      <c r="AO221">
        <v>100</v>
      </c>
      <c r="AP221">
        <v>100</v>
      </c>
      <c r="AQ221">
        <v>100</v>
      </c>
      <c r="AR221">
        <v>100</v>
      </c>
      <c r="AS221">
        <v>100</v>
      </c>
      <c r="AT221">
        <v>100</v>
      </c>
      <c r="AU221">
        <v>100</v>
      </c>
      <c r="AV221">
        <v>100</v>
      </c>
    </row>
    <row r="222" spans="1:48" x14ac:dyDescent="0.35">
      <c r="A222" t="s">
        <v>47</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v>61.89</v>
      </c>
      <c r="Y222">
        <v>62.99</v>
      </c>
      <c r="Z222">
        <v>62.28</v>
      </c>
      <c r="AA222">
        <v>62.75</v>
      </c>
      <c r="AB222">
        <v>65.010000000000005</v>
      </c>
      <c r="AC222">
        <v>66.52</v>
      </c>
      <c r="AD222">
        <v>68.650000000000006</v>
      </c>
      <c r="AE222">
        <v>66.89</v>
      </c>
      <c r="AF222">
        <v>69.760000000000005</v>
      </c>
      <c r="AG222">
        <v>69.069999999999993</v>
      </c>
      <c r="AH222">
        <v>69.900000000000006</v>
      </c>
      <c r="AI222">
        <v>72.36</v>
      </c>
      <c r="AJ222">
        <v>71.55</v>
      </c>
      <c r="AK222">
        <v>72.739999999999995</v>
      </c>
      <c r="AL222">
        <v>67.680000000000007</v>
      </c>
      <c r="AM222">
        <v>70.28</v>
      </c>
      <c r="AN222">
        <v>72.19</v>
      </c>
      <c r="AO222">
        <v>73.16</v>
      </c>
      <c r="AP222">
        <v>76.22</v>
      </c>
      <c r="AQ222">
        <v>74.680000000000007</v>
      </c>
      <c r="AR222">
        <v>77</v>
      </c>
      <c r="AS222">
        <v>78.73</v>
      </c>
      <c r="AT222">
        <v>77.650000000000006</v>
      </c>
      <c r="AU222">
        <v>80.069999999999993</v>
      </c>
      <c r="AV222">
        <v>78.900000000000006</v>
      </c>
    </row>
    <row r="223" spans="1:48" x14ac:dyDescent="0.35">
      <c r="A223" t="s">
        <v>48</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v>1.31</v>
      </c>
      <c r="Y223">
        <v>0.91</v>
      </c>
      <c r="Z223">
        <v>1.38</v>
      </c>
      <c r="AA223">
        <v>0.87</v>
      </c>
      <c r="AB223">
        <v>0.75</v>
      </c>
      <c r="AC223">
        <v>0.27</v>
      </c>
      <c r="AD223">
        <v>0.49</v>
      </c>
      <c r="AE223">
        <v>1.23</v>
      </c>
      <c r="AF223">
        <v>0.79</v>
      </c>
      <c r="AG223">
        <v>0.42</v>
      </c>
      <c r="AH223">
        <v>1.07</v>
      </c>
      <c r="AI223">
        <v>0.9</v>
      </c>
      <c r="AJ223">
        <v>0.7</v>
      </c>
      <c r="AK223">
        <v>0.91</v>
      </c>
      <c r="AL223">
        <v>0.3</v>
      </c>
      <c r="AM223">
        <v>0.54</v>
      </c>
      <c r="AN223">
        <v>0.26</v>
      </c>
      <c r="AO223">
        <v>0.35</v>
      </c>
      <c r="AP223">
        <v>0.44</v>
      </c>
      <c r="AQ223">
        <v>2.21</v>
      </c>
      <c r="AR223">
        <v>2.88</v>
      </c>
      <c r="AS223">
        <v>2.5099999999999998</v>
      </c>
      <c r="AT223">
        <v>3.44</v>
      </c>
      <c r="AU223">
        <v>3.7</v>
      </c>
      <c r="AV223">
        <v>2.33</v>
      </c>
    </row>
    <row r="224" spans="1:48" x14ac:dyDescent="0.35">
      <c r="A224" t="s">
        <v>49</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v>36.799999999999997</v>
      </c>
      <c r="Y224">
        <v>36.090000000000003</v>
      </c>
      <c r="Z224">
        <v>36.340000000000003</v>
      </c>
      <c r="AA224">
        <v>36.380000000000003</v>
      </c>
      <c r="AB224">
        <v>34.24</v>
      </c>
      <c r="AC224">
        <v>33.21</v>
      </c>
      <c r="AD224">
        <v>30.86</v>
      </c>
      <c r="AE224">
        <v>31.88</v>
      </c>
      <c r="AF224">
        <v>29.46</v>
      </c>
      <c r="AG224">
        <v>30.5</v>
      </c>
      <c r="AH224">
        <v>29.03</v>
      </c>
      <c r="AI224">
        <v>26.74</v>
      </c>
      <c r="AJ224">
        <v>27.75</v>
      </c>
      <c r="AK224">
        <v>26.35</v>
      </c>
      <c r="AL224">
        <v>32.020000000000003</v>
      </c>
      <c r="AM224">
        <v>29.18</v>
      </c>
      <c r="AN224">
        <v>27.55</v>
      </c>
      <c r="AO224">
        <v>26.49</v>
      </c>
      <c r="AP224">
        <v>23.34</v>
      </c>
      <c r="AQ224">
        <v>23.11</v>
      </c>
      <c r="AR224">
        <v>20.12</v>
      </c>
      <c r="AS224">
        <v>18.760000000000002</v>
      </c>
      <c r="AT224">
        <v>18.91</v>
      </c>
      <c r="AU224">
        <v>16.23</v>
      </c>
      <c r="AV224">
        <v>18.77</v>
      </c>
    </row>
    <row r="226" spans="1:48" x14ac:dyDescent="0.35">
      <c r="A226" t="s">
        <v>51</v>
      </c>
    </row>
    <row r="227" spans="1:48" x14ac:dyDescent="0.35">
      <c r="A227" t="s">
        <v>46</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c r="AJ227">
        <v>100</v>
      </c>
      <c r="AK227">
        <v>100</v>
      </c>
      <c r="AL227">
        <v>100</v>
      </c>
      <c r="AM227">
        <v>100</v>
      </c>
      <c r="AN227">
        <v>100</v>
      </c>
      <c r="AO227">
        <v>100</v>
      </c>
      <c r="AP227">
        <v>100</v>
      </c>
      <c r="AQ227">
        <v>100</v>
      </c>
      <c r="AR227">
        <v>100</v>
      </c>
      <c r="AS227">
        <v>100</v>
      </c>
      <c r="AT227">
        <v>100</v>
      </c>
      <c r="AU227">
        <v>100</v>
      </c>
      <c r="AV227">
        <v>100</v>
      </c>
    </row>
    <row r="228" spans="1:48" x14ac:dyDescent="0.35">
      <c r="A228" t="s">
        <v>47</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v>69.11</v>
      </c>
      <c r="Y228">
        <v>68.430000000000007</v>
      </c>
      <c r="Z228">
        <v>64.349999999999994</v>
      </c>
      <c r="AA228">
        <v>66.86</v>
      </c>
      <c r="AB228">
        <v>69.47</v>
      </c>
      <c r="AC228">
        <v>74.02</v>
      </c>
      <c r="AD228">
        <v>76.930000000000007</v>
      </c>
      <c r="AE228">
        <v>78.650000000000006</v>
      </c>
      <c r="AF228">
        <v>71.959999999999994</v>
      </c>
      <c r="AG228">
        <v>80.11</v>
      </c>
      <c r="AH228">
        <v>75.06</v>
      </c>
      <c r="AI228">
        <v>80.8</v>
      </c>
      <c r="AJ228">
        <v>73.67</v>
      </c>
      <c r="AK228">
        <v>76.34</v>
      </c>
      <c r="AL228">
        <v>72.42</v>
      </c>
      <c r="AM228">
        <v>76.27</v>
      </c>
      <c r="AN228">
        <v>80.150000000000006</v>
      </c>
      <c r="AO228">
        <v>72.22</v>
      </c>
      <c r="AP228">
        <v>79.790000000000006</v>
      </c>
      <c r="AQ228">
        <v>75.180000000000007</v>
      </c>
      <c r="AR228">
        <v>73.790000000000006</v>
      </c>
      <c r="AS228">
        <v>82.91</v>
      </c>
      <c r="AT228">
        <v>80.14</v>
      </c>
      <c r="AU228">
        <v>78.62</v>
      </c>
      <c r="AV228">
        <v>84.41</v>
      </c>
    </row>
    <row r="229" spans="1:48" x14ac:dyDescent="0.35">
      <c r="A229" t="s">
        <v>48</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v>6.34</v>
      </c>
      <c r="Y229">
        <v>2.5299999999999998</v>
      </c>
      <c r="Z229">
        <v>1.37</v>
      </c>
      <c r="AA229">
        <v>4.3</v>
      </c>
      <c r="AB229">
        <v>4.63</v>
      </c>
      <c r="AC229">
        <v>1.2</v>
      </c>
      <c r="AD229">
        <v>3.23</v>
      </c>
      <c r="AE229">
        <v>1.97</v>
      </c>
      <c r="AF229">
        <v>5.55</v>
      </c>
      <c r="AG229">
        <v>3.36</v>
      </c>
      <c r="AH229">
        <v>2.4500000000000002</v>
      </c>
      <c r="AI229">
        <v>1.91</v>
      </c>
      <c r="AJ229">
        <v>2.29</v>
      </c>
      <c r="AK229">
        <v>2.09</v>
      </c>
      <c r="AL229">
        <v>3.03</v>
      </c>
      <c r="AM229">
        <v>2.09</v>
      </c>
      <c r="AN229">
        <v>0.32</v>
      </c>
      <c r="AO229">
        <v>0.7</v>
      </c>
      <c r="AP229">
        <v>2.19</v>
      </c>
      <c r="AQ229">
        <v>4.01</v>
      </c>
      <c r="AR229">
        <v>6.49</v>
      </c>
      <c r="AS229">
        <v>3.55</v>
      </c>
      <c r="AT229">
        <v>5.32</v>
      </c>
      <c r="AU229">
        <v>6.28</v>
      </c>
      <c r="AV229">
        <v>3.98</v>
      </c>
    </row>
    <row r="230" spans="1:48" x14ac:dyDescent="0.35">
      <c r="A230" t="s">
        <v>49</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v>24.55</v>
      </c>
      <c r="Y230">
        <v>29.04</v>
      </c>
      <c r="Z230">
        <v>34.28</v>
      </c>
      <c r="AA230">
        <v>28.84</v>
      </c>
      <c r="AB230">
        <v>25.9</v>
      </c>
      <c r="AC230">
        <v>24.79</v>
      </c>
      <c r="AD230">
        <v>19.84</v>
      </c>
      <c r="AE230">
        <v>19.38</v>
      </c>
      <c r="AF230">
        <v>22.49</v>
      </c>
      <c r="AG230">
        <v>16.53</v>
      </c>
      <c r="AH230">
        <v>22.49</v>
      </c>
      <c r="AI230">
        <v>17.29</v>
      </c>
      <c r="AJ230">
        <v>24.04</v>
      </c>
      <c r="AK230">
        <v>21.58</v>
      </c>
      <c r="AL230">
        <v>24.56</v>
      </c>
      <c r="AM230">
        <v>21.65</v>
      </c>
      <c r="AN230">
        <v>19.53</v>
      </c>
      <c r="AO230">
        <v>27.08</v>
      </c>
      <c r="AP230">
        <v>18.02</v>
      </c>
      <c r="AQ230">
        <v>20.81</v>
      </c>
      <c r="AR230">
        <v>19.72</v>
      </c>
      <c r="AS230">
        <v>13.54</v>
      </c>
      <c r="AT230">
        <v>14.54</v>
      </c>
      <c r="AU230">
        <v>15.1</v>
      </c>
      <c r="AV230">
        <v>11.62</v>
      </c>
    </row>
    <row r="233" spans="1:48" x14ac:dyDescent="0.35">
      <c r="A233" t="s">
        <v>36</v>
      </c>
    </row>
    <row r="234" spans="1:48" x14ac:dyDescent="0.35">
      <c r="A234" t="s">
        <v>61</v>
      </c>
    </row>
    <row r="235" spans="1:48" x14ac:dyDescent="0.35">
      <c r="A235" t="s">
        <v>38</v>
      </c>
    </row>
    <row r="236" spans="1:48" x14ac:dyDescent="0.35">
      <c r="A236" t="s">
        <v>39</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t="s">
        <v>53</v>
      </c>
      <c r="S236" s="1">
        <v>43983</v>
      </c>
      <c r="T236" s="1">
        <v>44013</v>
      </c>
      <c r="U236" s="1" t="s">
        <v>56</v>
      </c>
      <c r="V236" s="1">
        <v>44075</v>
      </c>
      <c r="W236" s="1">
        <v>44105</v>
      </c>
      <c r="X236" s="1">
        <v>44136</v>
      </c>
      <c r="Y236" s="1">
        <v>44166</v>
      </c>
      <c r="Z236" s="1">
        <v>44197</v>
      </c>
      <c r="AA236" s="1">
        <v>44228</v>
      </c>
      <c r="AB236" s="1">
        <v>44256</v>
      </c>
      <c r="AC236" s="1">
        <v>44287</v>
      </c>
      <c r="AD236" s="1">
        <v>44317</v>
      </c>
      <c r="AE236" s="1">
        <v>44348</v>
      </c>
      <c r="AF236" s="1">
        <v>44378</v>
      </c>
      <c r="AG236" s="1">
        <v>44409</v>
      </c>
      <c r="AH236" s="1">
        <v>44440</v>
      </c>
      <c r="AI236" s="1">
        <v>44470</v>
      </c>
      <c r="AJ236" s="1">
        <v>44501</v>
      </c>
      <c r="AK236" s="1">
        <v>44531</v>
      </c>
      <c r="AL236" s="1">
        <v>44562</v>
      </c>
      <c r="AM236" s="1">
        <v>44593</v>
      </c>
      <c r="AN236" s="1">
        <v>44621</v>
      </c>
      <c r="AO236" s="1">
        <v>44652</v>
      </c>
      <c r="AP236" s="1">
        <v>44682</v>
      </c>
      <c r="AQ236" s="1">
        <v>44713</v>
      </c>
      <c r="AR236" s="1">
        <v>44743</v>
      </c>
      <c r="AS236" s="1">
        <v>44774</v>
      </c>
      <c r="AT236" s="1">
        <v>44805</v>
      </c>
      <c r="AU236" s="1">
        <v>44835</v>
      </c>
      <c r="AV236" s="1">
        <v>44866</v>
      </c>
    </row>
    <row r="237" spans="1:48" x14ac:dyDescent="0.35">
      <c r="A237" t="s">
        <v>62</v>
      </c>
    </row>
    <row r="238" spans="1:48" x14ac:dyDescent="0.35">
      <c r="A238" t="s">
        <v>63</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c r="AJ238">
        <v>100</v>
      </c>
      <c r="AK238">
        <v>100</v>
      </c>
      <c r="AL238">
        <v>100</v>
      </c>
      <c r="AM238">
        <v>100</v>
      </c>
      <c r="AN238">
        <v>100</v>
      </c>
      <c r="AO238">
        <v>100</v>
      </c>
      <c r="AP238">
        <v>100</v>
      </c>
      <c r="AQ238">
        <v>100</v>
      </c>
      <c r="AR238">
        <v>100</v>
      </c>
      <c r="AS238">
        <v>100</v>
      </c>
      <c r="AT238">
        <v>100</v>
      </c>
      <c r="AU238">
        <v>100</v>
      </c>
      <c r="AV238">
        <v>100</v>
      </c>
    </row>
    <row r="239" spans="1:48" x14ac:dyDescent="0.35">
      <c r="A239" t="s">
        <v>64</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v>58.56</v>
      </c>
      <c r="Y239">
        <v>58.52</v>
      </c>
      <c r="Z239">
        <v>57.18</v>
      </c>
      <c r="AA239">
        <v>57.23</v>
      </c>
      <c r="AB239">
        <v>59.49</v>
      </c>
      <c r="AC239">
        <v>58.86</v>
      </c>
      <c r="AD239">
        <v>61.64</v>
      </c>
      <c r="AE239">
        <v>65.28</v>
      </c>
      <c r="AF239">
        <v>66.040000000000006</v>
      </c>
      <c r="AG239">
        <v>63.3</v>
      </c>
      <c r="AH239">
        <v>63.71</v>
      </c>
      <c r="AI239">
        <v>67.540000000000006</v>
      </c>
      <c r="AJ239">
        <v>67.94</v>
      </c>
      <c r="AK239">
        <v>66.209999999999994</v>
      </c>
      <c r="AL239">
        <v>66.569999999999993</v>
      </c>
      <c r="AM239">
        <v>64.28</v>
      </c>
      <c r="AN239">
        <v>68.209999999999994</v>
      </c>
      <c r="AO239">
        <v>66.61</v>
      </c>
      <c r="AP239">
        <v>70.5</v>
      </c>
      <c r="AQ239">
        <v>70.349999999999994</v>
      </c>
      <c r="AR239">
        <v>74.13</v>
      </c>
      <c r="AS239">
        <v>73.25</v>
      </c>
      <c r="AT239">
        <v>76.11</v>
      </c>
      <c r="AU239">
        <v>77.930000000000007</v>
      </c>
      <c r="AV239">
        <v>82.77</v>
      </c>
    </row>
    <row r="240" spans="1:48" x14ac:dyDescent="0.35">
      <c r="A240" t="s">
        <v>65</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v>4.38</v>
      </c>
      <c r="Y240">
        <v>2.76</v>
      </c>
      <c r="Z240">
        <v>3.4</v>
      </c>
      <c r="AA240">
        <v>3.62</v>
      </c>
      <c r="AB240">
        <v>3.73</v>
      </c>
      <c r="AC240">
        <v>3.54</v>
      </c>
      <c r="AD240">
        <v>3.96</v>
      </c>
      <c r="AE240">
        <v>2.93</v>
      </c>
      <c r="AF240">
        <v>3.33</v>
      </c>
      <c r="AG240">
        <v>3.66</v>
      </c>
      <c r="AH240">
        <v>3.66</v>
      </c>
      <c r="AI240">
        <v>2.84</v>
      </c>
      <c r="AJ240">
        <v>2.38</v>
      </c>
      <c r="AK240">
        <v>3.01</v>
      </c>
      <c r="AL240">
        <v>2.0699999999999998</v>
      </c>
      <c r="AM240">
        <v>2.99</v>
      </c>
      <c r="AN240">
        <v>1.72</v>
      </c>
      <c r="AO240">
        <v>1.96</v>
      </c>
      <c r="AP240">
        <v>1.71</v>
      </c>
      <c r="AQ240">
        <v>2.23</v>
      </c>
      <c r="AR240">
        <v>2.21</v>
      </c>
      <c r="AS240">
        <v>2.61</v>
      </c>
      <c r="AT240">
        <v>1.95</v>
      </c>
      <c r="AU240">
        <v>2.25</v>
      </c>
      <c r="AV240">
        <v>2.11</v>
      </c>
    </row>
    <row r="241" spans="1:48" x14ac:dyDescent="0.35">
      <c r="A241" t="s">
        <v>66</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v>37.06</v>
      </c>
      <c r="Y241">
        <v>38.729999999999997</v>
      </c>
      <c r="Z241">
        <v>39.409999999999997</v>
      </c>
      <c r="AA241">
        <v>39.15</v>
      </c>
      <c r="AB241">
        <v>36.78</v>
      </c>
      <c r="AC241">
        <v>37.6</v>
      </c>
      <c r="AD241">
        <v>34.4</v>
      </c>
      <c r="AE241">
        <v>31.79</v>
      </c>
      <c r="AF241">
        <v>30.62</v>
      </c>
      <c r="AG241">
        <v>33.04</v>
      </c>
      <c r="AH241">
        <v>32.630000000000003</v>
      </c>
      <c r="AI241">
        <v>29.61</v>
      </c>
      <c r="AJ241">
        <v>29.67</v>
      </c>
      <c r="AK241">
        <v>30.79</v>
      </c>
      <c r="AL241">
        <v>31.36</v>
      </c>
      <c r="AM241">
        <v>32.729999999999997</v>
      </c>
      <c r="AN241">
        <v>30.07</v>
      </c>
      <c r="AO241">
        <v>31.44</v>
      </c>
      <c r="AP241">
        <v>27.79</v>
      </c>
      <c r="AQ241">
        <v>27.42</v>
      </c>
      <c r="AR241">
        <v>23.66</v>
      </c>
      <c r="AS241">
        <v>24.15</v>
      </c>
      <c r="AT241">
        <v>21.94</v>
      </c>
      <c r="AU241">
        <v>19.809999999999999</v>
      </c>
      <c r="AV241">
        <v>15.12</v>
      </c>
    </row>
    <row r="243" spans="1:48" x14ac:dyDescent="0.35">
      <c r="A243" t="s">
        <v>67</v>
      </c>
    </row>
    <row r="244" spans="1:48" x14ac:dyDescent="0.35">
      <c r="A244" t="s">
        <v>68</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c r="AJ244">
        <v>100</v>
      </c>
      <c r="AK244">
        <v>100</v>
      </c>
      <c r="AL244">
        <v>100</v>
      </c>
      <c r="AM244">
        <v>100</v>
      </c>
      <c r="AN244">
        <v>100</v>
      </c>
      <c r="AO244">
        <v>100</v>
      </c>
      <c r="AP244">
        <v>100</v>
      </c>
      <c r="AQ244">
        <v>100</v>
      </c>
      <c r="AR244">
        <v>100</v>
      </c>
      <c r="AS244">
        <v>100</v>
      </c>
      <c r="AT244">
        <v>100</v>
      </c>
      <c r="AU244">
        <v>100</v>
      </c>
      <c r="AV244">
        <v>100</v>
      </c>
    </row>
    <row r="245" spans="1:48" x14ac:dyDescent="0.35">
      <c r="A245" t="s">
        <v>69</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v>62.35</v>
      </c>
      <c r="Y245">
        <v>62.39</v>
      </c>
      <c r="Z245">
        <v>61.59</v>
      </c>
      <c r="AA245">
        <v>61.7</v>
      </c>
      <c r="AB245">
        <v>62.64</v>
      </c>
      <c r="AC245">
        <v>63.92</v>
      </c>
      <c r="AD245">
        <v>66.87</v>
      </c>
      <c r="AE245">
        <v>68.94</v>
      </c>
      <c r="AF245">
        <v>69.69</v>
      </c>
      <c r="AG245">
        <v>68.97</v>
      </c>
      <c r="AH245">
        <v>68.680000000000007</v>
      </c>
      <c r="AI245">
        <v>71.150000000000006</v>
      </c>
      <c r="AJ245">
        <v>70.510000000000005</v>
      </c>
      <c r="AK245">
        <v>71.66</v>
      </c>
      <c r="AL245">
        <v>68.98</v>
      </c>
      <c r="AM245">
        <v>68.75</v>
      </c>
      <c r="AN245">
        <v>70.36</v>
      </c>
      <c r="AO245">
        <v>72.83</v>
      </c>
      <c r="AP245">
        <v>74.95</v>
      </c>
      <c r="AQ245">
        <v>77.260000000000005</v>
      </c>
      <c r="AR245">
        <v>78.83</v>
      </c>
      <c r="AS245">
        <v>81.12</v>
      </c>
      <c r="AT245">
        <v>80.180000000000007</v>
      </c>
      <c r="AU245">
        <v>81.540000000000006</v>
      </c>
      <c r="AV245">
        <v>82.75</v>
      </c>
    </row>
    <row r="246" spans="1:48" x14ac:dyDescent="0.35">
      <c r="A246" t="s">
        <v>70</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v>2.2999999999999998</v>
      </c>
      <c r="Y246">
        <v>2.14</v>
      </c>
      <c r="Z246">
        <v>1.77</v>
      </c>
      <c r="AA246">
        <v>2.36</v>
      </c>
      <c r="AB246">
        <v>2.4500000000000002</v>
      </c>
      <c r="AC246">
        <v>2.25</v>
      </c>
      <c r="AD246">
        <v>2.08</v>
      </c>
      <c r="AE246">
        <v>1.94</v>
      </c>
      <c r="AF246">
        <v>2.04</v>
      </c>
      <c r="AG246">
        <v>1.6</v>
      </c>
      <c r="AH246">
        <v>1.54</v>
      </c>
      <c r="AI246">
        <v>1.25</v>
      </c>
      <c r="AJ246">
        <v>1.49</v>
      </c>
      <c r="AK246">
        <v>1.44</v>
      </c>
      <c r="AL246">
        <v>1.26</v>
      </c>
      <c r="AM246">
        <v>1.35</v>
      </c>
      <c r="AN246">
        <v>1.43</v>
      </c>
      <c r="AO246">
        <v>1.46</v>
      </c>
      <c r="AP246">
        <v>1.4</v>
      </c>
      <c r="AQ246">
        <v>1.25</v>
      </c>
      <c r="AR246">
        <v>1.6</v>
      </c>
      <c r="AS246">
        <v>1.1299999999999999</v>
      </c>
      <c r="AT246">
        <v>1.57</v>
      </c>
      <c r="AU246">
        <v>1.1599999999999999</v>
      </c>
      <c r="AV246">
        <v>1.67</v>
      </c>
    </row>
    <row r="247" spans="1:48" x14ac:dyDescent="0.35">
      <c r="A247" t="s">
        <v>71</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v>35.35</v>
      </c>
      <c r="Y247">
        <v>35.47</v>
      </c>
      <c r="Z247">
        <v>36.64</v>
      </c>
      <c r="AA247">
        <v>35.94</v>
      </c>
      <c r="AB247">
        <v>34.9</v>
      </c>
      <c r="AC247">
        <v>33.82</v>
      </c>
      <c r="AD247">
        <v>31.05</v>
      </c>
      <c r="AE247">
        <v>29.12</v>
      </c>
      <c r="AF247">
        <v>28.27</v>
      </c>
      <c r="AG247">
        <v>29.43</v>
      </c>
      <c r="AH247">
        <v>29.78</v>
      </c>
      <c r="AI247">
        <v>27.6</v>
      </c>
      <c r="AJ247">
        <v>28</v>
      </c>
      <c r="AK247">
        <v>26.9</v>
      </c>
      <c r="AL247">
        <v>29.76</v>
      </c>
      <c r="AM247">
        <v>29.9</v>
      </c>
      <c r="AN247">
        <v>28.21</v>
      </c>
      <c r="AO247">
        <v>25.71</v>
      </c>
      <c r="AP247">
        <v>23.65</v>
      </c>
      <c r="AQ247">
        <v>21.49</v>
      </c>
      <c r="AR247">
        <v>19.579999999999998</v>
      </c>
      <c r="AS247">
        <v>17.75</v>
      </c>
      <c r="AT247">
        <v>18.25</v>
      </c>
      <c r="AU247">
        <v>17.3</v>
      </c>
      <c r="AV247">
        <v>15.58</v>
      </c>
    </row>
    <row r="249" spans="1:48" x14ac:dyDescent="0.35">
      <c r="A249" t="s">
        <v>72</v>
      </c>
    </row>
    <row r="250" spans="1:48" x14ac:dyDescent="0.35">
      <c r="A250" t="s">
        <v>68</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c r="AJ250">
        <v>100</v>
      </c>
      <c r="AK250">
        <v>100</v>
      </c>
      <c r="AL250">
        <v>100</v>
      </c>
      <c r="AM250">
        <v>100</v>
      </c>
      <c r="AN250">
        <v>100</v>
      </c>
      <c r="AO250">
        <v>100</v>
      </c>
      <c r="AP250">
        <v>100</v>
      </c>
      <c r="AQ250">
        <v>100</v>
      </c>
      <c r="AR250">
        <v>100</v>
      </c>
      <c r="AS250">
        <v>100</v>
      </c>
      <c r="AT250">
        <v>100</v>
      </c>
      <c r="AU250">
        <v>100</v>
      </c>
      <c r="AV250">
        <v>100</v>
      </c>
    </row>
    <row r="251" spans="1:48" x14ac:dyDescent="0.35">
      <c r="A251" t="s">
        <v>69</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v>61.76</v>
      </c>
      <c r="Y251">
        <v>61.55</v>
      </c>
      <c r="Z251">
        <v>61.57</v>
      </c>
      <c r="AA251">
        <v>61.71</v>
      </c>
      <c r="AB251">
        <v>64.08</v>
      </c>
      <c r="AC251">
        <v>65.02</v>
      </c>
      <c r="AD251">
        <v>68.31</v>
      </c>
      <c r="AE251">
        <v>68.790000000000006</v>
      </c>
      <c r="AF251">
        <v>69.36</v>
      </c>
      <c r="AG251">
        <v>68.42</v>
      </c>
      <c r="AH251">
        <v>68.66</v>
      </c>
      <c r="AI251">
        <v>70.069999999999993</v>
      </c>
      <c r="AJ251">
        <v>67.959999999999994</v>
      </c>
      <c r="AK251">
        <v>71.08</v>
      </c>
      <c r="AL251">
        <v>68.11</v>
      </c>
      <c r="AM251">
        <v>66.81</v>
      </c>
      <c r="AN251">
        <v>69.81</v>
      </c>
      <c r="AO251">
        <v>70.05</v>
      </c>
      <c r="AP251">
        <v>73.37</v>
      </c>
      <c r="AQ251">
        <v>75.36</v>
      </c>
      <c r="AR251">
        <v>74.73</v>
      </c>
      <c r="AS251">
        <v>78.010000000000005</v>
      </c>
      <c r="AT251">
        <v>75.48</v>
      </c>
      <c r="AU251">
        <v>79.28</v>
      </c>
      <c r="AV251">
        <v>79.77</v>
      </c>
    </row>
    <row r="252" spans="1:48" x14ac:dyDescent="0.35">
      <c r="A252" t="s">
        <v>70</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v>2.68</v>
      </c>
      <c r="Y252">
        <v>3.37</v>
      </c>
      <c r="Z252">
        <v>3.12</v>
      </c>
      <c r="AA252">
        <v>3.06</v>
      </c>
      <c r="AB252">
        <v>2.25</v>
      </c>
      <c r="AC252">
        <v>3.55</v>
      </c>
      <c r="AD252">
        <v>2.6</v>
      </c>
      <c r="AE252">
        <v>2</v>
      </c>
      <c r="AF252">
        <v>2.5099999999999998</v>
      </c>
      <c r="AG252">
        <v>2.04</v>
      </c>
      <c r="AH252">
        <v>2.75</v>
      </c>
      <c r="AI252">
        <v>1.61</v>
      </c>
      <c r="AJ252">
        <v>3.05</v>
      </c>
      <c r="AK252">
        <v>2.19</v>
      </c>
      <c r="AL252">
        <v>2.83</v>
      </c>
      <c r="AM252">
        <v>2.93</v>
      </c>
      <c r="AN252">
        <v>1.99</v>
      </c>
      <c r="AO252">
        <v>1.77</v>
      </c>
      <c r="AP252">
        <v>2.2200000000000002</v>
      </c>
      <c r="AQ252">
        <v>2.19</v>
      </c>
      <c r="AR252">
        <v>3.11</v>
      </c>
      <c r="AS252">
        <v>3.51</v>
      </c>
      <c r="AT252">
        <v>4.6100000000000003</v>
      </c>
      <c r="AU252">
        <v>2.3199999999999998</v>
      </c>
      <c r="AV252">
        <v>3.12</v>
      </c>
    </row>
    <row r="253" spans="1:48" x14ac:dyDescent="0.35">
      <c r="A253" t="s">
        <v>71</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v>35.57</v>
      </c>
      <c r="Y253">
        <v>35.08</v>
      </c>
      <c r="Z253">
        <v>35.31</v>
      </c>
      <c r="AA253">
        <v>35.229999999999997</v>
      </c>
      <c r="AB253">
        <v>33.659999999999997</v>
      </c>
      <c r="AC253">
        <v>31.43</v>
      </c>
      <c r="AD253">
        <v>29.09</v>
      </c>
      <c r="AE253">
        <v>29.21</v>
      </c>
      <c r="AF253">
        <v>28.12</v>
      </c>
      <c r="AG253">
        <v>29.54</v>
      </c>
      <c r="AH253">
        <v>28.58</v>
      </c>
      <c r="AI253">
        <v>28.32</v>
      </c>
      <c r="AJ253">
        <v>28.99</v>
      </c>
      <c r="AK253">
        <v>26.72</v>
      </c>
      <c r="AL253">
        <v>29.05</v>
      </c>
      <c r="AM253">
        <v>30.25</v>
      </c>
      <c r="AN253">
        <v>28.21</v>
      </c>
      <c r="AO253">
        <v>28.18</v>
      </c>
      <c r="AP253">
        <v>24.41</v>
      </c>
      <c r="AQ253">
        <v>22.45</v>
      </c>
      <c r="AR253">
        <v>22.15</v>
      </c>
      <c r="AS253">
        <v>18.48</v>
      </c>
      <c r="AT253">
        <v>19.91</v>
      </c>
      <c r="AU253">
        <v>18.41</v>
      </c>
      <c r="AV253">
        <v>17.11</v>
      </c>
    </row>
    <row r="256" spans="1:48" x14ac:dyDescent="0.35">
      <c r="A256" t="s">
        <v>36</v>
      </c>
    </row>
    <row r="257" spans="1:48" x14ac:dyDescent="0.35">
      <c r="A257" t="s">
        <v>61</v>
      </c>
    </row>
    <row r="258" spans="1:48" x14ac:dyDescent="0.35">
      <c r="A258" t="s">
        <v>52</v>
      </c>
    </row>
    <row r="259" spans="1:48" x14ac:dyDescent="0.35">
      <c r="A259" t="s">
        <v>39</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t="s">
        <v>53</v>
      </c>
      <c r="S259" s="1">
        <v>43983</v>
      </c>
      <c r="T259" s="1">
        <v>44013</v>
      </c>
      <c r="U259" s="1" t="s">
        <v>56</v>
      </c>
      <c r="V259" s="1">
        <v>44075</v>
      </c>
      <c r="W259" s="1">
        <v>44105</v>
      </c>
      <c r="X259" s="1">
        <v>44136</v>
      </c>
      <c r="Y259" s="1">
        <v>44166</v>
      </c>
      <c r="Z259" s="1">
        <v>44197</v>
      </c>
      <c r="AA259" s="1">
        <v>44228</v>
      </c>
      <c r="AB259" s="1">
        <v>44256</v>
      </c>
      <c r="AC259" s="1">
        <v>44287</v>
      </c>
      <c r="AD259" s="1">
        <v>44317</v>
      </c>
      <c r="AE259" s="1">
        <v>44348</v>
      </c>
      <c r="AF259" s="1">
        <v>44378</v>
      </c>
      <c r="AG259" s="1">
        <v>44409</v>
      </c>
      <c r="AH259" s="1">
        <v>44440</v>
      </c>
      <c r="AI259" s="1">
        <v>44470</v>
      </c>
      <c r="AJ259" s="1">
        <v>44501</v>
      </c>
      <c r="AK259" s="1">
        <v>44531</v>
      </c>
      <c r="AL259" s="1">
        <v>44562</v>
      </c>
      <c r="AM259" s="1">
        <v>44593</v>
      </c>
      <c r="AN259" s="1">
        <v>44621</v>
      </c>
      <c r="AO259" s="1">
        <v>44652</v>
      </c>
      <c r="AP259" s="1">
        <v>44682</v>
      </c>
      <c r="AQ259" s="1">
        <v>44713</v>
      </c>
      <c r="AR259" s="1">
        <v>44743</v>
      </c>
      <c r="AS259" s="1">
        <v>44774</v>
      </c>
      <c r="AT259" s="1">
        <v>44805</v>
      </c>
      <c r="AU259" s="1">
        <v>44835</v>
      </c>
      <c r="AV259" s="1">
        <v>44866</v>
      </c>
    </row>
    <row r="260" spans="1:48" x14ac:dyDescent="0.35">
      <c r="A260" t="s">
        <v>62</v>
      </c>
    </row>
    <row r="261" spans="1:48" x14ac:dyDescent="0.35">
      <c r="A261" t="s">
        <v>63</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c r="AJ261">
        <v>100</v>
      </c>
      <c r="AK261">
        <v>100</v>
      </c>
      <c r="AL261">
        <v>100</v>
      </c>
      <c r="AM261">
        <v>100</v>
      </c>
      <c r="AN261">
        <v>100</v>
      </c>
      <c r="AO261">
        <v>100</v>
      </c>
      <c r="AP261">
        <v>100</v>
      </c>
      <c r="AQ261">
        <v>100</v>
      </c>
      <c r="AR261">
        <v>100</v>
      </c>
      <c r="AS261">
        <v>100</v>
      </c>
      <c r="AT261">
        <v>100</v>
      </c>
      <c r="AU261">
        <v>100</v>
      </c>
      <c r="AV261">
        <v>100</v>
      </c>
    </row>
    <row r="262" spans="1:48" x14ac:dyDescent="0.35">
      <c r="A262" t="s">
        <v>64</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v>53.53</v>
      </c>
      <c r="Y262">
        <v>54.46</v>
      </c>
      <c r="Z262">
        <v>51.99</v>
      </c>
      <c r="AA262">
        <v>53.39</v>
      </c>
      <c r="AB262">
        <v>55.24</v>
      </c>
      <c r="AC262">
        <v>57</v>
      </c>
      <c r="AD262">
        <v>59.46</v>
      </c>
      <c r="AE262">
        <v>60</v>
      </c>
      <c r="AF262">
        <v>60.9</v>
      </c>
      <c r="AG262">
        <v>61.46</v>
      </c>
      <c r="AH262">
        <v>61.09</v>
      </c>
      <c r="AI262">
        <v>60.78</v>
      </c>
      <c r="AJ262">
        <v>62.38</v>
      </c>
      <c r="AK262">
        <v>62.33</v>
      </c>
      <c r="AL262">
        <v>60.34</v>
      </c>
      <c r="AM262">
        <v>59.48</v>
      </c>
      <c r="AN262">
        <v>60.94</v>
      </c>
      <c r="AO262">
        <v>62.27</v>
      </c>
      <c r="AP262">
        <v>64.83</v>
      </c>
      <c r="AQ262">
        <v>68.09</v>
      </c>
      <c r="AR262">
        <v>68.27</v>
      </c>
      <c r="AS262">
        <v>70.55</v>
      </c>
      <c r="AT262">
        <v>71.98</v>
      </c>
      <c r="AU262">
        <v>73.41</v>
      </c>
      <c r="AV262">
        <v>75.39</v>
      </c>
    </row>
    <row r="263" spans="1:48" x14ac:dyDescent="0.35">
      <c r="A263" t="s">
        <v>65</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v>4.62</v>
      </c>
      <c r="Y263">
        <v>3.33</v>
      </c>
      <c r="Z263">
        <v>4.7699999999999996</v>
      </c>
      <c r="AA263">
        <v>4.37</v>
      </c>
      <c r="AB263">
        <v>4.5</v>
      </c>
      <c r="AC263">
        <v>4.13</v>
      </c>
      <c r="AD263">
        <v>4.18</v>
      </c>
      <c r="AE263">
        <v>4.58</v>
      </c>
      <c r="AF263">
        <v>5.31</v>
      </c>
      <c r="AG263">
        <v>5.23</v>
      </c>
      <c r="AH263">
        <v>5.43</v>
      </c>
      <c r="AI263">
        <v>5.81</v>
      </c>
      <c r="AJ263">
        <v>4.68</v>
      </c>
      <c r="AK263">
        <v>3.86</v>
      </c>
      <c r="AL263">
        <v>4.7699999999999996</v>
      </c>
      <c r="AM263">
        <v>4.71</v>
      </c>
      <c r="AN263">
        <v>4.6500000000000004</v>
      </c>
      <c r="AO263">
        <v>4.47</v>
      </c>
      <c r="AP263">
        <v>4.8</v>
      </c>
      <c r="AQ263">
        <v>5.0199999999999996</v>
      </c>
      <c r="AR263">
        <v>5.69</v>
      </c>
      <c r="AS263">
        <v>5</v>
      </c>
      <c r="AT263">
        <v>6.23</v>
      </c>
      <c r="AU263">
        <v>5.74</v>
      </c>
      <c r="AV263">
        <v>4.84</v>
      </c>
    </row>
    <row r="264" spans="1:48" x14ac:dyDescent="0.35">
      <c r="A264" t="s">
        <v>66</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v>41.84</v>
      </c>
      <c r="Y264">
        <v>42.22</v>
      </c>
      <c r="Z264">
        <v>43.24</v>
      </c>
      <c r="AA264">
        <v>42.24</v>
      </c>
      <c r="AB264">
        <v>40.26</v>
      </c>
      <c r="AC264">
        <v>38.869999999999997</v>
      </c>
      <c r="AD264">
        <v>36.36</v>
      </c>
      <c r="AE264">
        <v>35.42</v>
      </c>
      <c r="AF264">
        <v>33.799999999999997</v>
      </c>
      <c r="AG264">
        <v>33.32</v>
      </c>
      <c r="AH264">
        <v>33.479999999999997</v>
      </c>
      <c r="AI264">
        <v>33.409999999999997</v>
      </c>
      <c r="AJ264">
        <v>32.94</v>
      </c>
      <c r="AK264">
        <v>33.81</v>
      </c>
      <c r="AL264">
        <v>34.89</v>
      </c>
      <c r="AM264">
        <v>35.81</v>
      </c>
      <c r="AN264">
        <v>34.409999999999997</v>
      </c>
      <c r="AO264">
        <v>33.25</v>
      </c>
      <c r="AP264">
        <v>30.37</v>
      </c>
      <c r="AQ264">
        <v>26.89</v>
      </c>
      <c r="AR264">
        <v>26.04</v>
      </c>
      <c r="AS264">
        <v>24.45</v>
      </c>
      <c r="AT264">
        <v>21.8</v>
      </c>
      <c r="AU264">
        <v>20.85</v>
      </c>
      <c r="AV264">
        <v>19.77</v>
      </c>
    </row>
    <row r="266" spans="1:48" x14ac:dyDescent="0.35">
      <c r="A266" t="s">
        <v>67</v>
      </c>
    </row>
    <row r="267" spans="1:48" x14ac:dyDescent="0.35">
      <c r="A267" t="s">
        <v>68</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c r="AJ267">
        <v>100</v>
      </c>
      <c r="AK267">
        <v>100</v>
      </c>
      <c r="AL267">
        <v>100</v>
      </c>
      <c r="AM267">
        <v>100</v>
      </c>
      <c r="AN267">
        <v>100</v>
      </c>
      <c r="AO267">
        <v>100</v>
      </c>
      <c r="AP267">
        <v>100</v>
      </c>
      <c r="AQ267">
        <v>100</v>
      </c>
      <c r="AR267">
        <v>100</v>
      </c>
      <c r="AS267">
        <v>100</v>
      </c>
      <c r="AT267">
        <v>100</v>
      </c>
      <c r="AU267">
        <v>100</v>
      </c>
      <c r="AV267">
        <v>100</v>
      </c>
    </row>
    <row r="268" spans="1:48" x14ac:dyDescent="0.35">
      <c r="A268" t="s">
        <v>69</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v>58.5</v>
      </c>
      <c r="Y268">
        <v>58.88</v>
      </c>
      <c r="Z268">
        <v>57.16</v>
      </c>
      <c r="AA268">
        <v>57.74</v>
      </c>
      <c r="AB268">
        <v>60.06</v>
      </c>
      <c r="AC268">
        <v>61.03</v>
      </c>
      <c r="AD268">
        <v>64.37</v>
      </c>
      <c r="AE268">
        <v>66.12</v>
      </c>
      <c r="AF268">
        <v>67.680000000000007</v>
      </c>
      <c r="AG268">
        <v>67.37</v>
      </c>
      <c r="AH268">
        <v>66.569999999999993</v>
      </c>
      <c r="AI268">
        <v>67.61</v>
      </c>
      <c r="AJ268">
        <v>67.75</v>
      </c>
      <c r="AK268">
        <v>67.84</v>
      </c>
      <c r="AL268">
        <v>65.45</v>
      </c>
      <c r="AM268">
        <v>66.150000000000006</v>
      </c>
      <c r="AN268">
        <v>66.790000000000006</v>
      </c>
      <c r="AO268">
        <v>69.760000000000005</v>
      </c>
      <c r="AP268">
        <v>71.34</v>
      </c>
      <c r="AQ268">
        <v>74.95</v>
      </c>
      <c r="AR268">
        <v>77.069999999999993</v>
      </c>
      <c r="AS268">
        <v>78.510000000000005</v>
      </c>
      <c r="AT268">
        <v>78.72</v>
      </c>
      <c r="AU268">
        <v>80.09</v>
      </c>
      <c r="AV268">
        <v>81.56</v>
      </c>
    </row>
    <row r="269" spans="1:48" x14ac:dyDescent="0.35">
      <c r="A269" t="s">
        <v>70</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v>1.37</v>
      </c>
      <c r="Y269">
        <v>1.48</v>
      </c>
      <c r="Z269">
        <v>1.44</v>
      </c>
      <c r="AA269">
        <v>1.4</v>
      </c>
      <c r="AB269">
        <v>1.46</v>
      </c>
      <c r="AC269">
        <v>1.45</v>
      </c>
      <c r="AD269">
        <v>1.41</v>
      </c>
      <c r="AE269">
        <v>1.68</v>
      </c>
      <c r="AF269">
        <v>1.56</v>
      </c>
      <c r="AG269">
        <v>1.54</v>
      </c>
      <c r="AH269">
        <v>1.35</v>
      </c>
      <c r="AI269">
        <v>1.1200000000000001</v>
      </c>
      <c r="AJ269">
        <v>1.29</v>
      </c>
      <c r="AK269">
        <v>1.34</v>
      </c>
      <c r="AL269">
        <v>1.32</v>
      </c>
      <c r="AM269">
        <v>1.24</v>
      </c>
      <c r="AN269">
        <v>1.22</v>
      </c>
      <c r="AO269">
        <v>1.27</v>
      </c>
      <c r="AP269">
        <v>1.32</v>
      </c>
      <c r="AQ269">
        <v>1.29</v>
      </c>
      <c r="AR269">
        <v>1.28</v>
      </c>
      <c r="AS269">
        <v>1.25</v>
      </c>
      <c r="AT269">
        <v>1.23</v>
      </c>
      <c r="AU269">
        <v>1.1399999999999999</v>
      </c>
      <c r="AV269">
        <v>1.1499999999999999</v>
      </c>
    </row>
    <row r="270" spans="1:48" x14ac:dyDescent="0.35">
      <c r="A270" t="s">
        <v>71</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v>40.130000000000003</v>
      </c>
      <c r="Y270">
        <v>39.64</v>
      </c>
      <c r="Z270">
        <v>41.4</v>
      </c>
      <c r="AA270">
        <v>40.86</v>
      </c>
      <c r="AB270">
        <v>38.49</v>
      </c>
      <c r="AC270">
        <v>37.520000000000003</v>
      </c>
      <c r="AD270">
        <v>34.22</v>
      </c>
      <c r="AE270">
        <v>32.200000000000003</v>
      </c>
      <c r="AF270">
        <v>30.76</v>
      </c>
      <c r="AG270">
        <v>31.08</v>
      </c>
      <c r="AH270">
        <v>32.090000000000003</v>
      </c>
      <c r="AI270">
        <v>31.27</v>
      </c>
      <c r="AJ270">
        <v>30.96</v>
      </c>
      <c r="AK270">
        <v>30.82</v>
      </c>
      <c r="AL270">
        <v>33.229999999999997</v>
      </c>
      <c r="AM270">
        <v>32.61</v>
      </c>
      <c r="AN270">
        <v>31.99</v>
      </c>
      <c r="AO270">
        <v>28.97</v>
      </c>
      <c r="AP270">
        <v>27.35</v>
      </c>
      <c r="AQ270">
        <v>23.76</v>
      </c>
      <c r="AR270">
        <v>21.66</v>
      </c>
      <c r="AS270">
        <v>20.23</v>
      </c>
      <c r="AT270">
        <v>20.05</v>
      </c>
      <c r="AU270">
        <v>18.78</v>
      </c>
      <c r="AV270">
        <v>17.29</v>
      </c>
    </row>
    <row r="272" spans="1:48" x14ac:dyDescent="0.35">
      <c r="A272" t="s">
        <v>72</v>
      </c>
    </row>
    <row r="273" spans="1:48" x14ac:dyDescent="0.35">
      <c r="A273" t="s">
        <v>68</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c r="AJ273">
        <v>100</v>
      </c>
      <c r="AK273">
        <v>100</v>
      </c>
      <c r="AL273">
        <v>100</v>
      </c>
      <c r="AM273">
        <v>100</v>
      </c>
      <c r="AN273">
        <v>100</v>
      </c>
      <c r="AO273">
        <v>100</v>
      </c>
      <c r="AP273">
        <v>100</v>
      </c>
      <c r="AQ273">
        <v>100</v>
      </c>
      <c r="AR273">
        <v>100</v>
      </c>
      <c r="AS273">
        <v>100</v>
      </c>
      <c r="AT273">
        <v>100</v>
      </c>
      <c r="AU273">
        <v>100</v>
      </c>
      <c r="AV273">
        <v>100</v>
      </c>
    </row>
    <row r="274" spans="1:48" x14ac:dyDescent="0.35">
      <c r="A274" t="s">
        <v>69</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v>57.4</v>
      </c>
      <c r="Y274">
        <v>57.03</v>
      </c>
      <c r="Z274">
        <v>54.89</v>
      </c>
      <c r="AA274">
        <v>56.14</v>
      </c>
      <c r="AB274">
        <v>58.13</v>
      </c>
      <c r="AC274">
        <v>58.87</v>
      </c>
      <c r="AD274">
        <v>62.42</v>
      </c>
      <c r="AE274">
        <v>61.86</v>
      </c>
      <c r="AF274">
        <v>65.790000000000006</v>
      </c>
      <c r="AG274">
        <v>63.92</v>
      </c>
      <c r="AH274">
        <v>63.88</v>
      </c>
      <c r="AI274">
        <v>64.900000000000006</v>
      </c>
      <c r="AJ274">
        <v>64.45</v>
      </c>
      <c r="AK274">
        <v>65.06</v>
      </c>
      <c r="AL274">
        <v>62.98</v>
      </c>
      <c r="AM274">
        <v>63.48</v>
      </c>
      <c r="AN274">
        <v>64.95</v>
      </c>
      <c r="AO274">
        <v>67.44</v>
      </c>
      <c r="AP274">
        <v>69.2</v>
      </c>
      <c r="AQ274">
        <v>71.959999999999994</v>
      </c>
      <c r="AR274">
        <v>72.56</v>
      </c>
      <c r="AS274">
        <v>75.760000000000005</v>
      </c>
      <c r="AT274">
        <v>76.040000000000006</v>
      </c>
      <c r="AU274">
        <v>77.510000000000005</v>
      </c>
      <c r="AV274">
        <v>79.62</v>
      </c>
    </row>
    <row r="275" spans="1:48" x14ac:dyDescent="0.35">
      <c r="A275" t="s">
        <v>70</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v>4.4000000000000004</v>
      </c>
      <c r="Y275">
        <v>4.25</v>
      </c>
      <c r="Z275">
        <v>5.27</v>
      </c>
      <c r="AA275">
        <v>4.82</v>
      </c>
      <c r="AB275">
        <v>4.42</v>
      </c>
      <c r="AC275">
        <v>4.6900000000000004</v>
      </c>
      <c r="AD275">
        <v>5.63</v>
      </c>
      <c r="AE275">
        <v>6.1</v>
      </c>
      <c r="AF275">
        <v>4.9400000000000004</v>
      </c>
      <c r="AG275">
        <v>5.41</v>
      </c>
      <c r="AH275">
        <v>5.76</v>
      </c>
      <c r="AI275">
        <v>5.04</v>
      </c>
      <c r="AJ275">
        <v>4.66</v>
      </c>
      <c r="AK275">
        <v>4.95</v>
      </c>
      <c r="AL275">
        <v>5.51</v>
      </c>
      <c r="AM275">
        <v>4.46</v>
      </c>
      <c r="AN275">
        <v>5.08</v>
      </c>
      <c r="AO275">
        <v>4.25</v>
      </c>
      <c r="AP275">
        <v>4.76</v>
      </c>
      <c r="AQ275">
        <v>4.7</v>
      </c>
      <c r="AR275">
        <v>4.82</v>
      </c>
      <c r="AS275">
        <v>4.1900000000000004</v>
      </c>
      <c r="AT275">
        <v>3.94</v>
      </c>
      <c r="AU275">
        <v>3.18</v>
      </c>
      <c r="AV275">
        <v>3.22</v>
      </c>
    </row>
    <row r="276" spans="1:48" x14ac:dyDescent="0.35">
      <c r="A276" t="s">
        <v>71</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v>38.200000000000003</v>
      </c>
      <c r="Y276">
        <v>38.72</v>
      </c>
      <c r="Z276">
        <v>39.840000000000003</v>
      </c>
      <c r="AA276">
        <v>39.04</v>
      </c>
      <c r="AB276">
        <v>37.46</v>
      </c>
      <c r="AC276">
        <v>36.44</v>
      </c>
      <c r="AD276">
        <v>31.94</v>
      </c>
      <c r="AE276">
        <v>32.04</v>
      </c>
      <c r="AF276">
        <v>29.27</v>
      </c>
      <c r="AG276">
        <v>30.67</v>
      </c>
      <c r="AH276">
        <v>30.36</v>
      </c>
      <c r="AI276">
        <v>30.06</v>
      </c>
      <c r="AJ276">
        <v>30.89</v>
      </c>
      <c r="AK276">
        <v>29.99</v>
      </c>
      <c r="AL276">
        <v>31.52</v>
      </c>
      <c r="AM276">
        <v>32.06</v>
      </c>
      <c r="AN276">
        <v>29.97</v>
      </c>
      <c r="AO276">
        <v>28.32</v>
      </c>
      <c r="AP276">
        <v>26.04</v>
      </c>
      <c r="AQ276">
        <v>23.34</v>
      </c>
      <c r="AR276">
        <v>22.62</v>
      </c>
      <c r="AS276">
        <v>20.05</v>
      </c>
      <c r="AT276">
        <v>20.010000000000002</v>
      </c>
      <c r="AU276">
        <v>19.309999999999999</v>
      </c>
      <c r="AV276">
        <v>17.16</v>
      </c>
    </row>
    <row r="279" spans="1:48" x14ac:dyDescent="0.35">
      <c r="A279" t="s">
        <v>36</v>
      </c>
    </row>
    <row r="280" spans="1:48" x14ac:dyDescent="0.35">
      <c r="A280" t="s">
        <v>61</v>
      </c>
    </row>
    <row r="281" spans="1:48" x14ac:dyDescent="0.35">
      <c r="A281" t="s">
        <v>54</v>
      </c>
    </row>
    <row r="282" spans="1:48" x14ac:dyDescent="0.35">
      <c r="A282" t="s">
        <v>39</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t="s">
        <v>53</v>
      </c>
      <c r="S282" s="1">
        <v>43983</v>
      </c>
      <c r="T282" s="1">
        <v>44013</v>
      </c>
      <c r="U282" s="1" t="s">
        <v>56</v>
      </c>
      <c r="V282" s="1">
        <v>44075</v>
      </c>
      <c r="W282" s="1">
        <v>44105</v>
      </c>
      <c r="X282" s="1">
        <v>44136</v>
      </c>
      <c r="Y282" s="1">
        <v>44166</v>
      </c>
      <c r="Z282" s="1">
        <v>44197</v>
      </c>
      <c r="AA282" s="1">
        <v>44228</v>
      </c>
      <c r="AB282" s="1">
        <v>44256</v>
      </c>
      <c r="AC282" s="1">
        <v>44287</v>
      </c>
      <c r="AD282" s="1">
        <v>44317</v>
      </c>
      <c r="AE282" s="1">
        <v>44348</v>
      </c>
      <c r="AF282" s="1">
        <v>44378</v>
      </c>
      <c r="AG282" s="1">
        <v>44409</v>
      </c>
      <c r="AH282" s="1">
        <v>44440</v>
      </c>
      <c r="AI282" s="1">
        <v>44470</v>
      </c>
      <c r="AJ282" s="1">
        <v>44501</v>
      </c>
      <c r="AK282" s="1">
        <v>44531</v>
      </c>
      <c r="AL282" s="1">
        <v>44562</v>
      </c>
      <c r="AM282" s="1">
        <v>44593</v>
      </c>
      <c r="AN282" s="1">
        <v>44621</v>
      </c>
      <c r="AO282" s="1">
        <v>44652</v>
      </c>
      <c r="AP282" s="1">
        <v>44682</v>
      </c>
      <c r="AQ282" s="1">
        <v>44713</v>
      </c>
      <c r="AR282" s="1">
        <v>44743</v>
      </c>
      <c r="AS282" s="1">
        <v>44774</v>
      </c>
      <c r="AT282" s="1">
        <v>44805</v>
      </c>
      <c r="AU282" s="1">
        <v>44835</v>
      </c>
      <c r="AV282" s="1">
        <v>44866</v>
      </c>
    </row>
    <row r="283" spans="1:48" x14ac:dyDescent="0.35">
      <c r="A283" t="s">
        <v>62</v>
      </c>
    </row>
    <row r="284" spans="1:48" x14ac:dyDescent="0.35">
      <c r="A284" t="s">
        <v>63</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c r="AJ284">
        <v>100</v>
      </c>
      <c r="AK284">
        <v>100</v>
      </c>
      <c r="AL284">
        <v>100</v>
      </c>
      <c r="AM284">
        <v>100</v>
      </c>
      <c r="AN284">
        <v>100</v>
      </c>
      <c r="AO284">
        <v>100</v>
      </c>
      <c r="AP284">
        <v>100</v>
      </c>
      <c r="AQ284">
        <v>100</v>
      </c>
      <c r="AR284">
        <v>100</v>
      </c>
      <c r="AS284">
        <v>100</v>
      </c>
      <c r="AT284">
        <v>100</v>
      </c>
      <c r="AU284">
        <v>100</v>
      </c>
      <c r="AV284">
        <v>100</v>
      </c>
    </row>
    <row r="285" spans="1:48" x14ac:dyDescent="0.35">
      <c r="A285" t="s">
        <v>64</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v>51.19</v>
      </c>
      <c r="Y285">
        <v>57.63</v>
      </c>
      <c r="Z285">
        <v>50.05</v>
      </c>
      <c r="AA285">
        <v>53</v>
      </c>
      <c r="AB285">
        <v>55.43</v>
      </c>
      <c r="AC285">
        <v>57.4</v>
      </c>
      <c r="AD285">
        <v>61.49</v>
      </c>
      <c r="AE285">
        <v>64.03</v>
      </c>
      <c r="AF285">
        <v>61.52</v>
      </c>
      <c r="AG285">
        <v>58.86</v>
      </c>
      <c r="AH285">
        <v>58.71</v>
      </c>
      <c r="AI285">
        <v>62.51</v>
      </c>
      <c r="AJ285">
        <v>62.85</v>
      </c>
      <c r="AK285">
        <v>62</v>
      </c>
      <c r="AL285">
        <v>60.47</v>
      </c>
      <c r="AM285">
        <v>56.71</v>
      </c>
      <c r="AN285">
        <v>65.25</v>
      </c>
      <c r="AO285">
        <v>62.06</v>
      </c>
      <c r="AP285">
        <v>60.56</v>
      </c>
      <c r="AQ285">
        <v>66.52</v>
      </c>
      <c r="AR285">
        <v>69.430000000000007</v>
      </c>
      <c r="AS285">
        <v>70.099999999999994</v>
      </c>
      <c r="AT285">
        <v>69.040000000000006</v>
      </c>
      <c r="AU285">
        <v>69.95</v>
      </c>
      <c r="AV285">
        <v>74.62</v>
      </c>
    </row>
    <row r="286" spans="1:48" x14ac:dyDescent="0.35">
      <c r="A286" t="s">
        <v>65</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v>13.77</v>
      </c>
      <c r="Y286">
        <v>8.49</v>
      </c>
      <c r="Z286">
        <v>12.18</v>
      </c>
      <c r="AA286">
        <v>11.38</v>
      </c>
      <c r="AB286">
        <v>9.44</v>
      </c>
      <c r="AC286">
        <v>8.14</v>
      </c>
      <c r="AD286">
        <v>7.66</v>
      </c>
      <c r="AE286">
        <v>6.33</v>
      </c>
      <c r="AF286">
        <v>7.13</v>
      </c>
      <c r="AG286">
        <v>9.18</v>
      </c>
      <c r="AH286">
        <v>8.9</v>
      </c>
      <c r="AI286">
        <v>8.14</v>
      </c>
      <c r="AJ286">
        <v>7.25</v>
      </c>
      <c r="AK286">
        <v>8.56</v>
      </c>
      <c r="AL286">
        <v>8.33</v>
      </c>
      <c r="AM286">
        <v>9.9700000000000006</v>
      </c>
      <c r="AN286">
        <v>7.61</v>
      </c>
      <c r="AO286">
        <v>8.09</v>
      </c>
      <c r="AP286">
        <v>10.14</v>
      </c>
      <c r="AQ286">
        <v>10.49</v>
      </c>
      <c r="AR286">
        <v>9.7200000000000006</v>
      </c>
      <c r="AS286">
        <v>12.12</v>
      </c>
      <c r="AT286">
        <v>13.04</v>
      </c>
      <c r="AU286">
        <v>10.99</v>
      </c>
      <c r="AV286">
        <v>12.46</v>
      </c>
    </row>
    <row r="287" spans="1:48" x14ac:dyDescent="0.35">
      <c r="A287" t="s">
        <v>66</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v>35.04</v>
      </c>
      <c r="Y287">
        <v>33.880000000000003</v>
      </c>
      <c r="Z287">
        <v>37.76</v>
      </c>
      <c r="AA287">
        <v>35.619999999999997</v>
      </c>
      <c r="AB287">
        <v>35.130000000000003</v>
      </c>
      <c r="AC287">
        <v>34.46</v>
      </c>
      <c r="AD287">
        <v>30.85</v>
      </c>
      <c r="AE287">
        <v>29.64</v>
      </c>
      <c r="AF287">
        <v>31.35</v>
      </c>
      <c r="AG287">
        <v>31.96</v>
      </c>
      <c r="AH287">
        <v>32.39</v>
      </c>
      <c r="AI287">
        <v>29.35</v>
      </c>
      <c r="AJ287">
        <v>29.89</v>
      </c>
      <c r="AK287">
        <v>29.44</v>
      </c>
      <c r="AL287">
        <v>31.19</v>
      </c>
      <c r="AM287">
        <v>33.32</v>
      </c>
      <c r="AN287">
        <v>27.14</v>
      </c>
      <c r="AO287">
        <v>29.85</v>
      </c>
      <c r="AP287">
        <v>29.3</v>
      </c>
      <c r="AQ287">
        <v>22.99</v>
      </c>
      <c r="AR287">
        <v>20.84</v>
      </c>
      <c r="AS287">
        <v>17.78</v>
      </c>
      <c r="AT287">
        <v>17.93</v>
      </c>
      <c r="AU287">
        <v>19.05</v>
      </c>
      <c r="AV287">
        <v>12.92</v>
      </c>
    </row>
    <row r="289" spans="1:48" x14ac:dyDescent="0.35">
      <c r="A289" t="s">
        <v>67</v>
      </c>
    </row>
    <row r="290" spans="1:48" x14ac:dyDescent="0.35">
      <c r="A290" t="s">
        <v>68</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c r="AJ290">
        <v>100</v>
      </c>
      <c r="AK290">
        <v>100</v>
      </c>
      <c r="AL290">
        <v>100</v>
      </c>
      <c r="AM290">
        <v>100</v>
      </c>
      <c r="AN290">
        <v>100</v>
      </c>
      <c r="AO290">
        <v>100</v>
      </c>
      <c r="AP290">
        <v>100</v>
      </c>
      <c r="AQ290">
        <v>100</v>
      </c>
      <c r="AR290">
        <v>100</v>
      </c>
      <c r="AS290">
        <v>100</v>
      </c>
      <c r="AT290">
        <v>100</v>
      </c>
      <c r="AU290">
        <v>100</v>
      </c>
      <c r="AV290">
        <v>100</v>
      </c>
    </row>
    <row r="291" spans="1:48" x14ac:dyDescent="0.35">
      <c r="A291" t="s">
        <v>69</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v>61.28</v>
      </c>
      <c r="Y291">
        <v>60.51</v>
      </c>
      <c r="Z291">
        <v>62.07</v>
      </c>
      <c r="AA291">
        <v>61.12</v>
      </c>
      <c r="AB291">
        <v>62.31</v>
      </c>
      <c r="AC291">
        <v>65.14</v>
      </c>
      <c r="AD291">
        <v>67.88</v>
      </c>
      <c r="AE291">
        <v>68.349999999999994</v>
      </c>
      <c r="AF291">
        <v>70.84</v>
      </c>
      <c r="AG291">
        <v>72.02</v>
      </c>
      <c r="AH291">
        <v>69.67</v>
      </c>
      <c r="AI291">
        <v>71.64</v>
      </c>
      <c r="AJ291">
        <v>70.63</v>
      </c>
      <c r="AK291">
        <v>71.66</v>
      </c>
      <c r="AL291">
        <v>67.87</v>
      </c>
      <c r="AM291">
        <v>67.849999999999994</v>
      </c>
      <c r="AN291">
        <v>70.78</v>
      </c>
      <c r="AO291">
        <v>71.94</v>
      </c>
      <c r="AP291">
        <v>74.25</v>
      </c>
      <c r="AQ291">
        <v>75.87</v>
      </c>
      <c r="AR291">
        <v>76.09</v>
      </c>
      <c r="AS291">
        <v>78.09</v>
      </c>
      <c r="AT291">
        <v>76.709999999999994</v>
      </c>
      <c r="AU291">
        <v>79.89</v>
      </c>
      <c r="AV291">
        <v>80.41</v>
      </c>
    </row>
    <row r="292" spans="1:48" x14ac:dyDescent="0.35">
      <c r="A292" t="s">
        <v>70</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v>5.1100000000000003</v>
      </c>
      <c r="Y292">
        <v>4.42</v>
      </c>
      <c r="Z292">
        <v>4.0999999999999996</v>
      </c>
      <c r="AA292">
        <v>3.98</v>
      </c>
      <c r="AB292">
        <v>3.98</v>
      </c>
      <c r="AC292">
        <v>2.89</v>
      </c>
      <c r="AD292">
        <v>3.53</v>
      </c>
      <c r="AE292">
        <v>2.96</v>
      </c>
      <c r="AF292">
        <v>2.86</v>
      </c>
      <c r="AG292">
        <v>2.4500000000000002</v>
      </c>
      <c r="AH292">
        <v>3.1</v>
      </c>
      <c r="AI292">
        <v>3.56</v>
      </c>
      <c r="AJ292">
        <v>3.6</v>
      </c>
      <c r="AK292">
        <v>2.23</v>
      </c>
      <c r="AL292">
        <v>3.36</v>
      </c>
      <c r="AM292">
        <v>3.62</v>
      </c>
      <c r="AN292">
        <v>3.49</v>
      </c>
      <c r="AO292">
        <v>2.58</v>
      </c>
      <c r="AP292">
        <v>3.99</v>
      </c>
      <c r="AQ292">
        <v>3.67</v>
      </c>
      <c r="AR292">
        <v>4.5</v>
      </c>
      <c r="AS292">
        <v>4.53</v>
      </c>
      <c r="AT292">
        <v>4.57</v>
      </c>
      <c r="AU292">
        <v>4.2699999999999996</v>
      </c>
      <c r="AV292">
        <v>4.53</v>
      </c>
    </row>
    <row r="293" spans="1:48" x14ac:dyDescent="0.35">
      <c r="A293" t="s">
        <v>71</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v>33.61</v>
      </c>
      <c r="Y293">
        <v>35.07</v>
      </c>
      <c r="Z293">
        <v>33.83</v>
      </c>
      <c r="AA293">
        <v>34.909999999999997</v>
      </c>
      <c r="AB293">
        <v>33.71</v>
      </c>
      <c r="AC293">
        <v>31.97</v>
      </c>
      <c r="AD293">
        <v>28.6</v>
      </c>
      <c r="AE293">
        <v>28.68</v>
      </c>
      <c r="AF293">
        <v>26.3</v>
      </c>
      <c r="AG293">
        <v>25.53</v>
      </c>
      <c r="AH293">
        <v>27.23</v>
      </c>
      <c r="AI293">
        <v>24.81</v>
      </c>
      <c r="AJ293">
        <v>25.77</v>
      </c>
      <c r="AK293">
        <v>26.11</v>
      </c>
      <c r="AL293">
        <v>28.77</v>
      </c>
      <c r="AM293">
        <v>28.53</v>
      </c>
      <c r="AN293">
        <v>25.73</v>
      </c>
      <c r="AO293">
        <v>25.48</v>
      </c>
      <c r="AP293">
        <v>21.76</v>
      </c>
      <c r="AQ293">
        <v>20.45</v>
      </c>
      <c r="AR293">
        <v>19.41</v>
      </c>
      <c r="AS293">
        <v>17.38</v>
      </c>
      <c r="AT293">
        <v>18.72</v>
      </c>
      <c r="AU293">
        <v>15.84</v>
      </c>
      <c r="AV293">
        <v>15.07</v>
      </c>
    </row>
    <row r="295" spans="1:48" x14ac:dyDescent="0.35">
      <c r="A295" t="s">
        <v>72</v>
      </c>
    </row>
    <row r="296" spans="1:48" x14ac:dyDescent="0.35">
      <c r="A296" t="s">
        <v>68</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c r="AJ296">
        <v>100</v>
      </c>
      <c r="AK296">
        <v>100</v>
      </c>
      <c r="AL296">
        <v>100</v>
      </c>
      <c r="AM296">
        <v>100</v>
      </c>
      <c r="AN296">
        <v>100</v>
      </c>
      <c r="AO296">
        <v>100</v>
      </c>
      <c r="AP296">
        <v>100</v>
      </c>
      <c r="AQ296">
        <v>100</v>
      </c>
      <c r="AR296">
        <v>100</v>
      </c>
      <c r="AS296">
        <v>100</v>
      </c>
      <c r="AT296">
        <v>100</v>
      </c>
      <c r="AU296">
        <v>100</v>
      </c>
      <c r="AV296">
        <v>100</v>
      </c>
    </row>
    <row r="297" spans="1:48" x14ac:dyDescent="0.35">
      <c r="A297" t="s">
        <v>69</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v>60.13</v>
      </c>
      <c r="Y297">
        <v>61.83</v>
      </c>
      <c r="Z297">
        <v>59.66</v>
      </c>
      <c r="AA297">
        <v>61.22</v>
      </c>
      <c r="AB297">
        <v>64</v>
      </c>
      <c r="AC297">
        <v>67.959999999999994</v>
      </c>
      <c r="AD297">
        <v>69.78</v>
      </c>
      <c r="AE297">
        <v>66.42</v>
      </c>
      <c r="AF297">
        <v>68.38</v>
      </c>
      <c r="AG297">
        <v>64.92</v>
      </c>
      <c r="AH297">
        <v>68.17</v>
      </c>
      <c r="AI297">
        <v>71.3</v>
      </c>
      <c r="AJ297">
        <v>72.03</v>
      </c>
      <c r="AK297">
        <v>71.959999999999994</v>
      </c>
      <c r="AL297">
        <v>65.260000000000005</v>
      </c>
      <c r="AM297">
        <v>68.13</v>
      </c>
      <c r="AN297">
        <v>67.430000000000007</v>
      </c>
      <c r="AO297">
        <v>67.709999999999994</v>
      </c>
      <c r="AP297">
        <v>71.17</v>
      </c>
      <c r="AQ297">
        <v>74.81</v>
      </c>
      <c r="AR297">
        <v>74.41</v>
      </c>
      <c r="AS297">
        <v>78.400000000000006</v>
      </c>
      <c r="AT297">
        <v>74.14</v>
      </c>
      <c r="AU297">
        <v>77.38</v>
      </c>
      <c r="AV297">
        <v>77.97</v>
      </c>
    </row>
    <row r="298" spans="1:48" x14ac:dyDescent="0.35">
      <c r="A298" t="s">
        <v>70</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v>5.15</v>
      </c>
      <c r="Y298">
        <v>4.4800000000000004</v>
      </c>
      <c r="Z298">
        <v>5.6</v>
      </c>
      <c r="AA298">
        <v>2.97</v>
      </c>
      <c r="AB298">
        <v>4.28</v>
      </c>
      <c r="AC298">
        <v>2.86</v>
      </c>
      <c r="AD298">
        <v>2.83</v>
      </c>
      <c r="AE298">
        <v>2.31</v>
      </c>
      <c r="AF298">
        <v>2.5299999999999998</v>
      </c>
      <c r="AG298">
        <v>2.61</v>
      </c>
      <c r="AH298">
        <v>3.71</v>
      </c>
      <c r="AI298">
        <v>3.42</v>
      </c>
      <c r="AJ298">
        <v>2</v>
      </c>
      <c r="AK298">
        <v>1.32</v>
      </c>
      <c r="AL298">
        <v>2.5099999999999998</v>
      </c>
      <c r="AM298">
        <v>4.0599999999999996</v>
      </c>
      <c r="AN298">
        <v>3.1</v>
      </c>
      <c r="AO298">
        <v>2.35</v>
      </c>
      <c r="AP298">
        <v>4.6100000000000003</v>
      </c>
      <c r="AQ298">
        <v>5.21</v>
      </c>
      <c r="AR298">
        <v>7.23</v>
      </c>
      <c r="AS298">
        <v>5.81</v>
      </c>
      <c r="AT298">
        <v>6.61</v>
      </c>
      <c r="AU298">
        <v>6.6</v>
      </c>
      <c r="AV298">
        <v>4.5</v>
      </c>
    </row>
    <row r="299" spans="1:48" x14ac:dyDescent="0.35">
      <c r="A299" t="s">
        <v>71</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v>34.72</v>
      </c>
      <c r="Y299">
        <v>33.69</v>
      </c>
      <c r="Z299">
        <v>34.729999999999997</v>
      </c>
      <c r="AA299">
        <v>35.799999999999997</v>
      </c>
      <c r="AB299">
        <v>31.72</v>
      </c>
      <c r="AC299">
        <v>29.18</v>
      </c>
      <c r="AD299">
        <v>27.4</v>
      </c>
      <c r="AE299">
        <v>31.27</v>
      </c>
      <c r="AF299">
        <v>29.09</v>
      </c>
      <c r="AG299">
        <v>32.47</v>
      </c>
      <c r="AH299">
        <v>28.11</v>
      </c>
      <c r="AI299">
        <v>25.28</v>
      </c>
      <c r="AJ299">
        <v>25.97</v>
      </c>
      <c r="AK299">
        <v>26.72</v>
      </c>
      <c r="AL299">
        <v>32.22</v>
      </c>
      <c r="AM299">
        <v>27.81</v>
      </c>
      <c r="AN299">
        <v>29.48</v>
      </c>
      <c r="AO299">
        <v>29.95</v>
      </c>
      <c r="AP299">
        <v>24.22</v>
      </c>
      <c r="AQ299">
        <v>19.98</v>
      </c>
      <c r="AR299">
        <v>18.36</v>
      </c>
      <c r="AS299">
        <v>15.79</v>
      </c>
      <c r="AT299">
        <v>19.260000000000002</v>
      </c>
      <c r="AU299">
        <v>16.02</v>
      </c>
      <c r="AV299">
        <v>17.53</v>
      </c>
    </row>
    <row r="302" spans="1:48" x14ac:dyDescent="0.35">
      <c r="A302" t="s">
        <v>36</v>
      </c>
    </row>
    <row r="303" spans="1:48" x14ac:dyDescent="0.35">
      <c r="A303" t="s">
        <v>61</v>
      </c>
    </row>
    <row r="304" spans="1:48" x14ac:dyDescent="0.35">
      <c r="A304" t="s">
        <v>55</v>
      </c>
    </row>
    <row r="305" spans="1:48" x14ac:dyDescent="0.35">
      <c r="A305" t="s">
        <v>39</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t="s">
        <v>53</v>
      </c>
      <c r="S305" s="1">
        <v>43983</v>
      </c>
      <c r="T305" s="1">
        <v>44013</v>
      </c>
      <c r="U305" s="1" t="s">
        <v>56</v>
      </c>
      <c r="V305" s="1">
        <v>44075</v>
      </c>
      <c r="W305" s="1">
        <v>44105</v>
      </c>
      <c r="X305" s="1">
        <v>44136</v>
      </c>
      <c r="Y305" s="1">
        <v>44166</v>
      </c>
      <c r="Z305" s="1">
        <v>44197</v>
      </c>
      <c r="AA305" s="1">
        <v>44228</v>
      </c>
      <c r="AB305" s="1">
        <v>44256</v>
      </c>
      <c r="AC305" s="1">
        <v>44287</v>
      </c>
      <c r="AD305" s="1">
        <v>44317</v>
      </c>
      <c r="AE305" s="1">
        <v>44348</v>
      </c>
      <c r="AF305" s="1">
        <v>44378</v>
      </c>
      <c r="AG305" s="1">
        <v>44409</v>
      </c>
      <c r="AH305" s="1">
        <v>44440</v>
      </c>
      <c r="AI305" s="1">
        <v>44470</v>
      </c>
      <c r="AJ305" s="1">
        <v>44501</v>
      </c>
      <c r="AK305" s="1">
        <v>44531</v>
      </c>
      <c r="AL305" s="1">
        <v>44562</v>
      </c>
      <c r="AM305" s="1">
        <v>44593</v>
      </c>
      <c r="AN305" s="1">
        <v>44621</v>
      </c>
      <c r="AO305" s="1">
        <v>44652</v>
      </c>
      <c r="AP305" s="1">
        <v>44682</v>
      </c>
      <c r="AQ305" s="1">
        <v>44713</v>
      </c>
      <c r="AR305" s="1">
        <v>44743</v>
      </c>
      <c r="AS305" s="1">
        <v>44774</v>
      </c>
      <c r="AT305" s="1">
        <v>44805</v>
      </c>
      <c r="AU305" s="1">
        <v>44835</v>
      </c>
      <c r="AV305" s="1">
        <v>44866</v>
      </c>
    </row>
    <row r="306" spans="1:48" x14ac:dyDescent="0.35">
      <c r="A306" t="s">
        <v>62</v>
      </c>
    </row>
    <row r="307" spans="1:48" x14ac:dyDescent="0.35">
      <c r="A307" t="s">
        <v>63</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c r="AJ307">
        <v>100</v>
      </c>
      <c r="AK307">
        <v>100</v>
      </c>
      <c r="AL307">
        <v>100</v>
      </c>
      <c r="AM307">
        <v>100</v>
      </c>
      <c r="AN307">
        <v>100</v>
      </c>
      <c r="AO307">
        <v>100</v>
      </c>
      <c r="AP307">
        <v>100</v>
      </c>
      <c r="AQ307">
        <v>100</v>
      </c>
      <c r="AR307">
        <v>100</v>
      </c>
      <c r="AS307">
        <v>100</v>
      </c>
      <c r="AT307">
        <v>100</v>
      </c>
      <c r="AU307">
        <v>100</v>
      </c>
      <c r="AV307">
        <v>100</v>
      </c>
    </row>
    <row r="308" spans="1:48" x14ac:dyDescent="0.35">
      <c r="A308" t="s">
        <v>64</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v>40.880000000000003</v>
      </c>
      <c r="Y308">
        <v>50.78</v>
      </c>
      <c r="Z308">
        <v>42.01</v>
      </c>
      <c r="AA308">
        <v>42.9</v>
      </c>
      <c r="AB308">
        <v>48.41</v>
      </c>
      <c r="AC308">
        <v>45.67</v>
      </c>
      <c r="AD308">
        <v>53.99</v>
      </c>
      <c r="AE308">
        <v>58.46</v>
      </c>
      <c r="AF308">
        <v>51.57</v>
      </c>
      <c r="AG308">
        <v>54.7</v>
      </c>
      <c r="AH308">
        <v>49.91</v>
      </c>
      <c r="AI308">
        <v>55.31</v>
      </c>
      <c r="AJ308">
        <v>56.24</v>
      </c>
      <c r="AK308">
        <v>56.12</v>
      </c>
      <c r="AL308">
        <v>53.36</v>
      </c>
      <c r="AM308">
        <v>48.69</v>
      </c>
      <c r="AN308">
        <v>55.94</v>
      </c>
      <c r="AO308">
        <v>54.79</v>
      </c>
      <c r="AP308">
        <v>55.67</v>
      </c>
      <c r="AQ308">
        <v>60.68</v>
      </c>
      <c r="AR308">
        <v>61.55</v>
      </c>
      <c r="AS308">
        <v>67.400000000000006</v>
      </c>
      <c r="AT308">
        <v>63.48</v>
      </c>
      <c r="AU308">
        <v>66.83</v>
      </c>
      <c r="AV308">
        <v>68.52</v>
      </c>
    </row>
    <row r="309" spans="1:48" x14ac:dyDescent="0.35">
      <c r="A309" t="s">
        <v>65</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v>24.51</v>
      </c>
      <c r="Y309">
        <v>16.440000000000001</v>
      </c>
      <c r="Z309">
        <v>17.88</v>
      </c>
      <c r="AA309">
        <v>19.420000000000002</v>
      </c>
      <c r="AB309">
        <v>14.39</v>
      </c>
      <c r="AC309">
        <v>15.98</v>
      </c>
      <c r="AD309">
        <v>13.46</v>
      </c>
      <c r="AE309">
        <v>12.21</v>
      </c>
      <c r="AF309">
        <v>13.42</v>
      </c>
      <c r="AG309">
        <v>17.02</v>
      </c>
      <c r="AH309">
        <v>15.56</v>
      </c>
      <c r="AI309">
        <v>15.51</v>
      </c>
      <c r="AJ309">
        <v>12.39</v>
      </c>
      <c r="AK309">
        <v>14.04</v>
      </c>
      <c r="AL309">
        <v>14.03</v>
      </c>
      <c r="AM309">
        <v>15.67</v>
      </c>
      <c r="AN309">
        <v>13.76</v>
      </c>
      <c r="AO309">
        <v>14.3</v>
      </c>
      <c r="AP309">
        <v>14.12</v>
      </c>
      <c r="AQ309">
        <v>14.9</v>
      </c>
      <c r="AR309">
        <v>16.2</v>
      </c>
      <c r="AS309">
        <v>15.24</v>
      </c>
      <c r="AT309">
        <v>18.3</v>
      </c>
      <c r="AU309">
        <v>13.76</v>
      </c>
      <c r="AV309">
        <v>18.29</v>
      </c>
    </row>
    <row r="310" spans="1:48" x14ac:dyDescent="0.35">
      <c r="A310" t="s">
        <v>66</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v>34.61</v>
      </c>
      <c r="Y310">
        <v>32.78</v>
      </c>
      <c r="Z310">
        <v>40.11</v>
      </c>
      <c r="AA310">
        <v>37.68</v>
      </c>
      <c r="AB310">
        <v>37.200000000000003</v>
      </c>
      <c r="AC310">
        <v>38.35</v>
      </c>
      <c r="AD310">
        <v>32.56</v>
      </c>
      <c r="AE310">
        <v>29.34</v>
      </c>
      <c r="AF310">
        <v>35.01</v>
      </c>
      <c r="AG310">
        <v>28.28</v>
      </c>
      <c r="AH310">
        <v>34.53</v>
      </c>
      <c r="AI310">
        <v>29.18</v>
      </c>
      <c r="AJ310">
        <v>31.37</v>
      </c>
      <c r="AK310">
        <v>29.84</v>
      </c>
      <c r="AL310">
        <v>32.6</v>
      </c>
      <c r="AM310">
        <v>35.64</v>
      </c>
      <c r="AN310">
        <v>30.31</v>
      </c>
      <c r="AO310">
        <v>30.91</v>
      </c>
      <c r="AP310">
        <v>30.21</v>
      </c>
      <c r="AQ310">
        <v>24.41</v>
      </c>
      <c r="AR310">
        <v>22.25</v>
      </c>
      <c r="AS310">
        <v>17.36</v>
      </c>
      <c r="AT310">
        <v>18.22</v>
      </c>
      <c r="AU310">
        <v>19.41</v>
      </c>
      <c r="AV310">
        <v>13.19</v>
      </c>
    </row>
    <row r="312" spans="1:48" x14ac:dyDescent="0.35">
      <c r="A312" t="s">
        <v>67</v>
      </c>
    </row>
    <row r="313" spans="1:48" x14ac:dyDescent="0.35">
      <c r="A313" t="s">
        <v>68</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c r="AJ313">
        <v>100</v>
      </c>
      <c r="AK313">
        <v>100</v>
      </c>
      <c r="AL313">
        <v>100</v>
      </c>
      <c r="AM313">
        <v>100</v>
      </c>
      <c r="AN313">
        <v>100</v>
      </c>
      <c r="AO313">
        <v>100</v>
      </c>
      <c r="AP313">
        <v>100</v>
      </c>
      <c r="AQ313">
        <v>100</v>
      </c>
      <c r="AR313">
        <v>100</v>
      </c>
      <c r="AS313">
        <v>100</v>
      </c>
      <c r="AT313">
        <v>100</v>
      </c>
      <c r="AU313">
        <v>100</v>
      </c>
      <c r="AV313">
        <v>100</v>
      </c>
    </row>
    <row r="314" spans="1:48" x14ac:dyDescent="0.35">
      <c r="A314" t="s">
        <v>69</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v>56.02</v>
      </c>
      <c r="Y314">
        <v>55.63</v>
      </c>
      <c r="Z314">
        <v>61.31</v>
      </c>
      <c r="AA314">
        <v>58.06</v>
      </c>
      <c r="AB314">
        <v>57.03</v>
      </c>
      <c r="AC314">
        <v>63.28</v>
      </c>
      <c r="AD314">
        <v>61.97</v>
      </c>
      <c r="AE314">
        <v>65.81</v>
      </c>
      <c r="AF314">
        <v>68.58</v>
      </c>
      <c r="AG314">
        <v>67.89</v>
      </c>
      <c r="AH314">
        <v>66.67</v>
      </c>
      <c r="AI314">
        <v>70.95</v>
      </c>
      <c r="AJ314">
        <v>67.760000000000005</v>
      </c>
      <c r="AK314">
        <v>68.11</v>
      </c>
      <c r="AL314">
        <v>65.42</v>
      </c>
      <c r="AM314">
        <v>63.15</v>
      </c>
      <c r="AN314">
        <v>66.040000000000006</v>
      </c>
      <c r="AO314">
        <v>68.8</v>
      </c>
      <c r="AP314">
        <v>69.63</v>
      </c>
      <c r="AQ314">
        <v>73.849999999999994</v>
      </c>
      <c r="AR314">
        <v>72.430000000000007</v>
      </c>
      <c r="AS314">
        <v>75.88</v>
      </c>
      <c r="AT314">
        <v>74.069999999999993</v>
      </c>
      <c r="AU314">
        <v>77.8</v>
      </c>
      <c r="AV314">
        <v>78.260000000000005</v>
      </c>
    </row>
    <row r="315" spans="1:48" x14ac:dyDescent="0.35">
      <c r="A315" t="s">
        <v>70</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v>9.6999999999999993</v>
      </c>
      <c r="Y315">
        <v>8.6999999999999993</v>
      </c>
      <c r="Z315">
        <v>5.88</v>
      </c>
      <c r="AA315">
        <v>6.89</v>
      </c>
      <c r="AB315">
        <v>6.98</v>
      </c>
      <c r="AC315">
        <v>4.91</v>
      </c>
      <c r="AD315">
        <v>5.69</v>
      </c>
      <c r="AE315">
        <v>4.34</v>
      </c>
      <c r="AF315">
        <v>4.29</v>
      </c>
      <c r="AG315">
        <v>4.83</v>
      </c>
      <c r="AH315">
        <v>4.6100000000000003</v>
      </c>
      <c r="AI315">
        <v>5.16</v>
      </c>
      <c r="AJ315">
        <v>6.72</v>
      </c>
      <c r="AK315">
        <v>3.92</v>
      </c>
      <c r="AL315">
        <v>5.4</v>
      </c>
      <c r="AM315">
        <v>6.27</v>
      </c>
      <c r="AN315">
        <v>7.54</v>
      </c>
      <c r="AO315">
        <v>5.43</v>
      </c>
      <c r="AP315">
        <v>6.82</v>
      </c>
      <c r="AQ315">
        <v>5.87</v>
      </c>
      <c r="AR315">
        <v>4.76</v>
      </c>
      <c r="AS315">
        <v>3.72</v>
      </c>
      <c r="AT315">
        <v>5.32</v>
      </c>
      <c r="AU315">
        <v>5.64</v>
      </c>
      <c r="AV315">
        <v>6.12</v>
      </c>
    </row>
    <row r="316" spans="1:48" x14ac:dyDescent="0.35">
      <c r="A316" t="s">
        <v>71</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v>34.28</v>
      </c>
      <c r="Y316">
        <v>35.67</v>
      </c>
      <c r="Z316">
        <v>32.81</v>
      </c>
      <c r="AA316">
        <v>35.06</v>
      </c>
      <c r="AB316">
        <v>35.99</v>
      </c>
      <c r="AC316">
        <v>31.81</v>
      </c>
      <c r="AD316">
        <v>32.33</v>
      </c>
      <c r="AE316">
        <v>29.86</v>
      </c>
      <c r="AF316">
        <v>27.12</v>
      </c>
      <c r="AG316">
        <v>27.29</v>
      </c>
      <c r="AH316">
        <v>28.72</v>
      </c>
      <c r="AI316">
        <v>23.89</v>
      </c>
      <c r="AJ316">
        <v>25.52</v>
      </c>
      <c r="AK316">
        <v>27.97</v>
      </c>
      <c r="AL316">
        <v>29.18</v>
      </c>
      <c r="AM316">
        <v>30.57</v>
      </c>
      <c r="AN316">
        <v>26.42</v>
      </c>
      <c r="AO316">
        <v>25.78</v>
      </c>
      <c r="AP316">
        <v>23.55</v>
      </c>
      <c r="AQ316">
        <v>20.29</v>
      </c>
      <c r="AR316">
        <v>22.81</v>
      </c>
      <c r="AS316">
        <v>20.399999999999999</v>
      </c>
      <c r="AT316">
        <v>20.62</v>
      </c>
      <c r="AU316">
        <v>16.559999999999999</v>
      </c>
      <c r="AV316">
        <v>15.62</v>
      </c>
    </row>
    <row r="318" spans="1:48" x14ac:dyDescent="0.35">
      <c r="A318" t="s">
        <v>72</v>
      </c>
    </row>
    <row r="319" spans="1:48" x14ac:dyDescent="0.35">
      <c r="A319" t="s">
        <v>68</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c r="AJ319">
        <v>100</v>
      </c>
      <c r="AK319">
        <v>100</v>
      </c>
      <c r="AL319">
        <v>100</v>
      </c>
      <c r="AM319">
        <v>100</v>
      </c>
      <c r="AN319">
        <v>100</v>
      </c>
      <c r="AO319">
        <v>100</v>
      </c>
      <c r="AP319">
        <v>100</v>
      </c>
      <c r="AQ319">
        <v>100</v>
      </c>
      <c r="AR319">
        <v>100</v>
      </c>
      <c r="AS319">
        <v>100</v>
      </c>
      <c r="AT319">
        <v>100</v>
      </c>
      <c r="AU319">
        <v>100</v>
      </c>
      <c r="AV319">
        <v>100</v>
      </c>
    </row>
    <row r="320" spans="1:48" x14ac:dyDescent="0.35">
      <c r="A320" t="s">
        <v>69</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v>59.1</v>
      </c>
      <c r="Y320">
        <v>54.36</v>
      </c>
      <c r="Z320">
        <v>47.62</v>
      </c>
      <c r="AA320">
        <v>58</v>
      </c>
      <c r="AB320">
        <v>55.57</v>
      </c>
      <c r="AC320">
        <v>62.93</v>
      </c>
      <c r="AD320">
        <v>69.75</v>
      </c>
      <c r="AE320">
        <v>67.98</v>
      </c>
      <c r="AF320">
        <v>66.14</v>
      </c>
      <c r="AG320">
        <v>57.7</v>
      </c>
      <c r="AH320">
        <v>64.95</v>
      </c>
      <c r="AI320">
        <v>63.16</v>
      </c>
      <c r="AJ320">
        <v>70.45</v>
      </c>
      <c r="AK320">
        <v>69.34</v>
      </c>
      <c r="AL320">
        <v>62.15</v>
      </c>
      <c r="AM320">
        <v>66.03</v>
      </c>
      <c r="AN320">
        <v>68.84</v>
      </c>
      <c r="AO320">
        <v>62.6</v>
      </c>
      <c r="AP320">
        <v>69.12</v>
      </c>
      <c r="AQ320">
        <v>77.47</v>
      </c>
      <c r="AR320">
        <v>74.08</v>
      </c>
      <c r="AS320">
        <v>74.319999999999993</v>
      </c>
      <c r="AT320">
        <v>69.180000000000007</v>
      </c>
      <c r="AU320">
        <v>76.94</v>
      </c>
      <c r="AV320">
        <v>77.41</v>
      </c>
    </row>
    <row r="321" spans="1:48" x14ac:dyDescent="0.35">
      <c r="A321" t="s">
        <v>70</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v>5.35</v>
      </c>
      <c r="Y321">
        <v>12.31</v>
      </c>
      <c r="Z321">
        <v>13.8</v>
      </c>
      <c r="AA321">
        <v>3.5</v>
      </c>
      <c r="AB321">
        <v>8.5299999999999994</v>
      </c>
      <c r="AC321">
        <v>2.31</v>
      </c>
      <c r="AD321">
        <v>4.51</v>
      </c>
      <c r="AE321">
        <v>5.0599999999999996</v>
      </c>
      <c r="AF321">
        <v>3.97</v>
      </c>
      <c r="AG321">
        <v>2.4500000000000002</v>
      </c>
      <c r="AH321">
        <v>3.98</v>
      </c>
      <c r="AI321">
        <v>2.57</v>
      </c>
      <c r="AJ321">
        <v>4.3600000000000003</v>
      </c>
      <c r="AK321">
        <v>3.24</v>
      </c>
      <c r="AL321">
        <v>3.72</v>
      </c>
      <c r="AM321">
        <v>5.4</v>
      </c>
      <c r="AN321">
        <v>2.7</v>
      </c>
      <c r="AO321">
        <v>6.81</v>
      </c>
      <c r="AP321">
        <v>6.71</v>
      </c>
      <c r="AQ321">
        <v>5.29</v>
      </c>
      <c r="AR321">
        <v>7.74</v>
      </c>
      <c r="AS321">
        <v>8.76</v>
      </c>
      <c r="AT321">
        <v>8.08</v>
      </c>
      <c r="AU321">
        <v>7.38</v>
      </c>
      <c r="AV321">
        <v>7.37</v>
      </c>
    </row>
    <row r="322" spans="1:48" x14ac:dyDescent="0.35">
      <c r="A322" t="s">
        <v>71</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v>35.549999999999997</v>
      </c>
      <c r="Y322">
        <v>33.340000000000003</v>
      </c>
      <c r="Z322">
        <v>38.58</v>
      </c>
      <c r="AA322">
        <v>38.5</v>
      </c>
      <c r="AB322">
        <v>35.9</v>
      </c>
      <c r="AC322">
        <v>34.770000000000003</v>
      </c>
      <c r="AD322">
        <v>25.74</v>
      </c>
      <c r="AE322">
        <v>26.97</v>
      </c>
      <c r="AF322">
        <v>29.89</v>
      </c>
      <c r="AG322">
        <v>39.85</v>
      </c>
      <c r="AH322">
        <v>31.07</v>
      </c>
      <c r="AI322">
        <v>34.26</v>
      </c>
      <c r="AJ322">
        <v>25.18</v>
      </c>
      <c r="AK322">
        <v>27.42</v>
      </c>
      <c r="AL322">
        <v>34.130000000000003</v>
      </c>
      <c r="AM322">
        <v>28.57</v>
      </c>
      <c r="AN322">
        <v>28.46</v>
      </c>
      <c r="AO322">
        <v>30.59</v>
      </c>
      <c r="AP322">
        <v>24.17</v>
      </c>
      <c r="AQ322">
        <v>17.239999999999998</v>
      </c>
      <c r="AR322">
        <v>18.18</v>
      </c>
      <c r="AS322">
        <v>16.920000000000002</v>
      </c>
      <c r="AT322">
        <v>22.74</v>
      </c>
      <c r="AU322">
        <v>15.68</v>
      </c>
      <c r="AV322">
        <v>15.22</v>
      </c>
    </row>
    <row r="325" spans="1:48" x14ac:dyDescent="0.35">
      <c r="A325" t="s">
        <v>36</v>
      </c>
    </row>
    <row r="326" spans="1:48" x14ac:dyDescent="0.35">
      <c r="A326" t="s">
        <v>61</v>
      </c>
    </row>
    <row r="327" spans="1:48" x14ac:dyDescent="0.35">
      <c r="A327" t="s">
        <v>57</v>
      </c>
    </row>
    <row r="328" spans="1:48" x14ac:dyDescent="0.35">
      <c r="A328" t="s">
        <v>39</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t="s">
        <v>53</v>
      </c>
      <c r="S328" s="1">
        <v>43983</v>
      </c>
      <c r="T328" s="1">
        <v>44013</v>
      </c>
      <c r="U328" s="1" t="s">
        <v>56</v>
      </c>
      <c r="V328" s="1">
        <v>44075</v>
      </c>
      <c r="W328" s="1">
        <v>44105</v>
      </c>
      <c r="X328" s="1">
        <v>44136</v>
      </c>
      <c r="Y328" s="1">
        <v>44166</v>
      </c>
      <c r="Z328" s="1">
        <v>44197</v>
      </c>
      <c r="AA328" s="1">
        <v>44228</v>
      </c>
      <c r="AB328" s="1">
        <v>44256</v>
      </c>
      <c r="AC328" s="1">
        <v>44287</v>
      </c>
      <c r="AD328" s="1">
        <v>44317</v>
      </c>
      <c r="AE328" s="1">
        <v>44348</v>
      </c>
      <c r="AF328" s="1">
        <v>44378</v>
      </c>
      <c r="AG328" s="1">
        <v>44409</v>
      </c>
      <c r="AH328" s="1">
        <v>44440</v>
      </c>
      <c r="AI328" s="1">
        <v>44470</v>
      </c>
      <c r="AJ328" s="1">
        <v>44501</v>
      </c>
      <c r="AK328" s="1">
        <v>44531</v>
      </c>
      <c r="AL328" s="1">
        <v>44562</v>
      </c>
      <c r="AM328" s="1">
        <v>44593</v>
      </c>
      <c r="AN328" s="1">
        <v>44621</v>
      </c>
      <c r="AO328" s="1">
        <v>44652</v>
      </c>
      <c r="AP328" s="1">
        <v>44682</v>
      </c>
      <c r="AQ328" s="1">
        <v>44713</v>
      </c>
      <c r="AR328" s="1">
        <v>44743</v>
      </c>
      <c r="AS328" s="1">
        <v>44774</v>
      </c>
      <c r="AT328" s="1">
        <v>44805</v>
      </c>
      <c r="AU328" s="1">
        <v>44835</v>
      </c>
      <c r="AV328" s="1">
        <v>44866</v>
      </c>
    </row>
    <row r="329" spans="1:48" x14ac:dyDescent="0.35">
      <c r="A329" t="s">
        <v>62</v>
      </c>
    </row>
    <row r="330" spans="1:48" x14ac:dyDescent="0.35">
      <c r="A330" t="s">
        <v>63</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c r="AJ330">
        <v>100</v>
      </c>
      <c r="AK330">
        <v>100</v>
      </c>
      <c r="AL330">
        <v>100</v>
      </c>
      <c r="AM330">
        <v>100</v>
      </c>
      <c r="AN330">
        <v>100</v>
      </c>
      <c r="AO330">
        <v>100</v>
      </c>
      <c r="AP330">
        <v>100</v>
      </c>
      <c r="AQ330">
        <v>100</v>
      </c>
      <c r="AR330">
        <v>100</v>
      </c>
      <c r="AS330">
        <v>100</v>
      </c>
      <c r="AT330">
        <v>100</v>
      </c>
      <c r="AU330">
        <v>100</v>
      </c>
      <c r="AV330">
        <v>100</v>
      </c>
    </row>
    <row r="331" spans="1:48" x14ac:dyDescent="0.35">
      <c r="A331" t="s">
        <v>64</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v>46.62</v>
      </c>
      <c r="Y331">
        <v>51.65</v>
      </c>
      <c r="Z331">
        <v>42.88</v>
      </c>
      <c r="AA331">
        <v>36.54</v>
      </c>
      <c r="AB331">
        <v>41.7</v>
      </c>
      <c r="AC331">
        <v>59.26</v>
      </c>
      <c r="AD331">
        <v>49.02</v>
      </c>
      <c r="AE331">
        <v>49.2</v>
      </c>
      <c r="AF331">
        <v>55.58</v>
      </c>
      <c r="AG331">
        <v>41.27</v>
      </c>
      <c r="AH331">
        <v>44.71</v>
      </c>
      <c r="AI331">
        <v>72.569999999999993</v>
      </c>
      <c r="AJ331">
        <v>62.85</v>
      </c>
      <c r="AK331">
        <v>62.26</v>
      </c>
      <c r="AL331">
        <v>53.22</v>
      </c>
      <c r="AM331">
        <v>59.3</v>
      </c>
      <c r="AN331">
        <v>46.21</v>
      </c>
      <c r="AO331">
        <v>67.69</v>
      </c>
      <c r="AP331">
        <v>69.19</v>
      </c>
      <c r="AQ331">
        <v>61.42</v>
      </c>
      <c r="AR331">
        <v>79.38</v>
      </c>
      <c r="AS331">
        <v>76.12</v>
      </c>
      <c r="AT331">
        <v>64.23</v>
      </c>
      <c r="AU331">
        <v>72.319999999999993</v>
      </c>
      <c r="AV331">
        <v>81.87</v>
      </c>
    </row>
    <row r="332" spans="1:48" x14ac:dyDescent="0.35">
      <c r="A332" t="s">
        <v>65</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v>18.62</v>
      </c>
      <c r="Y332">
        <v>25.23</v>
      </c>
      <c r="Z332">
        <v>11.5</v>
      </c>
      <c r="AA332">
        <v>18.37</v>
      </c>
      <c r="AB332">
        <v>15.29</v>
      </c>
      <c r="AC332">
        <v>9.5399999999999991</v>
      </c>
      <c r="AD332">
        <v>10.02</v>
      </c>
      <c r="AE332">
        <v>14.8</v>
      </c>
      <c r="AF332">
        <v>8.3000000000000007</v>
      </c>
      <c r="AG332">
        <v>24.3</v>
      </c>
      <c r="AH332">
        <v>20.56</v>
      </c>
      <c r="AI332">
        <v>11.7</v>
      </c>
      <c r="AJ332">
        <v>1.4</v>
      </c>
      <c r="AK332">
        <v>3.11</v>
      </c>
      <c r="AL332">
        <v>19.72</v>
      </c>
      <c r="AM332">
        <v>17.25</v>
      </c>
      <c r="AN332">
        <v>11.3</v>
      </c>
      <c r="AO332">
        <v>12.61</v>
      </c>
      <c r="AP332">
        <v>9.66</v>
      </c>
      <c r="AQ332">
        <v>16.07</v>
      </c>
      <c r="AR332">
        <v>9.8800000000000008</v>
      </c>
      <c r="AS332">
        <v>14.33</v>
      </c>
      <c r="AT332">
        <v>18.32</v>
      </c>
      <c r="AU332">
        <v>12.23</v>
      </c>
      <c r="AV332">
        <v>9.3800000000000008</v>
      </c>
    </row>
    <row r="333" spans="1:48" x14ac:dyDescent="0.35">
      <c r="A333" t="s">
        <v>66</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v>34.76</v>
      </c>
      <c r="Y333">
        <v>23.12</v>
      </c>
      <c r="Z333">
        <v>45.63</v>
      </c>
      <c r="AA333">
        <v>45.09</v>
      </c>
      <c r="AB333">
        <v>43</v>
      </c>
      <c r="AC333">
        <v>31.19</v>
      </c>
      <c r="AD333">
        <v>40.96</v>
      </c>
      <c r="AE333">
        <v>35.99</v>
      </c>
      <c r="AF333">
        <v>36.11</v>
      </c>
      <c r="AG333">
        <v>34.43</v>
      </c>
      <c r="AH333">
        <v>34.729999999999997</v>
      </c>
      <c r="AI333">
        <v>15.73</v>
      </c>
      <c r="AJ333">
        <v>35.76</v>
      </c>
      <c r="AK333">
        <v>34.64</v>
      </c>
      <c r="AL333">
        <v>27.07</v>
      </c>
      <c r="AM333">
        <v>23.45</v>
      </c>
      <c r="AN333">
        <v>42.5</v>
      </c>
      <c r="AO333">
        <v>19.71</v>
      </c>
      <c r="AP333">
        <v>21.14</v>
      </c>
      <c r="AQ333">
        <v>22.52</v>
      </c>
      <c r="AR333">
        <v>10.74</v>
      </c>
      <c r="AS333">
        <v>9.56</v>
      </c>
      <c r="AT333">
        <v>17.45</v>
      </c>
      <c r="AU333">
        <v>15.45</v>
      </c>
      <c r="AV333">
        <v>8.76</v>
      </c>
    </row>
    <row r="335" spans="1:48" x14ac:dyDescent="0.35">
      <c r="A335" t="s">
        <v>67</v>
      </c>
    </row>
    <row r="336" spans="1:48" x14ac:dyDescent="0.35">
      <c r="A336" t="s">
        <v>68</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c r="AJ336">
        <v>100</v>
      </c>
      <c r="AK336">
        <v>100</v>
      </c>
      <c r="AL336">
        <v>100</v>
      </c>
      <c r="AM336">
        <v>100</v>
      </c>
      <c r="AN336">
        <v>100</v>
      </c>
      <c r="AO336">
        <v>100</v>
      </c>
      <c r="AP336">
        <v>100</v>
      </c>
      <c r="AQ336">
        <v>100</v>
      </c>
      <c r="AR336">
        <v>100</v>
      </c>
      <c r="AS336">
        <v>100</v>
      </c>
      <c r="AT336">
        <v>100</v>
      </c>
      <c r="AU336">
        <v>100</v>
      </c>
      <c r="AV336">
        <v>100</v>
      </c>
    </row>
    <row r="337" spans="1:48" x14ac:dyDescent="0.35">
      <c r="A337" t="s">
        <v>69</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v>57.81</v>
      </c>
      <c r="Y337">
        <v>54.81</v>
      </c>
      <c r="Z337">
        <v>65.959999999999994</v>
      </c>
      <c r="AA337">
        <v>64.400000000000006</v>
      </c>
      <c r="AB337">
        <v>61.97</v>
      </c>
      <c r="AC337">
        <v>67</v>
      </c>
      <c r="AD337">
        <v>68.48</v>
      </c>
      <c r="AE337">
        <v>69.59</v>
      </c>
      <c r="AF337">
        <v>72.47</v>
      </c>
      <c r="AG337">
        <v>71.459999999999994</v>
      </c>
      <c r="AH337">
        <v>74.03</v>
      </c>
      <c r="AI337">
        <v>76.5</v>
      </c>
      <c r="AJ337">
        <v>70.66</v>
      </c>
      <c r="AK337">
        <v>75.67</v>
      </c>
      <c r="AL337">
        <v>62.15</v>
      </c>
      <c r="AM337">
        <v>64.8</v>
      </c>
      <c r="AN337">
        <v>68.510000000000005</v>
      </c>
      <c r="AO337">
        <v>68.7</v>
      </c>
      <c r="AP337">
        <v>72.25</v>
      </c>
      <c r="AQ337">
        <v>74.89</v>
      </c>
      <c r="AR337">
        <v>73.52</v>
      </c>
      <c r="AS337">
        <v>79.91</v>
      </c>
      <c r="AT337">
        <v>75.39</v>
      </c>
      <c r="AU337">
        <v>81.08</v>
      </c>
      <c r="AV337">
        <v>80.040000000000006</v>
      </c>
    </row>
    <row r="338" spans="1:48" x14ac:dyDescent="0.35">
      <c r="A338" t="s">
        <v>70</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v>10.16</v>
      </c>
      <c r="Y338">
        <v>7.05</v>
      </c>
      <c r="Z338">
        <v>6.03</v>
      </c>
      <c r="AA338">
        <v>4.03</v>
      </c>
      <c r="AB338">
        <v>6.34</v>
      </c>
      <c r="AC338">
        <v>4.66</v>
      </c>
      <c r="AD338">
        <v>3.91</v>
      </c>
      <c r="AE338">
        <v>0.45</v>
      </c>
      <c r="AF338">
        <v>2.98</v>
      </c>
      <c r="AG338">
        <v>4.1900000000000004</v>
      </c>
      <c r="AH338">
        <v>1.6</v>
      </c>
      <c r="AI338">
        <v>2.21</v>
      </c>
      <c r="AJ338">
        <v>4.12</v>
      </c>
      <c r="AK338">
        <v>0.28000000000000003</v>
      </c>
      <c r="AL338">
        <v>4.57</v>
      </c>
      <c r="AM338">
        <v>4.8499999999999996</v>
      </c>
      <c r="AN338">
        <v>6.61</v>
      </c>
      <c r="AO338">
        <v>4.78</v>
      </c>
      <c r="AP338">
        <v>4.1500000000000004</v>
      </c>
      <c r="AQ338">
        <v>6.11</v>
      </c>
      <c r="AR338">
        <v>4.8899999999999997</v>
      </c>
      <c r="AS338">
        <v>2.1800000000000002</v>
      </c>
      <c r="AT338">
        <v>5.92</v>
      </c>
      <c r="AU338">
        <v>5.51</v>
      </c>
      <c r="AV338">
        <v>3.84</v>
      </c>
    </row>
    <row r="339" spans="1:48" x14ac:dyDescent="0.35">
      <c r="A339" t="s">
        <v>71</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v>32.03</v>
      </c>
      <c r="Y339">
        <v>38.14</v>
      </c>
      <c r="Z339">
        <v>28.01</v>
      </c>
      <c r="AA339">
        <v>31.57</v>
      </c>
      <c r="AB339">
        <v>31.7</v>
      </c>
      <c r="AC339">
        <v>28.34</v>
      </c>
      <c r="AD339">
        <v>27.61</v>
      </c>
      <c r="AE339">
        <v>29.96</v>
      </c>
      <c r="AF339">
        <v>24.54</v>
      </c>
      <c r="AG339">
        <v>24.35</v>
      </c>
      <c r="AH339">
        <v>24.37</v>
      </c>
      <c r="AI339">
        <v>21.3</v>
      </c>
      <c r="AJ339">
        <v>25.22</v>
      </c>
      <c r="AK339">
        <v>24.05</v>
      </c>
      <c r="AL339">
        <v>33.28</v>
      </c>
      <c r="AM339">
        <v>30.35</v>
      </c>
      <c r="AN339">
        <v>24.89</v>
      </c>
      <c r="AO339">
        <v>26.52</v>
      </c>
      <c r="AP339">
        <v>23.6</v>
      </c>
      <c r="AQ339">
        <v>19</v>
      </c>
      <c r="AR339">
        <v>21.6</v>
      </c>
      <c r="AS339">
        <v>17.91</v>
      </c>
      <c r="AT339">
        <v>18.690000000000001</v>
      </c>
      <c r="AU339">
        <v>13.41</v>
      </c>
      <c r="AV339">
        <v>16.12</v>
      </c>
    </row>
    <row r="341" spans="1:48" x14ac:dyDescent="0.35">
      <c r="A341" t="s">
        <v>72</v>
      </c>
    </row>
    <row r="342" spans="1:48" x14ac:dyDescent="0.35">
      <c r="A342" t="s">
        <v>68</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c r="AJ342">
        <v>100</v>
      </c>
      <c r="AK342">
        <v>100</v>
      </c>
      <c r="AL342">
        <v>100</v>
      </c>
      <c r="AM342">
        <v>100</v>
      </c>
      <c r="AN342">
        <v>100</v>
      </c>
      <c r="AO342">
        <v>100</v>
      </c>
      <c r="AP342">
        <v>100</v>
      </c>
      <c r="AQ342">
        <v>100</v>
      </c>
      <c r="AR342">
        <v>100</v>
      </c>
      <c r="AS342">
        <v>100</v>
      </c>
      <c r="AT342">
        <v>100</v>
      </c>
      <c r="AU342">
        <v>100</v>
      </c>
      <c r="AV342">
        <v>100</v>
      </c>
    </row>
    <row r="343" spans="1:48" x14ac:dyDescent="0.35">
      <c r="A343" t="s">
        <v>69</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v>63.09</v>
      </c>
      <c r="Y343">
        <v>64.760000000000005</v>
      </c>
      <c r="Z343">
        <v>71.16</v>
      </c>
      <c r="AA343">
        <v>54.75</v>
      </c>
      <c r="AB343">
        <v>53.82</v>
      </c>
      <c r="AC343">
        <v>67.69</v>
      </c>
      <c r="AD343">
        <v>69.569999999999993</v>
      </c>
      <c r="AE343">
        <v>74.39</v>
      </c>
      <c r="AF343">
        <v>67.75</v>
      </c>
      <c r="AG343">
        <v>63.24</v>
      </c>
      <c r="AH343">
        <v>67.540000000000006</v>
      </c>
      <c r="AI343">
        <v>64.5</v>
      </c>
      <c r="AJ343">
        <v>60.77</v>
      </c>
      <c r="AK343">
        <v>67.05</v>
      </c>
      <c r="AL343">
        <v>57.73</v>
      </c>
      <c r="AM343">
        <v>67.89</v>
      </c>
      <c r="AN343">
        <v>67.400000000000006</v>
      </c>
      <c r="AO343">
        <v>64.53</v>
      </c>
      <c r="AP343">
        <v>60.75</v>
      </c>
      <c r="AQ343">
        <v>73.959999999999994</v>
      </c>
      <c r="AR343">
        <v>77.83</v>
      </c>
      <c r="AS343">
        <v>71.37</v>
      </c>
      <c r="AT343">
        <v>74.34</v>
      </c>
      <c r="AU343">
        <v>70.959999999999994</v>
      </c>
      <c r="AV343">
        <v>79.260000000000005</v>
      </c>
    </row>
    <row r="344" spans="1:48" x14ac:dyDescent="0.35">
      <c r="A344" t="s">
        <v>70</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v>7.04</v>
      </c>
      <c r="Y344">
        <v>0</v>
      </c>
      <c r="Z344">
        <v>3.68</v>
      </c>
      <c r="AA344">
        <v>2.08</v>
      </c>
      <c r="AB344">
        <v>1.86</v>
      </c>
      <c r="AC344">
        <v>1.72</v>
      </c>
      <c r="AD344">
        <v>3.72</v>
      </c>
      <c r="AE344">
        <v>2.87</v>
      </c>
      <c r="AF344">
        <v>4.75</v>
      </c>
      <c r="AG344">
        <v>2.76</v>
      </c>
      <c r="AH344">
        <v>0</v>
      </c>
      <c r="AI344">
        <v>2.74</v>
      </c>
      <c r="AJ344">
        <v>2.4500000000000002</v>
      </c>
      <c r="AK344">
        <v>2.27</v>
      </c>
      <c r="AL344">
        <v>1.42</v>
      </c>
      <c r="AM344">
        <v>0.91</v>
      </c>
      <c r="AN344">
        <v>0.8</v>
      </c>
      <c r="AO344">
        <v>7.48</v>
      </c>
      <c r="AP344">
        <v>5.43</v>
      </c>
      <c r="AQ344">
        <v>1.1499999999999999</v>
      </c>
      <c r="AR344">
        <v>10.33</v>
      </c>
      <c r="AS344">
        <v>9.81</v>
      </c>
      <c r="AT344">
        <v>2.64</v>
      </c>
      <c r="AU344">
        <v>7.37</v>
      </c>
      <c r="AV344">
        <v>9.4700000000000006</v>
      </c>
    </row>
    <row r="345" spans="1:48" x14ac:dyDescent="0.35">
      <c r="A345" t="s">
        <v>71</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v>29.87</v>
      </c>
      <c r="Y345">
        <v>35.24</v>
      </c>
      <c r="Z345">
        <v>25.16</v>
      </c>
      <c r="AA345">
        <v>43.17</v>
      </c>
      <c r="AB345">
        <v>44.33</v>
      </c>
      <c r="AC345">
        <v>30.59</v>
      </c>
      <c r="AD345">
        <v>26.71</v>
      </c>
      <c r="AE345">
        <v>22.74</v>
      </c>
      <c r="AF345">
        <v>27.51</v>
      </c>
      <c r="AG345">
        <v>34.01</v>
      </c>
      <c r="AH345">
        <v>32.46</v>
      </c>
      <c r="AI345">
        <v>32.770000000000003</v>
      </c>
      <c r="AJ345">
        <v>36.78</v>
      </c>
      <c r="AK345">
        <v>30.68</v>
      </c>
      <c r="AL345">
        <v>40.86</v>
      </c>
      <c r="AM345">
        <v>31.2</v>
      </c>
      <c r="AN345">
        <v>31.8</v>
      </c>
      <c r="AO345">
        <v>27.99</v>
      </c>
      <c r="AP345">
        <v>33.82</v>
      </c>
      <c r="AQ345">
        <v>24.89</v>
      </c>
      <c r="AR345">
        <v>11.84</v>
      </c>
      <c r="AS345">
        <v>18.82</v>
      </c>
      <c r="AT345">
        <v>23.02</v>
      </c>
      <c r="AU345">
        <v>21.68</v>
      </c>
      <c r="AV345">
        <v>11.27</v>
      </c>
    </row>
    <row r="348" spans="1:48" x14ac:dyDescent="0.35">
      <c r="A348" t="s">
        <v>36</v>
      </c>
    </row>
    <row r="349" spans="1:48" x14ac:dyDescent="0.35">
      <c r="A349" t="s">
        <v>61</v>
      </c>
    </row>
    <row r="350" spans="1:48" x14ac:dyDescent="0.35">
      <c r="A350" t="s">
        <v>58</v>
      </c>
    </row>
    <row r="351" spans="1:48" x14ac:dyDescent="0.35">
      <c r="A351" t="s">
        <v>39</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t="s">
        <v>53</v>
      </c>
      <c r="S351" s="1">
        <v>43983</v>
      </c>
      <c r="T351" s="1">
        <v>44013</v>
      </c>
      <c r="U351" s="1" t="s">
        <v>56</v>
      </c>
      <c r="V351" s="1">
        <v>44075</v>
      </c>
      <c r="W351" s="1">
        <v>44105</v>
      </c>
      <c r="X351" s="1">
        <v>44136</v>
      </c>
      <c r="Y351" s="1">
        <v>44166</v>
      </c>
      <c r="Z351" s="1">
        <v>44197</v>
      </c>
      <c r="AA351" s="1">
        <v>44228</v>
      </c>
      <c r="AB351" s="1">
        <v>44256</v>
      </c>
      <c r="AC351" s="1">
        <v>44287</v>
      </c>
      <c r="AD351" s="1">
        <v>44317</v>
      </c>
      <c r="AE351" s="1">
        <v>44348</v>
      </c>
      <c r="AF351" s="1">
        <v>44378</v>
      </c>
      <c r="AG351" s="1">
        <v>44409</v>
      </c>
      <c r="AH351" s="1">
        <v>44440</v>
      </c>
      <c r="AI351" s="1">
        <v>44470</v>
      </c>
      <c r="AJ351" s="1">
        <v>44501</v>
      </c>
      <c r="AK351" s="1">
        <v>44531</v>
      </c>
      <c r="AL351" s="1">
        <v>44562</v>
      </c>
      <c r="AM351" s="1">
        <v>44593</v>
      </c>
      <c r="AN351" s="1">
        <v>44621</v>
      </c>
      <c r="AO351" s="1">
        <v>44652</v>
      </c>
      <c r="AP351" s="1">
        <v>44682</v>
      </c>
      <c r="AQ351" s="1">
        <v>44713</v>
      </c>
      <c r="AR351" s="1">
        <v>44743</v>
      </c>
      <c r="AS351" s="1">
        <v>44774</v>
      </c>
      <c r="AT351" s="1">
        <v>44805</v>
      </c>
      <c r="AU351" s="1">
        <v>44835</v>
      </c>
      <c r="AV351" s="1">
        <v>44866</v>
      </c>
    </row>
    <row r="352" spans="1:48" x14ac:dyDescent="0.35">
      <c r="A352" t="s">
        <v>62</v>
      </c>
    </row>
    <row r="353" spans="1:48" x14ac:dyDescent="0.35">
      <c r="A353" t="s">
        <v>63</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c r="AJ353">
        <v>100</v>
      </c>
      <c r="AK353">
        <v>100</v>
      </c>
      <c r="AL353">
        <v>100</v>
      </c>
      <c r="AM353">
        <v>100</v>
      </c>
      <c r="AN353">
        <v>100</v>
      </c>
      <c r="AO353">
        <v>100</v>
      </c>
      <c r="AP353">
        <v>100</v>
      </c>
      <c r="AQ353">
        <v>100</v>
      </c>
      <c r="AR353">
        <v>100</v>
      </c>
      <c r="AS353">
        <v>100</v>
      </c>
      <c r="AT353">
        <v>100</v>
      </c>
      <c r="AU353">
        <v>100</v>
      </c>
      <c r="AV353">
        <v>100</v>
      </c>
    </row>
    <row r="354" spans="1:48" x14ac:dyDescent="0.35">
      <c r="A354" t="s">
        <v>64</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v>39.99</v>
      </c>
      <c r="Y354">
        <v>50.67</v>
      </c>
      <c r="Z354">
        <v>41.89</v>
      </c>
      <c r="AA354">
        <v>43.63</v>
      </c>
      <c r="AB354">
        <v>49.38</v>
      </c>
      <c r="AC354">
        <v>44.15</v>
      </c>
      <c r="AD354">
        <v>54.55</v>
      </c>
      <c r="AE354">
        <v>59.48</v>
      </c>
      <c r="AF354">
        <v>50.92</v>
      </c>
      <c r="AG354">
        <v>56.69</v>
      </c>
      <c r="AH354">
        <v>50.54</v>
      </c>
      <c r="AI354">
        <v>52.44</v>
      </c>
      <c r="AJ354">
        <v>55.26</v>
      </c>
      <c r="AK354">
        <v>54.92</v>
      </c>
      <c r="AL354">
        <v>53.39</v>
      </c>
      <c r="AM354">
        <v>46.85</v>
      </c>
      <c r="AN354">
        <v>57.78</v>
      </c>
      <c r="AO354">
        <v>53.1</v>
      </c>
      <c r="AP354">
        <v>53.24</v>
      </c>
      <c r="AQ354">
        <v>60.57</v>
      </c>
      <c r="AR354">
        <v>59.22</v>
      </c>
      <c r="AS354">
        <v>66.55</v>
      </c>
      <c r="AT354">
        <v>63.37</v>
      </c>
      <c r="AU354">
        <v>65.709999999999994</v>
      </c>
      <c r="AV354">
        <v>66.47</v>
      </c>
    </row>
    <row r="355" spans="1:48" x14ac:dyDescent="0.35">
      <c r="A355" t="s">
        <v>65</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v>25.43</v>
      </c>
      <c r="Y355">
        <v>15.35</v>
      </c>
      <c r="Z355">
        <v>18.77</v>
      </c>
      <c r="AA355">
        <v>19.54</v>
      </c>
      <c r="AB355">
        <v>14.26</v>
      </c>
      <c r="AC355">
        <v>16.7</v>
      </c>
      <c r="AD355">
        <v>13.85</v>
      </c>
      <c r="AE355">
        <v>11.92</v>
      </c>
      <c r="AF355">
        <v>14.24</v>
      </c>
      <c r="AG355">
        <v>15.94</v>
      </c>
      <c r="AH355">
        <v>14.96</v>
      </c>
      <c r="AI355">
        <v>16.149999999999999</v>
      </c>
      <c r="AJ355">
        <v>14.02</v>
      </c>
      <c r="AK355">
        <v>16.190000000000001</v>
      </c>
      <c r="AL355">
        <v>12.97</v>
      </c>
      <c r="AM355">
        <v>15.39</v>
      </c>
      <c r="AN355">
        <v>14.23</v>
      </c>
      <c r="AO355">
        <v>14.52</v>
      </c>
      <c r="AP355">
        <v>14.93</v>
      </c>
      <c r="AQ355">
        <v>14.72</v>
      </c>
      <c r="AR355">
        <v>17.02</v>
      </c>
      <c r="AS355">
        <v>15.33</v>
      </c>
      <c r="AT355">
        <v>18.3</v>
      </c>
      <c r="AU355">
        <v>14.07</v>
      </c>
      <c r="AV355">
        <v>19.66</v>
      </c>
    </row>
    <row r="356" spans="1:48" x14ac:dyDescent="0.35">
      <c r="A356" t="s">
        <v>66</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v>34.590000000000003</v>
      </c>
      <c r="Y356">
        <v>33.99</v>
      </c>
      <c r="Z356">
        <v>39.340000000000003</v>
      </c>
      <c r="AA356">
        <v>36.83</v>
      </c>
      <c r="AB356">
        <v>36.36</v>
      </c>
      <c r="AC356">
        <v>39.15</v>
      </c>
      <c r="AD356">
        <v>31.6</v>
      </c>
      <c r="AE356">
        <v>28.6</v>
      </c>
      <c r="AF356">
        <v>34.840000000000003</v>
      </c>
      <c r="AG356">
        <v>27.37</v>
      </c>
      <c r="AH356">
        <v>34.5</v>
      </c>
      <c r="AI356">
        <v>31.41</v>
      </c>
      <c r="AJ356">
        <v>30.72</v>
      </c>
      <c r="AK356">
        <v>28.9</v>
      </c>
      <c r="AL356">
        <v>33.630000000000003</v>
      </c>
      <c r="AM356">
        <v>37.76</v>
      </c>
      <c r="AN356">
        <v>27.99</v>
      </c>
      <c r="AO356">
        <v>32.380000000000003</v>
      </c>
      <c r="AP356">
        <v>31.84</v>
      </c>
      <c r="AQ356">
        <v>24.72</v>
      </c>
      <c r="AR356">
        <v>23.76</v>
      </c>
      <c r="AS356">
        <v>18.12</v>
      </c>
      <c r="AT356">
        <v>18.329999999999998</v>
      </c>
      <c r="AU356">
        <v>20.22</v>
      </c>
      <c r="AV356">
        <v>13.87</v>
      </c>
    </row>
    <row r="358" spans="1:48" x14ac:dyDescent="0.35">
      <c r="A358" t="s">
        <v>67</v>
      </c>
    </row>
    <row r="359" spans="1:48" x14ac:dyDescent="0.35">
      <c r="A359" t="s">
        <v>68</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c r="AJ359">
        <v>100</v>
      </c>
      <c r="AK359">
        <v>100</v>
      </c>
      <c r="AL359">
        <v>100</v>
      </c>
      <c r="AM359">
        <v>100</v>
      </c>
      <c r="AN359">
        <v>100</v>
      </c>
      <c r="AO359">
        <v>100</v>
      </c>
      <c r="AP359">
        <v>100</v>
      </c>
      <c r="AQ359">
        <v>100</v>
      </c>
      <c r="AR359">
        <v>100</v>
      </c>
      <c r="AS359">
        <v>100</v>
      </c>
      <c r="AT359">
        <v>100</v>
      </c>
      <c r="AU359">
        <v>100</v>
      </c>
      <c r="AV359">
        <v>100</v>
      </c>
    </row>
    <row r="360" spans="1:48" x14ac:dyDescent="0.35">
      <c r="A360" t="s">
        <v>69</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v>55.43</v>
      </c>
      <c r="Y360">
        <v>55.85</v>
      </c>
      <c r="Z360">
        <v>59.89</v>
      </c>
      <c r="AA360">
        <v>56.05</v>
      </c>
      <c r="AB360">
        <v>55.54</v>
      </c>
      <c r="AC360">
        <v>61.99</v>
      </c>
      <c r="AD360">
        <v>59.55</v>
      </c>
      <c r="AE360">
        <v>64.47</v>
      </c>
      <c r="AF360">
        <v>67.42</v>
      </c>
      <c r="AG360">
        <v>66.72</v>
      </c>
      <c r="AH360">
        <v>63.95</v>
      </c>
      <c r="AI360">
        <v>69.239999999999995</v>
      </c>
      <c r="AJ360">
        <v>66.73</v>
      </c>
      <c r="AK360">
        <v>65.75</v>
      </c>
      <c r="AL360">
        <v>66.53</v>
      </c>
      <c r="AM360">
        <v>62.56</v>
      </c>
      <c r="AN360">
        <v>65.069999999999993</v>
      </c>
      <c r="AO360">
        <v>68.819999999999993</v>
      </c>
      <c r="AP360">
        <v>69</v>
      </c>
      <c r="AQ360">
        <v>73.58</v>
      </c>
      <c r="AR360">
        <v>72.22</v>
      </c>
      <c r="AS360">
        <v>75.150000000000006</v>
      </c>
      <c r="AT360">
        <v>73.81</v>
      </c>
      <c r="AU360">
        <v>77.099999999999994</v>
      </c>
      <c r="AV360">
        <v>77.7</v>
      </c>
    </row>
    <row r="361" spans="1:48" x14ac:dyDescent="0.35">
      <c r="A361" t="s">
        <v>70</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v>9.5500000000000007</v>
      </c>
      <c r="Y361">
        <v>9.14</v>
      </c>
      <c r="Z361">
        <v>5.83</v>
      </c>
      <c r="AA361">
        <v>7.79</v>
      </c>
      <c r="AB361">
        <v>7.17</v>
      </c>
      <c r="AC361">
        <v>5</v>
      </c>
      <c r="AD361">
        <v>6.36</v>
      </c>
      <c r="AE361">
        <v>5.71</v>
      </c>
      <c r="AF361">
        <v>4.6900000000000004</v>
      </c>
      <c r="AG361">
        <v>5.03</v>
      </c>
      <c r="AH361">
        <v>5.72</v>
      </c>
      <c r="AI361">
        <v>6.07</v>
      </c>
      <c r="AJ361">
        <v>7.65</v>
      </c>
      <c r="AK361">
        <v>5.05</v>
      </c>
      <c r="AL361">
        <v>5.68</v>
      </c>
      <c r="AM361">
        <v>6.79</v>
      </c>
      <c r="AN361">
        <v>7.9</v>
      </c>
      <c r="AO361">
        <v>5.62</v>
      </c>
      <c r="AP361">
        <v>7.47</v>
      </c>
      <c r="AQ361">
        <v>5.81</v>
      </c>
      <c r="AR361">
        <v>4.74</v>
      </c>
      <c r="AS361">
        <v>4</v>
      </c>
      <c r="AT361">
        <v>5.2</v>
      </c>
      <c r="AU361">
        <v>5.67</v>
      </c>
      <c r="AV361">
        <v>6.83</v>
      </c>
    </row>
    <row r="362" spans="1:48" x14ac:dyDescent="0.35">
      <c r="A362" t="s">
        <v>71</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v>35.020000000000003</v>
      </c>
      <c r="Y362">
        <v>35.01</v>
      </c>
      <c r="Z362">
        <v>34.28</v>
      </c>
      <c r="AA362">
        <v>36.159999999999997</v>
      </c>
      <c r="AB362">
        <v>37.29</v>
      </c>
      <c r="AC362">
        <v>33.01</v>
      </c>
      <c r="AD362">
        <v>34.1</v>
      </c>
      <c r="AE362">
        <v>29.82</v>
      </c>
      <c r="AF362">
        <v>27.89</v>
      </c>
      <c r="AG362">
        <v>28.24</v>
      </c>
      <c r="AH362">
        <v>30.33</v>
      </c>
      <c r="AI362">
        <v>24.69</v>
      </c>
      <c r="AJ362">
        <v>25.62</v>
      </c>
      <c r="AK362">
        <v>29.2</v>
      </c>
      <c r="AL362">
        <v>27.79</v>
      </c>
      <c r="AM362">
        <v>30.65</v>
      </c>
      <c r="AN362">
        <v>27.02</v>
      </c>
      <c r="AO362">
        <v>25.56</v>
      </c>
      <c r="AP362">
        <v>23.54</v>
      </c>
      <c r="AQ362">
        <v>20.61</v>
      </c>
      <c r="AR362">
        <v>23.04</v>
      </c>
      <c r="AS362">
        <v>20.85</v>
      </c>
      <c r="AT362">
        <v>20.99</v>
      </c>
      <c r="AU362">
        <v>17.23</v>
      </c>
      <c r="AV362">
        <v>15.47</v>
      </c>
    </row>
    <row r="364" spans="1:48" x14ac:dyDescent="0.35">
      <c r="A364" t="s">
        <v>72</v>
      </c>
    </row>
    <row r="365" spans="1:48" x14ac:dyDescent="0.35">
      <c r="A365" t="s">
        <v>68</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c r="AJ365">
        <v>100</v>
      </c>
      <c r="AK365">
        <v>100</v>
      </c>
      <c r="AL365">
        <v>100</v>
      </c>
      <c r="AM365">
        <v>100</v>
      </c>
      <c r="AN365">
        <v>100</v>
      </c>
      <c r="AO365">
        <v>100</v>
      </c>
      <c r="AP365">
        <v>100</v>
      </c>
      <c r="AQ365">
        <v>100</v>
      </c>
      <c r="AR365">
        <v>100</v>
      </c>
      <c r="AS365">
        <v>100</v>
      </c>
      <c r="AT365">
        <v>100</v>
      </c>
      <c r="AU365">
        <v>100</v>
      </c>
      <c r="AV365">
        <v>100</v>
      </c>
    </row>
    <row r="366" spans="1:48" x14ac:dyDescent="0.35">
      <c r="A366" t="s">
        <v>69</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v>58.11</v>
      </c>
      <c r="Y366">
        <v>52.45</v>
      </c>
      <c r="Z366">
        <v>42.04</v>
      </c>
      <c r="AA366">
        <v>58.84</v>
      </c>
      <c r="AB366">
        <v>56.01</v>
      </c>
      <c r="AC366">
        <v>60.92</v>
      </c>
      <c r="AD366">
        <v>69.819999999999993</v>
      </c>
      <c r="AE366">
        <v>65.430000000000007</v>
      </c>
      <c r="AF366">
        <v>65.790000000000006</v>
      </c>
      <c r="AG366">
        <v>56</v>
      </c>
      <c r="AH366">
        <v>64.040000000000006</v>
      </c>
      <c r="AI366">
        <v>62.41</v>
      </c>
      <c r="AJ366">
        <v>76.55</v>
      </c>
      <c r="AK366">
        <v>70.97</v>
      </c>
      <c r="AL366">
        <v>65.97</v>
      </c>
      <c r="AM366">
        <v>64.989999999999995</v>
      </c>
      <c r="AN366">
        <v>69.59</v>
      </c>
      <c r="AO366">
        <v>61.87</v>
      </c>
      <c r="AP366">
        <v>72.36</v>
      </c>
      <c r="AQ366">
        <v>79.11</v>
      </c>
      <c r="AR366">
        <v>72.55</v>
      </c>
      <c r="AS366">
        <v>75.400000000000006</v>
      </c>
      <c r="AT366">
        <v>67.510000000000005</v>
      </c>
      <c r="AU366">
        <v>79.400000000000006</v>
      </c>
      <c r="AV366">
        <v>76.48</v>
      </c>
    </row>
    <row r="367" spans="1:48" x14ac:dyDescent="0.35">
      <c r="A367" t="s">
        <v>70</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v>4.93</v>
      </c>
      <c r="Y367">
        <v>14.56</v>
      </c>
      <c r="Z367">
        <v>16.2</v>
      </c>
      <c r="AA367">
        <v>3.86</v>
      </c>
      <c r="AB367">
        <v>10.23</v>
      </c>
      <c r="AC367">
        <v>2.5499999999999998</v>
      </c>
      <c r="AD367">
        <v>4.7699999999999996</v>
      </c>
      <c r="AE367">
        <v>5.93</v>
      </c>
      <c r="AF367">
        <v>3.81</v>
      </c>
      <c r="AG367">
        <v>2.36</v>
      </c>
      <c r="AH367">
        <v>5.37</v>
      </c>
      <c r="AI367">
        <v>2.48</v>
      </c>
      <c r="AJ367">
        <v>5.57</v>
      </c>
      <c r="AK367">
        <v>3.94</v>
      </c>
      <c r="AL367">
        <v>5.71</v>
      </c>
      <c r="AM367">
        <v>7.91</v>
      </c>
      <c r="AN367">
        <v>3.69</v>
      </c>
      <c r="AO367">
        <v>6.56</v>
      </c>
      <c r="AP367">
        <v>7.2</v>
      </c>
      <c r="AQ367">
        <v>7.23</v>
      </c>
      <c r="AR367">
        <v>6.68</v>
      </c>
      <c r="AS367">
        <v>8.3699999999999992</v>
      </c>
      <c r="AT367">
        <v>9.84</v>
      </c>
      <c r="AU367">
        <v>7.39</v>
      </c>
      <c r="AV367">
        <v>6.33</v>
      </c>
    </row>
    <row r="368" spans="1:48" x14ac:dyDescent="0.35">
      <c r="A368" t="s">
        <v>71</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v>36.96</v>
      </c>
      <c r="Y368">
        <v>32.99</v>
      </c>
      <c r="Z368">
        <v>41.76</v>
      </c>
      <c r="AA368">
        <v>37.299999999999997</v>
      </c>
      <c r="AB368">
        <v>33.76</v>
      </c>
      <c r="AC368">
        <v>36.53</v>
      </c>
      <c r="AD368">
        <v>25.41</v>
      </c>
      <c r="AE368">
        <v>28.65</v>
      </c>
      <c r="AF368">
        <v>30.4</v>
      </c>
      <c r="AG368">
        <v>41.64</v>
      </c>
      <c r="AH368">
        <v>30.59</v>
      </c>
      <c r="AI368">
        <v>35.11</v>
      </c>
      <c r="AJ368">
        <v>17.88</v>
      </c>
      <c r="AK368">
        <v>25.08</v>
      </c>
      <c r="AL368">
        <v>28.32</v>
      </c>
      <c r="AM368">
        <v>27.1</v>
      </c>
      <c r="AN368">
        <v>26.72</v>
      </c>
      <c r="AO368">
        <v>31.57</v>
      </c>
      <c r="AP368">
        <v>20.43</v>
      </c>
      <c r="AQ368">
        <v>13.66</v>
      </c>
      <c r="AR368">
        <v>20.78</v>
      </c>
      <c r="AS368">
        <v>16.22</v>
      </c>
      <c r="AT368">
        <v>22.65</v>
      </c>
      <c r="AU368">
        <v>13.21</v>
      </c>
      <c r="AV368">
        <v>17.190000000000001</v>
      </c>
    </row>
    <row r="371" spans="1:48" x14ac:dyDescent="0.35">
      <c r="A371" t="s">
        <v>36</v>
      </c>
    </row>
    <row r="372" spans="1:48" x14ac:dyDescent="0.35">
      <c r="A372" t="s">
        <v>61</v>
      </c>
    </row>
    <row r="373" spans="1:48" x14ac:dyDescent="0.35">
      <c r="A373" t="s">
        <v>59</v>
      </c>
    </row>
    <row r="374" spans="1:48" x14ac:dyDescent="0.35">
      <c r="A374" t="s">
        <v>39</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t="s">
        <v>53</v>
      </c>
      <c r="S374" s="1">
        <v>43983</v>
      </c>
      <c r="T374" s="1">
        <v>44013</v>
      </c>
      <c r="U374" s="1" t="s">
        <v>56</v>
      </c>
      <c r="V374" s="1">
        <v>44075</v>
      </c>
      <c r="W374" s="1">
        <v>44105</v>
      </c>
      <c r="X374" s="1">
        <v>44136</v>
      </c>
      <c r="Y374" s="1">
        <v>44166</v>
      </c>
      <c r="Z374" s="1">
        <v>44197</v>
      </c>
      <c r="AA374" s="1">
        <v>44228</v>
      </c>
      <c r="AB374" s="1">
        <v>44256</v>
      </c>
      <c r="AC374" s="1">
        <v>44287</v>
      </c>
      <c r="AD374" s="1">
        <v>44317</v>
      </c>
      <c r="AE374" s="1">
        <v>44348</v>
      </c>
      <c r="AF374" s="1">
        <v>44378</v>
      </c>
      <c r="AG374" s="1">
        <v>44409</v>
      </c>
      <c r="AH374" s="1">
        <v>44440</v>
      </c>
      <c r="AI374" s="1">
        <v>44470</v>
      </c>
      <c r="AJ374" s="1">
        <v>44501</v>
      </c>
      <c r="AK374" s="1">
        <v>44531</v>
      </c>
      <c r="AL374" s="1">
        <v>44562</v>
      </c>
      <c r="AM374" s="1">
        <v>44593</v>
      </c>
      <c r="AN374" s="1">
        <v>44621</v>
      </c>
      <c r="AO374" s="1">
        <v>44652</v>
      </c>
      <c r="AP374" s="1">
        <v>44682</v>
      </c>
      <c r="AQ374" s="1">
        <v>44713</v>
      </c>
      <c r="AR374" s="1">
        <v>44743</v>
      </c>
      <c r="AS374" s="1">
        <v>44774</v>
      </c>
      <c r="AT374" s="1">
        <v>44805</v>
      </c>
      <c r="AU374" s="1">
        <v>44835</v>
      </c>
      <c r="AV374" s="1">
        <v>44866</v>
      </c>
    </row>
    <row r="375" spans="1:48" x14ac:dyDescent="0.35">
      <c r="A375" t="s">
        <v>62</v>
      </c>
    </row>
    <row r="376" spans="1:48" x14ac:dyDescent="0.35">
      <c r="A376" t="s">
        <v>63</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c r="AJ376">
        <v>100</v>
      </c>
      <c r="AK376">
        <v>100</v>
      </c>
      <c r="AL376">
        <v>100</v>
      </c>
      <c r="AM376">
        <v>100</v>
      </c>
      <c r="AN376">
        <v>100</v>
      </c>
      <c r="AO376">
        <v>100</v>
      </c>
      <c r="AP376">
        <v>100</v>
      </c>
      <c r="AQ376">
        <v>100</v>
      </c>
      <c r="AR376">
        <v>100</v>
      </c>
      <c r="AS376">
        <v>100</v>
      </c>
      <c r="AT376">
        <v>100</v>
      </c>
      <c r="AU376">
        <v>100</v>
      </c>
      <c r="AV376">
        <v>100</v>
      </c>
    </row>
    <row r="377" spans="1:48" x14ac:dyDescent="0.35">
      <c r="A377" t="s">
        <v>64</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v>58.89</v>
      </c>
      <c r="Y377">
        <v>59.83</v>
      </c>
      <c r="Z377">
        <v>53.25</v>
      </c>
      <c r="AA377">
        <v>56.6</v>
      </c>
      <c r="AB377">
        <v>59.45</v>
      </c>
      <c r="AC377">
        <v>58.52</v>
      </c>
      <c r="AD377">
        <v>62.65</v>
      </c>
      <c r="AE377">
        <v>61.81</v>
      </c>
      <c r="AF377">
        <v>66.47</v>
      </c>
      <c r="AG377">
        <v>59.9</v>
      </c>
      <c r="AH377">
        <v>60.77</v>
      </c>
      <c r="AI377">
        <v>64.08</v>
      </c>
      <c r="AJ377">
        <v>62.91</v>
      </c>
      <c r="AK377">
        <v>56.63</v>
      </c>
      <c r="AL377">
        <v>64.239999999999995</v>
      </c>
      <c r="AM377">
        <v>57.87</v>
      </c>
      <c r="AN377">
        <v>66.150000000000006</v>
      </c>
      <c r="AO377">
        <v>65.540000000000006</v>
      </c>
      <c r="AP377">
        <v>59.93</v>
      </c>
      <c r="AQ377">
        <v>69.209999999999994</v>
      </c>
      <c r="AR377">
        <v>74.94</v>
      </c>
      <c r="AS377">
        <v>68.84</v>
      </c>
      <c r="AT377">
        <v>69.34</v>
      </c>
      <c r="AU377">
        <v>69.95</v>
      </c>
      <c r="AV377">
        <v>78.290000000000006</v>
      </c>
    </row>
    <row r="378" spans="1:48" x14ac:dyDescent="0.35">
      <c r="A378" t="s">
        <v>65</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v>8.17</v>
      </c>
      <c r="Y378">
        <v>6.25</v>
      </c>
      <c r="Z378">
        <v>12.27</v>
      </c>
      <c r="AA378">
        <v>7.98</v>
      </c>
      <c r="AB378">
        <v>9.26</v>
      </c>
      <c r="AC378">
        <v>5.82</v>
      </c>
      <c r="AD378">
        <v>7.35</v>
      </c>
      <c r="AE378">
        <v>3.63</v>
      </c>
      <c r="AF378">
        <v>3.86</v>
      </c>
      <c r="AG378">
        <v>6.34</v>
      </c>
      <c r="AH378">
        <v>7.54</v>
      </c>
      <c r="AI378">
        <v>4.72</v>
      </c>
      <c r="AJ378">
        <v>7.17</v>
      </c>
      <c r="AK378">
        <v>9.19</v>
      </c>
      <c r="AL378">
        <v>7.17</v>
      </c>
      <c r="AM378">
        <v>8.9499999999999993</v>
      </c>
      <c r="AN378">
        <v>5.95</v>
      </c>
      <c r="AO378">
        <v>4.3</v>
      </c>
      <c r="AP378">
        <v>10.44</v>
      </c>
      <c r="AQ378">
        <v>10.07</v>
      </c>
      <c r="AR378">
        <v>5.55</v>
      </c>
      <c r="AS378">
        <v>11.44</v>
      </c>
      <c r="AT378">
        <v>11.13</v>
      </c>
      <c r="AU378">
        <v>9.4600000000000009</v>
      </c>
      <c r="AV378">
        <v>10.19</v>
      </c>
    </row>
    <row r="379" spans="1:48" x14ac:dyDescent="0.35">
      <c r="A379" t="s">
        <v>66</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v>32.950000000000003</v>
      </c>
      <c r="Y379">
        <v>33.92</v>
      </c>
      <c r="Z379">
        <v>34.479999999999997</v>
      </c>
      <c r="AA379">
        <v>35.42</v>
      </c>
      <c r="AB379">
        <v>31.29</v>
      </c>
      <c r="AC379">
        <v>35.65</v>
      </c>
      <c r="AD379">
        <v>29.99</v>
      </c>
      <c r="AE379">
        <v>34.56</v>
      </c>
      <c r="AF379">
        <v>29.67</v>
      </c>
      <c r="AG379">
        <v>33.76</v>
      </c>
      <c r="AH379">
        <v>31.69</v>
      </c>
      <c r="AI379">
        <v>31.2</v>
      </c>
      <c r="AJ379">
        <v>29.92</v>
      </c>
      <c r="AK379">
        <v>34.18</v>
      </c>
      <c r="AL379">
        <v>28.59</v>
      </c>
      <c r="AM379">
        <v>33.18</v>
      </c>
      <c r="AN379">
        <v>27.9</v>
      </c>
      <c r="AO379">
        <v>30.16</v>
      </c>
      <c r="AP379">
        <v>29.63</v>
      </c>
      <c r="AQ379">
        <v>20.72</v>
      </c>
      <c r="AR379">
        <v>19.510000000000002</v>
      </c>
      <c r="AS379">
        <v>19.72</v>
      </c>
      <c r="AT379">
        <v>19.53</v>
      </c>
      <c r="AU379">
        <v>20.6</v>
      </c>
      <c r="AV379">
        <v>11.52</v>
      </c>
    </row>
    <row r="381" spans="1:48" x14ac:dyDescent="0.35">
      <c r="A381" t="s">
        <v>67</v>
      </c>
    </row>
    <row r="382" spans="1:48" x14ac:dyDescent="0.35">
      <c r="A382" t="s">
        <v>68</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c r="AJ382">
        <v>100</v>
      </c>
      <c r="AK382">
        <v>100</v>
      </c>
      <c r="AL382">
        <v>100</v>
      </c>
      <c r="AM382">
        <v>100</v>
      </c>
      <c r="AN382">
        <v>100</v>
      </c>
      <c r="AO382">
        <v>100</v>
      </c>
      <c r="AP382">
        <v>100</v>
      </c>
      <c r="AQ382">
        <v>100</v>
      </c>
      <c r="AR382">
        <v>100</v>
      </c>
      <c r="AS382">
        <v>100</v>
      </c>
      <c r="AT382">
        <v>100</v>
      </c>
      <c r="AU382">
        <v>100</v>
      </c>
      <c r="AV382">
        <v>100</v>
      </c>
    </row>
    <row r="383" spans="1:48" x14ac:dyDescent="0.35">
      <c r="A383" t="s">
        <v>69</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v>62.31</v>
      </c>
      <c r="Y383">
        <v>62.04</v>
      </c>
      <c r="Z383">
        <v>60.94</v>
      </c>
      <c r="AA383">
        <v>62.09</v>
      </c>
      <c r="AB383">
        <v>61.45</v>
      </c>
      <c r="AC383">
        <v>64.87</v>
      </c>
      <c r="AD383">
        <v>69.2</v>
      </c>
      <c r="AE383">
        <v>69.349999999999994</v>
      </c>
      <c r="AF383">
        <v>72.66</v>
      </c>
      <c r="AG383">
        <v>73.25</v>
      </c>
      <c r="AH383">
        <v>69.39</v>
      </c>
      <c r="AI383">
        <v>70.53</v>
      </c>
      <c r="AJ383">
        <v>71.09</v>
      </c>
      <c r="AK383">
        <v>73.64</v>
      </c>
      <c r="AL383">
        <v>69.319999999999993</v>
      </c>
      <c r="AM383">
        <v>68.33</v>
      </c>
      <c r="AN383">
        <v>71.37</v>
      </c>
      <c r="AO383">
        <v>74.28</v>
      </c>
      <c r="AP383">
        <v>75.37</v>
      </c>
      <c r="AQ383">
        <v>75.83</v>
      </c>
      <c r="AR383">
        <v>78.260000000000005</v>
      </c>
      <c r="AS383">
        <v>79.959999999999994</v>
      </c>
      <c r="AT383">
        <v>76.94</v>
      </c>
      <c r="AU383">
        <v>81.510000000000005</v>
      </c>
      <c r="AV383">
        <v>83.25</v>
      </c>
    </row>
    <row r="384" spans="1:48" x14ac:dyDescent="0.35">
      <c r="A384" t="s">
        <v>70</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v>5.95</v>
      </c>
      <c r="Y384">
        <v>4.6399999999999997</v>
      </c>
      <c r="Z384">
        <v>6.51</v>
      </c>
      <c r="AA384">
        <v>4.8499999999999996</v>
      </c>
      <c r="AB384">
        <v>4.97</v>
      </c>
      <c r="AC384">
        <v>4.66</v>
      </c>
      <c r="AD384">
        <v>4.68</v>
      </c>
      <c r="AE384">
        <v>4.13</v>
      </c>
      <c r="AF384">
        <v>3.03</v>
      </c>
      <c r="AG384">
        <v>2.52</v>
      </c>
      <c r="AH384">
        <v>4.43</v>
      </c>
      <c r="AI384">
        <v>5.22</v>
      </c>
      <c r="AJ384">
        <v>3.8</v>
      </c>
      <c r="AK384">
        <v>2.29</v>
      </c>
      <c r="AL384">
        <v>5.29</v>
      </c>
      <c r="AM384">
        <v>4.8499999999999996</v>
      </c>
      <c r="AN384">
        <v>4.28</v>
      </c>
      <c r="AO384">
        <v>1.79</v>
      </c>
      <c r="AP384">
        <v>4.3499999999999996</v>
      </c>
      <c r="AQ384">
        <v>4.46</v>
      </c>
      <c r="AR384">
        <v>5.54</v>
      </c>
      <c r="AS384">
        <v>6.38</v>
      </c>
      <c r="AT384">
        <v>5.8</v>
      </c>
      <c r="AU384">
        <v>3.38</v>
      </c>
      <c r="AV384">
        <v>3.76</v>
      </c>
    </row>
    <row r="385" spans="1:48" x14ac:dyDescent="0.35">
      <c r="A385" t="s">
        <v>71</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v>31.74</v>
      </c>
      <c r="Y385">
        <v>33.32</v>
      </c>
      <c r="Z385">
        <v>32.549999999999997</v>
      </c>
      <c r="AA385">
        <v>33.06</v>
      </c>
      <c r="AB385">
        <v>33.590000000000003</v>
      </c>
      <c r="AC385">
        <v>30.47</v>
      </c>
      <c r="AD385">
        <v>26.12</v>
      </c>
      <c r="AE385">
        <v>26.52</v>
      </c>
      <c r="AF385">
        <v>24.31</v>
      </c>
      <c r="AG385">
        <v>24.24</v>
      </c>
      <c r="AH385">
        <v>26.17</v>
      </c>
      <c r="AI385">
        <v>24.25</v>
      </c>
      <c r="AJ385">
        <v>25.11</v>
      </c>
      <c r="AK385">
        <v>24.07</v>
      </c>
      <c r="AL385">
        <v>25.39</v>
      </c>
      <c r="AM385">
        <v>26.82</v>
      </c>
      <c r="AN385">
        <v>24.35</v>
      </c>
      <c r="AO385">
        <v>23.93</v>
      </c>
      <c r="AP385">
        <v>20.28</v>
      </c>
      <c r="AQ385">
        <v>19.71</v>
      </c>
      <c r="AR385">
        <v>16.190000000000001</v>
      </c>
      <c r="AS385">
        <v>13.67</v>
      </c>
      <c r="AT385">
        <v>17.260000000000002</v>
      </c>
      <c r="AU385">
        <v>15.11</v>
      </c>
      <c r="AV385">
        <v>12.99</v>
      </c>
    </row>
    <row r="387" spans="1:48" x14ac:dyDescent="0.35">
      <c r="A387" t="s">
        <v>72</v>
      </c>
    </row>
    <row r="388" spans="1:48" x14ac:dyDescent="0.35">
      <c r="A388" t="s">
        <v>68</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c r="AJ388">
        <v>100</v>
      </c>
      <c r="AK388">
        <v>100</v>
      </c>
      <c r="AL388">
        <v>100</v>
      </c>
      <c r="AM388">
        <v>100</v>
      </c>
      <c r="AN388">
        <v>100</v>
      </c>
      <c r="AO388">
        <v>100</v>
      </c>
      <c r="AP388">
        <v>100</v>
      </c>
      <c r="AQ388">
        <v>100</v>
      </c>
      <c r="AR388">
        <v>100</v>
      </c>
      <c r="AS388">
        <v>100</v>
      </c>
      <c r="AT388">
        <v>100</v>
      </c>
      <c r="AU388">
        <v>100</v>
      </c>
      <c r="AV388">
        <v>100</v>
      </c>
    </row>
    <row r="389" spans="1:48" x14ac:dyDescent="0.35">
      <c r="A389" t="s">
        <v>69</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v>55.35</v>
      </c>
      <c r="Y389">
        <v>65.83</v>
      </c>
      <c r="Z389">
        <v>62.82</v>
      </c>
      <c r="AA389">
        <v>63.99</v>
      </c>
      <c r="AB389">
        <v>67.680000000000007</v>
      </c>
      <c r="AC389">
        <v>71.680000000000007</v>
      </c>
      <c r="AD389">
        <v>71.53</v>
      </c>
      <c r="AE389">
        <v>64.989999999999995</v>
      </c>
      <c r="AF389">
        <v>72.69</v>
      </c>
      <c r="AG389">
        <v>72.180000000000007</v>
      </c>
      <c r="AH389">
        <v>72.87</v>
      </c>
      <c r="AI389">
        <v>75.34</v>
      </c>
      <c r="AJ389">
        <v>73.92</v>
      </c>
      <c r="AK389">
        <v>73.58</v>
      </c>
      <c r="AL389">
        <v>67.52</v>
      </c>
      <c r="AM389">
        <v>69.36</v>
      </c>
      <c r="AN389">
        <v>63.33</v>
      </c>
      <c r="AO389">
        <v>69.67</v>
      </c>
      <c r="AP389">
        <v>67.81</v>
      </c>
      <c r="AQ389">
        <v>75.89</v>
      </c>
      <c r="AR389">
        <v>78.099999999999994</v>
      </c>
      <c r="AS389">
        <v>84.67</v>
      </c>
      <c r="AT389">
        <v>78.819999999999993</v>
      </c>
      <c r="AU389">
        <v>78.569999999999993</v>
      </c>
      <c r="AV389">
        <v>81.040000000000006</v>
      </c>
    </row>
    <row r="390" spans="1:48" x14ac:dyDescent="0.35">
      <c r="A390" t="s">
        <v>70</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v>9.2899999999999991</v>
      </c>
      <c r="Y390">
        <v>3.67</v>
      </c>
      <c r="Z390">
        <v>4.57</v>
      </c>
      <c r="AA390">
        <v>4.0999999999999996</v>
      </c>
      <c r="AB390">
        <v>5.85</v>
      </c>
      <c r="AC390">
        <v>6.72</v>
      </c>
      <c r="AD390">
        <v>2.27</v>
      </c>
      <c r="AE390">
        <v>1.35</v>
      </c>
      <c r="AF390">
        <v>2.0499999999999998</v>
      </c>
      <c r="AG390">
        <v>3.66</v>
      </c>
      <c r="AH390">
        <v>4.08</v>
      </c>
      <c r="AI390">
        <v>4.13</v>
      </c>
      <c r="AJ390">
        <v>2.46</v>
      </c>
      <c r="AK390">
        <v>1.1100000000000001</v>
      </c>
      <c r="AL390">
        <v>2.71</v>
      </c>
      <c r="AM390">
        <v>7.74</v>
      </c>
      <c r="AN390">
        <v>6.66</v>
      </c>
      <c r="AO390">
        <v>0.39</v>
      </c>
      <c r="AP390">
        <v>6.77</v>
      </c>
      <c r="AQ390">
        <v>5.28</v>
      </c>
      <c r="AR390">
        <v>6.32</v>
      </c>
      <c r="AS390">
        <v>4.42</v>
      </c>
      <c r="AT390">
        <v>5.75</v>
      </c>
      <c r="AU390">
        <v>4.6399999999999997</v>
      </c>
      <c r="AV390">
        <v>4.28</v>
      </c>
    </row>
    <row r="391" spans="1:48" x14ac:dyDescent="0.35">
      <c r="A391" t="s">
        <v>71</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v>35.35</v>
      </c>
      <c r="Y391">
        <v>30.5</v>
      </c>
      <c r="Z391">
        <v>32.61</v>
      </c>
      <c r="AA391">
        <v>31.91</v>
      </c>
      <c r="AB391">
        <v>26.47</v>
      </c>
      <c r="AC391">
        <v>21.61</v>
      </c>
      <c r="AD391">
        <v>26.2</v>
      </c>
      <c r="AE391">
        <v>33.659999999999997</v>
      </c>
      <c r="AF391">
        <v>25.26</v>
      </c>
      <c r="AG391">
        <v>24.15</v>
      </c>
      <c r="AH391">
        <v>23.05</v>
      </c>
      <c r="AI391">
        <v>20.53</v>
      </c>
      <c r="AJ391">
        <v>23.62</v>
      </c>
      <c r="AK391">
        <v>25.31</v>
      </c>
      <c r="AL391">
        <v>29.78</v>
      </c>
      <c r="AM391">
        <v>22.89</v>
      </c>
      <c r="AN391">
        <v>30</v>
      </c>
      <c r="AO391">
        <v>29.94</v>
      </c>
      <c r="AP391">
        <v>25.41</v>
      </c>
      <c r="AQ391">
        <v>18.829999999999998</v>
      </c>
      <c r="AR391">
        <v>15.58</v>
      </c>
      <c r="AS391">
        <v>10.91</v>
      </c>
      <c r="AT391">
        <v>15.42</v>
      </c>
      <c r="AU391">
        <v>16.79</v>
      </c>
      <c r="AV391">
        <v>14.68</v>
      </c>
    </row>
    <row r="394" spans="1:48" x14ac:dyDescent="0.35">
      <c r="A394" t="s">
        <v>36</v>
      </c>
    </row>
    <row r="395" spans="1:48" x14ac:dyDescent="0.35">
      <c r="A395" t="s">
        <v>61</v>
      </c>
    </row>
    <row r="396" spans="1:48" x14ac:dyDescent="0.35">
      <c r="A396" t="s">
        <v>60</v>
      </c>
    </row>
    <row r="397" spans="1:48" x14ac:dyDescent="0.35">
      <c r="A397" t="s">
        <v>39</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t="s">
        <v>53</v>
      </c>
      <c r="S397" s="1">
        <v>43983</v>
      </c>
      <c r="T397" s="1">
        <v>44013</v>
      </c>
      <c r="U397" s="1" t="s">
        <v>56</v>
      </c>
      <c r="V397" s="1">
        <v>44075</v>
      </c>
      <c r="W397" s="1">
        <v>44105</v>
      </c>
      <c r="X397" s="1">
        <v>44136</v>
      </c>
      <c r="Y397" s="1">
        <v>44166</v>
      </c>
      <c r="Z397" s="1">
        <v>44197</v>
      </c>
      <c r="AA397" s="1">
        <v>44228</v>
      </c>
      <c r="AB397" s="1">
        <v>44256</v>
      </c>
      <c r="AC397" s="1">
        <v>44287</v>
      </c>
      <c r="AD397" s="1">
        <v>44317</v>
      </c>
      <c r="AE397" s="1">
        <v>44348</v>
      </c>
      <c r="AF397" s="1">
        <v>44378</v>
      </c>
      <c r="AG397" s="1">
        <v>44409</v>
      </c>
      <c r="AH397" s="1">
        <v>44440</v>
      </c>
      <c r="AI397" s="1">
        <v>44470</v>
      </c>
      <c r="AJ397" s="1">
        <v>44501</v>
      </c>
      <c r="AK397" s="1">
        <v>44531</v>
      </c>
      <c r="AL397" s="1">
        <v>44562</v>
      </c>
      <c r="AM397" s="1">
        <v>44593</v>
      </c>
      <c r="AN397" s="1">
        <v>44621</v>
      </c>
      <c r="AO397" s="1">
        <v>44652</v>
      </c>
      <c r="AP397" s="1">
        <v>44682</v>
      </c>
      <c r="AQ397" s="1">
        <v>44713</v>
      </c>
      <c r="AR397" s="1">
        <v>44743</v>
      </c>
      <c r="AS397" s="1">
        <v>44774</v>
      </c>
      <c r="AT397" s="1">
        <v>44805</v>
      </c>
      <c r="AU397" s="1">
        <v>44835</v>
      </c>
      <c r="AV397" s="1">
        <v>44866</v>
      </c>
    </row>
    <row r="398" spans="1:48" x14ac:dyDescent="0.35">
      <c r="A398" t="s">
        <v>62</v>
      </c>
    </row>
    <row r="399" spans="1:48" x14ac:dyDescent="0.35">
      <c r="A399" t="s">
        <v>63</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c r="AJ399">
        <v>100</v>
      </c>
      <c r="AK399">
        <v>100</v>
      </c>
      <c r="AL399">
        <v>100</v>
      </c>
      <c r="AM399">
        <v>100</v>
      </c>
      <c r="AN399">
        <v>100</v>
      </c>
      <c r="AO399">
        <v>100</v>
      </c>
      <c r="AP399">
        <v>100</v>
      </c>
      <c r="AQ399">
        <v>100</v>
      </c>
      <c r="AR399">
        <v>100</v>
      </c>
      <c r="AS399">
        <v>100</v>
      </c>
      <c r="AT399">
        <v>100</v>
      </c>
      <c r="AU399">
        <v>100</v>
      </c>
      <c r="AV399">
        <v>100</v>
      </c>
    </row>
    <row r="400" spans="1:48" x14ac:dyDescent="0.35">
      <c r="A400" t="s">
        <v>64</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v>57.78</v>
      </c>
      <c r="Y400">
        <v>63.32</v>
      </c>
      <c r="Z400">
        <v>54.1</v>
      </c>
      <c r="AA400">
        <v>63</v>
      </c>
      <c r="AB400">
        <v>59.21</v>
      </c>
      <c r="AC400">
        <v>66.260000000000005</v>
      </c>
      <c r="AD400">
        <v>68.3</v>
      </c>
      <c r="AE400">
        <v>70.14</v>
      </c>
      <c r="AF400">
        <v>67.260000000000005</v>
      </c>
      <c r="AG400">
        <v>60.39</v>
      </c>
      <c r="AH400">
        <v>66.790000000000006</v>
      </c>
      <c r="AI400">
        <v>68.33</v>
      </c>
      <c r="AJ400">
        <v>69.11</v>
      </c>
      <c r="AK400">
        <v>71.8</v>
      </c>
      <c r="AL400">
        <v>65.91</v>
      </c>
      <c r="AM400">
        <v>64.599999999999994</v>
      </c>
      <c r="AN400">
        <v>74.040000000000006</v>
      </c>
      <c r="AO400">
        <v>68.98</v>
      </c>
      <c r="AP400">
        <v>72.069999999999993</v>
      </c>
      <c r="AQ400">
        <v>71.62</v>
      </c>
      <c r="AR400">
        <v>74.290000000000006</v>
      </c>
      <c r="AS400">
        <v>76.48</v>
      </c>
      <c r="AT400">
        <v>74.83</v>
      </c>
      <c r="AU400">
        <v>73.430000000000007</v>
      </c>
      <c r="AV400">
        <v>78.260000000000005</v>
      </c>
    </row>
    <row r="401" spans="1:48" x14ac:dyDescent="0.35">
      <c r="A401" t="s">
        <v>65</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v>4.18</v>
      </c>
      <c r="Y401">
        <v>2.0499999999999998</v>
      </c>
      <c r="Z401">
        <v>6.74</v>
      </c>
      <c r="AA401">
        <v>3.8</v>
      </c>
      <c r="AB401">
        <v>3.7</v>
      </c>
      <c r="AC401">
        <v>3.05</v>
      </c>
      <c r="AD401">
        <v>1.47</v>
      </c>
      <c r="AE401">
        <v>2.99</v>
      </c>
      <c r="AF401">
        <v>2.9</v>
      </c>
      <c r="AG401">
        <v>3.56</v>
      </c>
      <c r="AH401">
        <v>2.4300000000000002</v>
      </c>
      <c r="AI401">
        <v>3.17</v>
      </c>
      <c r="AJ401">
        <v>1.19</v>
      </c>
      <c r="AK401">
        <v>2.46</v>
      </c>
      <c r="AL401">
        <v>2.0299999999999998</v>
      </c>
      <c r="AM401">
        <v>3.92</v>
      </c>
      <c r="AN401">
        <v>2.5</v>
      </c>
      <c r="AO401">
        <v>1.17</v>
      </c>
      <c r="AP401">
        <v>1.28</v>
      </c>
      <c r="AQ401">
        <v>4.41</v>
      </c>
      <c r="AR401">
        <v>6.61</v>
      </c>
      <c r="AS401">
        <v>8.35</v>
      </c>
      <c r="AT401">
        <v>8.52</v>
      </c>
      <c r="AU401">
        <v>9.51</v>
      </c>
      <c r="AV401">
        <v>8.02</v>
      </c>
    </row>
    <row r="402" spans="1:48" x14ac:dyDescent="0.35">
      <c r="A402" t="s">
        <v>66</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v>38.03</v>
      </c>
      <c r="Y402">
        <v>34.630000000000003</v>
      </c>
      <c r="Z402">
        <v>39.159999999999997</v>
      </c>
      <c r="AA402">
        <v>33.19</v>
      </c>
      <c r="AB402">
        <v>37.1</v>
      </c>
      <c r="AC402">
        <v>30.69</v>
      </c>
      <c r="AD402">
        <v>30.23</v>
      </c>
      <c r="AE402">
        <v>26.86</v>
      </c>
      <c r="AF402">
        <v>29.84</v>
      </c>
      <c r="AG402">
        <v>36.049999999999997</v>
      </c>
      <c r="AH402">
        <v>30.79</v>
      </c>
      <c r="AI402">
        <v>28.49</v>
      </c>
      <c r="AJ402">
        <v>29.69</v>
      </c>
      <c r="AK402">
        <v>25.74</v>
      </c>
      <c r="AL402">
        <v>32.049999999999997</v>
      </c>
      <c r="AM402">
        <v>31.48</v>
      </c>
      <c r="AN402">
        <v>23.46</v>
      </c>
      <c r="AO402">
        <v>29.85</v>
      </c>
      <c r="AP402">
        <v>26.65</v>
      </c>
      <c r="AQ402">
        <v>23.97</v>
      </c>
      <c r="AR402">
        <v>19.09</v>
      </c>
      <c r="AS402">
        <v>15.17</v>
      </c>
      <c r="AT402">
        <v>16.64</v>
      </c>
      <c r="AU402">
        <v>17.059999999999999</v>
      </c>
      <c r="AV402">
        <v>13.72</v>
      </c>
    </row>
    <row r="404" spans="1:48" x14ac:dyDescent="0.35">
      <c r="A404" t="s">
        <v>67</v>
      </c>
    </row>
    <row r="405" spans="1:48" x14ac:dyDescent="0.35">
      <c r="A405" t="s">
        <v>68</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c r="AJ405">
        <v>100</v>
      </c>
      <c r="AK405">
        <v>100</v>
      </c>
      <c r="AL405">
        <v>100</v>
      </c>
      <c r="AM405">
        <v>100</v>
      </c>
      <c r="AN405">
        <v>100</v>
      </c>
      <c r="AO405">
        <v>100</v>
      </c>
      <c r="AP405">
        <v>100</v>
      </c>
      <c r="AQ405">
        <v>100</v>
      </c>
      <c r="AR405">
        <v>100</v>
      </c>
      <c r="AS405">
        <v>100</v>
      </c>
      <c r="AT405">
        <v>100</v>
      </c>
      <c r="AU405">
        <v>100</v>
      </c>
      <c r="AV405">
        <v>100</v>
      </c>
    </row>
    <row r="406" spans="1:48" x14ac:dyDescent="0.35">
      <c r="A406" t="s">
        <v>69</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v>63.56</v>
      </c>
      <c r="Y406">
        <v>62.96</v>
      </c>
      <c r="Z406">
        <v>63.1</v>
      </c>
      <c r="AA406">
        <v>62.73</v>
      </c>
      <c r="AB406">
        <v>65.849999999999994</v>
      </c>
      <c r="AC406">
        <v>66.989999999999995</v>
      </c>
      <c r="AD406">
        <v>70.010000000000005</v>
      </c>
      <c r="AE406">
        <v>68.739999999999995</v>
      </c>
      <c r="AF406">
        <v>71.64</v>
      </c>
      <c r="AG406">
        <v>73.58</v>
      </c>
      <c r="AH406">
        <v>71.27</v>
      </c>
      <c r="AI406">
        <v>72.7</v>
      </c>
      <c r="AJ406">
        <v>72.38</v>
      </c>
      <c r="AK406">
        <v>73.040000000000006</v>
      </c>
      <c r="AL406">
        <v>69.400000000000006</v>
      </c>
      <c r="AM406">
        <v>71.27</v>
      </c>
      <c r="AN406">
        <v>72.989999999999995</v>
      </c>
      <c r="AO406">
        <v>73.02</v>
      </c>
      <c r="AP406">
        <v>78.19</v>
      </c>
      <c r="AQ406">
        <v>77.77</v>
      </c>
      <c r="AR406">
        <v>77.48</v>
      </c>
      <c r="AS406">
        <v>78.430000000000007</v>
      </c>
      <c r="AT406">
        <v>78.010000000000005</v>
      </c>
      <c r="AU406">
        <v>80.41</v>
      </c>
      <c r="AV406">
        <v>78.91</v>
      </c>
    </row>
    <row r="407" spans="1:48" x14ac:dyDescent="0.35">
      <c r="A407" t="s">
        <v>70</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v>1.53</v>
      </c>
      <c r="Y407">
        <v>1.59</v>
      </c>
      <c r="Z407">
        <v>1.28</v>
      </c>
      <c r="AA407">
        <v>1.64</v>
      </c>
      <c r="AB407">
        <v>1.54</v>
      </c>
      <c r="AC407">
        <v>0.36</v>
      </c>
      <c r="AD407">
        <v>0.92</v>
      </c>
      <c r="AE407">
        <v>1.1599999999999999</v>
      </c>
      <c r="AF407">
        <v>1.36</v>
      </c>
      <c r="AG407">
        <v>0.99</v>
      </c>
      <c r="AH407">
        <v>1.1200000000000001</v>
      </c>
      <c r="AI407">
        <v>1.29</v>
      </c>
      <c r="AJ407">
        <v>1.19</v>
      </c>
      <c r="AK407">
        <v>1.27</v>
      </c>
      <c r="AL407">
        <v>0.66</v>
      </c>
      <c r="AM407">
        <v>1.18</v>
      </c>
      <c r="AN407">
        <v>0.35</v>
      </c>
      <c r="AO407">
        <v>0.31</v>
      </c>
      <c r="AP407">
        <v>0.53</v>
      </c>
      <c r="AQ407">
        <v>1.06</v>
      </c>
      <c r="AR407">
        <v>3.31</v>
      </c>
      <c r="AS407">
        <v>3.35</v>
      </c>
      <c r="AT407">
        <v>2.98</v>
      </c>
      <c r="AU407">
        <v>3.75</v>
      </c>
      <c r="AV407">
        <v>4.04</v>
      </c>
    </row>
    <row r="408" spans="1:48" x14ac:dyDescent="0.35">
      <c r="A408" t="s">
        <v>71</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v>34.909999999999997</v>
      </c>
      <c r="Y408">
        <v>35.450000000000003</v>
      </c>
      <c r="Z408">
        <v>35.630000000000003</v>
      </c>
      <c r="AA408">
        <v>35.619999999999997</v>
      </c>
      <c r="AB408">
        <v>32.61</v>
      </c>
      <c r="AC408">
        <v>32.65</v>
      </c>
      <c r="AD408">
        <v>29.07</v>
      </c>
      <c r="AE408">
        <v>30.1</v>
      </c>
      <c r="AF408">
        <v>27</v>
      </c>
      <c r="AG408">
        <v>25.43</v>
      </c>
      <c r="AH408">
        <v>27.61</v>
      </c>
      <c r="AI408">
        <v>26</v>
      </c>
      <c r="AJ408">
        <v>26.43</v>
      </c>
      <c r="AK408">
        <v>25.69</v>
      </c>
      <c r="AL408">
        <v>29.94</v>
      </c>
      <c r="AM408">
        <v>27.55</v>
      </c>
      <c r="AN408">
        <v>26.66</v>
      </c>
      <c r="AO408">
        <v>26.67</v>
      </c>
      <c r="AP408">
        <v>21.28</v>
      </c>
      <c r="AQ408">
        <v>21.17</v>
      </c>
      <c r="AR408">
        <v>19.21</v>
      </c>
      <c r="AS408">
        <v>18.23</v>
      </c>
      <c r="AT408">
        <v>19.010000000000002</v>
      </c>
      <c r="AU408">
        <v>15.84</v>
      </c>
      <c r="AV408">
        <v>17.059999999999999</v>
      </c>
    </row>
    <row r="410" spans="1:48" x14ac:dyDescent="0.35">
      <c r="A410" t="s">
        <v>72</v>
      </c>
    </row>
    <row r="411" spans="1:48" x14ac:dyDescent="0.35">
      <c r="A411" t="s">
        <v>68</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c r="AJ411">
        <v>100</v>
      </c>
      <c r="AK411">
        <v>100</v>
      </c>
      <c r="AL411">
        <v>100</v>
      </c>
      <c r="AM411">
        <v>100</v>
      </c>
      <c r="AN411">
        <v>100</v>
      </c>
      <c r="AO411">
        <v>100</v>
      </c>
      <c r="AP411">
        <v>100</v>
      </c>
      <c r="AQ411">
        <v>100</v>
      </c>
      <c r="AR411">
        <v>100</v>
      </c>
      <c r="AS411">
        <v>100</v>
      </c>
      <c r="AT411">
        <v>100</v>
      </c>
      <c r="AU411">
        <v>100</v>
      </c>
      <c r="AV411">
        <v>100</v>
      </c>
    </row>
    <row r="412" spans="1:48" x14ac:dyDescent="0.35">
      <c r="A412" t="s">
        <v>69</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v>64.97</v>
      </c>
      <c r="Y412">
        <v>64.03</v>
      </c>
      <c r="Z412">
        <v>63.51</v>
      </c>
      <c r="AA412">
        <v>61.29</v>
      </c>
      <c r="AB412">
        <v>65.819999999999993</v>
      </c>
      <c r="AC412">
        <v>67.739999999999995</v>
      </c>
      <c r="AD412">
        <v>68.22</v>
      </c>
      <c r="AE412">
        <v>66.290000000000006</v>
      </c>
      <c r="AF412">
        <v>67.17</v>
      </c>
      <c r="AG412">
        <v>64.55</v>
      </c>
      <c r="AH412">
        <v>65.540000000000006</v>
      </c>
      <c r="AI412">
        <v>72.349999999999994</v>
      </c>
      <c r="AJ412">
        <v>72.63</v>
      </c>
      <c r="AK412">
        <v>73.010000000000005</v>
      </c>
      <c r="AL412">
        <v>64.58</v>
      </c>
      <c r="AM412">
        <v>69.19</v>
      </c>
      <c r="AN412">
        <v>69.709999999999994</v>
      </c>
      <c r="AO412">
        <v>70.37</v>
      </c>
      <c r="AP412">
        <v>73.44</v>
      </c>
      <c r="AQ412">
        <v>68.55</v>
      </c>
      <c r="AR412">
        <v>71.239999999999995</v>
      </c>
      <c r="AS412">
        <v>75.430000000000007</v>
      </c>
      <c r="AT412">
        <v>73.38</v>
      </c>
      <c r="AU412">
        <v>76.290000000000006</v>
      </c>
      <c r="AV412">
        <v>76.38</v>
      </c>
    </row>
    <row r="413" spans="1:48" x14ac:dyDescent="0.35">
      <c r="A413" t="s">
        <v>70</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v>1.67</v>
      </c>
      <c r="Y413">
        <v>0.41</v>
      </c>
      <c r="Z413">
        <v>1.88</v>
      </c>
      <c r="AA413">
        <v>2.0299999999999998</v>
      </c>
      <c r="AB413">
        <v>0.74</v>
      </c>
      <c r="AC413">
        <v>0.41</v>
      </c>
      <c r="AD413">
        <v>2.2400000000000002</v>
      </c>
      <c r="AE413">
        <v>1.27</v>
      </c>
      <c r="AF413">
        <v>2.27</v>
      </c>
      <c r="AG413">
        <v>1.86</v>
      </c>
      <c r="AH413">
        <v>3.68</v>
      </c>
      <c r="AI413">
        <v>3.64</v>
      </c>
      <c r="AJ413">
        <v>0.54</v>
      </c>
      <c r="AK413">
        <v>0.53</v>
      </c>
      <c r="AL413">
        <v>1.74</v>
      </c>
      <c r="AM413">
        <v>1.27</v>
      </c>
      <c r="AN413">
        <v>0.3</v>
      </c>
      <c r="AO413">
        <v>0.7</v>
      </c>
      <c r="AP413">
        <v>0.56000000000000005</v>
      </c>
      <c r="AQ413">
        <v>6.06</v>
      </c>
      <c r="AR413">
        <v>7.81</v>
      </c>
      <c r="AS413">
        <v>4.97</v>
      </c>
      <c r="AT413">
        <v>6.9</v>
      </c>
      <c r="AU413">
        <v>7.76</v>
      </c>
      <c r="AV413">
        <v>3.57</v>
      </c>
    </row>
    <row r="414" spans="1:48" x14ac:dyDescent="0.35">
      <c r="A414" t="s">
        <v>71</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v>33.35</v>
      </c>
      <c r="Y414">
        <v>35.56</v>
      </c>
      <c r="Z414">
        <v>34.61</v>
      </c>
      <c r="AA414">
        <v>36.68</v>
      </c>
      <c r="AB414">
        <v>33.44</v>
      </c>
      <c r="AC414">
        <v>31.85</v>
      </c>
      <c r="AD414">
        <v>29.54</v>
      </c>
      <c r="AE414">
        <v>32.450000000000003</v>
      </c>
      <c r="AF414">
        <v>30.56</v>
      </c>
      <c r="AG414">
        <v>33.58</v>
      </c>
      <c r="AH414">
        <v>30.77</v>
      </c>
      <c r="AI414">
        <v>24.02</v>
      </c>
      <c r="AJ414">
        <v>26.83</v>
      </c>
      <c r="AK414">
        <v>26.46</v>
      </c>
      <c r="AL414">
        <v>33.68</v>
      </c>
      <c r="AM414">
        <v>29.54</v>
      </c>
      <c r="AN414">
        <v>29.99</v>
      </c>
      <c r="AO414">
        <v>28.92</v>
      </c>
      <c r="AP414">
        <v>26</v>
      </c>
      <c r="AQ414">
        <v>25.39</v>
      </c>
      <c r="AR414">
        <v>20.95</v>
      </c>
      <c r="AS414">
        <v>19.600000000000001</v>
      </c>
      <c r="AT414">
        <v>19.72</v>
      </c>
      <c r="AU414">
        <v>15.94</v>
      </c>
      <c r="AV414">
        <v>20.05</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6" ma:contentTypeDescription="Crear nuevo documento." ma:contentTypeScope="" ma:versionID="8b93ce08bf65b93229c27bd734bb7dbc">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991f5bf41e531dd9177388cda46f8766"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1A088F-26C9-48A7-A7B4-31A51C7ADCF4}">
  <ds:schemaRefs>
    <ds:schemaRef ds:uri="http://schemas.microsoft.com/office/2006/metadata/properties"/>
    <ds:schemaRef ds:uri="http://schemas.microsoft.com/office/infopath/2007/PartnerControls"/>
    <ds:schemaRef ds:uri="8be3414b-2ef9-485f-84d6-269f1d6f703b"/>
    <ds:schemaRef ds:uri="724c4985-e433-4d2c-9697-e180992b402a"/>
  </ds:schemaRefs>
</ds:datastoreItem>
</file>

<file path=customXml/itemProps2.xml><?xml version="1.0" encoding="utf-8"?>
<ds:datastoreItem xmlns:ds="http://schemas.openxmlformats.org/officeDocument/2006/customXml" ds:itemID="{B3EE1618-12A5-4207-A379-B66F376B54E1}">
  <ds:schemaRefs>
    <ds:schemaRef ds:uri="http://schemas.microsoft.com/sharepoint/v3/contenttype/forms"/>
  </ds:schemaRefs>
</ds:datastoreItem>
</file>

<file path=customXml/itemProps3.xml><?xml version="1.0" encoding="utf-8"?>
<ds:datastoreItem xmlns:ds="http://schemas.openxmlformats.org/officeDocument/2006/customXml" ds:itemID="{BD579C28-1657-4288-AA0F-871A3B8F46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4</vt:i4>
      </vt:variant>
    </vt:vector>
  </HeadingPairs>
  <TitlesOfParts>
    <vt:vector size="14" baseType="lpstr">
      <vt:lpstr>Portada</vt:lpstr>
      <vt:lpstr>Contenido</vt:lpstr>
      <vt:lpstr>Leche</vt:lpstr>
      <vt:lpstr>Derivados</vt:lpstr>
      <vt:lpstr>Leche Imprimir</vt:lpstr>
      <vt:lpstr>Derivados Imprimir </vt:lpstr>
      <vt:lpstr>Conclusiones</vt:lpstr>
      <vt:lpstr>Back data</vt:lpstr>
      <vt:lpstr>TAM Automático</vt:lpstr>
      <vt:lpstr>Back Data graficos</vt:lpstr>
      <vt:lpstr>Conclusiones!Área_de_impresión</vt:lpstr>
      <vt:lpstr>Contenido!Área_de_impresión</vt:lpstr>
      <vt:lpstr>Derivados!Área_de_impresión</vt:lpstr>
      <vt:lpstr>Portada!Área_de_impresión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María Lozano</cp:lastModifiedBy>
  <cp:revision/>
  <dcterms:created xsi:type="dcterms:W3CDTF">2018-06-15T07:55:04Z</dcterms:created>
  <dcterms:modified xsi:type="dcterms:W3CDTF">2023-01-16T10:55:42Z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2022-12-14T14:19:58Z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de4d69b2-1e56-408f-a3a1-049ffb2cb241</vt:lpwstr>
  </property>
  <property fmtid="{D5CDD505-2E9C-101B-9397-08002B2CF9AE}" pid="10" name="MSIP_Label_3741da7a-79c1-417c-b408-16c0bfe99fca_ContentBits">
    <vt:lpwstr>0</vt:lpwstr>
  </property>
</Properties>
</file>