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_FICHAS-HISTOGRAMAS-PROMOCIONES\Web\"/>
    </mc:Choice>
  </mc:AlternateContent>
  <workbookProtection workbookAlgorithmName="SHA-512" workbookHashValue="WCsdviJ7BTrbt7hnfqD4urKFe8wtw9EboUxgS4+s3rL3jT/Xptl66KSw9fzuiYLSfj/L+Ikp61cOVf/p7ikIug==" workbookSaltValue="dXz/G1bSrdzZpwpZvGuijA==" workbookSpinCount="100000" lockStructure="1"/>
  <bookViews>
    <workbookView showSheetTabs="0" xWindow="-120" yWindow="-120" windowWidth="29040" windowHeight="15840" tabRatio="855" firstSheet="1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Conclusiones!$A$1:$N$38</definedName>
    <definedName name="_xlnm.Print_Area" localSheetId="1">Contenido!$A$1:$M$26</definedName>
    <definedName name="_xlnm.Print_Area" localSheetId="3">Derivados!$A$1:$U$52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7" i="2" l="1" a="1"/>
  <c r="O7" i="2" s="1"/>
  <c r="O9" i="2" l="1" a="1"/>
  <c r="O9" i="2" s="1"/>
  <c r="O8" i="2" a="1"/>
  <c r="O8" i="2" s="1"/>
  <c r="D5" i="2" a="1"/>
  <c r="D5" i="2" s="1"/>
  <c r="D39" i="2" s="1"/>
  <c r="E5" i="2" a="1"/>
  <c r="E5" i="2" s="1"/>
  <c r="E39" i="2" s="1"/>
  <c r="F5" i="2" a="1"/>
  <c r="F5" i="2" s="1"/>
  <c r="F39" i="2" s="1"/>
  <c r="G5" i="2" a="1"/>
  <c r="G5" i="2" s="1"/>
  <c r="G39" i="2" s="1"/>
  <c r="H5" i="2" a="1"/>
  <c r="H5" i="2" s="1"/>
  <c r="H39" i="2" s="1"/>
  <c r="I5" i="2" a="1"/>
  <c r="I5" i="2" s="1"/>
  <c r="I39" i="2" s="1"/>
  <c r="J5" i="2" a="1"/>
  <c r="J5" i="2" s="1"/>
  <c r="J39" i="2" s="1"/>
  <c r="K5" i="2" a="1"/>
  <c r="K5" i="2" s="1"/>
  <c r="K39" i="2" s="1"/>
  <c r="L5" i="2" a="1"/>
  <c r="L5" i="2" s="1"/>
  <c r="L39" i="2" s="1"/>
  <c r="M5" i="2" a="1"/>
  <c r="M5" i="2" s="1"/>
  <c r="M39" i="2" s="1"/>
  <c r="N5" i="2" a="1"/>
  <c r="N5" i="2" s="1"/>
  <c r="N39" i="2" s="1"/>
  <c r="O5" i="2" a="1"/>
  <c r="O5" i="2" s="1"/>
  <c r="O39" i="2" s="1"/>
  <c r="P17" i="2" l="1" a="1"/>
  <c r="P17" i="2" s="1"/>
  <c r="O17" i="2" a="1"/>
  <c r="O17" i="2" s="1"/>
  <c r="O18" i="2" l="1" a="1"/>
  <c r="O18" i="2" s="1"/>
  <c r="O19" i="2" a="1"/>
  <c r="O19" i="2" s="1"/>
  <c r="D65" i="2" a="1"/>
  <c r="D65" i="2" s="1"/>
  <c r="D66" i="2" s="1" a="1"/>
  <c r="D66" i="2" s="1"/>
  <c r="E65" i="2" a="1"/>
  <c r="E65" i="2" s="1"/>
  <c r="E66" i="2" s="1" a="1"/>
  <c r="E66" i="2" s="1"/>
  <c r="F65" i="2" a="1"/>
  <c r="F65" i="2" s="1"/>
  <c r="F66" i="2" s="1" a="1"/>
  <c r="F66" i="2" s="1"/>
  <c r="G65" i="2" a="1"/>
  <c r="G65" i="2" s="1"/>
  <c r="G66" i="2" s="1" a="1"/>
  <c r="G66" i="2" s="1"/>
  <c r="H65" i="2" a="1"/>
  <c r="H65" i="2" s="1"/>
  <c r="H66" i="2" s="1" a="1"/>
  <c r="H66" i="2" s="1"/>
  <c r="I65" i="2" a="1"/>
  <c r="I65" i="2" s="1"/>
  <c r="I66" i="2" s="1" a="1"/>
  <c r="I66" i="2" s="1"/>
  <c r="J65" i="2" a="1"/>
  <c r="J65" i="2" s="1"/>
  <c r="J66" i="2" s="1" a="1"/>
  <c r="J66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M66" i="2" s="1" a="1"/>
  <c r="M66" i="2" s="1"/>
  <c r="N65" i="2" a="1"/>
  <c r="N65" i="2" s="1"/>
  <c r="N66" i="2" s="1" a="1"/>
  <c r="N66" i="2" s="1"/>
  <c r="O65" i="2" a="1"/>
  <c r="O65" i="2" s="1"/>
  <c r="O66" i="2" s="1" a="1"/>
  <c r="O66" i="2" s="1"/>
  <c r="P65" i="2" a="1"/>
  <c r="P65" i="2" s="1"/>
  <c r="P67" i="2" s="1" a="1"/>
  <c r="P67" i="2" s="1"/>
  <c r="D60" i="2" a="1"/>
  <c r="D60" i="2" s="1"/>
  <c r="D61" i="2" s="1" a="1"/>
  <c r="D61" i="2" s="1"/>
  <c r="E60" i="2" a="1"/>
  <c r="E60" i="2" s="1"/>
  <c r="E61" i="2" s="1" a="1"/>
  <c r="E61" i="2" s="1"/>
  <c r="F60" i="2" a="1"/>
  <c r="F60" i="2" s="1"/>
  <c r="F61" i="2" s="1" a="1"/>
  <c r="F61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I61" i="2" s="1" a="1"/>
  <c r="I61" i="2" s="1"/>
  <c r="J60" i="2" a="1"/>
  <c r="J60" i="2" s="1"/>
  <c r="J61" i="2" s="1" a="1"/>
  <c r="J61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M61" i="2" s="1" a="1"/>
  <c r="M61" i="2" s="1"/>
  <c r="N60" i="2" a="1"/>
  <c r="N60" i="2" s="1"/>
  <c r="N61" i="2" s="1" a="1"/>
  <c r="N61" i="2" s="1"/>
  <c r="O60" i="2" a="1"/>
  <c r="O60" i="2" s="1"/>
  <c r="O61" i="2" s="1" a="1"/>
  <c r="O61" i="2" s="1"/>
  <c r="P60" i="2" a="1"/>
  <c r="P60" i="2" s="1"/>
  <c r="P62" i="2" s="1" a="1"/>
  <c r="P62" i="2" s="1"/>
  <c r="D55" i="2" a="1"/>
  <c r="D55" i="2" s="1"/>
  <c r="D56" i="2" s="1" a="1"/>
  <c r="D56" i="2" s="1"/>
  <c r="E55" i="2" a="1"/>
  <c r="E55" i="2" s="1"/>
  <c r="E56" i="2" s="1" a="1"/>
  <c r="E56" i="2" s="1"/>
  <c r="F55" i="2" a="1"/>
  <c r="F55" i="2" s="1"/>
  <c r="F56" i="2" s="1" a="1"/>
  <c r="F56" i="2" s="1"/>
  <c r="G55" i="2" a="1"/>
  <c r="G55" i="2" s="1"/>
  <c r="G56" i="2" s="1" a="1"/>
  <c r="G56" i="2" s="1"/>
  <c r="H55" i="2" a="1"/>
  <c r="H55" i="2" s="1"/>
  <c r="H56" i="2" s="1" a="1"/>
  <c r="H56" i="2" s="1"/>
  <c r="I55" i="2" a="1"/>
  <c r="I55" i="2" s="1"/>
  <c r="I56" i="2" s="1" a="1"/>
  <c r="I56" i="2" s="1"/>
  <c r="J55" i="2" a="1"/>
  <c r="J55" i="2" s="1"/>
  <c r="J56" i="2" s="1" a="1"/>
  <c r="J56" i="2" s="1"/>
  <c r="K55" i="2" a="1"/>
  <c r="K55" i="2" s="1"/>
  <c r="K56" i="2" s="1" a="1"/>
  <c r="K56" i="2" s="1"/>
  <c r="L55" i="2" a="1"/>
  <c r="L55" i="2" s="1"/>
  <c r="L56" i="2" s="1" a="1"/>
  <c r="L56" i="2" s="1"/>
  <c r="M55" i="2" a="1"/>
  <c r="M55" i="2" s="1"/>
  <c r="M56" i="2" s="1" a="1"/>
  <c r="M56" i="2" s="1"/>
  <c r="N55" i="2" a="1"/>
  <c r="N55" i="2" s="1"/>
  <c r="N56" i="2" s="1" a="1"/>
  <c r="N56" i="2" s="1"/>
  <c r="O55" i="2" a="1"/>
  <c r="O55" i="2" s="1"/>
  <c r="O56" i="2" s="1" a="1"/>
  <c r="O56" i="2" s="1"/>
  <c r="P55" i="2" a="1"/>
  <c r="P55" i="2" s="1"/>
  <c r="P57" i="2" s="1" a="1"/>
  <c r="P57" i="2" s="1"/>
  <c r="D50" i="2" a="1"/>
  <c r="D50" i="2" s="1"/>
  <c r="D51" i="2" s="1" a="1"/>
  <c r="D51" i="2" s="1"/>
  <c r="E50" i="2" a="1"/>
  <c r="E50" i="2" s="1"/>
  <c r="E51" i="2" s="1" a="1"/>
  <c r="E51" i="2" s="1"/>
  <c r="F50" i="2" a="1"/>
  <c r="F50" i="2" s="1"/>
  <c r="F51" i="2" s="1" a="1"/>
  <c r="F51" i="2" s="1"/>
  <c r="G50" i="2" a="1"/>
  <c r="G50" i="2" s="1"/>
  <c r="G51" i="2" s="1" a="1"/>
  <c r="G51" i="2" s="1"/>
  <c r="H50" i="2" a="1"/>
  <c r="H50" i="2" s="1"/>
  <c r="H51" i="2" s="1" a="1"/>
  <c r="H51" i="2" s="1"/>
  <c r="I50" i="2" a="1"/>
  <c r="I50" i="2" s="1"/>
  <c r="I51" i="2" s="1" a="1"/>
  <c r="I51" i="2" s="1"/>
  <c r="J50" i="2" a="1"/>
  <c r="J50" i="2" s="1"/>
  <c r="J51" i="2" s="1" a="1"/>
  <c r="J51" i="2" s="1"/>
  <c r="K50" i="2" a="1"/>
  <c r="K50" i="2" s="1"/>
  <c r="K51" i="2" s="1" a="1"/>
  <c r="K51" i="2" s="1"/>
  <c r="L50" i="2" a="1"/>
  <c r="L50" i="2" s="1"/>
  <c r="L51" i="2" s="1" a="1"/>
  <c r="L51" i="2" s="1"/>
  <c r="M50" i="2" a="1"/>
  <c r="M50" i="2" s="1"/>
  <c r="M51" i="2" s="1" a="1"/>
  <c r="M51" i="2" s="1"/>
  <c r="N50" i="2" a="1"/>
  <c r="N50" i="2" s="1"/>
  <c r="N51" i="2" s="1" a="1"/>
  <c r="N51" i="2" s="1"/>
  <c r="O50" i="2" a="1"/>
  <c r="O50" i="2" s="1"/>
  <c r="O51" i="2" s="1" a="1"/>
  <c r="O51" i="2" s="1"/>
  <c r="P50" i="2" a="1"/>
  <c r="P50" i="2" s="1"/>
  <c r="P51" i="2" s="1" a="1"/>
  <c r="P51" i="2" s="1"/>
  <c r="D45" i="2" a="1"/>
  <c r="D45" i="2" s="1"/>
  <c r="D46" i="2" s="1" a="1"/>
  <c r="D46" i="2" s="1"/>
  <c r="E45" i="2" a="1"/>
  <c r="E45" i="2" s="1"/>
  <c r="E46" i="2" s="1" a="1"/>
  <c r="E46" i="2" s="1"/>
  <c r="F45" i="2" a="1"/>
  <c r="F45" i="2" s="1"/>
  <c r="F46" i="2" s="1" a="1"/>
  <c r="F46" i="2" s="1"/>
  <c r="G45" i="2" a="1"/>
  <c r="G45" i="2" s="1"/>
  <c r="G46" i="2" s="1" a="1"/>
  <c r="G46" i="2" s="1"/>
  <c r="H45" i="2" a="1"/>
  <c r="H45" i="2" s="1"/>
  <c r="H46" i="2" s="1" a="1"/>
  <c r="H46" i="2" s="1"/>
  <c r="I45" i="2" a="1"/>
  <c r="I45" i="2" s="1"/>
  <c r="I46" i="2" s="1" a="1"/>
  <c r="I46" i="2" s="1"/>
  <c r="J45" i="2" a="1"/>
  <c r="J45" i="2" s="1"/>
  <c r="J46" i="2" s="1" a="1"/>
  <c r="J46" i="2" s="1"/>
  <c r="K45" i="2" a="1"/>
  <c r="K45" i="2" s="1"/>
  <c r="K46" i="2" s="1" a="1"/>
  <c r="K46" i="2" s="1"/>
  <c r="L45" i="2" a="1"/>
  <c r="L45" i="2" s="1"/>
  <c r="L46" i="2" s="1" a="1"/>
  <c r="L46" i="2" s="1"/>
  <c r="M45" i="2" a="1"/>
  <c r="M45" i="2" s="1"/>
  <c r="M46" i="2" s="1" a="1"/>
  <c r="M46" i="2" s="1"/>
  <c r="N45" i="2" a="1"/>
  <c r="N45" i="2" s="1"/>
  <c r="N46" i="2" s="1" a="1"/>
  <c r="N46" i="2" s="1"/>
  <c r="O45" i="2" a="1"/>
  <c r="O45" i="2" s="1"/>
  <c r="O46" i="2" s="1" a="1"/>
  <c r="O46" i="2" s="1"/>
  <c r="P45" i="2" a="1"/>
  <c r="P45" i="2" s="1"/>
  <c r="P47" i="2" s="1" a="1"/>
  <c r="P47" i="2" s="1"/>
  <c r="D40" i="2" a="1"/>
  <c r="D40" i="2" s="1"/>
  <c r="D41" i="2" s="1" a="1"/>
  <c r="D41" i="2" s="1"/>
  <c r="D29" i="5" s="1"/>
  <c r="E40" i="2" a="1"/>
  <c r="E40" i="2" s="1"/>
  <c r="F40" i="2" a="1"/>
  <c r="F40" i="2" s="1"/>
  <c r="F41" i="2" s="1" a="1"/>
  <c r="F41" i="2" s="1"/>
  <c r="F29" i="5" s="1"/>
  <c r="G40" i="2" a="1"/>
  <c r="G40" i="2" s="1"/>
  <c r="H40" i="2" a="1"/>
  <c r="H40" i="2" s="1"/>
  <c r="H41" i="2" s="1" a="1"/>
  <c r="H41" i="2" s="1"/>
  <c r="H29" i="5" s="1"/>
  <c r="I40" i="2" a="1"/>
  <c r="I40" i="2" s="1"/>
  <c r="J40" i="2" a="1"/>
  <c r="J40" i="2" s="1"/>
  <c r="J41" i="2" s="1" a="1"/>
  <c r="J41" i="2" s="1"/>
  <c r="J29" i="5" s="1"/>
  <c r="K40" i="2" a="1"/>
  <c r="K40" i="2" s="1"/>
  <c r="K41" i="2" s="1" a="1"/>
  <c r="K41" i="2" s="1"/>
  <c r="K29" i="5" s="1"/>
  <c r="L40" i="2" a="1"/>
  <c r="L40" i="2" s="1"/>
  <c r="L41" i="2" s="1" a="1"/>
  <c r="L41" i="2" s="1"/>
  <c r="L29" i="5" s="1"/>
  <c r="M40" i="2" a="1"/>
  <c r="M40" i="2" s="1"/>
  <c r="N40" i="2" a="1"/>
  <c r="N40" i="2" s="1"/>
  <c r="N41" i="2" s="1" a="1"/>
  <c r="N41" i="2" s="1"/>
  <c r="N29" i="5" s="1"/>
  <c r="O40" i="2" a="1"/>
  <c r="O40" i="2" s="1"/>
  <c r="P40" i="2" a="1"/>
  <c r="P40" i="2" s="1"/>
  <c r="P41" i="2" s="1" a="1"/>
  <c r="P41" i="2" s="1"/>
  <c r="P29" i="5" s="1"/>
  <c r="D32" i="2" a="1"/>
  <c r="D32" i="2" s="1"/>
  <c r="D33" i="2" s="1" a="1"/>
  <c r="D33" i="2" s="1"/>
  <c r="E32" i="2" a="1"/>
  <c r="E32" i="2" s="1"/>
  <c r="E33" i="2" s="1" a="1"/>
  <c r="E33" i="2" s="1"/>
  <c r="F32" i="2" a="1"/>
  <c r="F32" i="2" s="1"/>
  <c r="F33" i="2" s="1" a="1"/>
  <c r="F33" i="2" s="1"/>
  <c r="G32" i="2" a="1"/>
  <c r="G32" i="2" s="1"/>
  <c r="G33" i="2" s="1" a="1"/>
  <c r="G33" i="2" s="1"/>
  <c r="H32" i="2" a="1"/>
  <c r="H32" i="2" s="1"/>
  <c r="H33" i="2" s="1" a="1"/>
  <c r="H33" i="2" s="1"/>
  <c r="I32" i="2" a="1"/>
  <c r="I32" i="2" s="1"/>
  <c r="I33" i="2" s="1" a="1"/>
  <c r="I33" i="2" s="1"/>
  <c r="J32" i="2" a="1"/>
  <c r="J32" i="2" s="1"/>
  <c r="J33" i="2" s="1" a="1"/>
  <c r="J33" i="2" s="1"/>
  <c r="K32" i="2" a="1"/>
  <c r="K32" i="2" s="1"/>
  <c r="K33" i="2" s="1" a="1"/>
  <c r="K33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3" i="2" s="1" a="1"/>
  <c r="N33" i="2" s="1"/>
  <c r="O32" i="2" a="1"/>
  <c r="O32" i="2" s="1"/>
  <c r="O33" i="2" s="1" a="1"/>
  <c r="O33" i="2" s="1"/>
  <c r="P32" i="2" a="1"/>
  <c r="P32" i="2" s="1"/>
  <c r="P34" i="2" s="1" a="1"/>
  <c r="P34" i="2" s="1"/>
  <c r="D27" i="2" a="1"/>
  <c r="D27" i="2" s="1"/>
  <c r="D28" i="2" s="1" a="1"/>
  <c r="D28" i="2" s="1"/>
  <c r="E27" i="2" a="1"/>
  <c r="E27" i="2" s="1"/>
  <c r="E28" i="2" s="1" a="1"/>
  <c r="E28" i="2" s="1"/>
  <c r="F27" i="2" a="1"/>
  <c r="F27" i="2" s="1"/>
  <c r="F28" i="2" s="1" a="1"/>
  <c r="F28" i="2" s="1"/>
  <c r="G27" i="2" a="1"/>
  <c r="G27" i="2" s="1"/>
  <c r="G29" i="2" s="1" a="1"/>
  <c r="G29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8" i="2" s="1" a="1"/>
  <c r="J28" i="2" s="1"/>
  <c r="K27" i="2" a="1"/>
  <c r="K27" i="2" s="1"/>
  <c r="K29" i="2" s="1" a="1"/>
  <c r="K29" i="2" s="1"/>
  <c r="L27" i="2" a="1"/>
  <c r="L27" i="2" s="1"/>
  <c r="L28" i="2" s="1" a="1"/>
  <c r="L28" i="2" s="1"/>
  <c r="M27" i="2" a="1"/>
  <c r="M27" i="2" s="1"/>
  <c r="M28" i="2" s="1" a="1"/>
  <c r="M28" i="2" s="1"/>
  <c r="N27" i="2" a="1"/>
  <c r="N27" i="2" s="1"/>
  <c r="N28" i="2" s="1" a="1"/>
  <c r="N28" i="2" s="1"/>
  <c r="O27" i="2" a="1"/>
  <c r="O27" i="2" s="1"/>
  <c r="O29" i="2" s="1" a="1"/>
  <c r="O29" i="2" s="1"/>
  <c r="P27" i="2" a="1"/>
  <c r="P27" i="2" s="1"/>
  <c r="P28" i="2" s="1" a="1"/>
  <c r="P28" i="2" s="1"/>
  <c r="D22" i="2" a="1"/>
  <c r="D22" i="2" s="1"/>
  <c r="D24" i="2" s="1" a="1"/>
  <c r="D24" i="2" s="1"/>
  <c r="E22" i="2" a="1"/>
  <c r="E22" i="2" s="1"/>
  <c r="E23" i="2" s="1" a="1"/>
  <c r="E23" i="2" s="1"/>
  <c r="F22" i="2" a="1"/>
  <c r="F22" i="2" s="1"/>
  <c r="F24" i="2" s="1" a="1"/>
  <c r="F24" i="2" s="1"/>
  <c r="G22" i="2" a="1"/>
  <c r="G22" i="2" s="1"/>
  <c r="G24" i="2" s="1" a="1"/>
  <c r="G24" i="2" s="1"/>
  <c r="H22" i="2" a="1"/>
  <c r="H22" i="2" s="1"/>
  <c r="H23" i="2" s="1" a="1"/>
  <c r="H23" i="2" s="1"/>
  <c r="I22" i="2" a="1"/>
  <c r="I22" i="2" s="1"/>
  <c r="I24" i="2" s="1" a="1"/>
  <c r="I24" i="2" s="1"/>
  <c r="J22" i="2" a="1"/>
  <c r="J22" i="2" s="1"/>
  <c r="J24" i="2" s="1" a="1"/>
  <c r="J24" i="2" s="1"/>
  <c r="K22" i="2" a="1"/>
  <c r="K22" i="2" s="1"/>
  <c r="K23" i="2" s="1" a="1"/>
  <c r="K23" i="2" s="1"/>
  <c r="L22" i="2" a="1"/>
  <c r="L22" i="2" s="1"/>
  <c r="L24" i="2" s="1" a="1"/>
  <c r="L24" i="2" s="1"/>
  <c r="M22" i="2" a="1"/>
  <c r="M22" i="2" s="1"/>
  <c r="M24" i="2" s="1" a="1"/>
  <c r="M24" i="2" s="1"/>
  <c r="N22" i="2" a="1"/>
  <c r="N22" i="2" s="1"/>
  <c r="N24" i="2" s="1" a="1"/>
  <c r="N24" i="2" s="1"/>
  <c r="O22" i="2" a="1"/>
  <c r="O22" i="2" s="1"/>
  <c r="O24" i="2" s="1" a="1"/>
  <c r="O24" i="2" s="1"/>
  <c r="P22" i="2" a="1"/>
  <c r="P22" i="2" s="1"/>
  <c r="P24" i="2" s="1" a="1"/>
  <c r="P24" i="2" s="1"/>
  <c r="D17" i="2" a="1"/>
  <c r="D17" i="2" s="1"/>
  <c r="E17" i="2" a="1"/>
  <c r="E17" i="2" s="1"/>
  <c r="F17" i="2" a="1"/>
  <c r="F17" i="2" s="1"/>
  <c r="G17" i="2" a="1"/>
  <c r="G17" i="2" s="1"/>
  <c r="G19" i="2" s="1" a="1"/>
  <c r="G19" i="2" s="1"/>
  <c r="H17" i="2" a="1"/>
  <c r="H17" i="2" s="1"/>
  <c r="I17" i="2" a="1"/>
  <c r="I17" i="2" s="1"/>
  <c r="J17" i="2" a="1"/>
  <c r="J17" i="2" s="1"/>
  <c r="K17" i="2" a="1"/>
  <c r="K17" i="2" s="1"/>
  <c r="K19" i="2" s="1" a="1"/>
  <c r="K19" i="2" s="1"/>
  <c r="L17" i="2" a="1"/>
  <c r="L17" i="2" s="1"/>
  <c r="M17" i="2" a="1"/>
  <c r="M17" i="2" s="1"/>
  <c r="N17" i="2" a="1"/>
  <c r="N17" i="2" s="1"/>
  <c r="P18" i="2" a="1"/>
  <c r="P18" i="2" s="1"/>
  <c r="D12" i="2" a="1"/>
  <c r="D12" i="2" s="1"/>
  <c r="D13" i="2" s="1" a="1"/>
  <c r="D13" i="2" s="1"/>
  <c r="E12" i="2" a="1"/>
  <c r="E12" i="2" s="1"/>
  <c r="E13" i="2" s="1" a="1"/>
  <c r="E13" i="2" s="1"/>
  <c r="F12" i="2" a="1"/>
  <c r="F12" i="2" s="1"/>
  <c r="F13" i="2" s="1" a="1"/>
  <c r="F13" i="2" s="1"/>
  <c r="G12" i="2" a="1"/>
  <c r="G12" i="2" s="1"/>
  <c r="G13" i="2" s="1" a="1"/>
  <c r="G13" i="2" s="1"/>
  <c r="H12" i="2" a="1"/>
  <c r="H12" i="2" s="1"/>
  <c r="H13" i="2" s="1" a="1"/>
  <c r="H13" i="2" s="1"/>
  <c r="I12" i="2" a="1"/>
  <c r="I12" i="2" s="1"/>
  <c r="I13" i="2" s="1" a="1"/>
  <c r="I13" i="2" s="1"/>
  <c r="J12" i="2" a="1"/>
  <c r="J12" i="2" s="1"/>
  <c r="J13" i="2" s="1" a="1"/>
  <c r="J13" i="2" s="1"/>
  <c r="K12" i="2" a="1"/>
  <c r="K12" i="2" s="1"/>
  <c r="K13" i="2" s="1" a="1"/>
  <c r="K13" i="2" s="1"/>
  <c r="L12" i="2" a="1"/>
  <c r="L12" i="2" s="1"/>
  <c r="L13" i="2" s="1" a="1"/>
  <c r="L13" i="2" s="1"/>
  <c r="M12" i="2" a="1"/>
  <c r="M12" i="2" s="1"/>
  <c r="M13" i="2" s="1" a="1"/>
  <c r="M13" i="2" s="1"/>
  <c r="N12" i="2" a="1"/>
  <c r="N12" i="2" s="1"/>
  <c r="N13" i="2" s="1" a="1"/>
  <c r="N13" i="2" s="1"/>
  <c r="O12" i="2" a="1"/>
  <c r="O12" i="2" s="1"/>
  <c r="O13" i="2" s="1" a="1"/>
  <c r="O13" i="2" s="1"/>
  <c r="O11" i="5" s="1"/>
  <c r="P12" i="2" a="1"/>
  <c r="P12" i="2" s="1"/>
  <c r="P13" i="2" s="1" a="1"/>
  <c r="P13" i="2" s="1"/>
  <c r="D7" i="2" a="1"/>
  <c r="D7" i="2" s="1"/>
  <c r="D9" i="2" s="1" a="1"/>
  <c r="D9" i="2" s="1"/>
  <c r="D7" i="5" s="1"/>
  <c r="P5" i="2" a="1"/>
  <c r="P5" i="2" s="1"/>
  <c r="P39" i="2" s="1"/>
  <c r="M7" i="2" a="1"/>
  <c r="M7" i="2" s="1"/>
  <c r="M8" i="2" s="1" a="1"/>
  <c r="M8" i="2" s="1"/>
  <c r="M6" i="5" s="1"/>
  <c r="L7" i="2" a="1"/>
  <c r="L7" i="2" s="1"/>
  <c r="L9" i="2" s="1" a="1"/>
  <c r="L9" i="2" s="1"/>
  <c r="L7" i="5" s="1"/>
  <c r="K7" i="2" a="1"/>
  <c r="K7" i="2" s="1"/>
  <c r="K8" i="2" s="1" a="1"/>
  <c r="K8" i="2" s="1"/>
  <c r="K6" i="5" s="1"/>
  <c r="J7" i="2" a="1"/>
  <c r="J7" i="2" s="1"/>
  <c r="J8" i="2" s="1" a="1"/>
  <c r="J8" i="2" s="1"/>
  <c r="J6" i="5" s="1"/>
  <c r="I7" i="2" a="1"/>
  <c r="I7" i="2" s="1"/>
  <c r="I9" i="2" s="1" a="1"/>
  <c r="I9" i="2" s="1"/>
  <c r="I7" i="5" s="1"/>
  <c r="H7" i="2" a="1"/>
  <c r="H7" i="2" s="1"/>
  <c r="H9" i="2" s="1" a="1"/>
  <c r="H9" i="2" s="1"/>
  <c r="H7" i="5" s="1"/>
  <c r="G7" i="2" a="1"/>
  <c r="G7" i="2" s="1"/>
  <c r="G9" i="2" s="1" a="1"/>
  <c r="G9" i="2" s="1"/>
  <c r="G7" i="5" s="1"/>
  <c r="F7" i="2" a="1"/>
  <c r="F7" i="2" s="1"/>
  <c r="F9" i="2" s="1" a="1"/>
  <c r="F9" i="2" s="1"/>
  <c r="F7" i="5" s="1"/>
  <c r="E7" i="2" a="1"/>
  <c r="E7" i="2" s="1"/>
  <c r="E8" i="2" s="1" a="1"/>
  <c r="E8" i="2" s="1"/>
  <c r="E6" i="5" s="1"/>
  <c r="N7" i="2" a="1"/>
  <c r="N7" i="2" s="1"/>
  <c r="N8" i="2" s="1" a="1"/>
  <c r="N8" i="2" s="1"/>
  <c r="N6" i="5" s="1"/>
  <c r="P7" i="2" a="1"/>
  <c r="P7" i="2" s="1"/>
  <c r="P9" i="2" s="1" a="1"/>
  <c r="P9" i="2" s="1"/>
  <c r="P7" i="5" s="1"/>
  <c r="O6" i="5"/>
  <c r="D39" i="5" l="1"/>
  <c r="L18" i="2" a="1"/>
  <c r="L18" i="2" s="1"/>
  <c r="L19" i="2" a="1"/>
  <c r="L19" i="2" s="1"/>
  <c r="H18" i="2" a="1"/>
  <c r="H18" i="2" s="1"/>
  <c r="H11" i="5" s="1"/>
  <c r="H19" i="2" a="1"/>
  <c r="H19" i="2" s="1"/>
  <c r="D18" i="2" a="1"/>
  <c r="D18" i="2" s="1"/>
  <c r="D11" i="5" s="1"/>
  <c r="D19" i="2" a="1"/>
  <c r="D19" i="2" s="1"/>
  <c r="N18" i="2" a="1"/>
  <c r="N18" i="2" s="1"/>
  <c r="N11" i="5" s="1"/>
  <c r="N19" i="2" a="1"/>
  <c r="N19" i="2" s="1"/>
  <c r="J18" i="2" a="1"/>
  <c r="J18" i="2" s="1"/>
  <c r="J19" i="2" a="1"/>
  <c r="J19" i="2" s="1"/>
  <c r="F18" i="2" a="1"/>
  <c r="F18" i="2" s="1"/>
  <c r="F11" i="5" s="1"/>
  <c r="F19" i="2" a="1"/>
  <c r="F19" i="2" s="1"/>
  <c r="M18" i="2" a="1"/>
  <c r="M18" i="2" s="1"/>
  <c r="M11" i="5" s="1"/>
  <c r="M19" i="2" a="1"/>
  <c r="M19" i="2" s="1"/>
  <c r="I18" i="2" a="1"/>
  <c r="I18" i="2" s="1"/>
  <c r="I11" i="5" s="1"/>
  <c r="I19" i="2" a="1"/>
  <c r="I19" i="2" s="1"/>
  <c r="E18" i="2" a="1"/>
  <c r="E18" i="2" s="1"/>
  <c r="E11" i="5" s="1"/>
  <c r="E19" i="2" a="1"/>
  <c r="E19" i="2" s="1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L11" i="5"/>
  <c r="J11" i="5"/>
  <c r="P52" i="2" a="1"/>
  <c r="P52" i="2" s="1"/>
  <c r="P35" i="5" s="1"/>
  <c r="L52" i="2" a="1"/>
  <c r="L52" i="2" s="1"/>
  <c r="H52" i="2" a="1"/>
  <c r="H52" i="2" s="1"/>
  <c r="D52" i="2" a="1"/>
  <c r="D52" i="2" s="1"/>
  <c r="O57" i="2" a="1"/>
  <c r="O57" i="2" s="1"/>
  <c r="K57" i="2" a="1"/>
  <c r="K57" i="2" s="1"/>
  <c r="G57" i="2" a="1"/>
  <c r="G57" i="2" s="1"/>
  <c r="N62" i="2" a="1"/>
  <c r="N62" i="2" s="1"/>
  <c r="J62" i="2" a="1"/>
  <c r="J62" i="2" s="1"/>
  <c r="F62" i="2" a="1"/>
  <c r="F62" i="2" s="1"/>
  <c r="N67" i="2" a="1"/>
  <c r="N67" i="2" s="1"/>
  <c r="J67" i="2" a="1"/>
  <c r="J67" i="2" s="1"/>
  <c r="F67" i="2" a="1"/>
  <c r="F67" i="2" s="1"/>
  <c r="O5" i="5"/>
  <c r="K5" i="5"/>
  <c r="G5" i="5"/>
  <c r="O52" i="2" a="1"/>
  <c r="O52" i="2" s="1"/>
  <c r="K52" i="2" a="1"/>
  <c r="K52" i="2" s="1"/>
  <c r="G52" i="2" a="1"/>
  <c r="G52" i="2" s="1"/>
  <c r="N57" i="2" a="1"/>
  <c r="N57" i="2" s="1"/>
  <c r="J57" i="2" a="1"/>
  <c r="J57" i="2" s="1"/>
  <c r="F57" i="2" a="1"/>
  <c r="F57" i="2" s="1"/>
  <c r="P61" i="2" a="1"/>
  <c r="P61" i="2" s="1"/>
  <c r="M62" i="2" a="1"/>
  <c r="M62" i="2" s="1"/>
  <c r="I62" i="2" a="1"/>
  <c r="I62" i="2" s="1"/>
  <c r="E62" i="2" a="1"/>
  <c r="E62" i="2" s="1"/>
  <c r="P66" i="2" a="1"/>
  <c r="P66" i="2" s="1"/>
  <c r="M67" i="2" a="1"/>
  <c r="M67" i="2" s="1"/>
  <c r="I67" i="2" a="1"/>
  <c r="I67" i="2" s="1"/>
  <c r="E67" i="2" a="1"/>
  <c r="E67" i="2" s="1"/>
  <c r="N5" i="5"/>
  <c r="J5" i="5"/>
  <c r="F5" i="5"/>
  <c r="N52" i="2" a="1"/>
  <c r="N52" i="2" s="1"/>
  <c r="J52" i="2" a="1"/>
  <c r="J52" i="2" s="1"/>
  <c r="F52" i="2" a="1"/>
  <c r="F52" i="2" s="1"/>
  <c r="P56" i="2" a="1"/>
  <c r="P56" i="2" s="1"/>
  <c r="M57" i="2" a="1"/>
  <c r="M57" i="2" s="1"/>
  <c r="I57" i="2" a="1"/>
  <c r="I57" i="2" s="1"/>
  <c r="E57" i="2" a="1"/>
  <c r="E57" i="2" s="1"/>
  <c r="L62" i="2" a="1"/>
  <c r="L62" i="2" s="1"/>
  <c r="H62" i="2" a="1"/>
  <c r="H62" i="2" s="1"/>
  <c r="D62" i="2" a="1"/>
  <c r="D62" i="2" s="1"/>
  <c r="L67" i="2" a="1"/>
  <c r="L67" i="2" s="1"/>
  <c r="H67" i="2" a="1"/>
  <c r="H67" i="2" s="1"/>
  <c r="D67" i="2" a="1"/>
  <c r="D67" i="2" s="1"/>
  <c r="M5" i="5"/>
  <c r="I5" i="5"/>
  <c r="E5" i="5"/>
  <c r="M52" i="2" a="1"/>
  <c r="M52" i="2" s="1"/>
  <c r="I52" i="2" a="1"/>
  <c r="I52" i="2" s="1"/>
  <c r="E52" i="2" a="1"/>
  <c r="E52" i="2" s="1"/>
  <c r="L57" i="2" a="1"/>
  <c r="L57" i="2" s="1"/>
  <c r="H57" i="2" a="1"/>
  <c r="H57" i="2" s="1"/>
  <c r="D57" i="2" a="1"/>
  <c r="D57" i="2" s="1"/>
  <c r="O62" i="2" a="1"/>
  <c r="O62" i="2" s="1"/>
  <c r="K62" i="2" a="1"/>
  <c r="K62" i="2" s="1"/>
  <c r="G62" i="2" a="1"/>
  <c r="G62" i="2" s="1"/>
  <c r="O67" i="2" a="1"/>
  <c r="O67" i="2" s="1"/>
  <c r="K67" i="2" a="1"/>
  <c r="K67" i="2" s="1"/>
  <c r="G67" i="2" a="1"/>
  <c r="G67" i="2" s="1"/>
  <c r="P5" i="5"/>
  <c r="L5" i="5"/>
  <c r="H5" i="5"/>
  <c r="D5" i="5"/>
  <c r="O47" i="2" a="1"/>
  <c r="O47" i="2" s="1"/>
  <c r="K47" i="2" a="1"/>
  <c r="K47" i="2" s="1"/>
  <c r="G47" i="2" a="1"/>
  <c r="G47" i="2" s="1"/>
  <c r="N47" i="2" a="1"/>
  <c r="N47" i="2" s="1"/>
  <c r="J47" i="2" a="1"/>
  <c r="J47" i="2" s="1"/>
  <c r="F47" i="2" a="1"/>
  <c r="F47" i="2" s="1"/>
  <c r="P46" i="2" a="1"/>
  <c r="P46" i="2" s="1"/>
  <c r="P34" i="5" s="1"/>
  <c r="M47" i="2" a="1"/>
  <c r="M47" i="2" s="1"/>
  <c r="I47" i="2" a="1"/>
  <c r="I47" i="2" s="1"/>
  <c r="E47" i="2" a="1"/>
  <c r="E47" i="2" s="1"/>
  <c r="L47" i="2" a="1"/>
  <c r="L47" i="2" s="1"/>
  <c r="H47" i="2" a="1"/>
  <c r="H47" i="2" s="1"/>
  <c r="D47" i="2" a="1"/>
  <c r="D47" i="2" s="1"/>
  <c r="O41" i="2" a="1"/>
  <c r="O41" i="2" s="1"/>
  <c r="O29" i="5" s="1"/>
  <c r="O42" i="2" a="1"/>
  <c r="O42" i="2" s="1"/>
  <c r="O30" i="5" s="1"/>
  <c r="M41" i="2" a="1"/>
  <c r="M41" i="2" s="1"/>
  <c r="M29" i="5" s="1"/>
  <c r="M42" i="2" a="1"/>
  <c r="M42" i="2" s="1"/>
  <c r="M30" i="5" s="1"/>
  <c r="I41" i="2" a="1"/>
  <c r="I41" i="2" s="1"/>
  <c r="I29" i="5" s="1"/>
  <c r="I42" i="2" a="1"/>
  <c r="I42" i="2" s="1"/>
  <c r="I30" i="5" s="1"/>
  <c r="E41" i="2" a="1"/>
  <c r="E41" i="2" s="1"/>
  <c r="E29" i="5" s="1"/>
  <c r="E42" i="2" a="1"/>
  <c r="E42" i="2" s="1"/>
  <c r="E30" i="5" s="1"/>
  <c r="G41" i="2" a="1"/>
  <c r="G41" i="2" s="1"/>
  <c r="G29" i="5" s="1"/>
  <c r="G42" i="2" a="1"/>
  <c r="G42" i="2" s="1"/>
  <c r="G30" i="5" s="1"/>
  <c r="P42" i="2" a="1"/>
  <c r="P42" i="2" s="1"/>
  <c r="P30" i="5" s="1"/>
  <c r="L42" i="2" a="1"/>
  <c r="L42" i="2" s="1"/>
  <c r="L30" i="5" s="1"/>
  <c r="H42" i="2" a="1"/>
  <c r="H42" i="2" s="1"/>
  <c r="H30" i="5" s="1"/>
  <c r="D42" i="2" a="1"/>
  <c r="D42" i="2" s="1"/>
  <c r="D30" i="5" s="1"/>
  <c r="K42" i="2" a="1"/>
  <c r="K42" i="2" s="1"/>
  <c r="K30" i="5" s="1"/>
  <c r="N42" i="2" a="1"/>
  <c r="N42" i="2" s="1"/>
  <c r="N30" i="5" s="1"/>
  <c r="J42" i="2" a="1"/>
  <c r="J42" i="2" s="1"/>
  <c r="J30" i="5" s="1"/>
  <c r="F42" i="2" a="1"/>
  <c r="F42" i="2" s="1"/>
  <c r="F30" i="5" s="1"/>
  <c r="N14" i="2" a="1"/>
  <c r="N14" i="2" s="1"/>
  <c r="E14" i="2" a="1"/>
  <c r="E14" i="2" s="1"/>
  <c r="J14" i="2" a="1"/>
  <c r="J14" i="2" s="1"/>
  <c r="F14" i="2" a="1"/>
  <c r="F14" i="2" s="1"/>
  <c r="P14" i="2" a="1"/>
  <c r="P14" i="2" s="1"/>
  <c r="L14" i="2" a="1"/>
  <c r="L14" i="2" s="1"/>
  <c r="H14" i="2" a="1"/>
  <c r="H14" i="2" s="1"/>
  <c r="D14" i="2" a="1"/>
  <c r="D14" i="2" s="1"/>
  <c r="K18" i="2" a="1"/>
  <c r="K18" i="2" s="1"/>
  <c r="K11" i="5" s="1"/>
  <c r="G18" i="2" a="1"/>
  <c r="G18" i="2" s="1"/>
  <c r="G11" i="5" s="1"/>
  <c r="K24" i="2" a="1"/>
  <c r="K24" i="2" s="1"/>
  <c r="H24" i="2" a="1"/>
  <c r="H24" i="2" s="1"/>
  <c r="E24" i="2" a="1"/>
  <c r="E24" i="2" s="1"/>
  <c r="N23" i="2" a="1"/>
  <c r="N23" i="2" s="1"/>
  <c r="N16" i="5" s="1"/>
  <c r="G23" i="2" a="1"/>
  <c r="G23" i="2" s="1"/>
  <c r="D23" i="2" a="1"/>
  <c r="D23" i="2" s="1"/>
  <c r="D16" i="5" s="1"/>
  <c r="N29" i="2" a="1"/>
  <c r="N29" i="2" s="1"/>
  <c r="J29" i="2" a="1"/>
  <c r="J29" i="2" s="1"/>
  <c r="F29" i="2" a="1"/>
  <c r="F29" i="2" s="1"/>
  <c r="O28" i="2" a="1"/>
  <c r="O28" i="2" s="1"/>
  <c r="K28" i="2" a="1"/>
  <c r="K28" i="2" s="1"/>
  <c r="K16" i="5" s="1"/>
  <c r="G28" i="2" a="1"/>
  <c r="G28" i="2" s="1"/>
  <c r="N34" i="2" a="1"/>
  <c r="N34" i="2" s="1"/>
  <c r="J34" i="2" a="1"/>
  <c r="J34" i="2" s="1"/>
  <c r="F34" i="2" a="1"/>
  <c r="F34" i="2" s="1"/>
  <c r="O14" i="2" a="1"/>
  <c r="O14" i="2" s="1"/>
  <c r="O12" i="5" s="1"/>
  <c r="K14" i="2" a="1"/>
  <c r="K14" i="2" s="1"/>
  <c r="K12" i="5" s="1"/>
  <c r="G14" i="2" a="1"/>
  <c r="G14" i="2" s="1"/>
  <c r="G12" i="5" s="1"/>
  <c r="P23" i="2" a="1"/>
  <c r="P23" i="2" s="1"/>
  <c r="M23" i="2" a="1"/>
  <c r="M23" i="2" s="1"/>
  <c r="M16" i="5" s="1"/>
  <c r="J23" i="2" a="1"/>
  <c r="J23" i="2" s="1"/>
  <c r="J16" i="5" s="1"/>
  <c r="M29" i="2" a="1"/>
  <c r="M29" i="2" s="1"/>
  <c r="I29" i="2" a="1"/>
  <c r="I29" i="2" s="1"/>
  <c r="E29" i="2" a="1"/>
  <c r="E29" i="2" s="1"/>
  <c r="P33" i="2" a="1"/>
  <c r="P33" i="2" s="1"/>
  <c r="M34" i="2" a="1"/>
  <c r="M34" i="2" s="1"/>
  <c r="I34" i="2" a="1"/>
  <c r="I34" i="2" s="1"/>
  <c r="E34" i="2" a="1"/>
  <c r="E34" i="2" s="1"/>
  <c r="P19" i="2" a="1"/>
  <c r="P19" i="2" s="1"/>
  <c r="O23" i="2" a="1"/>
  <c r="O23" i="2" s="1"/>
  <c r="L23" i="2" a="1"/>
  <c r="L23" i="2" s="1"/>
  <c r="L16" i="5" s="1"/>
  <c r="I23" i="2" a="1"/>
  <c r="I23" i="2" s="1"/>
  <c r="I16" i="5" s="1"/>
  <c r="F23" i="2" a="1"/>
  <c r="F23" i="2" s="1"/>
  <c r="F16" i="5" s="1"/>
  <c r="P29" i="2" a="1"/>
  <c r="P29" i="2" s="1"/>
  <c r="P17" i="5" s="1"/>
  <c r="L29" i="2" a="1"/>
  <c r="L29" i="2" s="1"/>
  <c r="H29" i="2" a="1"/>
  <c r="H29" i="2" s="1"/>
  <c r="D29" i="2" a="1"/>
  <c r="D29" i="2" s="1"/>
  <c r="L34" i="2" a="1"/>
  <c r="L34" i="2" s="1"/>
  <c r="H34" i="2" a="1"/>
  <c r="H34" i="2" s="1"/>
  <c r="D34" i="2" a="1"/>
  <c r="D34" i="2" s="1"/>
  <c r="M14" i="2" a="1"/>
  <c r="M14" i="2" s="1"/>
  <c r="I14" i="2" a="1"/>
  <c r="I14" i="2" s="1"/>
  <c r="O34" i="2" a="1"/>
  <c r="O34" i="2" s="1"/>
  <c r="O17" i="5" s="1"/>
  <c r="K34" i="2" a="1"/>
  <c r="K34" i="2" s="1"/>
  <c r="G34" i="2" a="1"/>
  <c r="G34" i="2" s="1"/>
  <c r="G17" i="5" s="1"/>
  <c r="P8" i="2" a="1"/>
  <c r="P8" i="2" s="1"/>
  <c r="P6" i="5" s="1"/>
  <c r="O7" i="5"/>
  <c r="L8" i="2" a="1"/>
  <c r="L8" i="2" s="1"/>
  <c r="L6" i="5" s="1"/>
  <c r="G8" i="2" a="1"/>
  <c r="G8" i="2" s="1"/>
  <c r="G6" i="5" s="1"/>
  <c r="D8" i="2" a="1"/>
  <c r="D8" i="2" s="1"/>
  <c r="D6" i="5" s="1"/>
  <c r="K9" i="2" a="1"/>
  <c r="K9" i="2" s="1"/>
  <c r="K7" i="5" s="1"/>
  <c r="I8" i="2" a="1"/>
  <c r="I8" i="2" s="1"/>
  <c r="I6" i="5" s="1"/>
  <c r="F8" i="2" a="1"/>
  <c r="F8" i="2" s="1"/>
  <c r="F6" i="5" s="1"/>
  <c r="N9" i="2" a="1"/>
  <c r="N9" i="2" s="1"/>
  <c r="N7" i="5" s="1"/>
  <c r="J9" i="2" a="1"/>
  <c r="J9" i="2" s="1"/>
  <c r="J7" i="5" s="1"/>
  <c r="H8" i="2" a="1"/>
  <c r="H8" i="2" s="1"/>
  <c r="H6" i="5" s="1"/>
  <c r="M9" i="2" a="1"/>
  <c r="M9" i="2" s="1"/>
  <c r="M7" i="5" s="1"/>
  <c r="E9" i="2" a="1"/>
  <c r="E9" i="2" s="1"/>
  <c r="E7" i="5" s="1"/>
  <c r="M17" i="5" l="1"/>
  <c r="I17" i="5"/>
  <c r="P12" i="5"/>
  <c r="F12" i="5"/>
  <c r="N12" i="5"/>
  <c r="H12" i="5"/>
  <c r="E12" i="5"/>
  <c r="M12" i="5"/>
  <c r="J12" i="5"/>
  <c r="D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sharedStrings.xml><?xml version="1.0" encoding="utf-8"?>
<sst xmlns="http://schemas.openxmlformats.org/spreadsheetml/2006/main" count="535" uniqueCount="90">
  <si>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</si>
  <si>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</si>
  <si>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</si>
  <si>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</si>
  <si>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</si>
  <si>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</si>
  <si>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</si>
  <si>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</si>
  <si>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</si>
  <si>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</si>
  <si>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</si>
  <si>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</si>
  <si>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</si>
  <si>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</si>
  <si>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</si>
  <si>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</si>
  <si>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</si>
  <si>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</si>
  <si>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</si>
  <si>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</si>
  <si>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</si>
  <si>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</si>
  <si>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</si>
  <si>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</si>
  <si>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</si>
  <si>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</si>
  <si>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</si>
  <si>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</si>
  <si>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</si>
  <si>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</si>
  <si>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</si>
  <si>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</si>
  <si>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</si>
  <si>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</si>
  <si>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</si>
  <si>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TOTAL LECHE</t>
  </si>
  <si>
    <t>%  DECLARADO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</si>
  <si>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</si>
  <si>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</si>
  <si>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</si>
  <si>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</si>
  <si>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</si>
  <si>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</si>
  <si>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TOTAL CATEGORIA</t>
  </si>
  <si>
    <t>Conclusiones</t>
  </si>
  <si>
    <t>Marca</t>
  </si>
  <si>
    <t>Canal</t>
  </si>
  <si>
    <t>MDD</t>
  </si>
  <si>
    <t>MDF</t>
  </si>
  <si>
    <t>MARCA</t>
  </si>
  <si>
    <t>LECHE</t>
  </si>
  <si>
    <t>CANAL</t>
  </si>
  <si>
    <t>DERIVADOS LACTEOS</t>
  </si>
  <si>
    <t>Seleccionar:</t>
  </si>
  <si>
    <t>Instrucciones de actualización</t>
  </si>
  <si>
    <t xml:space="preserve">1. </t>
  </si>
  <si>
    <t xml:space="preserve">Ir a pestaña "Back Data". </t>
  </si>
  <si>
    <t xml:space="preserve">2. </t>
  </si>
  <si>
    <t xml:space="preserve">3. </t>
  </si>
  <si>
    <t xml:space="preserve">Copiar la última columna (COLUMNA COMPLETA) del archivo de Promociones enviado por Operaciones. </t>
  </si>
  <si>
    <t xml:space="preserve">Insertar la columna copiada en la pestaña "Back Data". 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</si>
  <si>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</si>
  <si>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</si>
  <si>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</si>
  <si>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</si>
  <si>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</si>
  <si>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</si>
  <si>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</si>
  <si>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</si>
  <si>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</si>
  <si>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</si>
  <si>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</si>
  <si>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</si>
  <si>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</si>
  <si>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</si>
  <si>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</si>
  <si>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</si>
  <si>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</si>
  <si>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</si>
  <si>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</si>
  <si>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5.</t>
  </si>
  <si>
    <t>6.</t>
  </si>
  <si>
    <t xml:space="preserve">Actualizar mes en la portada. </t>
  </si>
  <si>
    <t>7.</t>
  </si>
  <si>
    <t xml:space="preserve">Canal </t>
  </si>
  <si>
    <t xml:space="preserve"> </t>
  </si>
  <si>
    <t>pegar datos hasta aquí.... Desde aquí... Quitar historicos</t>
  </si>
  <si>
    <t>MAYO 20</t>
  </si>
  <si>
    <t>AGOSTO 20</t>
  </si>
  <si>
    <t>• La actividad promocional de leche se ha reducido ligeramente durante febrero de 2021, pasando de 4,8 % a 4,2 %. Por otra parte, podemos ver que en los últimos 6 meses se ha mantenido constantes las promociones. 
El volumen destinado a promoción por parte de las marcas de fabricantes es mayor al de las marcas de distribución siendo un 8,5 % y 2,3 % respectivamente. Con respecto a febrero de 2020 se observa una ligera bajada de las promociones de marcas de distribución y fabricante de 2,2 y 0,1 puntos, respectivamente.
Respecto a los canales de distribución todos sufren una disminución en su actividad promocional. Siendo el más acusado el de la tienda descuento pasando de 6 % a 4,7 %. Seguido de los hipermercados que se reduce en 0,8 puntos y por último los hipermercados sufren una ligera reducción de 0,3 puntos.
 • Las promociones para derivados lácteos se encuentran actualmente en el 4,4 % habiendo sufrido un descenso de 1 punto respecto al año anterior.
Las marcas de fabricante con mayor peso en promoción aportan el 8 % sobre el total en comparación con el 3,3 % de las marcas del distribuidor. La reducción en las promociones es muy similar, siendo de 1,3 puntos en las marcas de distribuidor y 1,2 puntos en las marcas de fabricante con respecto a febrero de 2020.
Todos los canales de distribución reducen su peso en las promociones. Destacando en ello la tienda descuento situándose en el 7,9 % habiendo descendido 4,1 puntos respecto al mismo periodo del año anterior y en los canales hipermercados y supermercados y autoservicio la reducción ha sido de 0,3 y 0,2 puntos respectivamente en comparación a febrero de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</si>
</sst>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[$-C0A]mmmm\-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6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0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6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Border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8" xfId="0" applyFont="1" applyFill="1" applyBorder="1"/>
    <xf numFmtId="164" fontId="3" fillId="0" borderId="18" xfId="1" applyNumberFormat="1" applyFont="1" applyBorder="1"/>
    <xf numFmtId="0" fontId="3" fillId="0" borderId="0" xfId="0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0" fillId="0" borderId="0" xfId="0"/>
    <xf numFmtId="0" fontId="21" fillId="0" borderId="0" xfId="0" applyFont="1"/>
    <xf numFmtId="0" fontId="0" fillId="0" borderId="0" xfId="0" applyAlignment="1">
      <alignment wrapText="1"/>
    </xf>
    <xf numFmtId="0" fontId="0" fillId="8" borderId="0" xfId="0" applyFill="1"/>
    <xf numFmtId="17" fontId="0" fillId="8" borderId="0" xfId="0" applyNumberFormat="1" applyFill="1"/>
    <xf numFmtId="0" fontId="17" fillId="0" borderId="11" xfId="0" applyFont="1" applyBorder="1" applyAlignment="1">
      <alignment horizontal="left" vertical="center" wrapText="1" indent="1"/>
    </xf>
    <xf numFmtId="0" fontId="17" fillId="0" borderId="12" xfId="0" applyFont="1" applyBorder="1" applyAlignment="1">
      <alignment horizontal="left" vertical="center" wrapText="1" indent="1"/>
    </xf>
    <xf numFmtId="0" fontId="17" fillId="0" borderId="13" xfId="0" applyFont="1" applyBorder="1" applyAlignment="1">
      <alignment horizontal="left" vertical="center" wrapText="1" indent="1"/>
    </xf>
    <xf numFmtId="0" fontId="17" fillId="0" borderId="14" xfId="0" applyFont="1" applyBorder="1" applyAlignment="1">
      <alignment horizontal="left" vertical="center" wrapText="1" indent="1"/>
    </xf>
    <xf numFmtId="0" fontId="17" fillId="0" borderId="0" xfId="0" applyFont="1" applyBorder="1" applyAlignment="1">
      <alignment horizontal="left" vertical="center" wrapText="1" indent="1"/>
    </xf>
    <xf numFmtId="0" fontId="17" fillId="0" borderId="15" xfId="0" applyFont="1" applyBorder="1" applyAlignment="1">
      <alignment horizontal="left" vertical="center" wrapText="1" indent="1"/>
    </xf>
    <xf numFmtId="0" fontId="17" fillId="0" borderId="16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17" xfId="0" applyFont="1" applyBorder="1" applyAlignment="1">
      <alignment horizontal="left" vertical="center" wrapText="1" indent="1"/>
    </xf>
    <xf numFmtId="0" fontId="22" fillId="0" borderId="3" xfId="0" applyFont="1" applyBorder="1" applyAlignment="1">
      <alignment horizontal="left" vertical="center" wrapText="1" indent="1"/>
    </xf>
    <xf numFmtId="0" fontId="22" fillId="0" borderId="4" xfId="0" applyFont="1" applyBorder="1" applyAlignment="1">
      <alignment horizontal="left" vertical="center" indent="1"/>
    </xf>
    <xf numFmtId="0" fontId="22" fillId="0" borderId="5" xfId="0" applyFont="1" applyBorder="1" applyAlignment="1">
      <alignment horizontal="left" vertical="center" indent="1"/>
    </xf>
    <xf numFmtId="0" fontId="22" fillId="0" borderId="6" xfId="0" applyFont="1" applyBorder="1" applyAlignment="1">
      <alignment horizontal="left" vertical="center" indent="1"/>
    </xf>
    <xf numFmtId="0" fontId="22" fillId="0" borderId="0" xfId="0" applyFont="1" applyAlignment="1">
      <alignment horizontal="left" vertical="center" indent="1"/>
    </xf>
    <xf numFmtId="0" fontId="22" fillId="0" borderId="7" xfId="0" applyFont="1" applyBorder="1" applyAlignment="1">
      <alignment horizontal="left" vertical="center" indent="1"/>
    </xf>
    <xf numFmtId="0" fontId="22" fillId="0" borderId="8" xfId="0" applyFont="1" applyBorder="1" applyAlignment="1">
      <alignment horizontal="left" vertical="center" indent="1"/>
    </xf>
    <xf numFmtId="0" fontId="22" fillId="0" borderId="9" xfId="0" applyFont="1" applyBorder="1" applyAlignment="1">
      <alignment horizontal="left" vertical="center" indent="1"/>
    </xf>
    <xf numFmtId="0" fontId="22" fillId="0" borderId="10" xfId="0" applyFont="1" applyBorder="1" applyAlignment="1">
      <alignment horizontal="left" vertical="center" indent="1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0.97592531935800853</c:v>
                </c:pt>
                <c:pt idx="1">
                  <c:v>0.98252925148260939</c:v>
                </c:pt>
                <c:pt idx="2">
                  <c:v>0.98409836065573775</c:v>
                </c:pt>
                <c:pt idx="3">
                  <c:v>0.98423566878980884</c:v>
                </c:pt>
                <c:pt idx="4">
                  <c:v>0.98112915699922654</c:v>
                </c:pt>
                <c:pt idx="5">
                  <c:v>0.98432318359963811</c:v>
                </c:pt>
                <c:pt idx="6">
                  <c:v>0.97667593450725987</c:v>
                </c:pt>
                <c:pt idx="7">
                  <c:v>0.98073663122206811</c:v>
                </c:pt>
                <c:pt idx="8">
                  <c:v>0.98057354301572619</c:v>
                </c:pt>
                <c:pt idx="9">
                  <c:v>0.97861379956290973</c:v>
                </c:pt>
                <c:pt idx="10">
                  <c:v>0.98480148883374685</c:v>
                </c:pt>
                <c:pt idx="11">
                  <c:v>0.98081800887761572</c:v>
                </c:pt>
                <c:pt idx="12">
                  <c:v>0.97688222430490479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#N/A</c:v>
                </c:pt>
                <c:pt idx="1">
                  <c:v>1.7470748517390607E-2</c:v>
                </c:pt>
                <c:pt idx="2">
                  <c:v>1.5901639344262294E-2</c:v>
                </c:pt>
                <c:pt idx="3">
                  <c:v>1.5764331210191083E-2</c:v>
                </c:pt>
                <c:pt idx="4">
                  <c:v>1.8870843000773393E-2</c:v>
                </c:pt>
                <c:pt idx="5">
                  <c:v>1.5676816400361771E-2</c:v>
                </c:pt>
                <c:pt idx="6">
                  <c:v>2.3324065492740194E-2</c:v>
                </c:pt>
                <c:pt idx="7">
                  <c:v>1.9263368777931885E-2</c:v>
                </c:pt>
                <c:pt idx="8">
                  <c:v>1.942645698427382E-2</c:v>
                </c:pt>
                <c:pt idx="9">
                  <c:v>2.138620043709023E-2</c:v>
                </c:pt>
                <c:pt idx="10">
                  <c:v>1.5198511166253101E-2</c:v>
                </c:pt>
                <c:pt idx="11">
                  <c:v>1.9181991122384275E-2</c:v>
                </c:pt>
                <c:pt idx="12">
                  <c:v>2.3117775695095284E-2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27856104"/>
        <c:axId val="527630616"/>
      </c:barChart>
      <c:dateAx>
        <c:axId val="12785610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527630616"/>
        <c:crosses val="autoZero"/>
        <c:auto val="1"/>
        <c:lblOffset val="100"/>
        <c:baseTimeUnit val="months"/>
      </c:dateAx>
      <c:valAx>
        <c:axId val="5276306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2785610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0.93348229632176005</c:v>
                </c:pt>
                <c:pt idx="1">
                  <c:v>0.94304452882292034</c:v>
                </c:pt>
                <c:pt idx="2">
                  <c:v>0.96711202466598145</c:v>
                </c:pt>
                <c:pt idx="3">
                  <c:v>0.95171390903098219</c:v>
                </c:pt>
                <c:pt idx="4">
                  <c:v>0.94668769716088319</c:v>
                </c:pt>
                <c:pt idx="5">
                  <c:v>0.94560870260758279</c:v>
                </c:pt>
                <c:pt idx="6">
                  <c:v>0.93131118600545659</c:v>
                </c:pt>
                <c:pt idx="7">
                  <c:v>0.9438864976885063</c:v>
                </c:pt>
                <c:pt idx="8">
                  <c:v>0.92200925313945803</c:v>
                </c:pt>
                <c:pt idx="9">
                  <c:v>0.93040991420400376</c:v>
                </c:pt>
                <c:pt idx="10">
                  <c:v>0.95496083550913846</c:v>
                </c:pt>
                <c:pt idx="11">
                  <c:v>0.94387586662264777</c:v>
                </c:pt>
                <c:pt idx="12">
                  <c:v>0.94050944946589976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6.6517703678239948E-2</c:v>
                </c:pt>
                <c:pt idx="1">
                  <c:v>5.6955471177079733E-2</c:v>
                </c:pt>
                <c:pt idx="2">
                  <c:v>3.28879753340185E-2</c:v>
                </c:pt>
                <c:pt idx="3">
                  <c:v>4.82860909690178E-2</c:v>
                </c:pt>
                <c:pt idx="4">
                  <c:v>5.3312302839116713E-2</c:v>
                </c:pt>
                <c:pt idx="5">
                  <c:v>5.4391297392417215E-2</c:v>
                </c:pt>
                <c:pt idx="6">
                  <c:v>6.8688813994543407E-2</c:v>
                </c:pt>
                <c:pt idx="7">
                  <c:v>5.6113502311493701E-2</c:v>
                </c:pt>
                <c:pt idx="8">
                  <c:v>7.7990746860541971E-2</c:v>
                </c:pt>
                <c:pt idx="9">
                  <c:v>6.9590085795996182E-2</c:v>
                </c:pt>
                <c:pt idx="10">
                  <c:v>4.5039164490861615E-2</c:v>
                </c:pt>
                <c:pt idx="11">
                  <c:v>5.612413337735226E-2</c:v>
                </c:pt>
                <c:pt idx="12">
                  <c:v>5.9490550534100253E-2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29738248"/>
        <c:axId val="529739032"/>
      </c:barChart>
      <c:dateAx>
        <c:axId val="529738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29739032"/>
        <c:crosses val="autoZero"/>
        <c:auto val="1"/>
        <c:lblOffset val="100"/>
        <c:baseTimeUnit val="months"/>
      </c:dateAx>
      <c:valAx>
        <c:axId val="5297390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9738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0.95963035019455245</c:v>
                </c:pt>
                <c:pt idx="1">
                  <c:v>0.96858470908799488</c:v>
                </c:pt>
                <c:pt idx="2">
                  <c:v>0.98471047495120367</c:v>
                </c:pt>
                <c:pt idx="3">
                  <c:v>0.97983354673495526</c:v>
                </c:pt>
                <c:pt idx="4">
                  <c:v>0.97383900928792577</c:v>
                </c:pt>
                <c:pt idx="5">
                  <c:v>0.97538742023700997</c:v>
                </c:pt>
                <c:pt idx="6">
                  <c:v>0.96727105101413646</c:v>
                </c:pt>
                <c:pt idx="7">
                  <c:v>0.96590558469608156</c:v>
                </c:pt>
                <c:pt idx="8">
                  <c:v>0.96710222905457344</c:v>
                </c:pt>
                <c:pt idx="9">
                  <c:v>0.96442382057231235</c:v>
                </c:pt>
                <c:pt idx="10">
                  <c:v>0.9668371300170463</c:v>
                </c:pt>
                <c:pt idx="11">
                  <c:v>0.97206439393939392</c:v>
                </c:pt>
                <c:pt idx="12">
                  <c:v>0.96315953793318765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4.0369649805447473E-2</c:v>
                </c:pt>
                <c:pt idx="1">
                  <c:v>3.141529091200513E-2</c:v>
                </c:pt>
                <c:pt idx="2">
                  <c:v>1.5289525048796356E-2</c:v>
                </c:pt>
                <c:pt idx="3">
                  <c:v>2.0166453265044817E-2</c:v>
                </c:pt>
                <c:pt idx="4">
                  <c:v>2.6160990712074304E-2</c:v>
                </c:pt>
                <c:pt idx="5">
                  <c:v>2.4612579762989972E-2</c:v>
                </c:pt>
                <c:pt idx="6">
                  <c:v>3.2728948985863551E-2</c:v>
                </c:pt>
                <c:pt idx="7">
                  <c:v>3.4094415303918546E-2</c:v>
                </c:pt>
                <c:pt idx="8">
                  <c:v>3.2897770945426598E-2</c:v>
                </c:pt>
                <c:pt idx="9">
                  <c:v>3.5576179427687545E-2</c:v>
                </c:pt>
                <c:pt idx="10">
                  <c:v>3.3162869982953667E-2</c:v>
                </c:pt>
                <c:pt idx="11">
                  <c:v>2.7935606060606057E-2</c:v>
                </c:pt>
                <c:pt idx="12">
                  <c:v>3.6840462066812359E-2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27519168"/>
        <c:axId val="527519560"/>
      </c:barChart>
      <c:dateAx>
        <c:axId val="527519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27519560"/>
        <c:crosses val="autoZero"/>
        <c:auto val="1"/>
        <c:lblOffset val="100"/>
        <c:baseTimeUnit val="months"/>
      </c:dateAx>
      <c:valAx>
        <c:axId val="52751956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7519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0.93986171410194563</c:v>
                </c:pt>
                <c:pt idx="1">
                  <c:v>0.97070063694267505</c:v>
                </c:pt>
                <c:pt idx="2">
                  <c:v>0.97030185004868552</c:v>
                </c:pt>
                <c:pt idx="3">
                  <c:v>0.97561361836896277</c:v>
                </c:pt>
                <c:pt idx="4">
                  <c:v>0.95624443785226931</c:v>
                </c:pt>
                <c:pt idx="5">
                  <c:v>0.95600701549254596</c:v>
                </c:pt>
                <c:pt idx="6">
                  <c:v>0.9638152914458743</c:v>
                </c:pt>
                <c:pt idx="7">
                  <c:v>0.95217060167555223</c:v>
                </c:pt>
                <c:pt idx="8">
                  <c:v>0.95720250521920658</c:v>
                </c:pt>
                <c:pt idx="9">
                  <c:v>0.95841092489137181</c:v>
                </c:pt>
                <c:pt idx="10">
                  <c:v>0.94808995686999376</c:v>
                </c:pt>
                <c:pt idx="11">
                  <c:v>0.95176997990415835</c:v>
                </c:pt>
                <c:pt idx="12">
                  <c:v>0.95275590551181111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6.0138285898054346E-2</c:v>
                </c:pt>
                <c:pt idx="1">
                  <c:v>2.9299363057324841E-2</c:v>
                </c:pt>
                <c:pt idx="2">
                  <c:v>2.969814995131451E-2</c:v>
                </c:pt>
                <c:pt idx="3">
                  <c:v>2.4386381631037214E-2</c:v>
                </c:pt>
                <c:pt idx="4">
                  <c:v>4.3755562147730645E-2</c:v>
                </c:pt>
                <c:pt idx="5">
                  <c:v>4.399298450745396E-2</c:v>
                </c:pt>
                <c:pt idx="6">
                  <c:v>3.6184708554125665E-2</c:v>
                </c:pt>
                <c:pt idx="7">
                  <c:v>4.7829398324447839E-2</c:v>
                </c:pt>
                <c:pt idx="8">
                  <c:v>4.2797494780793317E-2</c:v>
                </c:pt>
                <c:pt idx="9">
                  <c:v>4.1589075108628186E-2</c:v>
                </c:pt>
                <c:pt idx="10">
                  <c:v>5.1910043130006162E-2</c:v>
                </c:pt>
                <c:pt idx="11">
                  <c:v>4.8230020095841708E-2</c:v>
                </c:pt>
                <c:pt idx="12">
                  <c:v>4.7244094488188983E-2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2281008"/>
        <c:axId val="532278656"/>
      </c:barChart>
      <c:dateAx>
        <c:axId val="5322810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2278656"/>
        <c:crosses val="autoZero"/>
        <c:auto val="1"/>
        <c:lblOffset val="100"/>
        <c:baseTimeUnit val="months"/>
      </c:dateAx>
      <c:valAx>
        <c:axId val="53227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22810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0.94621790423317143</c:v>
                </c:pt>
                <c:pt idx="1">
                  <c:v>0.96277700831024937</c:v>
                </c:pt>
                <c:pt idx="2">
                  <c:v>0.97336350974930363</c:v>
                </c:pt>
                <c:pt idx="3">
                  <c:v>0.96734762223710646</c:v>
                </c:pt>
                <c:pt idx="4">
                  <c:v>0.96112556929082626</c:v>
                </c:pt>
                <c:pt idx="5">
                  <c:v>0.9545089213952741</c:v>
                </c:pt>
                <c:pt idx="6">
                  <c:v>0.95604572532603449</c:v>
                </c:pt>
                <c:pt idx="7">
                  <c:v>0.95536005213424569</c:v>
                </c:pt>
                <c:pt idx="8">
                  <c:v>0.95776255707762559</c:v>
                </c:pt>
                <c:pt idx="9">
                  <c:v>0.95739723747711758</c:v>
                </c:pt>
                <c:pt idx="10">
                  <c:v>0.96014613085353706</c:v>
                </c:pt>
                <c:pt idx="11">
                  <c:v>0.9524620889418981</c:v>
                </c:pt>
                <c:pt idx="12">
                  <c:v>0.95605320761070889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5.3782095766828596E-2</c:v>
                </c:pt>
                <c:pt idx="1">
                  <c:v>3.7222991689750691E-2</c:v>
                </c:pt>
                <c:pt idx="2">
                  <c:v>2.6636490250696379E-2</c:v>
                </c:pt>
                <c:pt idx="3">
                  <c:v>3.2652377762893502E-2</c:v>
                </c:pt>
                <c:pt idx="4">
                  <c:v>3.8874430709173714E-2</c:v>
                </c:pt>
                <c:pt idx="5">
                  <c:v>4.5491078604725926E-2</c:v>
                </c:pt>
                <c:pt idx="6">
                  <c:v>4.3954274673965545E-2</c:v>
                </c:pt>
                <c:pt idx="7">
                  <c:v>4.4639947865754322E-2</c:v>
                </c:pt>
                <c:pt idx="8">
                  <c:v>4.2237442922374434E-2</c:v>
                </c:pt>
                <c:pt idx="9">
                  <c:v>4.2602762522882344E-2</c:v>
                </c:pt>
                <c:pt idx="10">
                  <c:v>3.9853869146462967E-2</c:v>
                </c:pt>
                <c:pt idx="11">
                  <c:v>4.7537911058101893E-2</c:v>
                </c:pt>
                <c:pt idx="12">
                  <c:v>4.3946792389291126E-2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2284144"/>
        <c:axId val="532284536"/>
      </c:barChart>
      <c:dateAx>
        <c:axId val="53228414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2284536"/>
        <c:crosses val="autoZero"/>
        <c:auto val="1"/>
        <c:lblOffset val="100"/>
        <c:baseTimeUnit val="months"/>
      </c:dateAx>
      <c:valAx>
        <c:axId val="5322845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228414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0.90807174887892383</c:v>
                </c:pt>
                <c:pt idx="1">
                  <c:v>0.93216211515046099</c:v>
                </c:pt>
                <c:pt idx="2">
                  <c:v>0.95673497985636713</c:v>
                </c:pt>
                <c:pt idx="3">
                  <c:v>0.93683856878884597</c:v>
                </c:pt>
                <c:pt idx="4">
                  <c:v>0.92175881021661821</c:v>
                </c:pt>
                <c:pt idx="5">
                  <c:v>0.91166532582461779</c:v>
                </c:pt>
                <c:pt idx="6">
                  <c:v>0.90624503416494517</c:v>
                </c:pt>
                <c:pt idx="7">
                  <c:v>0.90427433772143673</c:v>
                </c:pt>
                <c:pt idx="8">
                  <c:v>0.91470442944179153</c:v>
                </c:pt>
                <c:pt idx="9">
                  <c:v>0.91278776676188877</c:v>
                </c:pt>
                <c:pt idx="10">
                  <c:v>0.91576494090228067</c:v>
                </c:pt>
                <c:pt idx="11">
                  <c:v>0.91322314049586784</c:v>
                </c:pt>
                <c:pt idx="12">
                  <c:v>0.91984540413375904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9.1928251121076235E-2</c:v>
                </c:pt>
                <c:pt idx="1">
                  <c:v>6.7837884849539051E-2</c:v>
                </c:pt>
                <c:pt idx="2">
                  <c:v>4.3265020143632864E-2</c:v>
                </c:pt>
                <c:pt idx="3">
                  <c:v>6.3161431211154029E-2</c:v>
                </c:pt>
                <c:pt idx="4">
                  <c:v>7.8241189783381834E-2</c:v>
                </c:pt>
                <c:pt idx="5">
                  <c:v>8.8334674175382141E-2</c:v>
                </c:pt>
                <c:pt idx="6">
                  <c:v>9.3754965835054827E-2</c:v>
                </c:pt>
                <c:pt idx="7">
                  <c:v>9.57256622785633E-2</c:v>
                </c:pt>
                <c:pt idx="8">
                  <c:v>8.5295570558208467E-2</c:v>
                </c:pt>
                <c:pt idx="9">
                  <c:v>8.7212233238111253E-2</c:v>
                </c:pt>
                <c:pt idx="10">
                  <c:v>8.423505909771932E-2</c:v>
                </c:pt>
                <c:pt idx="11">
                  <c:v>8.6776859504132234E-2</c:v>
                </c:pt>
                <c:pt idx="12">
                  <c:v>8.0154595866240949E-2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2285320"/>
        <c:axId val="532282968"/>
      </c:barChart>
      <c:dateAx>
        <c:axId val="5322853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2282968"/>
        <c:crosses val="autoZero"/>
        <c:auto val="1"/>
        <c:lblOffset val="100"/>
        <c:baseTimeUnit val="months"/>
      </c:dateAx>
      <c:valAx>
        <c:axId val="53228296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22853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0.95440084835630967</c:v>
                </c:pt>
                <c:pt idx="1">
                  <c:v>0.97199859992999649</c:v>
                </c:pt>
                <c:pt idx="2">
                  <c:v>0.9779696862883327</c:v>
                </c:pt>
                <c:pt idx="3">
                  <c:v>0.9762430001696929</c:v>
                </c:pt>
                <c:pt idx="4">
                  <c:v>0.97207996035023958</c:v>
                </c:pt>
                <c:pt idx="5">
                  <c:v>0.96630310923001794</c:v>
                </c:pt>
                <c:pt idx="6">
                  <c:v>0.97079573420836751</c:v>
                </c:pt>
                <c:pt idx="7">
                  <c:v>0.97070991229521753</c:v>
                </c:pt>
                <c:pt idx="8">
                  <c:v>0.97017139090309823</c:v>
                </c:pt>
                <c:pt idx="9">
                  <c:v>0.96974281391830564</c:v>
                </c:pt>
                <c:pt idx="10">
                  <c:v>0.97236180904522618</c:v>
                </c:pt>
                <c:pt idx="11">
                  <c:v>0.96385129347267429</c:v>
                </c:pt>
                <c:pt idx="12">
                  <c:v>0.96657617916525285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4.5599151643690355E-2</c:v>
                </c:pt>
                <c:pt idx="1">
                  <c:v>2.8001400070003502E-2</c:v>
                </c:pt>
                <c:pt idx="2">
                  <c:v>2.2030313711667252E-2</c:v>
                </c:pt>
                <c:pt idx="3">
                  <c:v>2.3756999830307143E-2</c:v>
                </c:pt>
                <c:pt idx="4">
                  <c:v>2.7920039649760447E-2</c:v>
                </c:pt>
                <c:pt idx="5">
                  <c:v>3.3696890769982092E-2</c:v>
                </c:pt>
                <c:pt idx="6">
                  <c:v>2.9204265791632485E-2</c:v>
                </c:pt>
                <c:pt idx="7">
                  <c:v>2.9290087704782395E-2</c:v>
                </c:pt>
                <c:pt idx="8">
                  <c:v>2.9828609096901781E-2</c:v>
                </c:pt>
                <c:pt idx="9">
                  <c:v>3.0257186081694407E-2</c:v>
                </c:pt>
                <c:pt idx="10">
                  <c:v>2.7638190954773871E-2</c:v>
                </c:pt>
                <c:pt idx="11">
                  <c:v>3.6148706527325679E-2</c:v>
                </c:pt>
                <c:pt idx="12">
                  <c:v>3.3423820834747202E-2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2283360"/>
        <c:axId val="532278264"/>
      </c:barChart>
      <c:dateAx>
        <c:axId val="5322833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2278264"/>
        <c:crosses val="autoZero"/>
        <c:auto val="1"/>
        <c:lblOffset val="100"/>
        <c:baseTimeUnit val="months"/>
      </c:dateAx>
      <c:valAx>
        <c:axId val="5322782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22833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0.92081488042515502</c:v>
                </c:pt>
                <c:pt idx="1">
                  <c:v>0.94282173836077188</c:v>
                </c:pt>
                <c:pt idx="2">
                  <c:v>0.95940698905753619</c:v>
                </c:pt>
                <c:pt idx="3">
                  <c:v>0.9231950844854071</c:v>
                </c:pt>
                <c:pt idx="4">
                  <c:v>0.9340347361389445</c:v>
                </c:pt>
                <c:pt idx="5">
                  <c:v>0.92812447150346689</c:v>
                </c:pt>
                <c:pt idx="6">
                  <c:v>0.92352842528928392</c:v>
                </c:pt>
                <c:pt idx="7">
                  <c:v>0.9212663683076413</c:v>
                </c:pt>
                <c:pt idx="8">
                  <c:v>0.92772911051212936</c:v>
                </c:pt>
                <c:pt idx="9">
                  <c:v>0.92055030094582979</c:v>
                </c:pt>
                <c:pt idx="10">
                  <c:v>0.94237757397473609</c:v>
                </c:pt>
                <c:pt idx="11">
                  <c:v>0.91596194503171247</c:v>
                </c:pt>
                <c:pt idx="12">
                  <c:v>0.92434210526315796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7.9185119574845003E-2</c:v>
                </c:pt>
                <c:pt idx="1">
                  <c:v>5.7178261639228185E-2</c:v>
                </c:pt>
                <c:pt idx="2">
                  <c:v>4.0593010942463821E-2</c:v>
                </c:pt>
                <c:pt idx="3">
                  <c:v>7.6804915514592925E-2</c:v>
                </c:pt>
                <c:pt idx="4">
                  <c:v>6.5965263861055445E-2</c:v>
                </c:pt>
                <c:pt idx="5">
                  <c:v>7.1875528496533059E-2</c:v>
                </c:pt>
                <c:pt idx="6">
                  <c:v>7.647157471071607E-2</c:v>
                </c:pt>
                <c:pt idx="7">
                  <c:v>7.8733631692358697E-2</c:v>
                </c:pt>
                <c:pt idx="8">
                  <c:v>7.2270889487870624E-2</c:v>
                </c:pt>
                <c:pt idx="9">
                  <c:v>7.944969905417025E-2</c:v>
                </c:pt>
                <c:pt idx="10">
                  <c:v>5.7622426025263886E-2</c:v>
                </c:pt>
                <c:pt idx="11">
                  <c:v>8.4038054968287507E-2</c:v>
                </c:pt>
                <c:pt idx="12">
                  <c:v>7.5657894736842105E-2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2281400"/>
        <c:axId val="532279832"/>
      </c:barChart>
      <c:dateAx>
        <c:axId val="5322814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2279832"/>
        <c:crosses val="autoZero"/>
        <c:auto val="1"/>
        <c:lblOffset val="100"/>
        <c:baseTimeUnit val="months"/>
      </c:dateAx>
      <c:valAx>
        <c:axId val="532279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22814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0.97431001562228781</c:v>
                </c:pt>
                <c:pt idx="1">
                  <c:v>0.97843478260869565</c:v>
                </c:pt>
                <c:pt idx="2">
                  <c:v>0.9852657428521312</c:v>
                </c:pt>
                <c:pt idx="3">
                  <c:v>0.98517270429654591</c:v>
                </c:pt>
                <c:pt idx="4">
                  <c:v>0.97940840006537022</c:v>
                </c:pt>
                <c:pt idx="5">
                  <c:v>0.9740218088518281</c:v>
                </c:pt>
                <c:pt idx="6">
                  <c:v>0.9751083989079814</c:v>
                </c:pt>
                <c:pt idx="7">
                  <c:v>0.97428803905614325</c:v>
                </c:pt>
                <c:pt idx="8">
                  <c:v>0.97976171046188998</c:v>
                </c:pt>
                <c:pt idx="9">
                  <c:v>0.97711708702188083</c:v>
                </c:pt>
                <c:pt idx="10">
                  <c:v>0.97548045062955602</c:v>
                </c:pt>
                <c:pt idx="11">
                  <c:v>0.97542662116040957</c:v>
                </c:pt>
                <c:pt idx="12">
                  <c:v>0.97632735880960431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2.5689984377712204E-2</c:v>
                </c:pt>
                <c:pt idx="1">
                  <c:v>2.1565217391304348E-2</c:v>
                </c:pt>
                <c:pt idx="2">
                  <c:v>1.4734257147868792E-2</c:v>
                </c:pt>
                <c:pt idx="3">
                  <c:v>1.4827295703454086E-2</c:v>
                </c:pt>
                <c:pt idx="4">
                  <c:v>2.0591599934629841E-2</c:v>
                </c:pt>
                <c:pt idx="5">
                  <c:v>2.5978191148171906E-2</c:v>
                </c:pt>
                <c:pt idx="6">
                  <c:v>2.4891601092018632E-2</c:v>
                </c:pt>
                <c:pt idx="7">
                  <c:v>2.5711960943856797E-2</c:v>
                </c:pt>
                <c:pt idx="8">
                  <c:v>2.0238289538110004E-2</c:v>
                </c:pt>
                <c:pt idx="9">
                  <c:v>2.2882912978119261E-2</c:v>
                </c:pt>
                <c:pt idx="10">
                  <c:v>2.4519549370444003E-2</c:v>
                </c:pt>
                <c:pt idx="11">
                  <c:v>2.4573378839590446E-2</c:v>
                </c:pt>
                <c:pt idx="12">
                  <c:v>2.3672641190395669E-2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2280616"/>
        <c:axId val="532281792"/>
      </c:barChart>
      <c:dateAx>
        <c:axId val="5322806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2281792"/>
        <c:crosses val="autoZero"/>
        <c:auto val="1"/>
        <c:lblOffset val="100"/>
        <c:baseTimeUnit val="months"/>
      </c:dateAx>
      <c:valAx>
        <c:axId val="5322817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22806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0.88032871083718534</c:v>
                </c:pt>
                <c:pt idx="1">
                  <c:v>0.92807815394980631</c:v>
                </c:pt>
                <c:pt idx="2">
                  <c:v>0.94431319608504893</c:v>
                </c:pt>
                <c:pt idx="3">
                  <c:v>0.94043938161106588</c:v>
                </c:pt>
                <c:pt idx="4">
                  <c:v>0.92411067193675889</c:v>
                </c:pt>
                <c:pt idx="5">
                  <c:v>0.91547074593912636</c:v>
                </c:pt>
                <c:pt idx="6">
                  <c:v>0.9222486144101345</c:v>
                </c:pt>
                <c:pt idx="7">
                  <c:v>0.92382338670548281</c:v>
                </c:pt>
                <c:pt idx="8">
                  <c:v>0.91701244813278004</c:v>
                </c:pt>
                <c:pt idx="9">
                  <c:v>0.92880258899676382</c:v>
                </c:pt>
                <c:pt idx="10">
                  <c:v>0.93064621409921666</c:v>
                </c:pt>
                <c:pt idx="11">
                  <c:v>0.91240026595744683</c:v>
                </c:pt>
                <c:pt idx="12">
                  <c:v>0.92093175853018372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0.11967128916281458</c:v>
                </c:pt>
                <c:pt idx="1">
                  <c:v>7.1921846050193694E-2</c:v>
                </c:pt>
                <c:pt idx="2">
                  <c:v>5.5686803914951059E-2</c:v>
                </c:pt>
                <c:pt idx="3">
                  <c:v>5.9560618388934089E-2</c:v>
                </c:pt>
                <c:pt idx="4">
                  <c:v>7.5889328063241099E-2</c:v>
                </c:pt>
                <c:pt idx="5">
                  <c:v>8.4529254060873693E-2</c:v>
                </c:pt>
                <c:pt idx="6">
                  <c:v>7.7751385589865399E-2</c:v>
                </c:pt>
                <c:pt idx="7">
                  <c:v>7.617661329451722E-2</c:v>
                </c:pt>
                <c:pt idx="8">
                  <c:v>8.2987551867219914E-2</c:v>
                </c:pt>
                <c:pt idx="9">
                  <c:v>7.1197411003236261E-2</c:v>
                </c:pt>
                <c:pt idx="10">
                  <c:v>6.9353785900783282E-2</c:v>
                </c:pt>
                <c:pt idx="11">
                  <c:v>8.7599734042553196E-2</c:v>
                </c:pt>
                <c:pt idx="12">
                  <c:v>7.9068241469816281E-2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3024816"/>
        <c:axId val="533026384"/>
      </c:barChart>
      <c:dateAx>
        <c:axId val="5330248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3026384"/>
        <c:crosses val="autoZero"/>
        <c:auto val="1"/>
        <c:lblOffset val="100"/>
        <c:baseTimeUnit val="months"/>
      </c:dateAx>
      <c:valAx>
        <c:axId val="5330263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30248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0.95217888036559495</c:v>
                </c:pt>
                <c:pt idx="1">
                  <c:v>0.96553398058252426</c:v>
                </c:pt>
                <c:pt idx="2">
                  <c:v>0.97987236131566036</c:v>
                </c:pt>
                <c:pt idx="3">
                  <c:v>0.97514033680834011</c:v>
                </c:pt>
                <c:pt idx="4">
                  <c:v>0.9662973222530008</c:v>
                </c:pt>
                <c:pt idx="5">
                  <c:v>0.9671981776765376</c:v>
                </c:pt>
                <c:pt idx="6">
                  <c:v>0.9609688367787721</c:v>
                </c:pt>
                <c:pt idx="7">
                  <c:v>0.95978966903804519</c:v>
                </c:pt>
                <c:pt idx="8">
                  <c:v>0.95846201358863492</c:v>
                </c:pt>
                <c:pt idx="9">
                  <c:v>0.95787346494637027</c:v>
                </c:pt>
                <c:pt idx="10">
                  <c:v>0.96116050538137576</c:v>
                </c:pt>
                <c:pt idx="11">
                  <c:v>0.96376582278481016</c:v>
                </c:pt>
                <c:pt idx="12">
                  <c:v>0.95779067942884044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4.7821119634405093E-2</c:v>
                </c:pt>
                <c:pt idx="1">
                  <c:v>3.4466019417475721E-2</c:v>
                </c:pt>
                <c:pt idx="2">
                  <c:v>2.0127638684339717E-2</c:v>
                </c:pt>
                <c:pt idx="3">
                  <c:v>2.4859663191659987E-2</c:v>
                </c:pt>
                <c:pt idx="4">
                  <c:v>3.3702677746999074E-2</c:v>
                </c:pt>
                <c:pt idx="5">
                  <c:v>3.2801822323462418E-2</c:v>
                </c:pt>
                <c:pt idx="6">
                  <c:v>3.9031163221228016E-2</c:v>
                </c:pt>
                <c:pt idx="7">
                  <c:v>4.0210330961954845E-2</c:v>
                </c:pt>
                <c:pt idx="8">
                  <c:v>4.1537986411365038E-2</c:v>
                </c:pt>
                <c:pt idx="9">
                  <c:v>4.2126535053629725E-2</c:v>
                </c:pt>
                <c:pt idx="10">
                  <c:v>3.8839494618624244E-2</c:v>
                </c:pt>
                <c:pt idx="11">
                  <c:v>3.6234177215189879E-2</c:v>
                </c:pt>
                <c:pt idx="12">
                  <c:v>4.220932057115958E-2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27300688"/>
        <c:axId val="314273520"/>
      </c:barChart>
      <c:dateAx>
        <c:axId val="5273006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14273520"/>
        <c:crosses val="autoZero"/>
        <c:auto val="1"/>
        <c:lblOffset val="100"/>
        <c:baseTimeUnit val="months"/>
      </c:dateAx>
      <c:valAx>
        <c:axId val="3142735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73006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0.93986171410194563</c:v>
                </c:pt>
                <c:pt idx="1">
                  <c:v>0.97070063694267505</c:v>
                </c:pt>
                <c:pt idx="2">
                  <c:v>0.97030185004868552</c:v>
                </c:pt>
                <c:pt idx="3">
                  <c:v>0.97561361836896277</c:v>
                </c:pt>
                <c:pt idx="4">
                  <c:v>0.95624443785226931</c:v>
                </c:pt>
                <c:pt idx="5">
                  <c:v>0.95600701549254596</c:v>
                </c:pt>
                <c:pt idx="6">
                  <c:v>0.9638152914458743</c:v>
                </c:pt>
                <c:pt idx="7">
                  <c:v>0.95217060167555223</c:v>
                </c:pt>
                <c:pt idx="8">
                  <c:v>0.95720250521920658</c:v>
                </c:pt>
                <c:pt idx="9">
                  <c:v>0.95841092489137181</c:v>
                </c:pt>
                <c:pt idx="10">
                  <c:v>0.94808995686999376</c:v>
                </c:pt>
                <c:pt idx="11">
                  <c:v>0.95176997990415835</c:v>
                </c:pt>
                <c:pt idx="12">
                  <c:v>0.95275590551181111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6.0138285898054346E-2</c:v>
                </c:pt>
                <c:pt idx="1">
                  <c:v>2.9299363057324841E-2</c:v>
                </c:pt>
                <c:pt idx="2">
                  <c:v>2.969814995131451E-2</c:v>
                </c:pt>
                <c:pt idx="3">
                  <c:v>2.4386381631037214E-2</c:v>
                </c:pt>
                <c:pt idx="4">
                  <c:v>4.3755562147730645E-2</c:v>
                </c:pt>
                <c:pt idx="5">
                  <c:v>4.399298450745396E-2</c:v>
                </c:pt>
                <c:pt idx="6">
                  <c:v>3.6184708554125665E-2</c:v>
                </c:pt>
                <c:pt idx="7">
                  <c:v>4.7829398324447839E-2</c:v>
                </c:pt>
                <c:pt idx="8">
                  <c:v>4.2797494780793317E-2</c:v>
                </c:pt>
                <c:pt idx="9">
                  <c:v>4.1589075108628186E-2</c:v>
                </c:pt>
                <c:pt idx="10">
                  <c:v>5.1910043130006162E-2</c:v>
                </c:pt>
                <c:pt idx="11">
                  <c:v>4.8230020095841708E-2</c:v>
                </c:pt>
                <c:pt idx="12">
                  <c:v>4.7244094488188983E-2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530795672"/>
        <c:axId val="128043464"/>
      </c:barChart>
      <c:dateAx>
        <c:axId val="5307956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28043464"/>
        <c:crosses val="autoZero"/>
        <c:auto val="1"/>
        <c:lblOffset val="100"/>
        <c:baseTimeUnit val="months"/>
      </c:dateAx>
      <c:valAx>
        <c:axId val="1280434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07956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0.95440084835630967</c:v>
                </c:pt>
                <c:pt idx="1">
                  <c:v>0.97199859992999649</c:v>
                </c:pt>
                <c:pt idx="2">
                  <c:v>0.9779696862883327</c:v>
                </c:pt>
                <c:pt idx="3">
                  <c:v>0.9762430001696929</c:v>
                </c:pt>
                <c:pt idx="4">
                  <c:v>0.97207996035023958</c:v>
                </c:pt>
                <c:pt idx="5">
                  <c:v>0.96630310923001794</c:v>
                </c:pt>
                <c:pt idx="6">
                  <c:v>0.97079573420836751</c:v>
                </c:pt>
                <c:pt idx="7">
                  <c:v>0.97070991229521753</c:v>
                </c:pt>
                <c:pt idx="8">
                  <c:v>0.97017139090309823</c:v>
                </c:pt>
                <c:pt idx="9">
                  <c:v>0.96974281391830564</c:v>
                </c:pt>
                <c:pt idx="10">
                  <c:v>0.97236180904522618</c:v>
                </c:pt>
                <c:pt idx="11">
                  <c:v>0.96385129347267429</c:v>
                </c:pt>
                <c:pt idx="12">
                  <c:v>0.96657617916525285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4.5599151643690355E-2</c:v>
                </c:pt>
                <c:pt idx="1">
                  <c:v>2.8001400070003502E-2</c:v>
                </c:pt>
                <c:pt idx="2">
                  <c:v>2.2030313711667252E-2</c:v>
                </c:pt>
                <c:pt idx="3">
                  <c:v>2.3756999830307143E-2</c:v>
                </c:pt>
                <c:pt idx="4">
                  <c:v>2.7920039649760447E-2</c:v>
                </c:pt>
                <c:pt idx="5">
                  <c:v>3.3696890769982092E-2</c:v>
                </c:pt>
                <c:pt idx="6">
                  <c:v>2.9204265791632485E-2</c:v>
                </c:pt>
                <c:pt idx="7">
                  <c:v>2.9290087704782395E-2</c:v>
                </c:pt>
                <c:pt idx="8">
                  <c:v>2.9828609096901781E-2</c:v>
                </c:pt>
                <c:pt idx="9">
                  <c:v>3.0257186081694407E-2</c:v>
                </c:pt>
                <c:pt idx="10">
                  <c:v>2.7638190954773871E-2</c:v>
                </c:pt>
                <c:pt idx="11">
                  <c:v>3.6148706527325679E-2</c:v>
                </c:pt>
                <c:pt idx="12">
                  <c:v>3.3423820834747202E-2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528182968"/>
        <c:axId val="316141032"/>
      </c:barChart>
      <c:dateAx>
        <c:axId val="5281829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16141032"/>
        <c:crosses val="autoZero"/>
        <c:auto val="1"/>
        <c:lblOffset val="100"/>
        <c:baseTimeUnit val="months"/>
      </c:dateAx>
      <c:valAx>
        <c:axId val="3161410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81829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0.94621790423317143</c:v>
                </c:pt>
                <c:pt idx="1">
                  <c:v>0.96277700831024937</c:v>
                </c:pt>
                <c:pt idx="2">
                  <c:v>0.97336350974930363</c:v>
                </c:pt>
                <c:pt idx="3">
                  <c:v>0.96734762223710646</c:v>
                </c:pt>
                <c:pt idx="4">
                  <c:v>0.96112556929082626</c:v>
                </c:pt>
                <c:pt idx="5">
                  <c:v>0.9545089213952741</c:v>
                </c:pt>
                <c:pt idx="6">
                  <c:v>0.95604572532603449</c:v>
                </c:pt>
                <c:pt idx="7">
                  <c:v>0.95536005213424569</c:v>
                </c:pt>
                <c:pt idx="8">
                  <c:v>0.95776255707762559</c:v>
                </c:pt>
                <c:pt idx="9">
                  <c:v>0.95739723747711758</c:v>
                </c:pt>
                <c:pt idx="10">
                  <c:v>0.96014613085353706</c:v>
                </c:pt>
                <c:pt idx="11">
                  <c:v>0.9524620889418981</c:v>
                </c:pt>
                <c:pt idx="12">
                  <c:v>0.95605320761070889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5.3782095766828596E-2</c:v>
                </c:pt>
                <c:pt idx="1">
                  <c:v>3.7222991689750691E-2</c:v>
                </c:pt>
                <c:pt idx="2">
                  <c:v>2.6636490250696379E-2</c:v>
                </c:pt>
                <c:pt idx="3">
                  <c:v>3.2652377762893502E-2</c:v>
                </c:pt>
                <c:pt idx="4">
                  <c:v>3.8874430709173714E-2</c:v>
                </c:pt>
                <c:pt idx="5">
                  <c:v>4.5491078604725926E-2</c:v>
                </c:pt>
                <c:pt idx="6">
                  <c:v>4.3954274673965545E-2</c:v>
                </c:pt>
                <c:pt idx="7">
                  <c:v>4.4639947865754322E-2</c:v>
                </c:pt>
                <c:pt idx="8">
                  <c:v>4.2237442922374434E-2</c:v>
                </c:pt>
                <c:pt idx="9">
                  <c:v>4.2602762522882344E-2</c:v>
                </c:pt>
                <c:pt idx="10">
                  <c:v>3.9853869146462967E-2</c:v>
                </c:pt>
                <c:pt idx="11">
                  <c:v>4.7537911058101893E-2</c:v>
                </c:pt>
                <c:pt idx="12">
                  <c:v>4.3946792389291126E-2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29735896"/>
        <c:axId val="529740992"/>
      </c:barChart>
      <c:dateAx>
        <c:axId val="5297358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29740992"/>
        <c:crosses val="autoZero"/>
        <c:auto val="1"/>
        <c:lblOffset val="100"/>
        <c:baseTimeUnit val="months"/>
      </c:dateAx>
      <c:valAx>
        <c:axId val="529740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97358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0.92081488042515502</c:v>
                </c:pt>
                <c:pt idx="1">
                  <c:v>0.94282173836077188</c:v>
                </c:pt>
                <c:pt idx="2">
                  <c:v>0.95940698905753619</c:v>
                </c:pt>
                <c:pt idx="3">
                  <c:v>0.9231950844854071</c:v>
                </c:pt>
                <c:pt idx="4">
                  <c:v>0.9340347361389445</c:v>
                </c:pt>
                <c:pt idx="5">
                  <c:v>0.92812447150346689</c:v>
                </c:pt>
                <c:pt idx="6">
                  <c:v>0.92352842528928392</c:v>
                </c:pt>
                <c:pt idx="7">
                  <c:v>0.9212663683076413</c:v>
                </c:pt>
                <c:pt idx="8">
                  <c:v>0.92772911051212936</c:v>
                </c:pt>
                <c:pt idx="9">
                  <c:v>0.92055030094582979</c:v>
                </c:pt>
                <c:pt idx="10">
                  <c:v>0.94237757397473609</c:v>
                </c:pt>
                <c:pt idx="11">
                  <c:v>0.91596194503171247</c:v>
                </c:pt>
                <c:pt idx="12">
                  <c:v>0.92434210526315796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7.9185119574845003E-2</c:v>
                </c:pt>
                <c:pt idx="1">
                  <c:v>5.7178261639228185E-2</c:v>
                </c:pt>
                <c:pt idx="2">
                  <c:v>4.0593010942463821E-2</c:v>
                </c:pt>
                <c:pt idx="3">
                  <c:v>7.6804915514592925E-2</c:v>
                </c:pt>
                <c:pt idx="4">
                  <c:v>6.5965263861055445E-2</c:v>
                </c:pt>
                <c:pt idx="5">
                  <c:v>7.1875528496533059E-2</c:v>
                </c:pt>
                <c:pt idx="6">
                  <c:v>7.647157471071607E-2</c:v>
                </c:pt>
                <c:pt idx="7">
                  <c:v>7.8733631692358697E-2</c:v>
                </c:pt>
                <c:pt idx="8">
                  <c:v>7.2270889487870624E-2</c:v>
                </c:pt>
                <c:pt idx="9">
                  <c:v>7.944969905417025E-2</c:v>
                </c:pt>
                <c:pt idx="10">
                  <c:v>5.7622426025263886E-2</c:v>
                </c:pt>
                <c:pt idx="11">
                  <c:v>8.4038054968287507E-2</c:v>
                </c:pt>
                <c:pt idx="12">
                  <c:v>7.5657894736842105E-2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529736680"/>
        <c:axId val="529741384"/>
      </c:barChart>
      <c:dateAx>
        <c:axId val="5297366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529741384"/>
        <c:crosses val="autoZero"/>
        <c:auto val="1"/>
        <c:lblOffset val="100"/>
        <c:baseTimeUnit val="months"/>
      </c:dateAx>
      <c:valAx>
        <c:axId val="5297413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97366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0.95217888036559495</c:v>
                </c:pt>
                <c:pt idx="1">
                  <c:v>0.96553398058252426</c:v>
                </c:pt>
                <c:pt idx="2">
                  <c:v>0.97987236131566036</c:v>
                </c:pt>
                <c:pt idx="3">
                  <c:v>0.97514033680834011</c:v>
                </c:pt>
                <c:pt idx="4">
                  <c:v>0.9662973222530008</c:v>
                </c:pt>
                <c:pt idx="5">
                  <c:v>0.9671981776765376</c:v>
                </c:pt>
                <c:pt idx="6">
                  <c:v>0.9609688367787721</c:v>
                </c:pt>
                <c:pt idx="7">
                  <c:v>0.95978966903804519</c:v>
                </c:pt>
                <c:pt idx="8">
                  <c:v>0.95846201358863492</c:v>
                </c:pt>
                <c:pt idx="9">
                  <c:v>0.95787346494637027</c:v>
                </c:pt>
                <c:pt idx="10">
                  <c:v>0.96116050538137576</c:v>
                </c:pt>
                <c:pt idx="11">
                  <c:v>0.96376582278481016</c:v>
                </c:pt>
                <c:pt idx="12">
                  <c:v>0.95779067942884044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4.7821119634405093E-2</c:v>
                </c:pt>
                <c:pt idx="1">
                  <c:v>3.4466019417475721E-2</c:v>
                </c:pt>
                <c:pt idx="2">
                  <c:v>2.0127638684339717E-2</c:v>
                </c:pt>
                <c:pt idx="3">
                  <c:v>2.4859663191659987E-2</c:v>
                </c:pt>
                <c:pt idx="4">
                  <c:v>3.3702677746999074E-2</c:v>
                </c:pt>
                <c:pt idx="5">
                  <c:v>3.2801822323462418E-2</c:v>
                </c:pt>
                <c:pt idx="6">
                  <c:v>3.9031163221228016E-2</c:v>
                </c:pt>
                <c:pt idx="7">
                  <c:v>4.0210330961954845E-2</c:v>
                </c:pt>
                <c:pt idx="8">
                  <c:v>4.1537986411365038E-2</c:v>
                </c:pt>
                <c:pt idx="9">
                  <c:v>4.2126535053629725E-2</c:v>
                </c:pt>
                <c:pt idx="10">
                  <c:v>3.8839494618624244E-2</c:v>
                </c:pt>
                <c:pt idx="11">
                  <c:v>3.6234177215189879E-2</c:v>
                </c:pt>
                <c:pt idx="12">
                  <c:v>4.220932057115958E-2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29742168"/>
        <c:axId val="529735504"/>
      </c:barChart>
      <c:dateAx>
        <c:axId val="529742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29735504"/>
        <c:crosses val="autoZero"/>
        <c:auto val="1"/>
        <c:lblOffset val="100"/>
        <c:baseTimeUnit val="months"/>
      </c:dateAx>
      <c:valAx>
        <c:axId val="52973550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9742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0.89299512850663532</c:v>
                </c:pt>
                <c:pt idx="1">
                  <c:v>0.92992774323643079</c:v>
                </c:pt>
                <c:pt idx="2">
                  <c:v>0.97218984179850121</c:v>
                </c:pt>
                <c:pt idx="3">
                  <c:v>0.96529814271749748</c:v>
                </c:pt>
                <c:pt idx="4">
                  <c:v>0.94004349176762958</c:v>
                </c:pt>
                <c:pt idx="5">
                  <c:v>0.92897637795275589</c:v>
                </c:pt>
                <c:pt idx="6">
                  <c:v>0.92516794250898293</c:v>
                </c:pt>
                <c:pt idx="7">
                  <c:v>0.91330970029004188</c:v>
                </c:pt>
                <c:pt idx="8">
                  <c:v>0.9087880710659898</c:v>
                </c:pt>
                <c:pt idx="9">
                  <c:v>0.91364365971107542</c:v>
                </c:pt>
                <c:pt idx="10">
                  <c:v>0.90722321865318767</c:v>
                </c:pt>
                <c:pt idx="11">
                  <c:v>0.92063233376792708</c:v>
                </c:pt>
                <c:pt idx="12">
                  <c:v>0.91458265670672301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0.1070048714933647</c:v>
                </c:pt>
                <c:pt idx="1">
                  <c:v>7.0072256763569138E-2</c:v>
                </c:pt>
                <c:pt idx="2">
                  <c:v>2.7810158201498746E-2</c:v>
                </c:pt>
                <c:pt idx="3">
                  <c:v>3.4701857282502441E-2</c:v>
                </c:pt>
                <c:pt idx="4">
                  <c:v>5.9956508232370288E-2</c:v>
                </c:pt>
                <c:pt idx="5">
                  <c:v>7.1023622047244092E-2</c:v>
                </c:pt>
                <c:pt idx="6">
                  <c:v>7.4832057491017026E-2</c:v>
                </c:pt>
                <c:pt idx="7">
                  <c:v>8.6690299709958105E-2</c:v>
                </c:pt>
                <c:pt idx="8">
                  <c:v>9.1211928934010159E-2</c:v>
                </c:pt>
                <c:pt idx="9">
                  <c:v>8.6356340288924555E-2</c:v>
                </c:pt>
                <c:pt idx="10">
                  <c:v>9.2776781346812331E-2</c:v>
                </c:pt>
                <c:pt idx="11">
                  <c:v>7.9367666232073017E-2</c:v>
                </c:pt>
                <c:pt idx="12">
                  <c:v>8.5417343293277034E-2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29741776"/>
        <c:axId val="529739424"/>
      </c:barChart>
      <c:dateAx>
        <c:axId val="529741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29739424"/>
        <c:crosses val="autoZero"/>
        <c:auto val="1"/>
        <c:lblOffset val="100"/>
        <c:baseTimeUnit val="months"/>
      </c:dateAx>
      <c:valAx>
        <c:axId val="529739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9741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0.97592531935800853</c:v>
                </c:pt>
                <c:pt idx="1">
                  <c:v>0.98252925148260939</c:v>
                </c:pt>
                <c:pt idx="2">
                  <c:v>0.98409836065573775</c:v>
                </c:pt>
                <c:pt idx="3">
                  <c:v>0.98423566878980884</c:v>
                </c:pt>
                <c:pt idx="4">
                  <c:v>0.98112915699922654</c:v>
                </c:pt>
                <c:pt idx="5">
                  <c:v>0.98432318359963811</c:v>
                </c:pt>
                <c:pt idx="6">
                  <c:v>0.97667593450725987</c:v>
                </c:pt>
                <c:pt idx="7">
                  <c:v>0.98073663122206811</c:v>
                </c:pt>
                <c:pt idx="8">
                  <c:v>0.98057354301572619</c:v>
                </c:pt>
                <c:pt idx="9">
                  <c:v>0.97861379956290973</c:v>
                </c:pt>
                <c:pt idx="10">
                  <c:v>0.98480148883374685</c:v>
                </c:pt>
                <c:pt idx="11">
                  <c:v>0.98081800887761572</c:v>
                </c:pt>
                <c:pt idx="12">
                  <c:v>0.97688222430490479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43862</c:v>
                </c:pt>
                <c:pt idx="1">
                  <c:v>43891</c:v>
                </c:pt>
                <c:pt idx="2">
                  <c:v>43922</c:v>
                </c:pt>
                <c:pt idx="3">
                  <c:v>43952</c:v>
                </c:pt>
                <c:pt idx="4">
                  <c:v>43983</c:v>
                </c:pt>
                <c:pt idx="5">
                  <c:v>44013</c:v>
                </c:pt>
                <c:pt idx="6">
                  <c:v>44044</c:v>
                </c:pt>
                <c:pt idx="7">
                  <c:v>44075</c:v>
                </c:pt>
                <c:pt idx="8">
                  <c:v>44105</c:v>
                </c:pt>
                <c:pt idx="9">
                  <c:v>44136</c:v>
                </c:pt>
                <c:pt idx="10">
                  <c:v>44166</c:v>
                </c:pt>
                <c:pt idx="11">
                  <c:v>44197</c:v>
                </c:pt>
                <c:pt idx="12">
                  <c:v>44228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#N/A</c:v>
                </c:pt>
                <c:pt idx="1">
                  <c:v>1.7470748517390607E-2</c:v>
                </c:pt>
                <c:pt idx="2">
                  <c:v>1.5901639344262294E-2</c:v>
                </c:pt>
                <c:pt idx="3">
                  <c:v>1.5764331210191083E-2</c:v>
                </c:pt>
                <c:pt idx="4">
                  <c:v>1.8870843000773393E-2</c:v>
                </c:pt>
                <c:pt idx="5">
                  <c:v>1.5676816400361771E-2</c:v>
                </c:pt>
                <c:pt idx="6">
                  <c:v>2.3324065492740194E-2</c:v>
                </c:pt>
                <c:pt idx="7">
                  <c:v>1.9263368777931885E-2</c:v>
                </c:pt>
                <c:pt idx="8">
                  <c:v>1.942645698427382E-2</c:v>
                </c:pt>
                <c:pt idx="9">
                  <c:v>2.138620043709023E-2</c:v>
                </c:pt>
                <c:pt idx="10">
                  <c:v>1.5198511166253101E-2</c:v>
                </c:pt>
                <c:pt idx="11">
                  <c:v>1.9181991122384275E-2</c:v>
                </c:pt>
                <c:pt idx="12">
                  <c:v>2.3117775695095284E-2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29736288"/>
        <c:axId val="529737464"/>
      </c:barChart>
      <c:dateAx>
        <c:axId val="5297362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29737464"/>
        <c:crosses val="autoZero"/>
        <c:auto val="1"/>
        <c:lblOffset val="100"/>
        <c:baseTimeUnit val="months"/>
      </c:dateAx>
      <c:valAx>
        <c:axId val="5297374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97362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31350" cy="58779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Febrero 2021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643890</xdr:colOff>
      <xdr:row>0</xdr:row>
      <xdr:rowOff>0</xdr:rowOff>
    </xdr:from>
    <xdr:to>
      <xdr:col>11</xdr:col>
      <xdr:colOff>749674</xdr:colOff>
      <xdr:row>3</xdr:row>
      <xdr:rowOff>37042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2277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37875" y="1547867"/>
          <a:ext cx="6762789" cy="528360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37875" y="4961176"/>
          <a:ext cx="6762789" cy="5283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37875" y="2234340"/>
          <a:ext cx="6762789" cy="5283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37875" y="2920812"/>
          <a:ext cx="6762789" cy="51883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37875" y="4284231"/>
          <a:ext cx="6762789" cy="51883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37875" y="3599664"/>
          <a:ext cx="6762789" cy="52645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222251</xdr:colOff>
      <xdr:row>0</xdr:row>
      <xdr:rowOff>370418</xdr:rowOff>
    </xdr:from>
    <xdr:to>
      <xdr:col>11</xdr:col>
      <xdr:colOff>255884</xdr:colOff>
      <xdr:row>1</xdr:row>
      <xdr:rowOff>95251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47001" y="370418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200025</xdr:colOff>
      <xdr:row>0</xdr:row>
      <xdr:rowOff>0</xdr:rowOff>
    </xdr:from>
    <xdr:to>
      <xdr:col>11</xdr:col>
      <xdr:colOff>279976</xdr:colOff>
      <xdr:row>0</xdr:row>
      <xdr:rowOff>382151</xdr:rowOff>
    </xdr:to>
    <xdr:pic>
      <xdr:nvPicPr>
        <xdr:cNvPr id="36" name="Imagen 35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24775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121920</xdr:colOff>
          <xdr:row>30</xdr:row>
          <xdr:rowOff>22860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121920</xdr:colOff>
          <xdr:row>30</xdr:row>
          <xdr:rowOff>22860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N6"/>
  <sheetViews>
    <sheetView showGridLines="0" showRowColHeaders="0" tabSelected="1" zoomScaleNormal="100" workbookViewId="0"/>
  </sheetViews>
  <sheetFormatPr baseColWidth="10" defaultColWidth="11.44140625" defaultRowHeight="14.4" x14ac:dyDescent="0.3"/>
  <sheetData>
    <row r="6" spans="14:14" x14ac:dyDescent="0.3">
      <c r="N6" t="s">
        <v>85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BK67"/>
  <sheetViews>
    <sheetView showGridLines="0" zoomScale="68" zoomScaleNormal="68" workbookViewId="0">
      <selection activeCell="D19" sqref="D19"/>
    </sheetView>
  </sheetViews>
  <sheetFormatPr baseColWidth="10" defaultColWidth="11.44140625" defaultRowHeight="15.6" x14ac:dyDescent="0.3"/>
  <cols>
    <col min="1" max="1" width="21" style="3" customWidth="1"/>
    <col min="2" max="2" width="27" style="5" customWidth="1"/>
    <col min="3" max="3" width="19" style="3" customWidth="1"/>
    <col min="4" max="4" width="18.6640625" style="3" customWidth="1"/>
    <col min="5" max="5" width="14.6640625" style="3" customWidth="1"/>
    <col min="6" max="7" width="15.88671875" style="3" bestFit="1" customWidth="1"/>
    <col min="8" max="9" width="15.33203125" style="3" bestFit="1" customWidth="1"/>
    <col min="10" max="12" width="14.6640625" style="3" customWidth="1"/>
    <col min="13" max="15" width="19.33203125" style="3" customWidth="1"/>
    <col min="16" max="16" width="15.5546875" style="3" customWidth="1"/>
    <col min="17" max="63" width="11.44140625" style="40"/>
    <col min="64" max="16384" width="11.44140625" style="3"/>
  </cols>
  <sheetData>
    <row r="3" spans="1:63" ht="36.75" customHeight="1" x14ac:dyDescent="0.3"/>
    <row r="4" spans="1:63" ht="36.75" customHeight="1" x14ac:dyDescent="0.3"/>
    <row r="5" spans="1:63" ht="36.75" customHeight="1" thickBot="1" x14ac:dyDescent="0.35">
      <c r="A5" s="4"/>
      <c r="B5" s="4"/>
      <c r="D5" s="42">
        <f t="array" ref="D5">INDEX('Back data'!$A$4:$AM$4,MAX(IF('Back data'!$A$4:$AM$4&lt;&gt;"",COLUMN('Back data'!$A$4:$AM$4)))-D6)</f>
        <v>43862</v>
      </c>
      <c r="E5" s="42">
        <f t="array" ref="E5">INDEX('Back data'!$A$4:$AM$4,MAX(IF('Back data'!$A$4:$AM$4&lt;&gt;"",COLUMN('Back data'!$A$4:$AM$4)))-E6)</f>
        <v>43891</v>
      </c>
      <c r="F5" s="42">
        <f t="array" ref="F5">INDEX('Back data'!$A$4:$AM$4,MAX(IF('Back data'!$A$4:$AM$4&lt;&gt;"",COLUMN('Back data'!$A$4:$AM$4)))-F6)</f>
        <v>43922</v>
      </c>
      <c r="G5" s="42">
        <f t="array" ref="G5">INDEX('Back data'!$A$4:$AM$4,MAX(IF('Back data'!$A$4:$AM$4&lt;&gt;"",COLUMN('Back data'!$A$4:$AM$4)))-G6)</f>
        <v>43952</v>
      </c>
      <c r="H5" s="42">
        <f t="array" ref="H5">INDEX('Back data'!$A$4:$AM$4,MAX(IF('Back data'!$A$4:$AM$4&lt;&gt;"",COLUMN('Back data'!$A$4:$AM$4)))-H6)</f>
        <v>43983</v>
      </c>
      <c r="I5" s="42">
        <f t="array" ref="I5">INDEX('Back data'!$A$4:$AM$4,MAX(IF('Back data'!$A$4:$AM$4&lt;&gt;"",COLUMN('Back data'!$A$4:$AM$4)))-I6)</f>
        <v>44013</v>
      </c>
      <c r="J5" s="42">
        <f t="array" ref="J5">INDEX('Back data'!$A$4:$AM$4,MAX(IF('Back data'!$A$4:$AM$4&lt;&gt;"",COLUMN('Back data'!$A$4:$AM$4)))-J6)</f>
        <v>44044</v>
      </c>
      <c r="K5" s="42">
        <f t="array" ref="K5">INDEX('Back data'!$A$4:$AM$4,MAX(IF('Back data'!$A$4:$AM$4&lt;&gt;"",COLUMN('Back data'!$A$4:$AM$4)))-K6)</f>
        <v>44075</v>
      </c>
      <c r="L5" s="42">
        <f t="array" ref="L5">INDEX('Back data'!$A$4:$AM$4,MAX(IF('Back data'!$A$4:$AM$4&lt;&gt;"",COLUMN('Back data'!$A$4:$AM$4)))-L6)</f>
        <v>44105</v>
      </c>
      <c r="M5" s="42">
        <f t="array" ref="M5">INDEX('Back data'!$A$4:$AM$4,MAX(IF('Back data'!$A$4:$AM$4&lt;&gt;"",COLUMN('Back data'!$A$4:$AM$4)))-M6)</f>
        <v>44136</v>
      </c>
      <c r="N5" s="42">
        <f t="array" ref="N5">INDEX('Back data'!$A$4:$AM$4,MAX(IF('Back data'!$A$4:$AM$4&lt;&gt;"",COLUMN('Back data'!$A$4:$AM$4)))-N6)</f>
        <v>44166</v>
      </c>
      <c r="O5" s="42">
        <f t="array" ref="O5">INDEX('Back data'!$A$4:$AM$4,MAX(IF('Back data'!$A$4:$AM$4&lt;&gt;"",COLUMN('Back data'!$A$4:$AM$4)))-O6)</f>
        <v>44197</v>
      </c>
      <c r="P5" s="42">
        <f t="array" ref="P5">INDEX('Back data'!$A$4:$AM$4,MAX(IF('Back data'!$A$4:$AM$4&lt;&gt;"",COLUMN('Back data'!$A$4:$AM$4)))-P6)</f>
        <v>44228</v>
      </c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</row>
    <row r="6" spans="1:63" x14ac:dyDescent="0.3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">
      <c r="A7" s="6"/>
      <c r="B7" s="7"/>
      <c r="C7" s="8" t="s">
        <v>36</v>
      </c>
      <c r="D7" s="9">
        <f t="array" ref="D7">INDEX('Back data'!$A$7:$AM$7,,MAX(IF('Back data'!$A$7:$AM$7&lt;&gt;"",COLUMN('Back data'!$A$7:$AM$7)))-D$6)+INDEX('Back data'!$A$8:$AM$8,,MAX(IF('Back data'!$A$8:$AM$8&lt;&gt;"",COLUMN('Back data'!$A$8:$AM$8)))-D$6)</f>
        <v>61.27</v>
      </c>
      <c r="E7" s="9">
        <f t="array" ref="E7">INDEX('Back data'!$A$7:$AM$7,,MAX(IF('Back data'!$A$7:$AM$7&lt;&gt;"",COLUMN('Back data'!$A$7:$AM$7)))-E$6)+INDEX('Back data'!$A$8:$AM$8,,MAX(IF('Back data'!$A$8:$AM$8&lt;&gt;"",COLUMN('Back data'!$A$8:$AM$8)))-E$6)</f>
        <v>61.800000000000004</v>
      </c>
      <c r="F7" s="9">
        <f t="array" ref="F7">INDEX('Back data'!$A$7:$AM$7,,MAX(IF('Back data'!$A$7:$AM$7&lt;&gt;"",COLUMN('Back data'!$A$7:$AM$7)))-F$6)+INDEX('Back data'!$A$8:$AM$8,,MAX(IF('Back data'!$A$8:$AM$8&lt;&gt;"",COLUMN('Back data'!$A$8:$AM$8)))-F$6)</f>
        <v>61.11</v>
      </c>
      <c r="G7" s="9">
        <f t="array" ref="G7">INDEX('Back data'!$A$7:$AM$7,,MAX(IF('Back data'!$A$7:$AM$7&lt;&gt;"",COLUMN('Back data'!$A$7:$AM$7)))-G$6)+INDEX('Back data'!$A$8:$AM$8,,MAX(IF('Back data'!$A$8:$AM$8&lt;&gt;"",COLUMN('Back data'!$A$8:$AM$8)))-G$6)</f>
        <v>62.349999999999994</v>
      </c>
      <c r="H7" s="9">
        <f t="array" ref="H7">INDEX('Back data'!$A$7:$AM$7,,MAX(IF('Back data'!$A$7:$AM$7&lt;&gt;"",COLUMN('Back data'!$A$7:$AM$7)))-H$6)+INDEX('Back data'!$A$8:$AM$8,,MAX(IF('Back data'!$A$8:$AM$8&lt;&gt;"",COLUMN('Back data'!$A$8:$AM$8)))-H$6)</f>
        <v>64.98</v>
      </c>
      <c r="I7" s="9">
        <f t="array" ref="I7">INDEX('Back data'!$A$7:$AM$7,,MAX(IF('Back data'!$A$7:$AM$7&lt;&gt;"",COLUMN('Back data'!$A$7:$AM$7)))-I$6)+INDEX('Back data'!$A$8:$AM$8,,MAX(IF('Back data'!$A$8:$AM$8&lt;&gt;"",COLUMN('Back data'!$A$8:$AM$8)))-I$6)</f>
        <v>65.849999999999994</v>
      </c>
      <c r="J7" s="9">
        <f t="array" ref="J7">INDEX('Back data'!$A$7:$AM$7,,MAX(IF('Back data'!$A$7:$AM$7&lt;&gt;"",COLUMN('Back data'!$A$7:$AM$7)))-J$6)+INDEX('Back data'!$A$8:$AM$8,,MAX(IF('Back data'!$A$8:$AM$8&lt;&gt;"",COLUMN('Back data'!$A$8:$AM$8)))-J$6)</f>
        <v>64.819999999999993</v>
      </c>
      <c r="K7" s="9">
        <f t="array" ref="K7">INDEX('Back data'!$A$7:$AM$7,,MAX(IF('Back data'!$A$7:$AM$7&lt;&gt;"",COLUMN('Back data'!$A$7:$AM$7)))-K$6)+INDEX('Back data'!$A$8:$AM$8,,MAX(IF('Back data'!$A$8:$AM$8&lt;&gt;"",COLUMN('Back data'!$A$8:$AM$8)))-K$6)</f>
        <v>64.66</v>
      </c>
      <c r="L7" s="9">
        <f t="array" ref="L7">INDEX('Back data'!$A$7:$AM$7,,MAX(IF('Back data'!$A$7:$AM$7&lt;&gt;"",COLUMN('Back data'!$A$7:$AM$7)))-L$6)+INDEX('Back data'!$A$8:$AM$8,,MAX(IF('Back data'!$A$8:$AM$8&lt;&gt;"",COLUMN('Back data'!$A$8:$AM$8)))-L$6)</f>
        <v>64.760000000000005</v>
      </c>
      <c r="M7" s="9">
        <f t="array" ref="M7">INDEX('Back data'!$A$7:$AM$7,,MAX(IF('Back data'!$A$7:$AM$7&lt;&gt;"",COLUMN('Back data'!$A$7:$AM$7)))-M$6)+INDEX('Back data'!$A$8:$AM$8,,MAX(IF('Back data'!$A$8:$AM$8&lt;&gt;"",COLUMN('Back data'!$A$8:$AM$8)))-M$6)</f>
        <v>64.33</v>
      </c>
      <c r="N7" s="9">
        <f t="array" ref="N7">INDEX('Back data'!$A$7:$AM$7,,MAX(IF('Back data'!$A$7:$AM$7&lt;&gt;"",COLUMN('Back data'!$A$7:$AM$7)))-N$6)+INDEX('Back data'!$A$8:$AM$8,,MAX(IF('Back data'!$A$8:$AM$8&lt;&gt;"",COLUMN('Back data'!$A$8:$AM$8)))-N$6)</f>
        <v>64.11</v>
      </c>
      <c r="O7" s="38">
        <f t="array" ref="O7">INDEX('Back data'!$A$7:$AM$7,,MAX(IF('Back data'!$A$7:$AM$7&lt;&gt;"",COLUMN('Back data'!$A$7:$AM$7)))-O$6)+INDEX('Back data'!$A$8:$AM$8,,MAX(IF('Back data'!$A$8:$AM$8&lt;&gt;"",COLUMN('Back data'!$A$8:$AM$8)))-O$6)</f>
        <v>63.199999999999996</v>
      </c>
      <c r="P7" s="38">
        <f t="array" ref="P7">INDEX('Back data'!$A$7:$AM$7,,MAX(IF('Back data'!$A$7:$AM$7&lt;&gt;"",COLUMN('Back data'!$A$7:$AM$7)))-P$6)+INDEX('Back data'!$A$8:$AM$8,,MAX(IF('Back data'!$A$8:$AM$8&lt;&gt;"",COLUMN('Back data'!$A$8:$AM$8)))-P$6)</f>
        <v>63.73</v>
      </c>
    </row>
    <row r="8" spans="1:63" x14ac:dyDescent="0.3">
      <c r="A8" s="10" t="s">
        <v>35</v>
      </c>
      <c r="B8" s="11" t="s">
        <v>35</v>
      </c>
      <c r="C8" s="12" t="s">
        <v>37</v>
      </c>
      <c r="D8" s="13">
        <f t="array" ref="D8">INDEX('Back data'!$A7:$AM7,,MAX(IF('Back data'!$A7:$AM7&lt;&gt;"",COLUMN('Back data'!$A7:$AM7)))-D$6)/D$7</f>
        <v>0.95217888036559495</v>
      </c>
      <c r="E8" s="13">
        <f t="array" ref="E8">INDEX('Back data'!$A7:$AM7,,MAX(IF('Back data'!$A7:$AM7&lt;&gt;"",COLUMN('Back data'!$A7:$AM7)))-E$6)/E$7</f>
        <v>0.96553398058252426</v>
      </c>
      <c r="F8" s="13">
        <f t="array" ref="F8">INDEX('Back data'!$A7:$AM7,,MAX(IF('Back data'!$A7:$AM7&lt;&gt;"",COLUMN('Back data'!$A7:$AM7)))-F$6)/F$7</f>
        <v>0.97987236131566036</v>
      </c>
      <c r="G8" s="13">
        <f t="array" ref="G8">INDEX('Back data'!$A7:$AM7,,MAX(IF('Back data'!$A7:$AM7&lt;&gt;"",COLUMN('Back data'!$A7:$AM7)))-G$6)/G$7</f>
        <v>0.97514033680834011</v>
      </c>
      <c r="H8" s="13">
        <f t="array" ref="H8">INDEX('Back data'!$A7:$AM7,,MAX(IF('Back data'!$A7:$AM7&lt;&gt;"",COLUMN('Back data'!$A7:$AM7)))-H$6)/H$7</f>
        <v>0.9662973222530008</v>
      </c>
      <c r="I8" s="13">
        <f t="array" ref="I8">INDEX('Back data'!$A7:$AM7,,MAX(IF('Back data'!$A7:$AM7&lt;&gt;"",COLUMN('Back data'!$A7:$AM7)))-I$6)/I$7</f>
        <v>0.9671981776765376</v>
      </c>
      <c r="J8" s="13">
        <f t="array" ref="J8">INDEX('Back data'!$A7:$AM7,,MAX(IF('Back data'!$A7:$AM7&lt;&gt;"",COLUMN('Back data'!$A7:$AM7)))-J$6)/J$7</f>
        <v>0.9609688367787721</v>
      </c>
      <c r="K8" s="13">
        <f t="array" ref="K8">INDEX('Back data'!$A7:$AM7,,MAX(IF('Back data'!$A7:$AM7&lt;&gt;"",COLUMN('Back data'!$A7:$AM7)))-K$6)/K$7</f>
        <v>0.95978966903804519</v>
      </c>
      <c r="L8" s="13">
        <f t="array" ref="L8">INDEX('Back data'!$A7:$AM7,,MAX(IF('Back data'!$A7:$AM7&lt;&gt;"",COLUMN('Back data'!$A7:$AM7)))-L$6)/L$7</f>
        <v>0.95846201358863492</v>
      </c>
      <c r="M8" s="13">
        <f t="array" ref="M8">INDEX('Back data'!$A7:$AM7,,MAX(IF('Back data'!$A7:$AM7&lt;&gt;"",COLUMN('Back data'!$A7:$AM7)))-M$6)/M$7</f>
        <v>0.95787346494637027</v>
      </c>
      <c r="N8" s="13">
        <f t="array" ref="N8">INDEX('Back data'!$A7:$AM7,,MAX(IF('Back data'!$A7:$AM7&lt;&gt;"",COLUMN('Back data'!$A7:$AM7)))-N$6)/N$7</f>
        <v>0.96116050538137576</v>
      </c>
      <c r="O8" s="39">
        <f t="array" ref="O8">INDEX('Back data'!$A7:$AM7,,MAX(IF('Back data'!$A7:$AM7&lt;&gt;"",COLUMN('Back data'!$A7:$AM7)))-O$6)/O$7</f>
        <v>0.96376582278481016</v>
      </c>
      <c r="P8" s="39">
        <f t="array" ref="P8">INDEX('Back data'!A7:AM7,,MAX(IF('Back data'!A7:AM7&lt;&gt;"",COLUMN('Back data'!A7:AM7))))/P7</f>
        <v>0.95779067942884044</v>
      </c>
    </row>
    <row r="9" spans="1:63" x14ac:dyDescent="0.3">
      <c r="A9" s="10" t="s">
        <v>35</v>
      </c>
      <c r="B9" s="11" t="s">
        <v>35</v>
      </c>
      <c r="C9" s="12" t="s">
        <v>38</v>
      </c>
      <c r="D9" s="13">
        <f t="array" ref="D9">INDEX('Back data'!$A8:$AM8,,MAX(IF('Back data'!$A8:$AM8&lt;&gt;"",COLUMN('Back data'!$A8:$AM8)))-D$6)/D$7</f>
        <v>4.7821119634405093E-2</v>
      </c>
      <c r="E9" s="13">
        <f t="array" ref="E9">INDEX('Back data'!$A8:$AM8,,MAX(IF('Back data'!$A8:$AM8&lt;&gt;"",COLUMN('Back data'!$A8:$AM8)))-E$6)/E$7</f>
        <v>3.4466019417475721E-2</v>
      </c>
      <c r="F9" s="13">
        <f t="array" ref="F9">INDEX('Back data'!$A8:$AM8,,MAX(IF('Back data'!$A8:$AM8&lt;&gt;"",COLUMN('Back data'!$A8:$AM8)))-F$6)/F$7</f>
        <v>2.0127638684339717E-2</v>
      </c>
      <c r="G9" s="13">
        <f t="array" ref="G9">INDEX('Back data'!$A8:$AM8,,MAX(IF('Back data'!$A8:$AM8&lt;&gt;"",COLUMN('Back data'!$A8:$AM8)))-G$6)/G$7</f>
        <v>2.4859663191659987E-2</v>
      </c>
      <c r="H9" s="13">
        <f t="array" ref="H9">INDEX('Back data'!$A8:$AM8,,MAX(IF('Back data'!$A8:$AM8&lt;&gt;"",COLUMN('Back data'!$A8:$AM8)))-H$6)/H$7</f>
        <v>3.3702677746999074E-2</v>
      </c>
      <c r="I9" s="13">
        <f t="array" ref="I9">INDEX('Back data'!$A8:$AM8,,MAX(IF('Back data'!$A8:$AM8&lt;&gt;"",COLUMN('Back data'!$A8:$AM8)))-I$6)/I$7</f>
        <v>3.2801822323462418E-2</v>
      </c>
      <c r="J9" s="13">
        <f t="array" ref="J9">INDEX('Back data'!$A8:$AM8,,MAX(IF('Back data'!$A8:$AM8&lt;&gt;"",COLUMN('Back data'!$A8:$AM8)))-J$6)/J$7</f>
        <v>3.9031163221228016E-2</v>
      </c>
      <c r="K9" s="13">
        <f t="array" ref="K9">INDEX('Back data'!$A8:$AM8,,MAX(IF('Back data'!$A8:$AM8&lt;&gt;"",COLUMN('Back data'!$A8:$AM8)))-K$6)/K$7</f>
        <v>4.0210330961954845E-2</v>
      </c>
      <c r="L9" s="13">
        <f t="array" ref="L9">INDEX('Back data'!$A8:$AM8,,MAX(IF('Back data'!$A8:$AM8&lt;&gt;"",COLUMN('Back data'!$A8:$AM8)))-L$6)/L$7</f>
        <v>4.1537986411365038E-2</v>
      </c>
      <c r="M9" s="13">
        <f t="array" ref="M9">INDEX('Back data'!$A8:$AM8,,MAX(IF('Back data'!$A8:$AM8&lt;&gt;"",COLUMN('Back data'!$A8:$AM8)))-M$6)/M$7</f>
        <v>4.2126535053629725E-2</v>
      </c>
      <c r="N9" s="13">
        <f t="array" ref="N9">INDEX('Back data'!$A8:$AM8,,MAX(IF('Back data'!$A8:$AM8&lt;&gt;"",COLUMN('Back data'!$A8:$AM8)))-N$6)/N$7</f>
        <v>3.8839494618624244E-2</v>
      </c>
      <c r="O9" s="39">
        <f t="array" ref="O9">INDEX('Back data'!$A8:$AM8,,MAX(IF('Back data'!$A8:$AM8&lt;&gt;"",COLUMN('Back data'!$A8:$AM8)))-O$6)/O$7</f>
        <v>3.6234177215189879E-2</v>
      </c>
      <c r="P9" s="39">
        <f t="array" ref="P9">INDEX('Back data'!A8:AM8,,MAX(IF('Back data'!A8:AM8&lt;&gt;"",COLUMN('Back data'!A8:AM8))))/$P7</f>
        <v>4.220932057115958E-2</v>
      </c>
    </row>
    <row r="12" spans="1:63" x14ac:dyDescent="0.3">
      <c r="C12" s="8" t="s">
        <v>36</v>
      </c>
      <c r="D12" s="9">
        <f t="array" ref="D12">INDEX('Back data'!$A$13:$AM$13,,MAX(IF('Back data'!$A$13:$AM$13&lt;&gt;"",COLUMN('Back data'!$A$13:$AM$13)))-D$6)+INDEX('Back data'!$A$14:$AM$14,,MAX(IF('Back data'!$A$14:$AM$14&lt;&gt;"",COLUMN('Back data'!$A$14:$AM$14)))-D$6)</f>
        <v>59.529999999999994</v>
      </c>
      <c r="E12" s="9">
        <f t="array" ref="E12">INDEX('Back data'!$A$13:$AM$13,,MAX(IF('Back data'!$A$13:$AM$13&lt;&gt;"",COLUMN('Back data'!$A$13:$AM$13)))-E$6)+INDEX('Back data'!$A$14:$AM$14,,MAX(IF('Back data'!$A$14:$AM$14&lt;&gt;"",COLUMN('Back data'!$A$14:$AM$14)))-E$6)</f>
        <v>59.510000000000005</v>
      </c>
      <c r="F12" s="9">
        <f t="array" ref="F12">INDEX('Back data'!$A$13:$AM$13,,MAX(IF('Back data'!$A$13:$AM$13&lt;&gt;"",COLUMN('Back data'!$A$13:$AM$13)))-F$6)+INDEX('Back data'!$A$14:$AM$14,,MAX(IF('Back data'!$A$14:$AM$14&lt;&gt;"",COLUMN('Back data'!$A$14:$AM$14)))-F$6)</f>
        <v>60.050000000000004</v>
      </c>
      <c r="G12" s="9">
        <f t="array" ref="G12">INDEX('Back data'!$A$13:$AM$13,,MAX(IF('Back data'!$A$13:$AM$13&lt;&gt;"",COLUMN('Back data'!$A$13:$AM$13)))-G$6)+INDEX('Back data'!$A$14:$AM$14,,MAX(IF('Back data'!$A$14:$AM$14&lt;&gt;"",COLUMN('Back data'!$A$14:$AM$14)))-G$6)</f>
        <v>61.38</v>
      </c>
      <c r="H12" s="9">
        <f t="array" ref="H12">INDEX('Back data'!$A$13:$AM$13,,MAX(IF('Back data'!$A$13:$AM$13&lt;&gt;"",COLUMN('Back data'!$A$13:$AM$13)))-H$6)+INDEX('Back data'!$A$14:$AM$14,,MAX(IF('Back data'!$A$14:$AM$14&lt;&gt;"",COLUMN('Back data'!$A$14:$AM$14)))-H$6)</f>
        <v>64.38000000000001</v>
      </c>
      <c r="I12" s="9">
        <f t="array" ref="I12">INDEX('Back data'!$A$13:$AM$13,,MAX(IF('Back data'!$A$13:$AM$13&lt;&gt;"",COLUMN('Back data'!$A$13:$AM$13)))-I$6)+INDEX('Back data'!$A$14:$AM$14,,MAX(IF('Back data'!$A$14:$AM$14&lt;&gt;"",COLUMN('Back data'!$A$14:$AM$14)))-I$6)</f>
        <v>63.5</v>
      </c>
      <c r="J12" s="9">
        <f t="array" ref="J12">INDEX('Back data'!$A$13:$AM$13,,MAX(IF('Back data'!$A$13:$AM$13&lt;&gt;"",COLUMN('Back data'!$A$13:$AM$13)))-J$6)+INDEX('Back data'!$A$14:$AM$14,,MAX(IF('Back data'!$A$14:$AM$14&lt;&gt;"",COLUMN('Back data'!$A$14:$AM$14)))-J$6)</f>
        <v>64.010000000000005</v>
      </c>
      <c r="K12" s="9">
        <f t="array" ref="K12">INDEX('Back data'!$A$13:$AM$13,,MAX(IF('Back data'!$A$13:$AM$13&lt;&gt;"",COLUMN('Back data'!$A$13:$AM$13)))-K$6)+INDEX('Back data'!$A$14:$AM$14,,MAX(IF('Back data'!$A$14:$AM$14&lt;&gt;"",COLUMN('Back data'!$A$14:$AM$14)))-K$6)</f>
        <v>62.06</v>
      </c>
      <c r="L12" s="9">
        <f t="array" ref="L12">INDEX('Back data'!$A$13:$AM$13,,MAX(IF('Back data'!$A$13:$AM$13&lt;&gt;"",COLUMN('Back data'!$A$13:$AM$13)))-L$6)+INDEX('Back data'!$A$14:$AM$14,,MAX(IF('Back data'!$A$14:$AM$14&lt;&gt;"",COLUMN('Back data'!$A$14:$AM$14)))-L$6)</f>
        <v>63.04</v>
      </c>
      <c r="M12" s="9">
        <f t="array" ref="M12">INDEX('Back data'!$A$13:$AM$13,,MAX(IF('Back data'!$A$13:$AM$13&lt;&gt;"",COLUMN('Back data'!$A$13:$AM$13)))-M$6)+INDEX('Back data'!$A$14:$AM$14,,MAX(IF('Back data'!$A$14:$AM$14&lt;&gt;"",COLUMN('Back data'!$A$14:$AM$14)))-M$6)</f>
        <v>62.300000000000004</v>
      </c>
      <c r="N12" s="9">
        <f t="array" ref="N12">INDEX('Back data'!$A$13:$AM$13,,MAX(IF('Back data'!$A$13:$AM$13&lt;&gt;"",COLUMN('Back data'!$A$13:$AM$13)))-N$6)+INDEX('Back data'!$A$14:$AM$14,,MAX(IF('Back data'!$A$14:$AM$14&lt;&gt;"",COLUMN('Back data'!$A$14:$AM$14)))-N$6)</f>
        <v>61.33</v>
      </c>
      <c r="O12" s="9">
        <f t="array" ref="O12">INDEX('Back data'!$A$13:$AM$13,,MAX(IF('Back data'!$A$13:$AM$13&lt;&gt;"",COLUMN('Back data'!$A$13:$AM$13)))-O$6)+INDEX('Back data'!$A$14:$AM$14,,MAX(IF('Back data'!$A$14:$AM$14&lt;&gt;"",COLUMN('Back data'!$A$14:$AM$14)))-O$6)</f>
        <v>61.36</v>
      </c>
      <c r="P12" s="38">
        <f t="array" ref="P12">INDEX('Back data'!$A$13:$AM$13,,MAX(IF('Back data'!$A$13:$AM$13&lt;&gt;"",COLUMN('Back data'!$A$13:$AM$13)))-P$6)+INDEX('Back data'!$A$14:$AM$14,,MAX(IF('Back data'!$A$14:$AM$14&lt;&gt;"",COLUMN('Back data'!$A$14:$AM$14)))-P$6)</f>
        <v>61.58</v>
      </c>
    </row>
    <row r="13" spans="1:63" x14ac:dyDescent="0.3">
      <c r="A13" s="10" t="s">
        <v>35</v>
      </c>
      <c r="B13" s="7" t="s">
        <v>39</v>
      </c>
      <c r="C13" s="12" t="s">
        <v>37</v>
      </c>
      <c r="D13" s="13">
        <f t="array" ref="D13">INDEX('Back data'!$A13:$AM13,,MAX(IF('Back data'!$A13:$AM13&lt;&gt;"",COLUMN('Back data'!$A13:$AM13)))-D$6)/D$12</f>
        <v>0.89299512850663532</v>
      </c>
      <c r="E13" s="13">
        <f t="array" ref="E13">INDEX('Back data'!$A13:$AM13,,MAX(IF('Back data'!$A13:$AM13&lt;&gt;"",COLUMN('Back data'!$A13:$AM13)))-E$6)/E$12</f>
        <v>0.92992774323643079</v>
      </c>
      <c r="F13" s="13">
        <f t="array" ref="F13">INDEX('Back data'!$A13:$AM13,,MAX(IF('Back data'!$A13:$AM13&lt;&gt;"",COLUMN('Back data'!$A13:$AM13)))-F$6)/F$12</f>
        <v>0.97218984179850121</v>
      </c>
      <c r="G13" s="13">
        <f t="array" ref="G13">INDEX('Back data'!$A13:$AM13,,MAX(IF('Back data'!$A13:$AM13&lt;&gt;"",COLUMN('Back data'!$A13:$AM13)))-G$6)/G$12</f>
        <v>0.96529814271749748</v>
      </c>
      <c r="H13" s="13">
        <f t="array" ref="H13">INDEX('Back data'!$A13:$AM13,,MAX(IF('Back data'!$A13:$AM13&lt;&gt;"",COLUMN('Back data'!$A13:$AM13)))-H$6)/H$12</f>
        <v>0.94004349176762958</v>
      </c>
      <c r="I13" s="13">
        <f t="array" ref="I13">INDEX('Back data'!$A13:$AM13,,MAX(IF('Back data'!$A13:$AM13&lt;&gt;"",COLUMN('Back data'!$A13:$AM13)))-I$6)/I$12</f>
        <v>0.92897637795275589</v>
      </c>
      <c r="J13" s="13">
        <f t="array" ref="J13">INDEX('Back data'!$A13:$AM13,,MAX(IF('Back data'!$A13:$AM13&lt;&gt;"",COLUMN('Back data'!$A13:$AM13)))-J$6)/J$12</f>
        <v>0.92516794250898293</v>
      </c>
      <c r="K13" s="13">
        <f t="array" ref="K13">INDEX('Back data'!$A13:$AM13,,MAX(IF('Back data'!$A13:$AM13&lt;&gt;"",COLUMN('Back data'!$A13:$AM13)))-K$6)/K$12</f>
        <v>0.91330970029004188</v>
      </c>
      <c r="L13" s="13">
        <f t="array" ref="L13">INDEX('Back data'!$A13:$AM13,,MAX(IF('Back data'!$A13:$AM13&lt;&gt;"",COLUMN('Back data'!$A13:$AM13)))-L$6)/L$12</f>
        <v>0.9087880710659898</v>
      </c>
      <c r="M13" s="13">
        <f t="array" ref="M13">INDEX('Back data'!$A13:$AM13,,MAX(IF('Back data'!$A13:$AM13&lt;&gt;"",COLUMN('Back data'!$A13:$AM13)))-M$6)/M$12</f>
        <v>0.91364365971107542</v>
      </c>
      <c r="N13" s="13">
        <f t="array" ref="N13">INDEX('Back data'!$A13:$AM13,,MAX(IF('Back data'!$A13:$AM13&lt;&gt;"",COLUMN('Back data'!$A13:$AM13)))-N$6)/N$12</f>
        <v>0.90722321865318767</v>
      </c>
      <c r="O13" s="13">
        <f t="array" ref="O13">INDEX('Back data'!$A13:$AM13,,MAX(IF('Back data'!$A13:$AM13&lt;&gt;"",COLUMN('Back data'!$A13:$AM13)))-O$6)/O$12</f>
        <v>0.92063233376792708</v>
      </c>
      <c r="P13" s="39">
        <f t="array" ref="P13">INDEX('Back data'!$A13:$AM13,,MAX(IF('Back data'!$A13:$AM13&lt;&gt;"",COLUMN('Back data'!$A13:$AM13)))-P$6)/P$12</f>
        <v>0.91458265670672301</v>
      </c>
    </row>
    <row r="14" spans="1:63" x14ac:dyDescent="0.3">
      <c r="A14" s="10" t="s">
        <v>35</v>
      </c>
      <c r="B14" s="7" t="s">
        <v>39</v>
      </c>
      <c r="C14" s="12" t="s">
        <v>38</v>
      </c>
      <c r="D14" s="13">
        <f t="array" ref="D14">INDEX('Back data'!$A14:$AM14,,MAX(IF('Back data'!$A14:$AM14&lt;&gt;"",COLUMN('Back data'!$A14:$AM14)))-D$6)/D$12</f>
        <v>0.1070048714933647</v>
      </c>
      <c r="E14" s="13">
        <f t="array" ref="E14">INDEX('Back data'!$A14:$AM14,,MAX(IF('Back data'!$A14:$AM14&lt;&gt;"",COLUMN('Back data'!$A14:$AM14)))-E$6)/E$12</f>
        <v>7.0072256763569138E-2</v>
      </c>
      <c r="F14" s="13">
        <f t="array" ref="F14">INDEX('Back data'!$A14:$AM14,,MAX(IF('Back data'!$A14:$AM14&lt;&gt;"",COLUMN('Back data'!$A14:$AM14)))-F$6)/F$12</f>
        <v>2.7810158201498746E-2</v>
      </c>
      <c r="G14" s="13">
        <f t="array" ref="G14">INDEX('Back data'!$A14:$AM14,,MAX(IF('Back data'!$A14:$AM14&lt;&gt;"",COLUMN('Back data'!$A14:$AM14)))-G$6)/G$12</f>
        <v>3.4701857282502441E-2</v>
      </c>
      <c r="H14" s="13">
        <f t="array" ref="H14">INDEX('Back data'!$A14:$AM14,,MAX(IF('Back data'!$A14:$AM14&lt;&gt;"",COLUMN('Back data'!$A14:$AM14)))-H$6)/H$12</f>
        <v>5.9956508232370288E-2</v>
      </c>
      <c r="I14" s="13">
        <f t="array" ref="I14">INDEX('Back data'!$A14:$AM14,,MAX(IF('Back data'!$A14:$AM14&lt;&gt;"",COLUMN('Back data'!$A14:$AM14)))-I$6)/I$12</f>
        <v>7.1023622047244092E-2</v>
      </c>
      <c r="J14" s="13">
        <f t="array" ref="J14">INDEX('Back data'!$A14:$AM14,,MAX(IF('Back data'!$A14:$AM14&lt;&gt;"",COLUMN('Back data'!$A14:$AM14)))-J$6)/J$12</f>
        <v>7.4832057491017026E-2</v>
      </c>
      <c r="K14" s="13">
        <f t="array" ref="K14">INDEX('Back data'!$A14:$AM14,,MAX(IF('Back data'!$A14:$AM14&lt;&gt;"",COLUMN('Back data'!$A14:$AM14)))-K$6)/K$12</f>
        <v>8.6690299709958105E-2</v>
      </c>
      <c r="L14" s="13">
        <f t="array" ref="L14">INDEX('Back data'!$A14:$AM14,,MAX(IF('Back data'!$A14:$AM14&lt;&gt;"",COLUMN('Back data'!$A14:$AM14)))-L$6)/L$12</f>
        <v>9.1211928934010159E-2</v>
      </c>
      <c r="M14" s="13">
        <f t="array" ref="M14">INDEX('Back data'!$A14:$AM14,,MAX(IF('Back data'!$A14:$AM14&lt;&gt;"",COLUMN('Back data'!$A14:$AM14)))-M$6)/M$12</f>
        <v>8.6356340288924555E-2</v>
      </c>
      <c r="N14" s="13">
        <f t="array" ref="N14">INDEX('Back data'!$A14:$AM14,,MAX(IF('Back data'!$A14:$AM14&lt;&gt;"",COLUMN('Back data'!$A14:$AM14)))-N$6)/N$12</f>
        <v>9.2776781346812331E-2</v>
      </c>
      <c r="O14" s="13">
        <f t="array" ref="O14">INDEX('Back data'!$A14:$AM14,,MAX(IF('Back data'!$A14:$AM14&lt;&gt;"",COLUMN('Back data'!$A14:$AM14)))-O$6)/O$12</f>
        <v>7.9367666232073017E-2</v>
      </c>
      <c r="P14" s="39">
        <f t="array" ref="P14">INDEX('Back data'!$A14:$AM14,,MAX(IF('Back data'!$A14:$AM14&lt;&gt;"",COLUMN('Back data'!$A14:$AM14)))-P$6)/P$12</f>
        <v>8.5417343293277034E-2</v>
      </c>
    </row>
    <row r="16" spans="1:63" x14ac:dyDescent="0.3">
      <c r="C16" s="14"/>
      <c r="D16" s="14"/>
    </row>
    <row r="17" spans="1:16" x14ac:dyDescent="0.3">
      <c r="C17" s="8" t="s">
        <v>36</v>
      </c>
      <c r="D17" s="9">
        <f t="array" ref="D17">INDEX('Back data'!$A$19:$AM$19,,MAX(IF('Back data'!$A$19:$AM$19&lt;&gt;"",COLUMN('Back data'!$A$19:$AM$19)))-D$6)+INDEX('Back data'!$A$20:$AM$20,,MAX(IF('Back data'!$A$20:$AM$20&lt;&gt;"",COLUMN('Back data'!$A$20:$AM$20)))-D$6)</f>
        <v>61.06</v>
      </c>
      <c r="E17" s="9">
        <f t="array" ref="E17">INDEX('Back data'!$A$19:$AM$19,,MAX(IF('Back data'!$A$19:$AM$19&lt;&gt;"",COLUMN('Back data'!$A$19:$AM$19)))-E$6)+INDEX('Back data'!$A$20:$AM$20,,MAX(IF('Back data'!$A$20:$AM$20&lt;&gt;"",COLUMN('Back data'!$A$20:$AM$20)))-E$6)</f>
        <v>62.39</v>
      </c>
      <c r="F17" s="9">
        <f t="array" ref="F17">INDEX('Back data'!$A$19:$AM$19,,MAX(IF('Back data'!$A$19:$AM$19&lt;&gt;"",COLUMN('Back data'!$A$19:$AM$19)))-F$6)+INDEX('Back data'!$A$20:$AM$20,,MAX(IF('Back data'!$A$20:$AM$20&lt;&gt;"",COLUMN('Back data'!$A$20:$AM$20)))-F$6)</f>
        <v>61</v>
      </c>
      <c r="G17" s="9">
        <f t="array" ref="G17">INDEX('Back data'!$A$19:$AM$19,,MAX(IF('Back data'!$A$19:$AM$19&lt;&gt;"",COLUMN('Back data'!$A$19:$AM$19)))-G$6)+INDEX('Back data'!$A$20:$AM$20,,MAX(IF('Back data'!$A$20:$AM$20&lt;&gt;"",COLUMN('Back data'!$A$20:$AM$20)))-G$6)</f>
        <v>62.800000000000004</v>
      </c>
      <c r="H17" s="9">
        <f t="array" ref="H17">INDEX('Back data'!$A$19:$AM$19,,MAX(IF('Back data'!$A$19:$AM$19&lt;&gt;"",COLUMN('Back data'!$A$19:$AM$19)))-H$6)+INDEX('Back data'!$A$20:$AM$20,,MAX(IF('Back data'!$A$20:$AM$20&lt;&gt;"",COLUMN('Back data'!$A$20:$AM$20)))-H$6)</f>
        <v>64.650000000000006</v>
      </c>
      <c r="I17" s="9">
        <f t="array" ref="I17">INDEX('Back data'!$A$19:$AM$19,,MAX(IF('Back data'!$A$19:$AM$19&lt;&gt;"",COLUMN('Back data'!$A$19:$AM$19)))-I$6)+INDEX('Back data'!$A$20:$AM$20,,MAX(IF('Back data'!$A$20:$AM$20&lt;&gt;"",COLUMN('Back data'!$A$20:$AM$20)))-I$6)</f>
        <v>66.34</v>
      </c>
      <c r="J17" s="9">
        <f t="array" ref="J17">INDEX('Back data'!$A$19:$AM$19,,MAX(IF('Back data'!$A$19:$AM$19&lt;&gt;"",COLUMN('Back data'!$A$19:$AM$19)))-J$6)+INDEX('Back data'!$A$20:$AM$20,,MAX(IF('Back data'!$A$20:$AM$20&lt;&gt;"",COLUMN('Back data'!$A$20:$AM$20)))-J$6)</f>
        <v>64.739999999999995</v>
      </c>
      <c r="K17" s="9">
        <f t="array" ref="K17">INDEX('Back data'!$A$19:$AM$19,,MAX(IF('Back data'!$A$19:$AM$19&lt;&gt;"",COLUMN('Back data'!$A$19:$AM$19)))-K$6)+INDEX('Back data'!$A$20:$AM$20,,MAX(IF('Back data'!$A$20:$AM$20&lt;&gt;"",COLUMN('Back data'!$A$20:$AM$20)))-K$6)</f>
        <v>64.89</v>
      </c>
      <c r="L17" s="9">
        <f t="array" ref="L17">INDEX('Back data'!$A$19:$AM$19,,MAX(IF('Back data'!$A$19:$AM$19&lt;&gt;"",COLUMN('Back data'!$A$19:$AM$19)))-L$6)+INDEX('Back data'!$A$20:$AM$20,,MAX(IF('Back data'!$A$20:$AM$20&lt;&gt;"",COLUMN('Back data'!$A$20:$AM$20)))-L$6)</f>
        <v>64.86</v>
      </c>
      <c r="M17" s="9">
        <f t="array" ref="M17">INDEX('Back data'!$A$19:$AM$19,,MAX(IF('Back data'!$A$19:$AM$19&lt;&gt;"",COLUMN('Back data'!$A$19:$AM$19)))-M$6)+INDEX('Back data'!$A$20:$AM$20,,MAX(IF('Back data'!$A$20:$AM$20&lt;&gt;"",COLUMN('Back data'!$A$20:$AM$20)))-M$6)</f>
        <v>64.06</v>
      </c>
      <c r="N17" s="9">
        <f t="array" ref="N17">INDEX('Back data'!$A$19:$AM$19,,MAX(IF('Back data'!$A$19:$AM$19&lt;&gt;"",COLUMN('Back data'!$A$19:$AM$19)))-N$6)+INDEX('Back data'!$A$20:$AM$20,,MAX(IF('Back data'!$A$20:$AM$20&lt;&gt;"",COLUMN('Back data'!$A$20:$AM$20)))-N$6)</f>
        <v>64.48</v>
      </c>
      <c r="O17" s="9">
        <f t="array" ref="O17">INDEX('Back data'!$A$19:$AM$19,,MAX(IF('Back data'!$A$19:$AM$19&lt;&gt;"",COLUMN('Back data'!$A$19:$AM$19)))-O$6)+INDEX('Back data'!$A$20:$AM$20,,MAX(IF('Back data'!$A$20:$AM$20&lt;&gt;"",COLUMN('Back data'!$A$20:$AM$20)))-O$6)</f>
        <v>63.08</v>
      </c>
      <c r="P17" s="38">
        <f t="array" ref="P17">INDEX('Back data'!$A$19:$AM$19,,MAX(IF('Back data'!$A$19:$AM$19&lt;&gt;"",COLUMN('Back data'!$A$19:$AM$19)))-P$6)+INDEX('Back data'!$A$20:$AM$20,,MAX(IF('Back data'!$A$20:$AM$20&lt;&gt;"",COLUMN('Back data'!$A$20:$AM$20)))-P$6)</f>
        <v>64.02</v>
      </c>
    </row>
    <row r="18" spans="1:16" x14ac:dyDescent="0.3">
      <c r="A18" s="10" t="s">
        <v>35</v>
      </c>
      <c r="B18" s="7" t="s">
        <v>40</v>
      </c>
      <c r="C18" s="12" t="s">
        <v>37</v>
      </c>
      <c r="D18" s="13">
        <f t="array" ref="D18">INDEX('Back data'!$A19:$AM19,,MAX(IF('Back data'!$A$9:$AM19&lt;&gt;"",COLUMN('Back data'!$A19:$AM$19)))-D$6)/D17</f>
        <v>0.97592531935800853</v>
      </c>
      <c r="E18" s="13">
        <f t="array" ref="E18">INDEX('Back data'!$A19:$AM19,,MAX(IF('Back data'!$A$9:$AM19&lt;&gt;"",COLUMN('Back data'!$A19:$AM$19)))-E$6)/E17</f>
        <v>0.98252925148260939</v>
      </c>
      <c r="F18" s="13">
        <f t="array" ref="F18">INDEX('Back data'!$A19:$AM19,,MAX(IF('Back data'!$A$9:$AM19&lt;&gt;"",COLUMN('Back data'!$A19:$AM$19)))-F$6)/F17</f>
        <v>0.98409836065573775</v>
      </c>
      <c r="G18" s="13">
        <f t="array" ref="G18">INDEX('Back data'!$A19:$AM19,,MAX(IF('Back data'!$A$9:$AM19&lt;&gt;"",COLUMN('Back data'!$A19:$AM$19)))-G$6)/G17</f>
        <v>0.98423566878980884</v>
      </c>
      <c r="H18" s="13">
        <f t="array" ref="H18">INDEX('Back data'!$A19:$AM19,,MAX(IF('Back data'!$A$9:$AM19&lt;&gt;"",COLUMN('Back data'!$A19:$AM$19)))-H$6)/H17</f>
        <v>0.98112915699922654</v>
      </c>
      <c r="I18" s="13">
        <f t="array" ref="I18">INDEX('Back data'!$A19:$AM19,,MAX(IF('Back data'!$A$9:$AM19&lt;&gt;"",COLUMN('Back data'!$A19:$AM$19)))-I$6)/I17</f>
        <v>0.98432318359963811</v>
      </c>
      <c r="J18" s="13">
        <f t="array" ref="J18">INDEX('Back data'!$A19:$AM19,,MAX(IF('Back data'!$A$9:$AM19&lt;&gt;"",COLUMN('Back data'!$A19:$AM$19)))-J$6)/J17</f>
        <v>0.97667593450725987</v>
      </c>
      <c r="K18" s="13">
        <f t="array" ref="K18">INDEX('Back data'!$A19:$AM19,,MAX(IF('Back data'!$A$9:$AM19&lt;&gt;"",COLUMN('Back data'!$A19:$AM$19)))-K$6)/K17</f>
        <v>0.98073663122206811</v>
      </c>
      <c r="L18" s="13">
        <f t="array" ref="L18">INDEX('Back data'!$A19:$AM19,,MAX(IF('Back data'!$A$9:$AM19&lt;&gt;"",COLUMN('Back data'!$A19:$AM$19)))-L$6)/L17</f>
        <v>0.98057354301572619</v>
      </c>
      <c r="M18" s="13">
        <f t="array" ref="M18">INDEX('Back data'!$A19:$AM19,,MAX(IF('Back data'!$A$9:$AM19&lt;&gt;"",COLUMN('Back data'!$A19:$AM$19)))-M$6)/M17</f>
        <v>0.97861379956290973</v>
      </c>
      <c r="N18" s="13">
        <f t="array" ref="N18">INDEX('Back data'!$A19:$AM19,,MAX(IF('Back data'!$A$9:$AM19&lt;&gt;"",COLUMN('Back data'!$A19:$AM$19)))-N$6)/N17</f>
        <v>0.98480148883374685</v>
      </c>
      <c r="O18" s="13">
        <f t="array" ref="O18">INDEX('Back data'!$A19:$AM19,,MAX(IF('Back data'!$A$9:$AM19&lt;&gt;"",COLUMN('Back data'!$A19:$AM$19)))-O$6)/O17</f>
        <v>0.98081800887761572</v>
      </c>
      <c r="P18" s="39">
        <f t="array" ref="P18">INDEX('Back data'!$A19:$AM19,,MAX(IF('Back data'!$A$9:$AM19&lt;&gt;"",COLUMN('Back data'!$A19:AM$19)))-$P6)/P17</f>
        <v>0.97688222430490479</v>
      </c>
    </row>
    <row r="19" spans="1:16" x14ac:dyDescent="0.3">
      <c r="A19" s="10" t="s">
        <v>35</v>
      </c>
      <c r="B19" s="7" t="s">
        <v>40</v>
      </c>
      <c r="C19" s="12" t="s">
        <v>38</v>
      </c>
      <c r="D19" s="39" t="e">
        <f t="array" ref="D19">INDEX('Back data'!$A20:$AM20,,MAX(IF('Back data'!$A$9:$AM20&lt;&gt;"",COLUMN('Back data'!$A$19:Z20)))-D$6)/D17</f>
        <v>#N/A</v>
      </c>
      <c r="E19" s="39">
        <f t="array" ref="E19">INDEX('Back data'!$A20:$AM20,,MAX(IF('Back data'!$A$9:$AM20&lt;&gt;"",COLUMN('Back data'!$A$19:AA20)))-E$6)/E17</f>
        <v>1.7470748517390607E-2</v>
      </c>
      <c r="F19" s="39">
        <f t="array" ref="F19">INDEX('Back data'!$A20:$AM20,,MAX(IF('Back data'!$A$9:$AM20&lt;&gt;"",COLUMN('Back data'!$A$19:AB20)))-F$6)/F17</f>
        <v>1.5901639344262294E-2</v>
      </c>
      <c r="G19" s="39">
        <f t="array" ref="G19">INDEX('Back data'!$A20:$AM20,,MAX(IF('Back data'!$A$9:$AM20&lt;&gt;"",COLUMN('Back data'!$A$19:AC20)))-G$6)/G17</f>
        <v>1.5764331210191083E-2</v>
      </c>
      <c r="H19" s="39">
        <f t="array" ref="H19">INDEX('Back data'!$A20:$AM20,,MAX(IF('Back data'!$A$9:$AM20&lt;&gt;"",COLUMN('Back data'!$A$19:AD20)))-H$6)/H17</f>
        <v>1.8870843000773393E-2</v>
      </c>
      <c r="I19" s="39">
        <f t="array" ref="I19">INDEX('Back data'!$A20:$AM20,,MAX(IF('Back data'!$A$9:$AM20&lt;&gt;"",COLUMN('Back data'!$A$19:AE20)))-I$6)/I17</f>
        <v>1.5676816400361771E-2</v>
      </c>
      <c r="J19" s="39">
        <f t="array" ref="J19">INDEX('Back data'!$A20:$AM20,,MAX(IF('Back data'!$A$9:$AM20&lt;&gt;"",COLUMN('Back data'!$A$19:AF20)))-J$6)/J17</f>
        <v>2.3324065492740194E-2</v>
      </c>
      <c r="K19" s="39">
        <f t="array" ref="K19">INDEX('Back data'!$A20:$AM20,,MAX(IF('Back data'!$A$9:$AM20&lt;&gt;"",COLUMN('Back data'!$A$19:AG20)))-K$6)/K17</f>
        <v>1.9263368777931885E-2</v>
      </c>
      <c r="L19" s="39">
        <f t="array" ref="L19">INDEX('Back data'!$A20:$AM20,,MAX(IF('Back data'!$A$9:$AM20&lt;&gt;"",COLUMN('Back data'!$A$19:AH20)))-L$6)/L17</f>
        <v>1.942645698427382E-2</v>
      </c>
      <c r="M19" s="39">
        <f t="array" ref="M19">INDEX('Back data'!$A20:$AM20,,MAX(IF('Back data'!$A$9:$AM20&lt;&gt;"",COLUMN('Back data'!$A$19:AI20)))-M$6)/M17</f>
        <v>2.138620043709023E-2</v>
      </c>
      <c r="N19" s="39">
        <f t="array" ref="N19">INDEX('Back data'!$A20:$AM20,,MAX(IF('Back data'!$A$9:$AM20&lt;&gt;"",COLUMN('Back data'!$A$19:AJ20)))-N$6)/N17</f>
        <v>1.5198511166253101E-2</v>
      </c>
      <c r="O19" s="39">
        <f t="array" ref="O19">INDEX('Back data'!$A20:$AM20,,MAX(IF('Back data'!$A$9:$AM20&lt;&gt;"",COLUMN('Back data'!$A$19:AL20)))-O$6)/O17</f>
        <v>1.9181991122384275E-2</v>
      </c>
      <c r="P19" s="39">
        <f t="array" ref="P19">INDEX('Back data'!$A20:$AM20,,MAX(IF('Back data'!$A$9:$AM20&lt;&gt;"",COLUMN('Back data'!$A$19:AM20)))-P$6)/P17</f>
        <v>2.3117775695095284E-2</v>
      </c>
    </row>
    <row r="22" spans="1:16" x14ac:dyDescent="0.3">
      <c r="C22" s="8" t="s">
        <v>36</v>
      </c>
      <c r="D22" s="9">
        <f t="array" ref="D22">INDEX('Back data'!$A$239:$AM$239,,MAX(IF('Back data'!$A$239:$AM$239&lt;&gt;"",COLUMN('Back data'!$A$239:$AM$239)))-D$6)+INDEX('Back data'!$A$240:$AM$240,,MAX(IF('Back data'!$A$240:$AM$240&lt;&gt;"",COLUMN('Back data'!$A$240:$AM$240)))-D$6)</f>
        <v>58.18</v>
      </c>
      <c r="E22" s="9">
        <f t="array" ref="E22">INDEX('Back data'!$A$239:$AM$239,,MAX(IF('Back data'!$A$239:$AM$239&lt;&gt;"",COLUMN('Back data'!$A$239:$AM$239)))-E$6)+INDEX('Back data'!$A$240:$AM$240,,MAX(IF('Back data'!$A$240:$AM$240&lt;&gt;"",COLUMN('Back data'!$A$240:$AM$240)))-E$6)</f>
        <v>57.94</v>
      </c>
      <c r="F22" s="9">
        <f t="array" ref="F22">INDEX('Back data'!$A$239:$AM$239,,MAX(IF('Back data'!$A$239:$AM$239&lt;&gt;"",COLUMN('Back data'!$A$239:$AM$239)))-F$6)+INDEX('Back data'!$A$240:$AM$240,,MAX(IF('Back data'!$A$240:$AM$240&lt;&gt;"",COLUMN('Back data'!$A$240:$AM$240)))-F$6)</f>
        <v>58.38</v>
      </c>
      <c r="G22" s="9">
        <f t="array" ref="G22">INDEX('Back data'!$A$239:$AM$239,,MAX(IF('Back data'!$A$239:$AM$239&lt;&gt;"",COLUMN('Back data'!$A$239:$AM$239)))-G$6)+INDEX('Back data'!$A$240:$AM$240,,MAX(IF('Back data'!$A$240:$AM$240&lt;&gt;"",COLUMN('Back data'!$A$240:$AM$240)))-G$6)</f>
        <v>60.68</v>
      </c>
      <c r="H22" s="9">
        <f t="array" ref="H22">INDEX('Back data'!$A$239:$AM$239,,MAX(IF('Back data'!$A$239:$AM$239&lt;&gt;"",COLUMN('Back data'!$A$239:$AM$239)))-H$6)+INDEX('Back data'!$A$240:$AM$240,,MAX(IF('Back data'!$A$240:$AM$240&lt;&gt;"",COLUMN('Back data'!$A$240:$AM$240)))-H$6)</f>
        <v>63.400000000000006</v>
      </c>
      <c r="I22" s="9">
        <f t="array" ref="I22">INDEX('Back data'!$A$239:$AM$239,,MAX(IF('Back data'!$A$239:$AM$239&lt;&gt;"",COLUMN('Back data'!$A$239:$AM$239)))-I$6)+INDEX('Back data'!$A$240:$AM$240,,MAX(IF('Back data'!$A$240:$AM$240&lt;&gt;"",COLUMN('Back data'!$A$240:$AM$240)))-I$6)</f>
        <v>62.51</v>
      </c>
      <c r="J22" s="9">
        <f t="array" ref="J22">INDEX('Back data'!$A$239:$AM$239,,MAX(IF('Back data'!$A$239:$AM$239&lt;&gt;"",COLUMN('Back data'!$A$239:$AM$239)))-J$6)+INDEX('Back data'!$A$240:$AM$240,,MAX(IF('Back data'!$A$240:$AM$240&lt;&gt;"",COLUMN('Back data'!$A$240:$AM$240)))-J$6)</f>
        <v>62.31</v>
      </c>
      <c r="K22" s="9">
        <f t="array" ref="K22">INDEX('Back data'!$A$239:$AM$239,,MAX(IF('Back data'!$A$239:$AM$239&lt;&gt;"",COLUMN('Back data'!$A$239:$AM$239)))-K$6)+INDEX('Back data'!$A$240:$AM$240,,MAX(IF('Back data'!$A$240:$AM$240&lt;&gt;"",COLUMN('Back data'!$A$240:$AM$240)))-K$6)</f>
        <v>62.730000000000004</v>
      </c>
      <c r="L22" s="9">
        <f t="array" ref="L22">INDEX('Back data'!$A$239:$AM$239,,MAX(IF('Back data'!$A$239:$AM$239&lt;&gt;"",COLUMN('Back data'!$A$239:$AM$239)))-L$6)+INDEX('Back data'!$A$240:$AM$240,,MAX(IF('Back data'!$A$240:$AM$240&lt;&gt;"",COLUMN('Back data'!$A$240:$AM$240)))-L$6)</f>
        <v>60.519999999999996</v>
      </c>
      <c r="M22" s="9">
        <f t="array" ref="M22">INDEX('Back data'!$A$239:$AM$239,,MAX(IF('Back data'!$A$239:$AM$239&lt;&gt;"",COLUMN('Back data'!$A$239:$AM$239)))-M$6)+INDEX('Back data'!$A$240:$AM$240,,MAX(IF('Back data'!$A$240:$AM$240&lt;&gt;"",COLUMN('Back data'!$A$240:$AM$240)))-M$6)</f>
        <v>62.940000000000005</v>
      </c>
      <c r="N22" s="9">
        <f t="array" ref="N22">INDEX('Back data'!$A$239:$AM$239,,MAX(IF('Back data'!$A$239:$AM$239&lt;&gt;"",COLUMN('Back data'!$A$239:$AM$239)))-N$6)+INDEX('Back data'!$A$240:$AM$240,,MAX(IF('Back data'!$A$240:$AM$240&lt;&gt;"",COLUMN('Back data'!$A$240:$AM$240)))-N$6)</f>
        <v>61.28</v>
      </c>
      <c r="O22" s="9">
        <f t="array" ref="O22">INDEX('Back data'!$A$239:$AM$239,,MAX(IF('Back data'!$A$239:$AM$239&lt;&gt;"",COLUMN('Back data'!$A$239:$AM$239)))-O$6)+INDEX('Back data'!$A$240:$AM$240,,MAX(IF('Back data'!$A$240:$AM$240&lt;&gt;"",COLUMN('Back data'!$A$240:$AM$240)))-O$6)</f>
        <v>60.58</v>
      </c>
      <c r="P22" s="38">
        <f t="array" ref="P22">INDEX('Back data'!$A$239:$AM$239,,MAX(IF('Back data'!$A$239:$AM$239&lt;&gt;"",COLUMN('Back data'!$A$239:$AM$239)))-P$6)+INDEX('Back data'!$A$240:$AM$240,,MAX(IF('Back data'!$A$240:$AM$240&lt;&gt;"",COLUMN('Back data'!$A$240:$AM$240)))-P$6)</f>
        <v>60.849999999999994</v>
      </c>
    </row>
    <row r="23" spans="1:16" x14ac:dyDescent="0.3">
      <c r="A23" s="10" t="s">
        <v>35</v>
      </c>
      <c r="B23" s="7" t="s">
        <v>24</v>
      </c>
      <c r="C23" s="12" t="s">
        <v>37</v>
      </c>
      <c r="D23" s="13">
        <f t="array" ref="D23">INDEX('Back data'!$A$239:$AM$239,,MAX(IF('Back data'!$A$239:$AM$239&lt;&gt;"",COLUMN('Back data'!$A$239:$AM$239)))-D$6)/D$22</f>
        <v>0.93348229632176005</v>
      </c>
      <c r="E23" s="13">
        <f t="array" ref="E23">INDEX('Back data'!$A$239:$AM$239,,MAX(IF('Back data'!$A$239:$AM$239&lt;&gt;"",COLUMN('Back data'!$A$239:$AM$239)))-E$6)/E$22</f>
        <v>0.94304452882292034</v>
      </c>
      <c r="F23" s="13">
        <f t="array" ref="F23">INDEX('Back data'!$A$239:$AM$239,,MAX(IF('Back data'!$A$239:$AM$239&lt;&gt;"",COLUMN('Back data'!$A$239:$AM$239)))-F$6)/F$22</f>
        <v>0.96711202466598145</v>
      </c>
      <c r="G23" s="13">
        <f t="array" ref="G23">INDEX('Back data'!$A$239:$AM$239,,MAX(IF('Back data'!$A$239:$AM$239&lt;&gt;"",COLUMN('Back data'!$A$239:$AM$239)))-G$6)/G$22</f>
        <v>0.95171390903098219</v>
      </c>
      <c r="H23" s="13">
        <f t="array" ref="H23">INDEX('Back data'!$A$239:$AM$239,,MAX(IF('Back data'!$A$239:$AM$239&lt;&gt;"",COLUMN('Back data'!$A$239:$AM$239)))-H$6)/H$22</f>
        <v>0.94668769716088319</v>
      </c>
      <c r="I23" s="13">
        <f t="array" ref="I23">INDEX('Back data'!$A$239:$AM$239,,MAX(IF('Back data'!$A$239:$AM$239&lt;&gt;"",COLUMN('Back data'!$A$239:$AM$239)))-I$6)/I$22</f>
        <v>0.94560870260758279</v>
      </c>
      <c r="J23" s="13">
        <f t="array" ref="J23">INDEX('Back data'!$A$239:$AM$239,,MAX(IF('Back data'!$A$239:$AM$239&lt;&gt;"",COLUMN('Back data'!$A$239:$AM$239)))-J$6)/J$22</f>
        <v>0.93131118600545659</v>
      </c>
      <c r="K23" s="13">
        <f t="array" ref="K23">INDEX('Back data'!$A$239:$AM$239,,MAX(IF('Back data'!$A$239:$AM$239&lt;&gt;"",COLUMN('Back data'!$A$239:$AM$239)))-K$6)/K$22</f>
        <v>0.9438864976885063</v>
      </c>
      <c r="L23" s="13">
        <f t="array" ref="L23">INDEX('Back data'!$A$239:$AM$239,,MAX(IF('Back data'!$A$239:$AM$239&lt;&gt;"",COLUMN('Back data'!$A$239:$AM$239)))-L$6)/L$22</f>
        <v>0.92200925313945803</v>
      </c>
      <c r="M23" s="13">
        <f t="array" ref="M23">INDEX('Back data'!$A$239:$AM$239,,MAX(IF('Back data'!$A$239:$AM$239&lt;&gt;"",COLUMN('Back data'!$A$239:$AM$239)))-M$6)/M$22</f>
        <v>0.93040991420400376</v>
      </c>
      <c r="N23" s="13">
        <f t="array" ref="N23">INDEX('Back data'!$A$239:$AM$239,,MAX(IF('Back data'!$A$239:$AM$239&lt;&gt;"",COLUMN('Back data'!$A$239:$AM$239)))-N$6)/N$22</f>
        <v>0.95496083550913846</v>
      </c>
      <c r="O23" s="13">
        <f t="array" ref="O23">INDEX('Back data'!$A$239:$AM$239,,MAX(IF('Back data'!$A$239:$AM$239&lt;&gt;"",COLUMN('Back data'!$A$239:$AM$239)))-O$6)/O$22</f>
        <v>0.94387586662264777</v>
      </c>
      <c r="P23" s="39">
        <f t="array" ref="P23">INDEX('Back data'!$A$239:$AM$239,,MAX(IF('Back data'!$A$239:$AM$239&lt;&gt;"",COLUMN('Back data'!$A$239:$AM$239)))-P$6)/P$22</f>
        <v>0.94050944946589976</v>
      </c>
    </row>
    <row r="24" spans="1:16" x14ac:dyDescent="0.3">
      <c r="A24" s="10" t="s">
        <v>35</v>
      </c>
      <c r="B24" s="7" t="s">
        <v>24</v>
      </c>
      <c r="C24" s="12" t="s">
        <v>38</v>
      </c>
      <c r="D24" s="13">
        <f t="array" ref="D24">INDEX('Back data'!$A$240:$AM$240,,MAX(IF('Back data'!$A$240:$AM$240&lt;&gt;"",COLUMN('Back data'!$A$240:$AM$240)))-D$6)/D$22</f>
        <v>6.6517703678239948E-2</v>
      </c>
      <c r="E24" s="13">
        <f t="array" ref="E24">INDEX('Back data'!$A$240:$AM$240,,MAX(IF('Back data'!$A$240:$AM$240&lt;&gt;"",COLUMN('Back data'!$A$240:$AM$240)))-E$6)/E$22</f>
        <v>5.6955471177079733E-2</v>
      </c>
      <c r="F24" s="13">
        <f t="array" ref="F24">INDEX('Back data'!$A$240:$AM$240,,MAX(IF('Back data'!$A$240:$AM$240&lt;&gt;"",COLUMN('Back data'!$A$240:$AM$240)))-F$6)/F$22</f>
        <v>3.28879753340185E-2</v>
      </c>
      <c r="G24" s="13">
        <f t="array" ref="G24">INDEX('Back data'!$A$240:$AM$240,,MAX(IF('Back data'!$A$240:$AM$240&lt;&gt;"",COLUMN('Back data'!$A$240:$AM$240)))-G$6)/G$22</f>
        <v>4.82860909690178E-2</v>
      </c>
      <c r="H24" s="13">
        <f t="array" ref="H24">INDEX('Back data'!$A$240:$AM$240,,MAX(IF('Back data'!$A$240:$AM$240&lt;&gt;"",COLUMN('Back data'!$A$240:$AM$240)))-H$6)/H$22</f>
        <v>5.3312302839116713E-2</v>
      </c>
      <c r="I24" s="13">
        <f t="array" ref="I24">INDEX('Back data'!$A$240:$AM$240,,MAX(IF('Back data'!$A$240:$AM$240&lt;&gt;"",COLUMN('Back data'!$A$240:$AM$240)))-I$6)/I$22</f>
        <v>5.4391297392417215E-2</v>
      </c>
      <c r="J24" s="13">
        <f t="array" ref="J24">INDEX('Back data'!$A$240:$AM$240,,MAX(IF('Back data'!$A$240:$AM$240&lt;&gt;"",COLUMN('Back data'!$A$240:$AM$240)))-J$6)/J$22</f>
        <v>6.8688813994543407E-2</v>
      </c>
      <c r="K24" s="13">
        <f t="array" ref="K24">INDEX('Back data'!$A$240:$AM$240,,MAX(IF('Back data'!$A$240:$AM$240&lt;&gt;"",COLUMN('Back data'!$A$240:$AM$240)))-K$6)/K$22</f>
        <v>5.6113502311493701E-2</v>
      </c>
      <c r="L24" s="13">
        <f t="array" ref="L24">INDEX('Back data'!$A$240:$AM$240,,MAX(IF('Back data'!$A$240:$AM$240&lt;&gt;"",COLUMN('Back data'!$A$240:$AM$240)))-L$6)/L$22</f>
        <v>7.7990746860541971E-2</v>
      </c>
      <c r="M24" s="13">
        <f t="array" ref="M24">INDEX('Back data'!$A$240:$AM$240,,MAX(IF('Back data'!$A$240:$AM$240&lt;&gt;"",COLUMN('Back data'!$A$240:$AM$240)))-M$6)/M$22</f>
        <v>6.9590085795996182E-2</v>
      </c>
      <c r="N24" s="13">
        <f t="array" ref="N24">INDEX('Back data'!$A$240:$AM$240,,MAX(IF('Back data'!$A$240:$AM$240&lt;&gt;"",COLUMN('Back data'!$A$240:$AM$240)))-N$6)/N$22</f>
        <v>4.5039164490861615E-2</v>
      </c>
      <c r="O24" s="13">
        <f t="array" ref="O24">INDEX('Back data'!$A$240:$AM$240,,MAX(IF('Back data'!$A$240:$AM$240&lt;&gt;"",COLUMN('Back data'!$A$240:$AM$240)))-O$6)/O$22</f>
        <v>5.612413337735226E-2</v>
      </c>
      <c r="P24" s="39">
        <f t="array" ref="P24">INDEX('Back data'!$A$240:$AM$240,,MAX(IF('Back data'!$A$240:$AM$240&lt;&gt;"",COLUMN('Back data'!$A$240:$AM$240)))-P$6)/P$22</f>
        <v>5.9490550534100253E-2</v>
      </c>
    </row>
    <row r="27" spans="1:16" x14ac:dyDescent="0.3">
      <c r="C27" s="8" t="s">
        <v>36</v>
      </c>
      <c r="D27" s="9">
        <f t="array" ref="D27">INDEX('Back data'!$A$245:$AM$245,,MAX(IF('Back data'!$A$245:$AM$245&lt;&gt;"",COLUMN('Back data'!$A$245:$AM$245)))-D$6)+INDEX('Back data'!$A$246:$AM$246,,MAX(IF('Back data'!$A$246:$AM$246&lt;&gt;"",COLUMN('Back data'!$A$246:$AM$246)))-D$6)</f>
        <v>61.68</v>
      </c>
      <c r="E27" s="9">
        <f t="array" ref="E27">INDEX('Back data'!$A$245:$AM$245,,MAX(IF('Back data'!$A$245:$AM$245&lt;&gt;"",COLUMN('Back data'!$A$245:$AM$245)))-E$6)+INDEX('Back data'!$A$246:$AM$246,,MAX(IF('Back data'!$A$246:$AM$246&lt;&gt;"",COLUMN('Back data'!$A$246:$AM$246)))-E$6)</f>
        <v>62.39</v>
      </c>
      <c r="F27" s="9">
        <f t="array" ref="F27">INDEX('Back data'!$A$245:$AM$245,,MAX(IF('Back data'!$A$245:$AM$245&lt;&gt;"",COLUMN('Back data'!$A$245:$AM$245)))-F$6)+INDEX('Back data'!$A$246:$AM$246,,MAX(IF('Back data'!$A$246:$AM$246&lt;&gt;"",COLUMN('Back data'!$A$246:$AM$246)))-F$6)</f>
        <v>61.48</v>
      </c>
      <c r="G27" s="9">
        <f t="array" ref="G27">INDEX('Back data'!$A$245:$AM$245,,MAX(IF('Back data'!$A$245:$AM$245&lt;&gt;"",COLUMN('Back data'!$A$245:$AM$245)))-G$6)+INDEX('Back data'!$A$246:$AM$246,,MAX(IF('Back data'!$A$246:$AM$246&lt;&gt;"",COLUMN('Back data'!$A$246:$AM$246)))-G$6)</f>
        <v>62.48</v>
      </c>
      <c r="H27" s="9">
        <f t="array" ref="H27">INDEX('Back data'!$A$245:$AM$245,,MAX(IF('Back data'!$A$245:$AM$245&lt;&gt;"",COLUMN('Back data'!$A$245:$AM$245)))-H$6)+INDEX('Back data'!$A$246:$AM$246,,MAX(IF('Back data'!$A$246:$AM$246&lt;&gt;"",COLUMN('Back data'!$A$246:$AM$246)))-H$6)</f>
        <v>64.599999999999994</v>
      </c>
      <c r="I27" s="9">
        <f t="array" ref="I27">INDEX('Back data'!$A$245:$AM$245,,MAX(IF('Back data'!$A$245:$AM$245&lt;&gt;"",COLUMN('Back data'!$A$245:$AM$245)))-I$6)+INDEX('Back data'!$A$246:$AM$246,,MAX(IF('Back data'!$A$246:$AM$246&lt;&gt;"",COLUMN('Back data'!$A$246:$AM$246)))-I$6)</f>
        <v>65.820000000000007</v>
      </c>
      <c r="J27" s="9">
        <f t="array" ref="J27">INDEX('Back data'!$A$245:$AM$245,,MAX(IF('Back data'!$A$245:$AM$245&lt;&gt;"",COLUMN('Back data'!$A$245:$AM$245)))-J$6)+INDEX('Back data'!$A$246:$AM$246,,MAX(IF('Back data'!$A$246:$AM$246&lt;&gt;"",COLUMN('Back data'!$A$246:$AM$246)))-J$6)</f>
        <v>65.08</v>
      </c>
      <c r="K27" s="9">
        <f t="array" ref="K27">INDEX('Back data'!$A$245:$AM$245,,MAX(IF('Back data'!$A$245:$AM$245&lt;&gt;"",COLUMN('Back data'!$A$245:$AM$245)))-K$6)+INDEX('Back data'!$A$246:$AM$246,,MAX(IF('Back data'!$A$246:$AM$246&lt;&gt;"",COLUMN('Back data'!$A$246:$AM$246)))-K$6)</f>
        <v>64.819999999999993</v>
      </c>
      <c r="L27" s="9">
        <f t="array" ref="L27">INDEX('Back data'!$A$245:$AM$245,,MAX(IF('Back data'!$A$245:$AM$245&lt;&gt;"",COLUMN('Back data'!$A$245:$AM$245)))-L$6)+INDEX('Back data'!$A$246:$AM$246,,MAX(IF('Back data'!$A$246:$AM$246&lt;&gt;"",COLUMN('Back data'!$A$246:$AM$246)))-L$6)</f>
        <v>65.05</v>
      </c>
      <c r="M27" s="9">
        <f t="array" ref="M27">INDEX('Back data'!$A$245:$AM$245,,MAX(IF('Back data'!$A$245:$AM$245&lt;&gt;"",COLUMN('Back data'!$A$245:$AM$245)))-M$6)+INDEX('Back data'!$A$246:$AM$246,,MAX(IF('Back data'!$A$246:$AM$246&lt;&gt;"",COLUMN('Back data'!$A$246:$AM$246)))-M$6)</f>
        <v>64.650000000000006</v>
      </c>
      <c r="N27" s="9">
        <f t="array" ref="N27">INDEX('Back data'!$A$245:$AM$245,,MAX(IF('Back data'!$A$245:$AM$245&lt;&gt;"",COLUMN('Back data'!$A$245:$AM$245)))-N$6)+INDEX('Back data'!$A$246:$AM$246,,MAX(IF('Back data'!$A$246:$AM$246&lt;&gt;"",COLUMN('Back data'!$A$246:$AM$246)))-N$6)</f>
        <v>64.53</v>
      </c>
      <c r="O27" s="9">
        <f t="array" ref="O27">INDEX('Back data'!$A$245:$AM$245,,MAX(IF('Back data'!$A$245:$AM$245&lt;&gt;"",COLUMN('Back data'!$A$245:$AM$245)))-O$6)+INDEX('Back data'!$A$246:$AM$246,,MAX(IF('Back data'!$A$246:$AM$246&lt;&gt;"",COLUMN('Back data'!$A$246:$AM$246)))-O$6)</f>
        <v>63.360000000000007</v>
      </c>
      <c r="P27" s="38">
        <f t="array" ref="P27">INDEX('Back data'!$A$245:$AM$245,,MAX(IF('Back data'!$A$245:$AM$245&lt;&gt;"",COLUMN('Back data'!$A$245:$AM$245)))-P$6)+INDEX('Back data'!$A$246:$AM$246,,MAX(IF('Back data'!$A$246:$AM$246&lt;&gt;"",COLUMN('Back data'!$A$246:$AM$246)))-P$6)</f>
        <v>64.06</v>
      </c>
    </row>
    <row r="28" spans="1:16" x14ac:dyDescent="0.3">
      <c r="A28" s="10" t="s">
        <v>35</v>
      </c>
      <c r="B28" s="7" t="s">
        <v>29</v>
      </c>
      <c r="C28" s="12" t="s">
        <v>37</v>
      </c>
      <c r="D28" s="13">
        <f t="array" ref="D28">INDEX('Back data'!$A$245:$AM$245,,MAX(IF('Back data'!$A$245:$AM$245&lt;&gt;"",COLUMN('Back data'!$A$245:$AM$245)))-D$6)/D27</f>
        <v>0.95963035019455245</v>
      </c>
      <c r="E28" s="13">
        <f t="array" ref="E28">INDEX('Back data'!$A$245:$AM$245,,MAX(IF('Back data'!$A$245:$AM$245&lt;&gt;"",COLUMN('Back data'!$A$245:$AM$245)))-E$6)/E27</f>
        <v>0.96858470908799488</v>
      </c>
      <c r="F28" s="13">
        <f t="array" ref="F28">INDEX('Back data'!$A$245:$AM$245,,MAX(IF('Back data'!$A$245:$AM$245&lt;&gt;"",COLUMN('Back data'!$A$245:$AM$245)))-F$6)/F27</f>
        <v>0.98471047495120367</v>
      </c>
      <c r="G28" s="13">
        <f t="array" ref="G28">INDEX('Back data'!$A$245:$AM$245,,MAX(IF('Back data'!$A$245:$AM$245&lt;&gt;"",COLUMN('Back data'!$A$245:$AM$245)))-G$6)/G27</f>
        <v>0.97983354673495526</v>
      </c>
      <c r="H28" s="13">
        <f t="array" ref="H28">INDEX('Back data'!$A$245:$AM$245,,MAX(IF('Back data'!$A$245:$AM$245&lt;&gt;"",COLUMN('Back data'!$A$245:$AM$245)))-H$6)/H27</f>
        <v>0.97383900928792577</v>
      </c>
      <c r="I28" s="13">
        <f t="array" ref="I28">INDEX('Back data'!$A$245:$AM$245,,MAX(IF('Back data'!$A$245:$AM$245&lt;&gt;"",COLUMN('Back data'!$A$245:$AM$245)))-I$6)/I27</f>
        <v>0.97538742023700997</v>
      </c>
      <c r="J28" s="13">
        <f t="array" ref="J28">INDEX('Back data'!$A$245:$AM$245,,MAX(IF('Back data'!$A$245:$AM$245&lt;&gt;"",COLUMN('Back data'!$A$245:$AM$245)))-J$6)/J27</f>
        <v>0.96727105101413646</v>
      </c>
      <c r="K28" s="13">
        <f t="array" ref="K28">INDEX('Back data'!$A$245:$AM$245,,MAX(IF('Back data'!$A$245:$AM$245&lt;&gt;"",COLUMN('Back data'!$A$245:$AM$245)))-K$6)/K27</f>
        <v>0.96590558469608156</v>
      </c>
      <c r="L28" s="13">
        <f t="array" ref="L28">INDEX('Back data'!$A$245:$AM$245,,MAX(IF('Back data'!$A$245:$AM$245&lt;&gt;"",COLUMN('Back data'!$A$245:$AM$245)))-L$6)/L27</f>
        <v>0.96710222905457344</v>
      </c>
      <c r="M28" s="13">
        <f t="array" ref="M28">INDEX('Back data'!$A$245:$AM$245,,MAX(IF('Back data'!$A$245:$AM$245&lt;&gt;"",COLUMN('Back data'!$A$245:$AM$245)))-M$6)/M27</f>
        <v>0.96442382057231235</v>
      </c>
      <c r="N28" s="13">
        <f t="array" ref="N28">INDEX('Back data'!$A$245:$AM$245,,MAX(IF('Back data'!$A$245:$AM$245&lt;&gt;"",COLUMN('Back data'!$A$245:$AM$245)))-N$6)/N27</f>
        <v>0.9668371300170463</v>
      </c>
      <c r="O28" s="13">
        <f t="array" ref="O28">INDEX('Back data'!$A$245:$AM$245,,MAX(IF('Back data'!$A$245:$AM$245&lt;&gt;"",COLUMN('Back data'!$A$245:$AM$245)))-O$6)/O27</f>
        <v>0.97206439393939392</v>
      </c>
      <c r="P28" s="39">
        <f t="array" ref="P28">INDEX('Back data'!$A$245:$AM$245,,MAX(IF('Back data'!$A$245:$AM$245&lt;&gt;"",COLUMN('Back data'!$A$245:$AM$245)))-P$6)/P27</f>
        <v>0.96315953793318765</v>
      </c>
    </row>
    <row r="29" spans="1:16" x14ac:dyDescent="0.3">
      <c r="A29" s="10" t="s">
        <v>35</v>
      </c>
      <c r="B29" s="7" t="s">
        <v>29</v>
      </c>
      <c r="C29" s="12" t="s">
        <v>38</v>
      </c>
      <c r="D29" s="13">
        <f t="array" ref="D29">INDEX('Back data'!$A$246:$AM$246,,MAX(IF('Back data'!$A$246:$AM$246&lt;&gt;"",COLUMN('Back data'!$A$246:$AM$246)))-D$6)/D27</f>
        <v>4.0369649805447473E-2</v>
      </c>
      <c r="E29" s="13">
        <f t="array" ref="E29">INDEX('Back data'!$A$246:$AM$246,,MAX(IF('Back data'!$A$246:$AM$246&lt;&gt;"",COLUMN('Back data'!$A$246:$AM$246)))-E$6)/E27</f>
        <v>3.141529091200513E-2</v>
      </c>
      <c r="F29" s="13">
        <f t="array" ref="F29">INDEX('Back data'!$A$246:$AM$246,,MAX(IF('Back data'!$A$246:$AM$246&lt;&gt;"",COLUMN('Back data'!$A$246:$AM$246)))-F$6)/F27</f>
        <v>1.5289525048796356E-2</v>
      </c>
      <c r="G29" s="13">
        <f t="array" ref="G29">INDEX('Back data'!$A$246:$AM$246,,MAX(IF('Back data'!$A$246:$AM$246&lt;&gt;"",COLUMN('Back data'!$A$246:$AM$246)))-G$6)/G27</f>
        <v>2.0166453265044817E-2</v>
      </c>
      <c r="H29" s="13">
        <f t="array" ref="H29">INDEX('Back data'!$A$246:$AM$246,,MAX(IF('Back data'!$A$246:$AM$246&lt;&gt;"",COLUMN('Back data'!$A$246:$AM$246)))-H$6)/H27</f>
        <v>2.6160990712074304E-2</v>
      </c>
      <c r="I29" s="13">
        <f t="array" ref="I29">INDEX('Back data'!$A$246:$AM$246,,MAX(IF('Back data'!$A$246:$AM$246&lt;&gt;"",COLUMN('Back data'!$A$246:$AM$246)))-I$6)/I27</f>
        <v>2.4612579762989972E-2</v>
      </c>
      <c r="J29" s="13">
        <f t="array" ref="J29">INDEX('Back data'!$A$246:$AM$246,,MAX(IF('Back data'!$A$246:$AM$246&lt;&gt;"",COLUMN('Back data'!$A$246:$AM$246)))-J$6)/J27</f>
        <v>3.2728948985863551E-2</v>
      </c>
      <c r="K29" s="13">
        <f t="array" ref="K29">INDEX('Back data'!$A$246:$AM$246,,MAX(IF('Back data'!$A$246:$AM$246&lt;&gt;"",COLUMN('Back data'!$A$246:$AM$246)))-K$6)/K27</f>
        <v>3.4094415303918546E-2</v>
      </c>
      <c r="L29" s="13">
        <f t="array" ref="L29">INDEX('Back data'!$A$246:$AM$246,,MAX(IF('Back data'!$A$246:$AM$246&lt;&gt;"",COLUMN('Back data'!$A$246:$AM$246)))-L$6)/L27</f>
        <v>3.2897770945426598E-2</v>
      </c>
      <c r="M29" s="13">
        <f t="array" ref="M29">INDEX('Back data'!$A$246:$AM$246,,MAX(IF('Back data'!$A$246:$AM$246&lt;&gt;"",COLUMN('Back data'!$A$246:$AM$246)))-M$6)/M27</f>
        <v>3.5576179427687545E-2</v>
      </c>
      <c r="N29" s="13">
        <f t="array" ref="N29">INDEX('Back data'!$A$246:$AM$246,,MAX(IF('Back data'!$A$246:$AM$246&lt;&gt;"",COLUMN('Back data'!$A$246:$AM$246)))-N$6)/N27</f>
        <v>3.3162869982953667E-2</v>
      </c>
      <c r="O29" s="13">
        <f t="array" ref="O29">INDEX('Back data'!$A$246:$AM$246,,MAX(IF('Back data'!$A$246:$AM$246&lt;&gt;"",COLUMN('Back data'!$A$246:$AM$246)))-O$6)/O27</f>
        <v>2.7935606060606057E-2</v>
      </c>
      <c r="P29" s="39">
        <f t="array" ref="P29">INDEX('Back data'!$A$246:$AM$246,,MAX(IF('Back data'!$A$246:$AM$246&lt;&gt;"",COLUMN('Back data'!$A$246:$AM$246)))-P$6)/P27</f>
        <v>3.6840462066812359E-2</v>
      </c>
    </row>
    <row r="32" spans="1:16" x14ac:dyDescent="0.3">
      <c r="C32" s="8" t="s">
        <v>36</v>
      </c>
      <c r="D32" s="9">
        <f t="array" ref="D32">INDEX('Back data'!$A$251:$AM$251,,MAX(IF('Back data'!$A$251:$AM$251&lt;&gt;"",COLUMN('Back data'!$A$251:$AM$251)))-D$6)+INDEX('Back data'!$A$252:$AM$252,,MAX(IF('Back data'!$A$252:$AM$252&lt;&gt;"",COLUMN('Back data'!$A$252:$AM$252)))-D$6)</f>
        <v>62.190000000000005</v>
      </c>
      <c r="E32" s="9">
        <f t="array" ref="E32">INDEX('Back data'!$A$251:$AM$251,,MAX(IF('Back data'!$A$251:$AM$251&lt;&gt;"",COLUMN('Back data'!$A$251:$AM$251)))-E$6)+INDEX('Back data'!$A$252:$AM$252,,MAX(IF('Back data'!$A$252:$AM$252&lt;&gt;"",COLUMN('Back data'!$A$252:$AM$252)))-E$6)</f>
        <v>62.800000000000004</v>
      </c>
      <c r="F32" s="9">
        <f t="array" ref="F32">INDEX('Back data'!$A$251:$AM$251,,MAX(IF('Back data'!$A$251:$AM$251&lt;&gt;"",COLUMN('Back data'!$A$251:$AM$251)))-F$6)+INDEX('Back data'!$A$252:$AM$252,,MAX(IF('Back data'!$A$252:$AM$252&lt;&gt;"",COLUMN('Back data'!$A$252:$AM$252)))-F$6)</f>
        <v>61.62</v>
      </c>
      <c r="G32" s="9">
        <f t="array" ref="G32">INDEX('Back data'!$A$251:$AM$251,,MAX(IF('Back data'!$A$251:$AM$251&lt;&gt;"",COLUMN('Back data'!$A$251:$AM$251)))-G$6)+INDEX('Back data'!$A$252:$AM$252,,MAX(IF('Back data'!$A$252:$AM$252&lt;&gt;"",COLUMN('Back data'!$A$252:$AM$252)))-G$6)</f>
        <v>63.15</v>
      </c>
      <c r="H32" s="9">
        <f t="array" ref="H32">INDEX('Back data'!$A$251:$AM$251,,MAX(IF('Back data'!$A$251:$AM$251&lt;&gt;"",COLUMN('Back data'!$A$251:$AM$251)))-H$6)+INDEX('Back data'!$A$252:$AM$252,,MAX(IF('Back data'!$A$252:$AM$252&lt;&gt;"",COLUMN('Back data'!$A$252:$AM$252)))-H$6)</f>
        <v>67.42</v>
      </c>
      <c r="I32" s="9">
        <f t="array" ref="I32">INDEX('Back data'!$A$251:$AM$251,,MAX(IF('Back data'!$A$251:$AM$251&lt;&gt;"",COLUMN('Back data'!$A$251:$AM$251)))-I$6)+INDEX('Back data'!$A$252:$AM$252,,MAX(IF('Back data'!$A$252:$AM$252&lt;&gt;"",COLUMN('Back data'!$A$252:$AM$252)))-I$6)</f>
        <v>68.42</v>
      </c>
      <c r="J32" s="9">
        <f t="array" ref="J32">INDEX('Back data'!$A$251:$AM$251,,MAX(IF('Back data'!$A$251:$AM$251&lt;&gt;"",COLUMN('Back data'!$A$251:$AM$251)))-J$6)+INDEX('Back data'!$A$252:$AM$252,,MAX(IF('Back data'!$A$252:$AM$252&lt;&gt;"",COLUMN('Back data'!$A$252:$AM$252)))-J$6)</f>
        <v>66.05</v>
      </c>
      <c r="K32" s="9">
        <f t="array" ref="K32">INDEX('Back data'!$A$251:$AM$251,,MAX(IF('Back data'!$A$251:$AM$251&lt;&gt;"",COLUMN('Back data'!$A$251:$AM$251)))-K$6)+INDEX('Back data'!$A$252:$AM$252,,MAX(IF('Back data'!$A$252:$AM$252&lt;&gt;"",COLUMN('Back data'!$A$252:$AM$252)))-K$6)</f>
        <v>65.649999999999991</v>
      </c>
      <c r="L32" s="9">
        <f t="array" ref="L32">INDEX('Back data'!$A$251:$AM$251,,MAX(IF('Back data'!$A$251:$AM$251&lt;&gt;"",COLUMN('Back data'!$A$251:$AM$251)))-L$6)+INDEX('Back data'!$A$252:$AM$252,,MAX(IF('Back data'!$A$252:$AM$252&lt;&gt;"",COLUMN('Back data'!$A$252:$AM$252)))-L$6)</f>
        <v>67.06</v>
      </c>
      <c r="M32" s="9">
        <f t="array" ref="M32">INDEX('Back data'!$A$251:$AM$251,,MAX(IF('Back data'!$A$251:$AM$251&lt;&gt;"",COLUMN('Back data'!$A$251:$AM$251)))-M$6)+INDEX('Back data'!$A$252:$AM$252,,MAX(IF('Back data'!$A$252:$AM$252&lt;&gt;"",COLUMN('Back data'!$A$252:$AM$252)))-M$6)</f>
        <v>64.44</v>
      </c>
      <c r="N32" s="9">
        <f t="array" ref="N32">INDEX('Back data'!$A$251:$AM$251,,MAX(IF('Back data'!$A$251:$AM$251&lt;&gt;"",COLUMN('Back data'!$A$251:$AM$251)))-N$6)+INDEX('Back data'!$A$252:$AM$252,,MAX(IF('Back data'!$A$252:$AM$252&lt;&gt;"",COLUMN('Back data'!$A$252:$AM$252)))-N$6)</f>
        <v>64.92</v>
      </c>
      <c r="O32" s="9">
        <f t="array" ref="O32">INDEX('Back data'!$A$251:$AM$251,,MAX(IF('Back data'!$A$251:$AM$251&lt;&gt;"",COLUMN('Back data'!$A$251:$AM$251)))-O$6)+INDEX('Back data'!$A$252:$AM$252,,MAX(IF('Back data'!$A$252:$AM$252&lt;&gt;"",COLUMN('Back data'!$A$252:$AM$252)))-O$6)</f>
        <v>64.69</v>
      </c>
      <c r="P32" s="38">
        <f t="array" ref="P32">INDEX('Back data'!$A$251:$AM$251,,MAX(IF('Back data'!$A$251:$AM$251&lt;&gt;"",COLUMN('Back data'!$A$251:$AM$251)))-P$6)+INDEX('Back data'!$A$252:$AM$252,,MAX(IF('Back data'!$A$252:$AM$252&lt;&gt;"",COLUMN('Back data'!$A$252:$AM$252)))-P$6)</f>
        <v>64.77</v>
      </c>
    </row>
    <row r="33" spans="1:63" x14ac:dyDescent="0.3">
      <c r="A33" s="10" t="s">
        <v>35</v>
      </c>
      <c r="B33" s="7" t="s">
        <v>34</v>
      </c>
      <c r="C33" s="12" t="s">
        <v>37</v>
      </c>
      <c r="D33" s="13">
        <f t="array" ref="D33">INDEX('Back data'!$A$251:$AM$251,,MAX(IF('Back data'!$A$251:$AM$251&lt;&gt;"",COLUMN('Back data'!$A$251:$AM$251)))-D$6)/D32</f>
        <v>0.93986171410194563</v>
      </c>
      <c r="E33" s="13">
        <f t="array" ref="E33">INDEX('Back data'!$A$251:$AM$251,,MAX(IF('Back data'!$A$251:$AM$251&lt;&gt;"",COLUMN('Back data'!$A$251:$AM$251)))-E$6)/E32</f>
        <v>0.97070063694267505</v>
      </c>
      <c r="F33" s="13">
        <f t="array" ref="F33">INDEX('Back data'!$A$251:$AM$251,,MAX(IF('Back data'!$A$251:$AM$251&lt;&gt;"",COLUMN('Back data'!$A$251:$AM$251)))-F$6)/F32</f>
        <v>0.97030185004868552</v>
      </c>
      <c r="G33" s="13">
        <f t="array" ref="G33">INDEX('Back data'!$A$251:$AM$251,,MAX(IF('Back data'!$A$251:$AM$251&lt;&gt;"",COLUMN('Back data'!$A$251:$AM$251)))-G$6)/G32</f>
        <v>0.97561361836896277</v>
      </c>
      <c r="H33" s="13">
        <f t="array" ref="H33">INDEX('Back data'!$A$251:$AM$251,,MAX(IF('Back data'!$A$251:$AM$251&lt;&gt;"",COLUMN('Back data'!$A$251:$AM$251)))-H$6)/H32</f>
        <v>0.95624443785226931</v>
      </c>
      <c r="I33" s="13">
        <f t="array" ref="I33">INDEX('Back data'!$A$251:$AM$251,,MAX(IF('Back data'!$A$251:$AM$251&lt;&gt;"",COLUMN('Back data'!$A$251:$AM$251)))-I$6)/I32</f>
        <v>0.95600701549254596</v>
      </c>
      <c r="J33" s="13">
        <f t="array" ref="J33">INDEX('Back data'!$A$251:$AM$251,,MAX(IF('Back data'!$A$251:$AM$251&lt;&gt;"",COLUMN('Back data'!$A$251:$AM$251)))-J$6)/J32</f>
        <v>0.9638152914458743</v>
      </c>
      <c r="K33" s="13">
        <f t="array" ref="K33">INDEX('Back data'!$A$251:$AM$251,,MAX(IF('Back data'!$A$251:$AM$251&lt;&gt;"",COLUMN('Back data'!$A$251:$AM$251)))-K$6)/K32</f>
        <v>0.95217060167555223</v>
      </c>
      <c r="L33" s="13">
        <f t="array" ref="L33">INDEX('Back data'!$A$251:$AM$251,,MAX(IF('Back data'!$A$251:$AM$251&lt;&gt;"",COLUMN('Back data'!$A$251:$AM$251)))-L$6)/L32</f>
        <v>0.95720250521920658</v>
      </c>
      <c r="M33" s="13">
        <f t="array" ref="M33">INDEX('Back data'!$A$251:$AM$251,,MAX(IF('Back data'!$A$251:$AM$251&lt;&gt;"",COLUMN('Back data'!$A$251:$AM$251)))-M$6)/M32</f>
        <v>0.95841092489137181</v>
      </c>
      <c r="N33" s="13">
        <f t="array" ref="N33">INDEX('Back data'!$A$251:$AM$251,,MAX(IF('Back data'!$A$251:$AM$251&lt;&gt;"",COLUMN('Back data'!$A$251:$AM$251)))-N$6)/N32</f>
        <v>0.94808995686999376</v>
      </c>
      <c r="O33" s="13">
        <f t="array" ref="O33">INDEX('Back data'!$A$251:$AM$251,,MAX(IF('Back data'!$A$251:$AM$251&lt;&gt;"",COLUMN('Back data'!$A$251:$AM$251)))-O$6)/O32</f>
        <v>0.95176997990415835</v>
      </c>
      <c r="P33" s="39">
        <f t="array" ref="P33">INDEX('Back data'!$A$251:$AM$251,,MAX(IF('Back data'!$A$251:$AM$251&lt;&gt;"",COLUMN('Back data'!$A$251:$AM$251)))-P$6)/P32</f>
        <v>0.95275590551181111</v>
      </c>
    </row>
    <row r="34" spans="1:63" x14ac:dyDescent="0.3">
      <c r="A34" s="10" t="s">
        <v>35</v>
      </c>
      <c r="B34" s="7" t="s">
        <v>34</v>
      </c>
      <c r="C34" s="12" t="s">
        <v>38</v>
      </c>
      <c r="D34" s="13">
        <f t="array" ref="D34">INDEX('Back data'!$A$252:$AM$252,,MAX(IF('Back data'!$A$252:$AM$252&lt;&gt;"",COLUMN('Back data'!$A$252:$AM$252)))-D$6)/D32</f>
        <v>6.0138285898054346E-2</v>
      </c>
      <c r="E34" s="13">
        <f t="array" ref="E34">INDEX('Back data'!$A$252:$AM$252,,MAX(IF('Back data'!$A$252:$AM$252&lt;&gt;"",COLUMN('Back data'!$A$252:$AM$252)))-E$6)/E32</f>
        <v>2.9299363057324841E-2</v>
      </c>
      <c r="F34" s="13">
        <f t="array" ref="F34">INDEX('Back data'!$A$252:$AM$252,,MAX(IF('Back data'!$A$252:$AM$252&lt;&gt;"",COLUMN('Back data'!$A$252:$AM$252)))-F$6)/F32</f>
        <v>2.969814995131451E-2</v>
      </c>
      <c r="G34" s="13">
        <f t="array" ref="G34">INDEX('Back data'!$A$252:$AM$252,,MAX(IF('Back data'!$A$252:$AM$252&lt;&gt;"",COLUMN('Back data'!$A$252:$AM$252)))-G$6)/G32</f>
        <v>2.4386381631037214E-2</v>
      </c>
      <c r="H34" s="13">
        <f t="array" ref="H34">INDEX('Back data'!$A$252:$AM$252,,MAX(IF('Back data'!$A$252:$AM$252&lt;&gt;"",COLUMN('Back data'!$A$252:$AM$252)))-H$6)/H32</f>
        <v>4.3755562147730645E-2</v>
      </c>
      <c r="I34" s="13">
        <f t="array" ref="I34">INDEX('Back data'!$A$252:$AM$252,,MAX(IF('Back data'!$A$252:$AM$252&lt;&gt;"",COLUMN('Back data'!$A$252:$AM$252)))-I$6)/I32</f>
        <v>4.399298450745396E-2</v>
      </c>
      <c r="J34" s="13">
        <f t="array" ref="J34">INDEX('Back data'!$A$252:$AM$252,,MAX(IF('Back data'!$A$252:$AM$252&lt;&gt;"",COLUMN('Back data'!$A$252:$AM$252)))-J$6)/J32</f>
        <v>3.6184708554125665E-2</v>
      </c>
      <c r="K34" s="13">
        <f t="array" ref="K34">INDEX('Back data'!$A$252:$AM$252,,MAX(IF('Back data'!$A$252:$AM$252&lt;&gt;"",COLUMN('Back data'!$A$252:$AM$252)))-K$6)/K32</f>
        <v>4.7829398324447839E-2</v>
      </c>
      <c r="L34" s="13">
        <f t="array" ref="L34">INDEX('Back data'!$A$252:$AM$252,,MAX(IF('Back data'!$A$252:$AM$252&lt;&gt;"",COLUMN('Back data'!$A$252:$AM$252)))-L$6)/L32</f>
        <v>4.2797494780793317E-2</v>
      </c>
      <c r="M34" s="13">
        <f t="array" ref="M34">INDEX('Back data'!$A$252:$AM$252,,MAX(IF('Back data'!$A$252:$AM$252&lt;&gt;"",COLUMN('Back data'!$A$252:$AM$252)))-M$6)/M32</f>
        <v>4.1589075108628186E-2</v>
      </c>
      <c r="N34" s="13">
        <f t="array" ref="N34">INDEX('Back data'!$A$252:$AM$252,,MAX(IF('Back data'!$A$252:$AM$252&lt;&gt;"",COLUMN('Back data'!$A$252:$AM$252)))-N$6)/N32</f>
        <v>5.1910043130006162E-2</v>
      </c>
      <c r="O34" s="13">
        <f t="array" ref="O34">INDEX('Back data'!$A$252:$AM$252,,MAX(IF('Back data'!$A$252:$AM$252&lt;&gt;"",COLUMN('Back data'!$A$252:$AM$252)))-O$6)/O32</f>
        <v>4.8230020095841708E-2</v>
      </c>
      <c r="P34" s="39">
        <f t="array" ref="P34">INDEX('Back data'!$A$252:$AM$252,,MAX(IF('Back data'!$A$252:$AM$252&lt;&gt;"",COLUMN('Back data'!$A$252:$AM$252)))-P$6)/P32</f>
        <v>4.7244094488188983E-2</v>
      </c>
    </row>
    <row r="36" spans="1:63" ht="20.100000000000001" customHeight="1" x14ac:dyDescent="0.3"/>
    <row r="37" spans="1:63" ht="20.100000000000001" customHeight="1" x14ac:dyDescent="0.3"/>
    <row r="38" spans="1:63" ht="20.100000000000001" customHeight="1" thickBot="1" x14ac:dyDescent="0.35"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</row>
    <row r="39" spans="1:63" ht="16.2" thickBot="1" x14ac:dyDescent="0.35">
      <c r="A39" s="4"/>
      <c r="B39" s="4"/>
      <c r="D39" s="42">
        <f t="shared" ref="D39:O39" si="0">D5</f>
        <v>43862</v>
      </c>
      <c r="E39" s="42">
        <f t="shared" si="0"/>
        <v>43891</v>
      </c>
      <c r="F39" s="42">
        <f t="shared" si="0"/>
        <v>43922</v>
      </c>
      <c r="G39" s="42">
        <f t="shared" si="0"/>
        <v>43952</v>
      </c>
      <c r="H39" s="42">
        <f t="shared" si="0"/>
        <v>43983</v>
      </c>
      <c r="I39" s="42">
        <f t="shared" si="0"/>
        <v>44013</v>
      </c>
      <c r="J39" s="42">
        <f t="shared" si="0"/>
        <v>44044</v>
      </c>
      <c r="K39" s="42">
        <f t="shared" si="0"/>
        <v>44075</v>
      </c>
      <c r="L39" s="42">
        <f t="shared" si="0"/>
        <v>44105</v>
      </c>
      <c r="M39" s="42">
        <f t="shared" si="0"/>
        <v>44136</v>
      </c>
      <c r="N39" s="42">
        <f t="shared" si="0"/>
        <v>44166</v>
      </c>
      <c r="O39" s="42">
        <f t="shared" si="0"/>
        <v>44197</v>
      </c>
      <c r="P39" s="42">
        <f>P5</f>
        <v>44228</v>
      </c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</row>
    <row r="40" spans="1:63" x14ac:dyDescent="0.3">
      <c r="C40" s="8" t="s">
        <v>36</v>
      </c>
      <c r="D40" s="9">
        <f t="array" ref="D40">INDEX('Back data'!$A$36:$AM$36,,MAX(IF('Back data'!$A$36:$AM$36&lt;&gt;"",COLUMN('Back data'!$A$36:$AM$36)))-D$6)+INDEX('Back data'!$A$37:$AM$37,,MAX(IF('Back data'!$A$37:$AM$37&lt;&gt;"",COLUMN('Back data'!$A$37:$AM$37)))-D$6)</f>
        <v>57.64</v>
      </c>
      <c r="E40" s="9">
        <f t="array" ref="E40">INDEX('Back data'!$A$36:$AM$36,,MAX(IF('Back data'!$A$36:$AM$36&lt;&gt;"",COLUMN('Back data'!$A$36:$AM$36)))-E$6)+INDEX('Back data'!$A$37:$AM$37,,MAX(IF('Back data'!$A$37:$AM$37&lt;&gt;"",COLUMN('Back data'!$A$37:$AM$37)))-E$6)</f>
        <v>57.76</v>
      </c>
      <c r="F40" s="9">
        <f t="array" ref="F40">INDEX('Back data'!$A$36:$AM$36,,MAX(IF('Back data'!$A$36:$AM$36&lt;&gt;"",COLUMN('Back data'!$A$36:$AM$36)))-F$6)+INDEX('Back data'!$A$37:$AM$37,,MAX(IF('Back data'!$A$37:$AM$37&lt;&gt;"",COLUMN('Back data'!$A$37:$AM$37)))-F$6)</f>
        <v>57.44</v>
      </c>
      <c r="G40" s="9">
        <f t="array" ref="G40">INDEX('Back data'!$A$36:$AM$36,,MAX(IF('Back data'!$A$36:$AM$36&lt;&gt;"",COLUMN('Back data'!$A$36:$AM$36)))-G$6)+INDEX('Back data'!$A$37:$AM$37,,MAX(IF('Back data'!$A$37:$AM$37&lt;&gt;"",COLUMN('Back data'!$A$37:$AM$37)))-G$6)</f>
        <v>59.720000000000006</v>
      </c>
      <c r="H40" s="9">
        <f t="array" ref="H40">INDEX('Back data'!$A$36:$AM$36,,MAX(IF('Back data'!$A$36:$AM$36&lt;&gt;"",COLUMN('Back data'!$A$36:$AM$36)))-H$6)+INDEX('Back data'!$A$37:$AM$37,,MAX(IF('Back data'!$A$37:$AM$37&lt;&gt;"",COLUMN('Back data'!$A$37:$AM$37)))-H$6)</f>
        <v>61.480000000000004</v>
      </c>
      <c r="I40" s="9">
        <f t="array" ref="I40">INDEX('Back data'!$A$36:$AM$36,,MAX(IF('Back data'!$A$36:$AM$36&lt;&gt;"",COLUMN('Back data'!$A$36:$AM$36)))-I$6)+INDEX('Back data'!$A$37:$AM$37,,MAX(IF('Back data'!$A$37:$AM$37&lt;&gt;"",COLUMN('Back data'!$A$37:$AM$37)))-I$6)</f>
        <v>62.21</v>
      </c>
      <c r="J40" s="9">
        <f t="array" ref="J40">INDEX('Back data'!$A$36:$AM$36,,MAX(IF('Back data'!$A$36:$AM$36&lt;&gt;"",COLUMN('Back data'!$A$36:$AM$36)))-J$6)+INDEX('Back data'!$A$37:$AM$37,,MAX(IF('Back data'!$A$37:$AM$37&lt;&gt;"",COLUMN('Back data'!$A$37:$AM$37)))-J$6)</f>
        <v>62.11</v>
      </c>
      <c r="K40" s="9">
        <f t="array" ref="K40">INDEX('Back data'!$A$36:$AM$36,,MAX(IF('Back data'!$A$36:$AM$36&lt;&gt;"",COLUMN('Back data'!$A$36:$AM$36)))-K$6)+INDEX('Back data'!$A$37:$AM$37,,MAX(IF('Back data'!$A$37:$AM$37&lt;&gt;"",COLUMN('Back data'!$A$37:$AM$37)))-K$6)</f>
        <v>61.38</v>
      </c>
      <c r="L40" s="9">
        <f t="array" ref="L40">INDEX('Back data'!$A$36:$AM$36,,MAX(IF('Back data'!$A$36:$AM$36&lt;&gt;"",COLUMN('Back data'!$A$36:$AM$36)))-L$6)+INDEX('Back data'!$A$37:$AM$37,,MAX(IF('Back data'!$A$37:$AM$37&lt;&gt;"",COLUMN('Back data'!$A$37:$AM$37)))-L$6)</f>
        <v>61.319999999999993</v>
      </c>
      <c r="M40" s="9">
        <f t="array" ref="M40">INDEX('Back data'!$A$36:$AM$36,,MAX(IF('Back data'!$A$36:$AM$36&lt;&gt;"",COLUMN('Back data'!$A$36:$AM$36)))-M$6)+INDEX('Back data'!$A$37:$AM$37,,MAX(IF('Back data'!$A$37:$AM$37&lt;&gt;"",COLUMN('Back data'!$A$37:$AM$37)))-M$6)</f>
        <v>60.09</v>
      </c>
      <c r="N40" s="9">
        <f t="array" ref="N40">INDEX('Back data'!$A$36:$AM$36,,MAX(IF('Back data'!$A$36:$AM$36&lt;&gt;"",COLUMN('Back data'!$A$36:$AM$36)))-N$6)+INDEX('Back data'!$A$37:$AM$37,,MAX(IF('Back data'!$A$37:$AM$37&lt;&gt;"",COLUMN('Back data'!$A$37:$AM$37)))-N$6)</f>
        <v>60.22</v>
      </c>
      <c r="O40" s="9">
        <f t="array" ref="O40">INDEX('Back data'!$A$36:$AM$36,,MAX(IF('Back data'!$A$36:$AM$36&lt;&gt;"",COLUMN('Back data'!$A$36:$AM$36)))-O$6)+INDEX('Back data'!$A$37:$AM$37,,MAX(IF('Back data'!$A$37:$AM$37&lt;&gt;"",COLUMN('Back data'!$A$37:$AM$37)))-O$6)</f>
        <v>58.69</v>
      </c>
      <c r="P40" s="38">
        <f t="array" ref="P40">INDEX('Back data'!$A$36:$AM$36,,MAX(IF('Back data'!$A$36:$AM$36&lt;&gt;"",COLUMN('Back data'!$A$36:$AM$36)))-P$6)+INDEX('Back data'!$A$37:$AM$37,,MAX(IF('Back data'!$A$37:$AM$37&lt;&gt;"",COLUMN('Back data'!$A$37:$AM$37)))-P$6)</f>
        <v>59.39</v>
      </c>
    </row>
    <row r="41" spans="1:63" x14ac:dyDescent="0.3">
      <c r="A41" s="15" t="s">
        <v>41</v>
      </c>
      <c r="B41" s="16" t="s">
        <v>42</v>
      </c>
      <c r="C41" s="12" t="s">
        <v>37</v>
      </c>
      <c r="D41" s="13">
        <f t="array" ref="D41">INDEX('Back data'!$A$36:$AM$36,,MAX(IF('Back data'!$A$36:$AM$36&lt;&gt;"",COLUMN('Back data'!$A$36:$AM$36)))-D$6)/D40</f>
        <v>0.94621790423317143</v>
      </c>
      <c r="E41" s="13">
        <f t="array" ref="E41">INDEX('Back data'!$A$36:$AM$36,,MAX(IF('Back data'!$A$36:$AM$36&lt;&gt;"",COLUMN('Back data'!$A$36:$AM$36)))-E$6)/E40</f>
        <v>0.96277700831024937</v>
      </c>
      <c r="F41" s="13">
        <f t="array" ref="F41">INDEX('Back data'!$A$36:$AM$36,,MAX(IF('Back data'!$A$36:$AM$36&lt;&gt;"",COLUMN('Back data'!$A$36:$AM$36)))-F$6)/F40</f>
        <v>0.97336350974930363</v>
      </c>
      <c r="G41" s="13">
        <f t="array" ref="G41">INDEX('Back data'!$A$36:$AM$36,,MAX(IF('Back data'!$A$36:$AM$36&lt;&gt;"",COLUMN('Back data'!$A$36:$AM$36)))-G$6)/G40</f>
        <v>0.96734762223710646</v>
      </c>
      <c r="H41" s="13">
        <f t="array" ref="H41">INDEX('Back data'!$A$36:$AM$36,,MAX(IF('Back data'!$A$36:$AM$36&lt;&gt;"",COLUMN('Back data'!$A$36:$AM$36)))-H$6)/H40</f>
        <v>0.96112556929082626</v>
      </c>
      <c r="I41" s="13">
        <f t="array" ref="I41">INDEX('Back data'!$A$36:$AM$36,,MAX(IF('Back data'!$A$36:$AM$36&lt;&gt;"",COLUMN('Back data'!$A$36:$AM$36)))-I$6)/I40</f>
        <v>0.9545089213952741</v>
      </c>
      <c r="J41" s="13">
        <f t="array" ref="J41">INDEX('Back data'!$A$36:$AM$36,,MAX(IF('Back data'!$A$36:$AM$36&lt;&gt;"",COLUMN('Back data'!$A$36:$AM$36)))-J$6)/J40</f>
        <v>0.95604572532603449</v>
      </c>
      <c r="K41" s="13">
        <f t="array" ref="K41">INDEX('Back data'!$A$36:$AM$36,,MAX(IF('Back data'!$A$36:$AM$36&lt;&gt;"",COLUMN('Back data'!$A$36:$AM$36)))-K$6)/K40</f>
        <v>0.95536005213424569</v>
      </c>
      <c r="L41" s="13">
        <f t="array" ref="L41">INDEX('Back data'!$A$36:$AM$36,,MAX(IF('Back data'!$A$36:$AM$36&lt;&gt;"",COLUMN('Back data'!$A$36:$AM$36)))-L$6)/L40</f>
        <v>0.95776255707762559</v>
      </c>
      <c r="M41" s="13">
        <f t="array" ref="M41">INDEX('Back data'!$A$36:$AM$36,,MAX(IF('Back data'!$A$36:$AM$36&lt;&gt;"",COLUMN('Back data'!$A$36:$AM$36)))-M$6)/M40</f>
        <v>0.95739723747711758</v>
      </c>
      <c r="N41" s="13">
        <f t="array" ref="N41">INDEX('Back data'!$A$36:$AM$36,,MAX(IF('Back data'!$A$36:$AM$36&lt;&gt;"",COLUMN('Back data'!$A$36:$AM$36)))-N$6)/N40</f>
        <v>0.96014613085353706</v>
      </c>
      <c r="O41" s="13">
        <f t="array" ref="O41">INDEX('Back data'!$A$36:$AM$36,,MAX(IF('Back data'!$A$36:$AM$36&lt;&gt;"",COLUMN('Back data'!$A$36:$AM$36)))-O$6)/O40</f>
        <v>0.9524620889418981</v>
      </c>
      <c r="P41" s="39">
        <f t="array" ref="P41">INDEX('Back data'!$A$36:$AM$36,,MAX(IF('Back data'!$A$36:$AM$36&lt;&gt;"",COLUMN('Back data'!$A$36:$AM$36)))-P$6)/P40</f>
        <v>0.95605320761070889</v>
      </c>
    </row>
    <row r="42" spans="1:63" x14ac:dyDescent="0.3">
      <c r="A42" s="15" t="s">
        <v>41</v>
      </c>
      <c r="B42" s="16" t="s">
        <v>42</v>
      </c>
      <c r="C42" s="12" t="s">
        <v>38</v>
      </c>
      <c r="D42" s="13">
        <f t="array" ref="D42">INDEX('Back data'!$A$37:$AM$37,,MAX(IF('Back data'!$A$37:$AM$37&lt;&gt;"",COLUMN('Back data'!$A$37:$AM$37)))-D$6)/D40</f>
        <v>5.3782095766828596E-2</v>
      </c>
      <c r="E42" s="13">
        <f t="array" ref="E42">INDEX('Back data'!$A$37:$AM$37,,MAX(IF('Back data'!$A$37:$AM$37&lt;&gt;"",COLUMN('Back data'!$A$37:$AM$37)))-E$6)/E40</f>
        <v>3.7222991689750691E-2</v>
      </c>
      <c r="F42" s="13">
        <f t="array" ref="F42">INDEX('Back data'!$A$37:$AM$37,,MAX(IF('Back data'!$A$37:$AM$37&lt;&gt;"",COLUMN('Back data'!$A$37:$AM$37)))-F$6)/F40</f>
        <v>2.6636490250696379E-2</v>
      </c>
      <c r="G42" s="13">
        <f t="array" ref="G42">INDEX('Back data'!$A$37:$AM$37,,MAX(IF('Back data'!$A$37:$AM$37&lt;&gt;"",COLUMN('Back data'!$A$37:$AM$37)))-G$6)/G40</f>
        <v>3.2652377762893502E-2</v>
      </c>
      <c r="H42" s="13">
        <f t="array" ref="H42">INDEX('Back data'!$A$37:$AM$37,,MAX(IF('Back data'!$A$37:$AM$37&lt;&gt;"",COLUMN('Back data'!$A$37:$AM$37)))-H$6)/H40</f>
        <v>3.8874430709173714E-2</v>
      </c>
      <c r="I42" s="13">
        <f t="array" ref="I42">INDEX('Back data'!$A$37:$AM$37,,MAX(IF('Back data'!$A$37:$AM$37&lt;&gt;"",COLUMN('Back data'!$A$37:$AM$37)))-I$6)/I40</f>
        <v>4.5491078604725926E-2</v>
      </c>
      <c r="J42" s="13">
        <f t="array" ref="J42">INDEX('Back data'!$A$37:$AM$37,,MAX(IF('Back data'!$A$37:$AM$37&lt;&gt;"",COLUMN('Back data'!$A$37:$AM$37)))-J$6)/J40</f>
        <v>4.3954274673965545E-2</v>
      </c>
      <c r="K42" s="13">
        <f t="array" ref="K42">INDEX('Back data'!$A$37:$AM$37,,MAX(IF('Back data'!$A$37:$AM$37&lt;&gt;"",COLUMN('Back data'!$A$37:$AM$37)))-K$6)/K40</f>
        <v>4.4639947865754322E-2</v>
      </c>
      <c r="L42" s="13">
        <f t="array" ref="L42">INDEX('Back data'!$A$37:$AM$37,,MAX(IF('Back data'!$A$37:$AM$37&lt;&gt;"",COLUMN('Back data'!$A$37:$AM$37)))-L$6)/L40</f>
        <v>4.2237442922374434E-2</v>
      </c>
      <c r="M42" s="13">
        <f t="array" ref="M42">INDEX('Back data'!$A$37:$AM$37,,MAX(IF('Back data'!$A$37:$AM$37&lt;&gt;"",COLUMN('Back data'!$A$37:$AM$37)))-M$6)/M40</f>
        <v>4.2602762522882344E-2</v>
      </c>
      <c r="N42" s="13">
        <f t="array" ref="N42">INDEX('Back data'!$A$37:$AM$37,,MAX(IF('Back data'!$A$37:$AM$37&lt;&gt;"",COLUMN('Back data'!$A$37:$AM$37)))-N$6)/N40</f>
        <v>3.9853869146462967E-2</v>
      </c>
      <c r="O42" s="13">
        <f t="array" ref="O42">INDEX('Back data'!$A$37:$AM$37,,MAX(IF('Back data'!$A$37:$AM$37&lt;&gt;"",COLUMN('Back data'!$A$37:$AM$37)))-O$6)/O40</f>
        <v>4.7537911058101893E-2</v>
      </c>
      <c r="P42" s="39">
        <f t="array" ref="P42">INDEX('Back data'!$A$37:$AM$37,,MAX(IF('Back data'!$A$37:$AM$37&lt;&gt;"",COLUMN('Back data'!$A$37:$AM$37)))-P$6)/P40</f>
        <v>4.3946792389291126E-2</v>
      </c>
    </row>
    <row r="45" spans="1:63" x14ac:dyDescent="0.3">
      <c r="C45" s="8" t="s">
        <v>36</v>
      </c>
      <c r="D45" s="9">
        <f t="array" ref="D45">INDEX('Back data'!$A$42:$AM$42,,MAX(IF('Back data'!$A$42:$AM$42&lt;&gt;"",COLUMN('Back data'!$A$42:$AM$42)))-D$6)+INDEX('Back data'!$A$43:$AM$43,,MAX(IF('Back data'!$A$43:$AM$43&lt;&gt;"",COLUMN('Back data'!$A$43:$AM$43)))-D$6)</f>
        <v>57.98</v>
      </c>
      <c r="E45" s="9">
        <f t="array" ref="E45">INDEX('Back data'!$A$42:$AM$42,,MAX(IF('Back data'!$A$42:$AM$42&lt;&gt;"",COLUMN('Back data'!$A$42:$AM$42)))-E$6)+INDEX('Back data'!$A$43:$AM$43,,MAX(IF('Back data'!$A$43:$AM$43&lt;&gt;"",COLUMN('Back data'!$A$43:$AM$43)))-E$6)</f>
        <v>57.49</v>
      </c>
      <c r="F45" s="9">
        <f t="array" ref="F45">INDEX('Back data'!$A$42:$AM$42,,MAX(IF('Back data'!$A$42:$AM$42&lt;&gt;"",COLUMN('Back data'!$A$42:$AM$42)))-F$6)+INDEX('Back data'!$A$43:$AM$43,,MAX(IF('Back data'!$A$43:$AM$43&lt;&gt;"",COLUMN('Back data'!$A$43:$AM$43)))-F$6)</f>
        <v>57.089999999999996</v>
      </c>
      <c r="G45" s="9">
        <f t="array" ref="G45">INDEX('Back data'!$A$42:$AM$42,,MAX(IF('Back data'!$A$42:$AM$42&lt;&gt;"",COLUMN('Back data'!$A$42:$AM$42)))-G$6)+INDEX('Back data'!$A$43:$AM$43,,MAX(IF('Back data'!$A$43:$AM$43&lt;&gt;"",COLUMN('Back data'!$A$43:$AM$43)))-G$6)</f>
        <v>59.53</v>
      </c>
      <c r="H45" s="9">
        <f t="array" ref="H45">INDEX('Back data'!$A$42:$AM$42,,MAX(IF('Back data'!$A$42:$AM$42&lt;&gt;"",COLUMN('Back data'!$A$42:$AM$42)))-H$6)+INDEX('Back data'!$A$43:$AM$43,,MAX(IF('Back data'!$A$43:$AM$43&lt;&gt;"",COLUMN('Back data'!$A$43:$AM$43)))-H$6)</f>
        <v>61.86</v>
      </c>
      <c r="I45" s="9">
        <f t="array" ref="I45">INDEX('Back data'!$A$42:$AM$42,,MAX(IF('Back data'!$A$42:$AM$42&lt;&gt;"",COLUMN('Back data'!$A$42:$AM$42)))-I$6)+INDEX('Back data'!$A$43:$AM$43,,MAX(IF('Back data'!$A$43:$AM$43&lt;&gt;"",COLUMN('Back data'!$A$43:$AM$43)))-I$6)</f>
        <v>62.15</v>
      </c>
      <c r="J45" s="9">
        <f t="array" ref="J45">INDEX('Back data'!$A$42:$AM$42,,MAX(IF('Back data'!$A$42:$AM$42&lt;&gt;"",COLUMN('Back data'!$A$42:$AM$42)))-J$6)+INDEX('Back data'!$A$43:$AM$43,,MAX(IF('Back data'!$A$43:$AM$43&lt;&gt;"",COLUMN('Back data'!$A$43:$AM$43)))-J$6)</f>
        <v>62.93</v>
      </c>
      <c r="K45" s="9">
        <f t="array" ref="K45">INDEX('Back data'!$A$42:$AM$42,,MAX(IF('Back data'!$A$42:$AM$42&lt;&gt;"",COLUMN('Back data'!$A$42:$AM$42)))-K$6)+INDEX('Back data'!$A$43:$AM$43,,MAX(IF('Back data'!$A$43:$AM$43&lt;&gt;"",COLUMN('Back data'!$A$43:$AM$43)))-K$6)</f>
        <v>61.53</v>
      </c>
      <c r="L45" s="9">
        <f t="array" ref="L45">INDEX('Back data'!$A$42:$AM$42,,MAX(IF('Back data'!$A$42:$AM$42&lt;&gt;"",COLUMN('Back data'!$A$42:$AM$42)))-L$6)+INDEX('Back data'!$A$43:$AM$43,,MAX(IF('Back data'!$A$43:$AM$43&lt;&gt;"",COLUMN('Back data'!$A$43:$AM$43)))-L$6)</f>
        <v>60.73</v>
      </c>
      <c r="M45" s="9">
        <f t="array" ref="M45">INDEX('Back data'!$A$42:$AM$42,,MAX(IF('Back data'!$A$42:$AM$42&lt;&gt;"",COLUMN('Back data'!$A$42:$AM$42)))-M$6)+INDEX('Back data'!$A$43:$AM$43,,MAX(IF('Back data'!$A$43:$AM$43&lt;&gt;"",COLUMN('Back data'!$A$43:$AM$43)))-M$6)</f>
        <v>59.51</v>
      </c>
      <c r="N45" s="9">
        <f t="array" ref="N45">INDEX('Back data'!$A$42:$AM$42,,MAX(IF('Back data'!$A$42:$AM$42&lt;&gt;"",COLUMN('Back data'!$A$42:$AM$42)))-N$6)+INDEX('Back data'!$A$43:$AM$43,,MAX(IF('Back data'!$A$43:$AM$43&lt;&gt;"",COLUMN('Back data'!$A$43:$AM$43)))-N$6)</f>
        <v>60.07</v>
      </c>
      <c r="O45" s="9">
        <f t="array" ref="O45">INDEX('Back data'!$A$42:$AM$42,,MAX(IF('Back data'!$A$42:$AM$42&lt;&gt;"",COLUMN('Back data'!$A$42:$AM$42)))-O$6)+INDEX('Back data'!$A$43:$AM$43,,MAX(IF('Back data'!$A$43:$AM$43&lt;&gt;"",COLUMN('Back data'!$A$43:$AM$43)))-O$6)</f>
        <v>58.08</v>
      </c>
      <c r="P45" s="38">
        <f t="array" ref="P45">INDEX('Back data'!$A$42:$AM$42,,MAX(IF('Back data'!$A$42:$AM$42&lt;&gt;"",COLUMN('Back data'!$A$42:$AM$42)))-P$6)+INDEX('Back data'!$A$43:$AM$43,,MAX(IF('Back data'!$A$43:$AM$43&lt;&gt;"",COLUMN('Back data'!$A$43:$AM$43)))-P$6)</f>
        <v>59.510000000000005</v>
      </c>
    </row>
    <row r="46" spans="1:63" x14ac:dyDescent="0.3">
      <c r="A46" s="15" t="s">
        <v>41</v>
      </c>
      <c r="B46" s="16" t="s">
        <v>39</v>
      </c>
      <c r="C46" s="12" t="s">
        <v>37</v>
      </c>
      <c r="D46" s="13">
        <f t="array" ref="D46">INDEX('Back data'!$A$42:$AM$42,,MAX(IF('Back data'!$A$42:$AM$42&lt;&gt;"",COLUMN('Back data'!$A$42:$AM$42)))-D$6)/D45</f>
        <v>0.90807174887892383</v>
      </c>
      <c r="E46" s="13">
        <f t="array" ref="E46">INDEX('Back data'!$A$42:$AM$42,,MAX(IF('Back data'!$A$42:$AM$42&lt;&gt;"",COLUMN('Back data'!$A$42:$AM$42)))-E$6)/E45</f>
        <v>0.93216211515046099</v>
      </c>
      <c r="F46" s="13">
        <f t="array" ref="F46">INDEX('Back data'!$A$42:$AM$42,,MAX(IF('Back data'!$A$42:$AM$42&lt;&gt;"",COLUMN('Back data'!$A$42:$AM$42)))-F$6)/F45</f>
        <v>0.95673497985636713</v>
      </c>
      <c r="G46" s="13">
        <f t="array" ref="G46">INDEX('Back data'!$A$42:$AM$42,,MAX(IF('Back data'!$A$42:$AM$42&lt;&gt;"",COLUMN('Back data'!$A$42:$AM$42)))-G$6)/G45</f>
        <v>0.93683856878884597</v>
      </c>
      <c r="H46" s="13">
        <f t="array" ref="H46">INDEX('Back data'!$A$42:$AM$42,,MAX(IF('Back data'!$A$42:$AM$42&lt;&gt;"",COLUMN('Back data'!$A$42:$AM$42)))-H$6)/H45</f>
        <v>0.92175881021661821</v>
      </c>
      <c r="I46" s="13">
        <f t="array" ref="I46">INDEX('Back data'!$A$42:$AM$42,,MAX(IF('Back data'!$A$42:$AM$42&lt;&gt;"",COLUMN('Back data'!$A$42:$AM$42)))-I$6)/I45</f>
        <v>0.91166532582461779</v>
      </c>
      <c r="J46" s="13">
        <f t="array" ref="J46">INDEX('Back data'!$A$42:$AM$42,,MAX(IF('Back data'!$A$42:$AM$42&lt;&gt;"",COLUMN('Back data'!$A$42:$AM$42)))-J$6)/J45</f>
        <v>0.90624503416494517</v>
      </c>
      <c r="K46" s="13">
        <f t="array" ref="K46">INDEX('Back data'!$A$42:$AM$42,,MAX(IF('Back data'!$A$42:$AM$42&lt;&gt;"",COLUMN('Back data'!$A$42:$AM$42)))-K$6)/K45</f>
        <v>0.90427433772143673</v>
      </c>
      <c r="L46" s="13">
        <f t="array" ref="L46">INDEX('Back data'!$A$42:$AM$42,,MAX(IF('Back data'!$A$42:$AM$42&lt;&gt;"",COLUMN('Back data'!$A$42:$AM$42)))-L$6)/L45</f>
        <v>0.91470442944179153</v>
      </c>
      <c r="M46" s="13">
        <f t="array" ref="M46">INDEX('Back data'!$A$42:$AM$42,,MAX(IF('Back data'!$A$42:$AM$42&lt;&gt;"",COLUMN('Back data'!$A$42:$AM$42)))-M$6)/M45</f>
        <v>0.91278776676188877</v>
      </c>
      <c r="N46" s="13">
        <f t="array" ref="N46">INDEX('Back data'!$A$42:$AM$42,,MAX(IF('Back data'!$A$42:$AM$42&lt;&gt;"",COLUMN('Back data'!$A$42:$AM$42)))-N$6)/N45</f>
        <v>0.91576494090228067</v>
      </c>
      <c r="O46" s="13">
        <f t="array" ref="O46">INDEX('Back data'!$A$42:$AM$42,,MAX(IF('Back data'!$A$42:$AM$42&lt;&gt;"",COLUMN('Back data'!$A$42:$AM$42)))-O$6)/O45</f>
        <v>0.91322314049586784</v>
      </c>
      <c r="P46" s="39">
        <f t="array" ref="P46">INDEX('Back data'!$A$42:$AM$42,,MAX(IF('Back data'!$A$42:$AM$42&lt;&gt;"",COLUMN('Back data'!$A$42:$AM$42)))-P$6)/P45</f>
        <v>0.91984540413375904</v>
      </c>
    </row>
    <row r="47" spans="1:63" x14ac:dyDescent="0.3">
      <c r="A47" s="15" t="s">
        <v>41</v>
      </c>
      <c r="B47" s="16" t="s">
        <v>39</v>
      </c>
      <c r="C47" s="12" t="s">
        <v>38</v>
      </c>
      <c r="D47" s="13">
        <f t="array" ref="D47">INDEX('Back data'!$A$43:$AM$43,,MAX(IF('Back data'!$A$43:$AM$43&lt;&gt;"",COLUMN('Back data'!$A$43:$AM$43)))-D$6)/D45</f>
        <v>9.1928251121076235E-2</v>
      </c>
      <c r="E47" s="13">
        <f t="array" ref="E47">INDEX('Back data'!$A$43:$AM$43,,MAX(IF('Back data'!$A$43:$AM$43&lt;&gt;"",COLUMN('Back data'!$A$43:$AM$43)))-E$6)/E45</f>
        <v>6.7837884849539051E-2</v>
      </c>
      <c r="F47" s="13">
        <f t="array" ref="F47">INDEX('Back data'!$A$43:$AM$43,,MAX(IF('Back data'!$A$43:$AM$43&lt;&gt;"",COLUMN('Back data'!$A$43:$AM$43)))-F$6)/F45</f>
        <v>4.3265020143632864E-2</v>
      </c>
      <c r="G47" s="13">
        <f t="array" ref="G47">INDEX('Back data'!$A$43:$AM$43,,MAX(IF('Back data'!$A$43:$AM$43&lt;&gt;"",COLUMN('Back data'!$A$43:$AM$43)))-G$6)/G45</f>
        <v>6.3161431211154029E-2</v>
      </c>
      <c r="H47" s="13">
        <f t="array" ref="H47">INDEX('Back data'!$A$43:$AM$43,,MAX(IF('Back data'!$A$43:$AM$43&lt;&gt;"",COLUMN('Back data'!$A$43:$AM$43)))-H$6)/H45</f>
        <v>7.8241189783381834E-2</v>
      </c>
      <c r="I47" s="13">
        <f t="array" ref="I47">INDEX('Back data'!$A$43:$AM$43,,MAX(IF('Back data'!$A$43:$AM$43&lt;&gt;"",COLUMN('Back data'!$A$43:$AM$43)))-I$6)/I45</f>
        <v>8.8334674175382141E-2</v>
      </c>
      <c r="J47" s="13">
        <f t="array" ref="J47">INDEX('Back data'!$A$43:$AM$43,,MAX(IF('Back data'!$A$43:$AM$43&lt;&gt;"",COLUMN('Back data'!$A$43:$AM$43)))-J$6)/J45</f>
        <v>9.3754965835054827E-2</v>
      </c>
      <c r="K47" s="13">
        <f t="array" ref="K47">INDEX('Back data'!$A$43:$AM$43,,MAX(IF('Back data'!$A$43:$AM$43&lt;&gt;"",COLUMN('Back data'!$A$43:$AM$43)))-K$6)/K45</f>
        <v>9.57256622785633E-2</v>
      </c>
      <c r="L47" s="13">
        <f t="array" ref="L47">INDEX('Back data'!$A$43:$AM$43,,MAX(IF('Back data'!$A$43:$AM$43&lt;&gt;"",COLUMN('Back data'!$A$43:$AM$43)))-L$6)/L45</f>
        <v>8.5295570558208467E-2</v>
      </c>
      <c r="M47" s="13">
        <f t="array" ref="M47">INDEX('Back data'!$A$43:$AM$43,,MAX(IF('Back data'!$A$43:$AM$43&lt;&gt;"",COLUMN('Back data'!$A$43:$AM$43)))-M$6)/M45</f>
        <v>8.7212233238111253E-2</v>
      </c>
      <c r="N47" s="13">
        <f t="array" ref="N47">INDEX('Back data'!$A$43:$AM$43,,MAX(IF('Back data'!$A$43:$AM$43&lt;&gt;"",COLUMN('Back data'!$A$43:$AM$43)))-N$6)/N45</f>
        <v>8.423505909771932E-2</v>
      </c>
      <c r="O47" s="13">
        <f t="array" ref="O47">INDEX('Back data'!$A$43:$AM$43,,MAX(IF('Back data'!$A$43:$AM$43&lt;&gt;"",COLUMN('Back data'!$A$43:$AM$43)))-O$6)/O45</f>
        <v>8.6776859504132234E-2</v>
      </c>
      <c r="P47" s="39">
        <f t="array" ref="P47">INDEX('Back data'!$A$43:$AM$43,,MAX(IF('Back data'!$A$43:$AM$43&lt;&gt;"",COLUMN('Back data'!$A$43:$AM$43)))-P$6)/P45</f>
        <v>8.0154595866240949E-2</v>
      </c>
    </row>
    <row r="50" spans="1:16" x14ac:dyDescent="0.3">
      <c r="C50" s="8" t="s">
        <v>36</v>
      </c>
      <c r="D50" s="9">
        <f t="array" ref="D50">INDEX('Back data'!$A$48:$AM$48,,MAX(IF('Back data'!$A$48:$AM$48&lt;&gt;"",COLUMN('Back data'!$A$48:$AM$48)))-D$6)+INDEX('Back data'!$A$49:$AM$49,,MAX(IF('Back data'!$A$49:$AM$49&lt;&gt;"",COLUMN('Back data'!$A$49:$AM$49)))-D$6)</f>
        <v>56.58</v>
      </c>
      <c r="E50" s="9">
        <f t="array" ref="E50">INDEX('Back data'!$A$48:$AM$48,,MAX(IF('Back data'!$A$48:$AM$48&lt;&gt;"",COLUMN('Back data'!$A$48:$AM$48)))-E$6)+INDEX('Back data'!$A$49:$AM$49,,MAX(IF('Back data'!$A$49:$AM$49&lt;&gt;"",COLUMN('Back data'!$A$49:$AM$49)))-E$6)</f>
        <v>57.14</v>
      </c>
      <c r="F50" s="9">
        <f t="array" ref="F50">INDEX('Back data'!$A$48:$AM$48,,MAX(IF('Back data'!$A$48:$AM$48&lt;&gt;"",COLUMN('Back data'!$A$48:$AM$48)))-F$6)+INDEX('Back data'!$A$49:$AM$49,,MAX(IF('Back data'!$A$49:$AM$49&lt;&gt;"",COLUMN('Back data'!$A$49:$AM$49)))-F$6)</f>
        <v>56.74</v>
      </c>
      <c r="G50" s="9">
        <f t="array" ref="G50">INDEX('Back data'!$A$48:$AM$48,,MAX(IF('Back data'!$A$48:$AM$48&lt;&gt;"",COLUMN('Back data'!$A$48:$AM$48)))-G$6)+INDEX('Back data'!$A$49:$AM$49,,MAX(IF('Back data'!$A$49:$AM$49&lt;&gt;"",COLUMN('Back data'!$A$49:$AM$49)))-G$6)</f>
        <v>58.93</v>
      </c>
      <c r="H50" s="9">
        <f t="array" ref="H50">INDEX('Back data'!$A$48:$AM$48,,MAX(IF('Back data'!$A$48:$AM$48&lt;&gt;"",COLUMN('Back data'!$A$48:$AM$48)))-H$6)+INDEX('Back data'!$A$49:$AM$49,,MAX(IF('Back data'!$A$49:$AM$49&lt;&gt;"",COLUMN('Back data'!$A$49:$AM$49)))-H$6)</f>
        <v>60.53</v>
      </c>
      <c r="I50" s="9">
        <f t="array" ref="I50">INDEX('Back data'!$A$48:$AM$48,,MAX(IF('Back data'!$A$48:$AM$48&lt;&gt;"",COLUMN('Back data'!$A$48:$AM$48)))-I$6)+INDEX('Back data'!$A$49:$AM$49,,MAX(IF('Back data'!$A$49:$AM$49&lt;&gt;"",COLUMN('Back data'!$A$49:$AM$49)))-I$6)</f>
        <v>61.43</v>
      </c>
      <c r="J50" s="9">
        <f t="array" ref="J50">INDEX('Back data'!$A$48:$AM$48,,MAX(IF('Back data'!$A$48:$AM$48&lt;&gt;"",COLUMN('Back data'!$A$48:$AM$48)))-J$6)+INDEX('Back data'!$A$49:$AM$49,,MAX(IF('Back data'!$A$49:$AM$49&lt;&gt;"",COLUMN('Back data'!$A$49:$AM$49)))-J$6)</f>
        <v>60.95</v>
      </c>
      <c r="K50" s="9">
        <f t="array" ref="K50">INDEX('Back data'!$A$48:$AM$48,,MAX(IF('Back data'!$A$48:$AM$48&lt;&gt;"",COLUMN('Back data'!$A$48:$AM$48)))-K$6)+INDEX('Back data'!$A$49:$AM$49,,MAX(IF('Back data'!$A$49:$AM$49&lt;&gt;"",COLUMN('Back data'!$A$49:$AM$49)))-K$6)</f>
        <v>60.43</v>
      </c>
      <c r="L50" s="9">
        <f t="array" ref="L50">INDEX('Back data'!$A$48:$AM$48,,MAX(IF('Back data'!$A$48:$AM$48&lt;&gt;"",COLUMN('Back data'!$A$48:$AM$48)))-L$6)+INDEX('Back data'!$A$49:$AM$49,,MAX(IF('Back data'!$A$49:$AM$49&lt;&gt;"",COLUMN('Back data'!$A$49:$AM$49)))-L$6)</f>
        <v>60.68</v>
      </c>
      <c r="M50" s="9">
        <f t="array" ref="M50">INDEX('Back data'!$A$48:$AM$48,,MAX(IF('Back data'!$A$48:$AM$48&lt;&gt;"",COLUMN('Back data'!$A$48:$AM$48)))-M$6)+INDEX('Back data'!$A$49:$AM$49,,MAX(IF('Back data'!$A$49:$AM$49&lt;&gt;"",COLUMN('Back data'!$A$49:$AM$49)))-M$6)</f>
        <v>59.489999999999995</v>
      </c>
      <c r="N50" s="9">
        <f t="array" ref="N50">INDEX('Back data'!$A$48:$AM$48,,MAX(IF('Back data'!$A$48:$AM$48&lt;&gt;"",COLUMN('Back data'!$A$48:$AM$48)))-N$6)+INDEX('Back data'!$A$49:$AM$49,,MAX(IF('Back data'!$A$49:$AM$49&lt;&gt;"",COLUMN('Back data'!$A$49:$AM$49)))-N$6)</f>
        <v>59.699999999999996</v>
      </c>
      <c r="O50" s="9">
        <f t="array" ref="O50">INDEX('Back data'!$A$48:$AM$48,,MAX(IF('Back data'!$A$48:$AM$48&lt;&gt;"",COLUMN('Back data'!$A$48:$AM$48)))-O$6)+INDEX('Back data'!$A$49:$AM$49,,MAX(IF('Back data'!$A$49:$AM$49&lt;&gt;"",COLUMN('Back data'!$A$49:$AM$49)))-O$6)</f>
        <v>58.37</v>
      </c>
      <c r="P50" s="38">
        <f t="array" ref="P50">INDEX('Back data'!$A$48:$AM$48,,MAX(IF('Back data'!$A$48:$AM$48&lt;&gt;"",COLUMN('Back data'!$A$48:$AM$48)))-P$6)+INDEX('Back data'!$A$49:$AM$49,,MAX(IF('Back data'!$A$49:$AM$49&lt;&gt;"",COLUMN('Back data'!$A$49:$AM$49)))-P$6)</f>
        <v>58.94</v>
      </c>
    </row>
    <row r="51" spans="1:16" x14ac:dyDescent="0.3">
      <c r="A51" s="15" t="s">
        <v>41</v>
      </c>
      <c r="B51" s="16" t="s">
        <v>40</v>
      </c>
      <c r="C51" s="12" t="s">
        <v>37</v>
      </c>
      <c r="D51" s="13">
        <f t="array" ref="D51">INDEX('Back data'!$A$48:$AM$48,,MAX(IF('Back data'!$A$48:$AM$48&lt;&gt;"",COLUMN('Back data'!$A$48:$AM$48)))-D$6)/D50</f>
        <v>0.95440084835630967</v>
      </c>
      <c r="E51" s="13">
        <f t="array" ref="E51">INDEX('Back data'!$A$48:$AM$48,,MAX(IF('Back data'!$A$48:$AM$48&lt;&gt;"",COLUMN('Back data'!$A$48:$AM$48)))-E$6)/E50</f>
        <v>0.97199859992999649</v>
      </c>
      <c r="F51" s="13">
        <f t="array" ref="F51">INDEX('Back data'!$A$48:$AM$48,,MAX(IF('Back data'!$A$48:$AM$48&lt;&gt;"",COLUMN('Back data'!$A$48:$AM$48)))-F$6)/F50</f>
        <v>0.9779696862883327</v>
      </c>
      <c r="G51" s="13">
        <f t="array" ref="G51">INDEX('Back data'!$A$48:$AM$48,,MAX(IF('Back data'!$A$48:$AM$48&lt;&gt;"",COLUMN('Back data'!$A$48:$AM$48)))-G$6)/G50</f>
        <v>0.9762430001696929</v>
      </c>
      <c r="H51" s="13">
        <f t="array" ref="H51">INDEX('Back data'!$A$48:$AM$48,,MAX(IF('Back data'!$A$48:$AM$48&lt;&gt;"",COLUMN('Back data'!$A$48:$AM$48)))-H$6)/H50</f>
        <v>0.97207996035023958</v>
      </c>
      <c r="I51" s="13">
        <f t="array" ref="I51">INDEX('Back data'!$A$48:$AM$48,,MAX(IF('Back data'!$A$48:$AM$48&lt;&gt;"",COLUMN('Back data'!$A$48:$AM$48)))-I$6)/I50</f>
        <v>0.96630310923001794</v>
      </c>
      <c r="J51" s="13">
        <f t="array" ref="J51">INDEX('Back data'!$A$48:$AM$48,,MAX(IF('Back data'!$A$48:$AM$48&lt;&gt;"",COLUMN('Back data'!$A$48:$AM$48)))-J$6)/J50</f>
        <v>0.97079573420836751</v>
      </c>
      <c r="K51" s="13">
        <f t="array" ref="K51">INDEX('Back data'!$A$48:$AM$48,,MAX(IF('Back data'!$A$48:$AM$48&lt;&gt;"",COLUMN('Back data'!$A$48:$AM$48)))-K$6)/K50</f>
        <v>0.97070991229521753</v>
      </c>
      <c r="L51" s="13">
        <f t="array" ref="L51">INDEX('Back data'!$A$48:$AM$48,,MAX(IF('Back data'!$A$48:$AM$48&lt;&gt;"",COLUMN('Back data'!$A$48:$AM$48)))-L$6)/L50</f>
        <v>0.97017139090309823</v>
      </c>
      <c r="M51" s="13">
        <f t="array" ref="M51">INDEX('Back data'!$A$48:$AM$48,,MAX(IF('Back data'!$A$48:$AM$48&lt;&gt;"",COLUMN('Back data'!$A$48:$AM$48)))-M$6)/M50</f>
        <v>0.96974281391830564</v>
      </c>
      <c r="N51" s="13">
        <f t="array" ref="N51">INDEX('Back data'!$A$48:$AM$48,,MAX(IF('Back data'!$A$48:$AM$48&lt;&gt;"",COLUMN('Back data'!$A$48:$AM$48)))-N$6)/N50</f>
        <v>0.97236180904522618</v>
      </c>
      <c r="O51" s="13">
        <f t="array" ref="O51">INDEX('Back data'!$A$48:$AM$48,,MAX(IF('Back data'!$A$48:$AM$48&lt;&gt;"",COLUMN('Back data'!$A$48:$AM$48)))-O$6)/O50</f>
        <v>0.96385129347267429</v>
      </c>
      <c r="P51" s="39">
        <f t="array" ref="P51">INDEX('Back data'!$A$48:$AM$48,,MAX(IF('Back data'!$A$48:$AM$48&lt;&gt;"",COLUMN('Back data'!$A$48:$AM$48)))-P$6)/P50</f>
        <v>0.96657617916525285</v>
      </c>
    </row>
    <row r="52" spans="1:16" x14ac:dyDescent="0.3">
      <c r="A52" s="15" t="s">
        <v>41</v>
      </c>
      <c r="B52" s="16" t="s">
        <v>40</v>
      </c>
      <c r="C52" s="12" t="s">
        <v>38</v>
      </c>
      <c r="D52" s="13">
        <f t="array" ref="D52">INDEX('Back data'!$A$49:$AM$49,,MAX(IF('Back data'!$A$49:$AM$49&lt;&gt;"",COLUMN('Back data'!$A$49:$AM$49)))-D$6)/D50</f>
        <v>4.5599151643690355E-2</v>
      </c>
      <c r="E52" s="13">
        <f t="array" ref="E52">INDEX('Back data'!$A$49:$AM$49,,MAX(IF('Back data'!$A$49:$AM$49&lt;&gt;"",COLUMN('Back data'!$A$49:$AM$49)))-E$6)/E50</f>
        <v>2.8001400070003502E-2</v>
      </c>
      <c r="F52" s="13">
        <f t="array" ref="F52">INDEX('Back data'!$A$49:$AM$49,,MAX(IF('Back data'!$A$49:$AM$49&lt;&gt;"",COLUMN('Back data'!$A$49:$AM$49)))-F$6)/F50</f>
        <v>2.2030313711667252E-2</v>
      </c>
      <c r="G52" s="13">
        <f t="array" ref="G52">INDEX('Back data'!$A$49:$AM$49,,MAX(IF('Back data'!$A$49:$AM$49&lt;&gt;"",COLUMN('Back data'!$A$49:$AM$49)))-G$6)/G50</f>
        <v>2.3756999830307143E-2</v>
      </c>
      <c r="H52" s="13">
        <f t="array" ref="H52">INDEX('Back data'!$A$49:$AM$49,,MAX(IF('Back data'!$A$49:$AM$49&lt;&gt;"",COLUMN('Back data'!$A$49:$AM$49)))-H$6)/H50</f>
        <v>2.7920039649760447E-2</v>
      </c>
      <c r="I52" s="13">
        <f t="array" ref="I52">INDEX('Back data'!$A$49:$AM$49,,MAX(IF('Back data'!$A$49:$AM$49&lt;&gt;"",COLUMN('Back data'!$A$49:$AM$49)))-I$6)/I50</f>
        <v>3.3696890769982092E-2</v>
      </c>
      <c r="J52" s="13">
        <f t="array" ref="J52">INDEX('Back data'!$A$49:$AM$49,,MAX(IF('Back data'!$A$49:$AM$49&lt;&gt;"",COLUMN('Back data'!$A$49:$AM$49)))-J$6)/J50</f>
        <v>2.9204265791632485E-2</v>
      </c>
      <c r="K52" s="13">
        <f t="array" ref="K52">INDEX('Back data'!$A$49:$AM$49,,MAX(IF('Back data'!$A$49:$AM$49&lt;&gt;"",COLUMN('Back data'!$A$49:$AM$49)))-K$6)/K50</f>
        <v>2.9290087704782395E-2</v>
      </c>
      <c r="L52" s="13">
        <f t="array" ref="L52">INDEX('Back data'!$A$49:$AM$49,,MAX(IF('Back data'!$A$49:$AM$49&lt;&gt;"",COLUMN('Back data'!$A$49:$AM$49)))-L$6)/L50</f>
        <v>2.9828609096901781E-2</v>
      </c>
      <c r="M52" s="13">
        <f t="array" ref="M52">INDEX('Back data'!$A$49:$AM$49,,MAX(IF('Back data'!$A$49:$AM$49&lt;&gt;"",COLUMN('Back data'!$A$49:$AM$49)))-M$6)/M50</f>
        <v>3.0257186081694407E-2</v>
      </c>
      <c r="N52" s="13">
        <f t="array" ref="N52">INDEX('Back data'!$A$49:$AM$49,,MAX(IF('Back data'!$A$49:$AM$49&lt;&gt;"",COLUMN('Back data'!$A$49:$AM$49)))-N$6)/N50</f>
        <v>2.7638190954773871E-2</v>
      </c>
      <c r="O52" s="13">
        <f t="array" ref="O52">INDEX('Back data'!$A$49:$AM$49,,MAX(IF('Back data'!$A$49:$AM$49&lt;&gt;"",COLUMN('Back data'!$A$49:$AM$49)))-O$6)/O50</f>
        <v>3.6148706527325679E-2</v>
      </c>
      <c r="P52" s="39">
        <f t="array" ref="P52">INDEX('Back data'!$A$49:$AM$49,,MAX(IF('Back data'!$A$49:$AM$49&lt;&gt;"",COLUMN('Back data'!$A$49:$AM$49)))-P$6)/P50</f>
        <v>3.3423820834747202E-2</v>
      </c>
    </row>
    <row r="55" spans="1:16" x14ac:dyDescent="0.3">
      <c r="C55" s="8" t="s">
        <v>36</v>
      </c>
      <c r="D55" s="9">
        <f t="array" ref="D55">INDEX('Back data'!$A$262:$AM$262,,MAX(IF('Back data'!$A$262:$AM$262&lt;&gt;"",COLUMN('Back data'!$A$262:$AM$262)))-D$6)+INDEX('Back data'!$A$263:$AM$263,,MAX(IF('Back data'!$A$263:$AM$263&lt;&gt;"",COLUMN('Back data'!$A$263:$AM$263)))-D$6)</f>
        <v>56.449999999999996</v>
      </c>
      <c r="E55" s="9">
        <f t="array" ref="E55">INDEX('Back data'!$A$262:$AM$262,,MAX(IF('Back data'!$A$262:$AM$262&lt;&gt;"",COLUMN('Back data'!$A$262:$AM$262)))-E$6)+INDEX('Back data'!$A$263:$AM$263,,MAX(IF('Back data'!$A$263:$AM$263&lt;&gt;"",COLUMN('Back data'!$A$263:$AM$263)))-E$6)</f>
        <v>56.489999999999995</v>
      </c>
      <c r="F55" s="9">
        <f t="array" ref="F55">INDEX('Back data'!$A$262:$AM$262,,MAX(IF('Back data'!$A$262:$AM$262&lt;&gt;"",COLUMN('Back data'!$A$262:$AM$262)))-F$6)+INDEX('Back data'!$A$263:$AM$263,,MAX(IF('Back data'!$A$263:$AM$263&lt;&gt;"",COLUMN('Back data'!$A$263:$AM$263)))-F$6)</f>
        <v>56.66</v>
      </c>
      <c r="G55" s="9">
        <f t="array" ref="G55">INDEX('Back data'!$A$262:$AM$262,,MAX(IF('Back data'!$A$262:$AM$262&lt;&gt;"",COLUMN('Back data'!$A$262:$AM$262)))-G$6)+INDEX('Back data'!$A$263:$AM$263,,MAX(IF('Back data'!$A$263:$AM$263&lt;&gt;"",COLUMN('Back data'!$A$263:$AM$263)))-G$6)</f>
        <v>58.59</v>
      </c>
      <c r="H55" s="9">
        <f t="array" ref="H55">INDEX('Back data'!$A$262:$AM$262,,MAX(IF('Back data'!$A$262:$AM$262&lt;&gt;"",COLUMN('Back data'!$A$262:$AM$262)))-H$6)+INDEX('Back data'!$A$263:$AM$263,,MAX(IF('Back data'!$A$263:$AM$263&lt;&gt;"",COLUMN('Back data'!$A$263:$AM$263)))-H$6)</f>
        <v>59.88</v>
      </c>
      <c r="I55" s="9">
        <f t="array" ref="I55">INDEX('Back data'!$A$262:$AM$262,,MAX(IF('Back data'!$A$262:$AM$262&lt;&gt;"",COLUMN('Back data'!$A$262:$AM$262)))-I$6)+INDEX('Back data'!$A$263:$AM$263,,MAX(IF('Back data'!$A$263:$AM$263&lt;&gt;"",COLUMN('Back data'!$A$263:$AM$263)))-I$6)</f>
        <v>59.13</v>
      </c>
      <c r="J55" s="9">
        <f t="array" ref="J55">INDEX('Back data'!$A$262:$AM$262,,MAX(IF('Back data'!$A$262:$AM$262&lt;&gt;"",COLUMN('Back data'!$A$262:$AM$262)))-J$6)+INDEX('Back data'!$A$263:$AM$263,,MAX(IF('Back data'!$A$263:$AM$263&lt;&gt;"",COLUMN('Back data'!$A$263:$AM$263)))-J$6)</f>
        <v>59.63</v>
      </c>
      <c r="K55" s="9">
        <f t="array" ref="K55">INDEX('Back data'!$A$262:$AM$262,,MAX(IF('Back data'!$A$262:$AM$262&lt;&gt;"",COLUMN('Back data'!$A$262:$AM$262)))-K$6)+INDEX('Back data'!$A$263:$AM$263,,MAX(IF('Back data'!$A$263:$AM$263&lt;&gt;"",COLUMN('Back data'!$A$263:$AM$263)))-K$6)</f>
        <v>60.33</v>
      </c>
      <c r="L55" s="9">
        <f t="array" ref="L55">INDEX('Back data'!$A$262:$AM$262,,MAX(IF('Back data'!$A$262:$AM$262&lt;&gt;"",COLUMN('Back data'!$A$262:$AM$262)))-L$6)+INDEX('Back data'!$A$263:$AM$263,,MAX(IF('Back data'!$A$263:$AM$263&lt;&gt;"",COLUMN('Back data'!$A$263:$AM$263)))-L$6)</f>
        <v>59.36</v>
      </c>
      <c r="M55" s="9">
        <f t="array" ref="M55">INDEX('Back data'!$A$262:$AM$262,,MAX(IF('Back data'!$A$262:$AM$262&lt;&gt;"",COLUMN('Back data'!$A$262:$AM$262)))-M$6)+INDEX('Back data'!$A$263:$AM$263,,MAX(IF('Back data'!$A$263:$AM$263&lt;&gt;"",COLUMN('Back data'!$A$263:$AM$263)))-M$6)</f>
        <v>58.15</v>
      </c>
      <c r="N55" s="9">
        <f t="array" ref="N55">INDEX('Back data'!$A$262:$AM$262,,MAX(IF('Back data'!$A$262:$AM$262&lt;&gt;"",COLUMN('Back data'!$A$262:$AM$262)))-N$6)+INDEX('Back data'!$A$263:$AM$263,,MAX(IF('Back data'!$A$263:$AM$263&lt;&gt;"",COLUMN('Back data'!$A$263:$AM$263)))-N$6)</f>
        <v>57.79</v>
      </c>
      <c r="O55" s="9">
        <f t="array" ref="O55">INDEX('Back data'!$A$262:$AM$262,,MAX(IF('Back data'!$A$262:$AM$262&lt;&gt;"",COLUMN('Back data'!$A$262:$AM$262)))-O$6)+INDEX('Back data'!$A$263:$AM$263,,MAX(IF('Back data'!$A$263:$AM$263&lt;&gt;"",COLUMN('Back data'!$A$263:$AM$263)))-O$6)</f>
        <v>56.760000000000005</v>
      </c>
      <c r="P55" s="38">
        <f t="array" ref="P55">INDEX('Back data'!$A$262:$AM$262,,MAX(IF('Back data'!$A$262:$AM$262&lt;&gt;"",COLUMN('Back data'!$A$262:$AM$262)))-P$6)+INDEX('Back data'!$A$263:$AM$263,,MAX(IF('Back data'!$A$263:$AM$263&lt;&gt;"",COLUMN('Back data'!$A$263:$AM$263)))-P$6)</f>
        <v>57.76</v>
      </c>
    </row>
    <row r="56" spans="1:16" x14ac:dyDescent="0.3">
      <c r="A56" s="15" t="s">
        <v>41</v>
      </c>
      <c r="B56" s="16" t="s">
        <v>24</v>
      </c>
      <c r="C56" s="12" t="s">
        <v>37</v>
      </c>
      <c r="D56" s="13">
        <f t="array" ref="D56">INDEX('Back data'!$A$262:$AM$262,,MAX(IF('Back data'!$A$262:$AM$262&lt;&gt;"",COLUMN('Back data'!$A$262:$AM$262)))-D$6)/D55</f>
        <v>0.92081488042515502</v>
      </c>
      <c r="E56" s="13">
        <f t="array" ref="E56">INDEX('Back data'!$A$262:$AM$262,,MAX(IF('Back data'!$A$262:$AM$262&lt;&gt;"",COLUMN('Back data'!$A$262:$AM$262)))-E$6)/E55</f>
        <v>0.94282173836077188</v>
      </c>
      <c r="F56" s="13">
        <f t="array" ref="F56">INDEX('Back data'!$A$262:$AM$262,,MAX(IF('Back data'!$A$262:$AM$262&lt;&gt;"",COLUMN('Back data'!$A$262:$AM$262)))-F$6)/F55</f>
        <v>0.95940698905753619</v>
      </c>
      <c r="G56" s="13">
        <f t="array" ref="G56">INDEX('Back data'!$A$262:$AM$262,,MAX(IF('Back data'!$A$262:$AM$262&lt;&gt;"",COLUMN('Back data'!$A$262:$AM$262)))-G$6)/G55</f>
        <v>0.9231950844854071</v>
      </c>
      <c r="H56" s="13">
        <f t="array" ref="H56">INDEX('Back data'!$A$262:$AM$262,,MAX(IF('Back data'!$A$262:$AM$262&lt;&gt;"",COLUMN('Back data'!$A$262:$AM$262)))-H$6)/H55</f>
        <v>0.9340347361389445</v>
      </c>
      <c r="I56" s="13">
        <f t="array" ref="I56">INDEX('Back data'!$A$262:$AM$262,,MAX(IF('Back data'!$A$262:$AM$262&lt;&gt;"",COLUMN('Back data'!$A$262:$AM$262)))-I$6)/I55</f>
        <v>0.92812447150346689</v>
      </c>
      <c r="J56" s="13">
        <f t="array" ref="J56">INDEX('Back data'!$A$262:$AM$262,,MAX(IF('Back data'!$A$262:$AM$262&lt;&gt;"",COLUMN('Back data'!$A$262:$AM$262)))-J$6)/J55</f>
        <v>0.92352842528928392</v>
      </c>
      <c r="K56" s="13">
        <f t="array" ref="K56">INDEX('Back data'!$A$262:$AM$262,,MAX(IF('Back data'!$A$262:$AM$262&lt;&gt;"",COLUMN('Back data'!$A$262:$AM$262)))-K$6)/K55</f>
        <v>0.9212663683076413</v>
      </c>
      <c r="L56" s="13">
        <f t="array" ref="L56">INDEX('Back data'!$A$262:$AM$262,,MAX(IF('Back data'!$A$262:$AM$262&lt;&gt;"",COLUMN('Back data'!$A$262:$AM$262)))-L$6)/L55</f>
        <v>0.92772911051212936</v>
      </c>
      <c r="M56" s="13">
        <f t="array" ref="M56">INDEX('Back data'!$A$262:$AM$262,,MAX(IF('Back data'!$A$262:$AM$262&lt;&gt;"",COLUMN('Back data'!$A$262:$AM$262)))-M$6)/M55</f>
        <v>0.92055030094582979</v>
      </c>
      <c r="N56" s="13">
        <f t="array" ref="N56">INDEX('Back data'!$A$262:$AM$262,,MAX(IF('Back data'!$A$262:$AM$262&lt;&gt;"",COLUMN('Back data'!$A$262:$AM$262)))-N$6)/N55</f>
        <v>0.94237757397473609</v>
      </c>
      <c r="O56" s="13">
        <f t="array" ref="O56">INDEX('Back data'!$A$262:$AM$262,,MAX(IF('Back data'!$A$262:$AM$262&lt;&gt;"",COLUMN('Back data'!$A$262:$AM$262)))-O$6)/O55</f>
        <v>0.91596194503171247</v>
      </c>
      <c r="P56" s="39">
        <f t="array" ref="P56">INDEX('Back data'!$A$262:$AM$262,,MAX(IF('Back data'!$A$262:$AM$262&lt;&gt;"",COLUMN('Back data'!$A$262:$AM$262)))-P$6)/P55</f>
        <v>0.92434210526315796</v>
      </c>
    </row>
    <row r="57" spans="1:16" x14ac:dyDescent="0.3">
      <c r="A57" s="15" t="s">
        <v>41</v>
      </c>
      <c r="B57" s="16" t="s">
        <v>24</v>
      </c>
      <c r="C57" s="12" t="s">
        <v>38</v>
      </c>
      <c r="D57" s="13">
        <f t="array" ref="D57">INDEX('Back data'!$A$263:$AM$263,,MAX(IF('Back data'!$A$263:$AM$263&lt;&gt;"",COLUMN('Back data'!$A$263:$AM$263)))-D$6)/D55</f>
        <v>7.9185119574845003E-2</v>
      </c>
      <c r="E57" s="13">
        <f t="array" ref="E57">INDEX('Back data'!$A$263:$AM$263,,MAX(IF('Back data'!$A$263:$AM$263&lt;&gt;"",COLUMN('Back data'!$A$263:$AM$263)))-E$6)/E55</f>
        <v>5.7178261639228185E-2</v>
      </c>
      <c r="F57" s="13">
        <f t="array" ref="F57">INDEX('Back data'!$A$263:$AM$263,,MAX(IF('Back data'!$A$263:$AM$263&lt;&gt;"",COLUMN('Back data'!$A$263:$AM$263)))-F$6)/F55</f>
        <v>4.0593010942463821E-2</v>
      </c>
      <c r="G57" s="13">
        <f t="array" ref="G57">INDEX('Back data'!$A$263:$AM$263,,MAX(IF('Back data'!$A$263:$AM$263&lt;&gt;"",COLUMN('Back data'!$A$263:$AM$263)))-G$6)/G55</f>
        <v>7.6804915514592925E-2</v>
      </c>
      <c r="H57" s="13">
        <f t="array" ref="H57">INDEX('Back data'!$A$263:$AM$263,,MAX(IF('Back data'!$A$263:$AM$263&lt;&gt;"",COLUMN('Back data'!$A$263:$AM$263)))-H$6)/H55</f>
        <v>6.5965263861055445E-2</v>
      </c>
      <c r="I57" s="13">
        <f t="array" ref="I57">INDEX('Back data'!$A$263:$AM$263,,MAX(IF('Back data'!$A$263:$AM$263&lt;&gt;"",COLUMN('Back data'!$A$263:$AM$263)))-I$6)/I55</f>
        <v>7.1875528496533059E-2</v>
      </c>
      <c r="J57" s="13">
        <f t="array" ref="J57">INDEX('Back data'!$A$263:$AM$263,,MAX(IF('Back data'!$A$263:$AM$263&lt;&gt;"",COLUMN('Back data'!$A$263:$AM$263)))-J$6)/J55</f>
        <v>7.647157471071607E-2</v>
      </c>
      <c r="K57" s="13">
        <f t="array" ref="K57">INDEX('Back data'!$A$263:$AM$263,,MAX(IF('Back data'!$A$263:$AM$263&lt;&gt;"",COLUMN('Back data'!$A$263:$AM$263)))-K$6)/K55</f>
        <v>7.8733631692358697E-2</v>
      </c>
      <c r="L57" s="13">
        <f t="array" ref="L57">INDEX('Back data'!$A$263:$AM$263,,MAX(IF('Back data'!$A$263:$AM$263&lt;&gt;"",COLUMN('Back data'!$A$263:$AM$263)))-L$6)/L55</f>
        <v>7.2270889487870624E-2</v>
      </c>
      <c r="M57" s="13">
        <f t="array" ref="M57">INDEX('Back data'!$A$263:$AM$263,,MAX(IF('Back data'!$A$263:$AM$263&lt;&gt;"",COLUMN('Back data'!$A$263:$AM$263)))-M$6)/M55</f>
        <v>7.944969905417025E-2</v>
      </c>
      <c r="N57" s="13">
        <f t="array" ref="N57">INDEX('Back data'!$A$263:$AM$263,,MAX(IF('Back data'!$A$263:$AM$263&lt;&gt;"",COLUMN('Back data'!$A$263:$AM$263)))-N$6)/N55</f>
        <v>5.7622426025263886E-2</v>
      </c>
      <c r="O57" s="13">
        <f t="array" ref="O57">INDEX('Back data'!$A$263:$AM$263,,MAX(IF('Back data'!$A$263:$AM$263&lt;&gt;"",COLUMN('Back data'!$A$263:$AM$263)))-O$6)/O55</f>
        <v>8.4038054968287507E-2</v>
      </c>
      <c r="P57" s="39">
        <f t="array" ref="P57">INDEX('Back data'!$A$263:$AM$263,,MAX(IF('Back data'!$A$263:$AM$263&lt;&gt;"",COLUMN('Back data'!$A$263:$AM$263)))-P$6)/P55</f>
        <v>7.5657894736842105E-2</v>
      </c>
    </row>
    <row r="60" spans="1:16" x14ac:dyDescent="0.3">
      <c r="C60" s="8" t="s">
        <v>36</v>
      </c>
      <c r="D60" s="9">
        <f t="array" ref="D60">INDEX('Back data'!$A$268:$AM$268,,MAX(IF('Back data'!$A$268:$AM$268&lt;&gt;"",COLUMN('Back data'!$A$268:$AM$268)))-D$6)+INDEX('Back data'!$A$269:$AM$269,,MAX(IF('Back data'!$A$269:$AM$269&lt;&gt;"",COLUMN('Back data'!$A$269:$AM$269)))-D$6)</f>
        <v>57.61</v>
      </c>
      <c r="E60" s="9">
        <f t="array" ref="E60">INDEX('Back data'!$A$268:$AM$268,,MAX(IF('Back data'!$A$268:$AM$268&lt;&gt;"",COLUMN('Back data'!$A$268:$AM$268)))-E$6)+INDEX('Back data'!$A$269:$AM$269,,MAX(IF('Back data'!$A$269:$AM$269&lt;&gt;"",COLUMN('Back data'!$A$269:$AM$269)))-E$6)</f>
        <v>57.5</v>
      </c>
      <c r="F60" s="9">
        <f t="array" ref="F60">INDEX('Back data'!$A$268:$AM$268,,MAX(IF('Back data'!$A$268:$AM$268&lt;&gt;"",COLUMN('Back data'!$A$268:$AM$268)))-F$6)+INDEX('Back data'!$A$269:$AM$269,,MAX(IF('Back data'!$A$269:$AM$269&lt;&gt;"",COLUMN('Back data'!$A$269:$AM$269)))-F$6)</f>
        <v>57.010000000000005</v>
      </c>
      <c r="G60" s="9">
        <f t="array" ref="G60">INDEX('Back data'!$A$268:$AM$268,,MAX(IF('Back data'!$A$268:$AM$268&lt;&gt;"",COLUMN('Back data'!$A$268:$AM$268)))-G$6)+INDEX('Back data'!$A$269:$AM$269,,MAX(IF('Back data'!$A$269:$AM$269&lt;&gt;"",COLUMN('Back data'!$A$269:$AM$269)))-G$6)</f>
        <v>59.35</v>
      </c>
      <c r="H60" s="9">
        <f t="array" ref="H60">INDEX('Back data'!$A$268:$AM$268,,MAX(IF('Back data'!$A$268:$AM$268&lt;&gt;"",COLUMN('Back data'!$A$268:$AM$268)))-H$6)+INDEX('Back data'!$A$269:$AM$269,,MAX(IF('Back data'!$A$269:$AM$269&lt;&gt;"",COLUMN('Back data'!$A$269:$AM$269)))-H$6)</f>
        <v>61.19</v>
      </c>
      <c r="I60" s="9">
        <f t="array" ref="I60">INDEX('Back data'!$A$268:$AM$268,,MAX(IF('Back data'!$A$268:$AM$268&lt;&gt;"",COLUMN('Back data'!$A$268:$AM$268)))-I$6)+INDEX('Back data'!$A$269:$AM$269,,MAX(IF('Back data'!$A$269:$AM$269&lt;&gt;"",COLUMN('Back data'!$A$269:$AM$269)))-I$6)</f>
        <v>62.36</v>
      </c>
      <c r="J60" s="9">
        <f t="array" ref="J60">INDEX('Back data'!$A$268:$AM$268,,MAX(IF('Back data'!$A$268:$AM$268&lt;&gt;"",COLUMN('Back data'!$A$268:$AM$268)))-J$6)+INDEX('Back data'!$A$269:$AM$269,,MAX(IF('Back data'!$A$269:$AM$269&lt;&gt;"",COLUMN('Back data'!$A$269:$AM$269)))-J$6)</f>
        <v>62.269999999999996</v>
      </c>
      <c r="K60" s="9">
        <f t="array" ref="K60">INDEX('Back data'!$A$268:$AM$268,,MAX(IF('Back data'!$A$268:$AM$268&lt;&gt;"",COLUMN('Back data'!$A$268:$AM$268)))-K$6)+INDEX('Back data'!$A$269:$AM$269,,MAX(IF('Back data'!$A$269:$AM$269&lt;&gt;"",COLUMN('Back data'!$A$269:$AM$269)))-K$6)</f>
        <v>61.449999999999996</v>
      </c>
      <c r="L60" s="9">
        <f t="array" ref="L60">INDEX('Back data'!$A$268:$AM$268,,MAX(IF('Back data'!$A$268:$AM$268&lt;&gt;"",COLUMN('Back data'!$A$268:$AM$268)))-L$6)+INDEX('Back data'!$A$269:$AM$269,,MAX(IF('Back data'!$A$269:$AM$269&lt;&gt;"",COLUMN('Back data'!$A$269:$AM$269)))-L$6)</f>
        <v>61.27</v>
      </c>
      <c r="M60" s="9">
        <f t="array" ref="M60">INDEX('Back data'!$A$268:$AM$268,,MAX(IF('Back data'!$A$268:$AM$268&lt;&gt;"",COLUMN('Back data'!$A$268:$AM$268)))-M$6)+INDEX('Back data'!$A$269:$AM$269,,MAX(IF('Back data'!$A$269:$AM$269&lt;&gt;"",COLUMN('Back data'!$A$269:$AM$269)))-M$6)</f>
        <v>59.87</v>
      </c>
      <c r="N60" s="9">
        <f t="array" ref="N60">INDEX('Back data'!$A$268:$AM$268,,MAX(IF('Back data'!$A$268:$AM$268&lt;&gt;"",COLUMN('Back data'!$A$268:$AM$268)))-N$6)+INDEX('Back data'!$A$269:$AM$269,,MAX(IF('Back data'!$A$269:$AM$269&lt;&gt;"",COLUMN('Back data'!$A$269:$AM$269)))-N$6)</f>
        <v>60.36</v>
      </c>
      <c r="O60" s="9">
        <f t="array" ref="O60">INDEX('Back data'!$A$268:$AM$268,,MAX(IF('Back data'!$A$268:$AM$268&lt;&gt;"",COLUMN('Back data'!$A$268:$AM$268)))-O$6)+INDEX('Back data'!$A$269:$AM$269,,MAX(IF('Back data'!$A$269:$AM$269&lt;&gt;"",COLUMN('Back data'!$A$269:$AM$269)))-O$6)</f>
        <v>58.599999999999994</v>
      </c>
      <c r="P60" s="38">
        <f t="array" ref="P60">INDEX('Back data'!$A$268:$AM$268,,MAX(IF('Back data'!$A$268:$AM$268&lt;&gt;"",COLUMN('Back data'!$A$268:$AM$268)))-P$6)+INDEX('Back data'!$A$269:$AM$269,,MAX(IF('Back data'!$A$269:$AM$269&lt;&gt;"",COLUMN('Back data'!$A$269:$AM$269)))-P$6)</f>
        <v>59.14</v>
      </c>
    </row>
    <row r="61" spans="1:16" x14ac:dyDescent="0.3">
      <c r="A61" s="15" t="s">
        <v>41</v>
      </c>
      <c r="B61" s="16" t="s">
        <v>29</v>
      </c>
      <c r="C61" s="12" t="s">
        <v>37</v>
      </c>
      <c r="D61" s="13">
        <f t="array" ref="D61">INDEX('Back data'!$A$268:$AM$268,,MAX(IF('Back data'!$A$268:$AM$268&lt;&gt;"",COLUMN('Back data'!$A$268:$AM$268)))-D$6)/D60</f>
        <v>0.97431001562228781</v>
      </c>
      <c r="E61" s="13">
        <f t="array" ref="E61">INDEX('Back data'!$A$268:$AM$268,,MAX(IF('Back data'!$A$268:$AM$268&lt;&gt;"",COLUMN('Back data'!$A$268:$AM$268)))-E$6)/E60</f>
        <v>0.97843478260869565</v>
      </c>
      <c r="F61" s="13">
        <f t="array" ref="F61">INDEX('Back data'!$A$268:$AM$268,,MAX(IF('Back data'!$A$268:$AM$268&lt;&gt;"",COLUMN('Back data'!$A$268:$AM$268)))-F$6)/F60</f>
        <v>0.9852657428521312</v>
      </c>
      <c r="G61" s="13">
        <f t="array" ref="G61">INDEX('Back data'!$A$268:$AM$268,,MAX(IF('Back data'!$A$268:$AM$268&lt;&gt;"",COLUMN('Back data'!$A$268:$AM$268)))-G$6)/G60</f>
        <v>0.98517270429654591</v>
      </c>
      <c r="H61" s="13">
        <f t="array" ref="H61">INDEX('Back data'!$A$268:$AM$268,,MAX(IF('Back data'!$A$268:$AM$268&lt;&gt;"",COLUMN('Back data'!$A$268:$AM$268)))-H$6)/H60</f>
        <v>0.97940840006537022</v>
      </c>
      <c r="I61" s="13">
        <f t="array" ref="I61">INDEX('Back data'!$A$268:$AM$268,,MAX(IF('Back data'!$A$268:$AM$268&lt;&gt;"",COLUMN('Back data'!$A$268:$AM$268)))-I$6)/I60</f>
        <v>0.9740218088518281</v>
      </c>
      <c r="J61" s="13">
        <f t="array" ref="J61">INDEX('Back data'!$A$268:$AM$268,,MAX(IF('Back data'!$A$268:$AM$268&lt;&gt;"",COLUMN('Back data'!$A$268:$AM$268)))-J$6)/J60</f>
        <v>0.9751083989079814</v>
      </c>
      <c r="K61" s="13">
        <f t="array" ref="K61">INDEX('Back data'!$A$268:$AM$268,,MAX(IF('Back data'!$A$268:$AM$268&lt;&gt;"",COLUMN('Back data'!$A$268:$AM$268)))-K$6)/K60</f>
        <v>0.97428803905614325</v>
      </c>
      <c r="L61" s="13">
        <f t="array" ref="L61">INDEX('Back data'!$A$268:$AM$268,,MAX(IF('Back data'!$A$268:$AM$268&lt;&gt;"",COLUMN('Back data'!$A$268:$AM$268)))-L$6)/L60</f>
        <v>0.97976171046188998</v>
      </c>
      <c r="M61" s="13">
        <f t="array" ref="M61">INDEX('Back data'!$A$268:$AM$268,,MAX(IF('Back data'!$A$268:$AM$268&lt;&gt;"",COLUMN('Back data'!$A$268:$AM$268)))-M$6)/M60</f>
        <v>0.97711708702188083</v>
      </c>
      <c r="N61" s="13">
        <f t="array" ref="N61">INDEX('Back data'!$A$268:$AM$268,,MAX(IF('Back data'!$A$268:$AM$268&lt;&gt;"",COLUMN('Back data'!$A$268:$AM$268)))-N$6)/N60</f>
        <v>0.97548045062955602</v>
      </c>
      <c r="O61" s="13">
        <f t="array" ref="O61">INDEX('Back data'!$A$268:$AM$268,,MAX(IF('Back data'!$A$268:$AM$268&lt;&gt;"",COLUMN('Back data'!$A$268:$AM$268)))-O$6)/O60</f>
        <v>0.97542662116040957</v>
      </c>
      <c r="P61" s="39">
        <f t="array" ref="P61">INDEX('Back data'!$A$268:$AM$268,,MAX(IF('Back data'!$A$268:$AM$268&lt;&gt;"",COLUMN('Back data'!$A$268:$AM$268)))-P$6)/P60</f>
        <v>0.97632735880960431</v>
      </c>
    </row>
    <row r="62" spans="1:16" x14ac:dyDescent="0.3">
      <c r="A62" s="15" t="s">
        <v>41</v>
      </c>
      <c r="B62" s="16" t="s">
        <v>29</v>
      </c>
      <c r="C62" s="12" t="s">
        <v>38</v>
      </c>
      <c r="D62" s="13">
        <f t="array" ref="D62">INDEX('Back data'!$A$269:$AM$269,,MAX(IF('Back data'!$A$269:$AM$269&lt;&gt;"",COLUMN('Back data'!$A$269:$AM$269)))-D$6)/D60</f>
        <v>2.5689984377712204E-2</v>
      </c>
      <c r="E62" s="13">
        <f t="array" ref="E62">INDEX('Back data'!$A$269:$AM$269,,MAX(IF('Back data'!$A$269:$AM$269&lt;&gt;"",COLUMN('Back data'!$A$269:$AM$269)))-E$6)/E60</f>
        <v>2.1565217391304348E-2</v>
      </c>
      <c r="F62" s="13">
        <f t="array" ref="F62">INDEX('Back data'!$A$269:$AM$269,,MAX(IF('Back data'!$A$269:$AM$269&lt;&gt;"",COLUMN('Back data'!$A$269:$AM$269)))-F$6)/F60</f>
        <v>1.4734257147868792E-2</v>
      </c>
      <c r="G62" s="13">
        <f t="array" ref="G62">INDEX('Back data'!$A$269:$AM$269,,MAX(IF('Back data'!$A$269:$AM$269&lt;&gt;"",COLUMN('Back data'!$A$269:$AM$269)))-G$6)/G60</f>
        <v>1.4827295703454086E-2</v>
      </c>
      <c r="H62" s="13">
        <f t="array" ref="H62">INDEX('Back data'!$A$269:$AM$269,,MAX(IF('Back data'!$A$269:$AM$269&lt;&gt;"",COLUMN('Back data'!$A$269:$AM$269)))-H$6)/H60</f>
        <v>2.0591599934629841E-2</v>
      </c>
      <c r="I62" s="13">
        <f t="array" ref="I62">INDEX('Back data'!$A$269:$AM$269,,MAX(IF('Back data'!$A$269:$AM$269&lt;&gt;"",COLUMN('Back data'!$A$269:$AM$269)))-I$6)/I60</f>
        <v>2.5978191148171906E-2</v>
      </c>
      <c r="J62" s="13">
        <f t="array" ref="J62">INDEX('Back data'!$A$269:$AM$269,,MAX(IF('Back data'!$A$269:$AM$269&lt;&gt;"",COLUMN('Back data'!$A$269:$AM$269)))-J$6)/J60</f>
        <v>2.4891601092018632E-2</v>
      </c>
      <c r="K62" s="13">
        <f t="array" ref="K62">INDEX('Back data'!$A$269:$AM$269,,MAX(IF('Back data'!$A$269:$AM$269&lt;&gt;"",COLUMN('Back data'!$A$269:$AM$269)))-K$6)/K60</f>
        <v>2.5711960943856797E-2</v>
      </c>
      <c r="L62" s="13">
        <f t="array" ref="L62">INDEX('Back data'!$A$269:$AM$269,,MAX(IF('Back data'!$A$269:$AM$269&lt;&gt;"",COLUMN('Back data'!$A$269:$AM$269)))-L$6)/L60</f>
        <v>2.0238289538110004E-2</v>
      </c>
      <c r="M62" s="13">
        <f t="array" ref="M62">INDEX('Back data'!$A$269:$AM$269,,MAX(IF('Back data'!$A$269:$AM$269&lt;&gt;"",COLUMN('Back data'!$A$269:$AM$269)))-M$6)/M60</f>
        <v>2.2882912978119261E-2</v>
      </c>
      <c r="N62" s="13">
        <f t="array" ref="N62">INDEX('Back data'!$A$269:$AM$269,,MAX(IF('Back data'!$A$269:$AM$269&lt;&gt;"",COLUMN('Back data'!$A$269:$AM$269)))-N$6)/N60</f>
        <v>2.4519549370444003E-2</v>
      </c>
      <c r="O62" s="13">
        <f t="array" ref="O62">INDEX('Back data'!$A$269:$AM$269,,MAX(IF('Back data'!$A$269:$AM$269&lt;&gt;"",COLUMN('Back data'!$A$269:$AM$269)))-O$6)/O60</f>
        <v>2.4573378839590446E-2</v>
      </c>
      <c r="P62" s="39">
        <f t="array" ref="P62">INDEX('Back data'!$A$269:$AM$269,,MAX(IF('Back data'!$A$269:$AM$269&lt;&gt;"",COLUMN('Back data'!$A$269:$AM$269)))-P$6)/P60</f>
        <v>2.3672641190395669E-2</v>
      </c>
    </row>
    <row r="65" spans="1:16" x14ac:dyDescent="0.3">
      <c r="C65" s="8" t="s">
        <v>36</v>
      </c>
      <c r="D65" s="9">
        <f t="array" ref="D65">INDEX('Back data'!$A$274:$AM$274,,MAX(IF('Back data'!$A$274:$AM$274&lt;&gt;"",COLUMN('Back data'!$A$274:$AM$274)))-D$6)+INDEX('Back data'!$A$275:$AM$275,,MAX(IF('Back data'!$A$275:$AM$275&lt;&gt;"",COLUMN('Back data'!$A$75:$AM$275)))-D$6)</f>
        <v>58.410000000000004</v>
      </c>
      <c r="E65" s="9">
        <f t="array" ref="E65">INDEX('Back data'!$A$274:$AM$274,,MAX(IF('Back data'!$A$274:$AM$274&lt;&gt;"",COLUMN('Back data'!$A$274:$AM$274)))-E$6)+INDEX('Back data'!$A$275:$AM$275,,MAX(IF('Back data'!$A$275:$AM$275&lt;&gt;"",COLUMN('Back data'!$A$75:$AM$275)))-E$6)</f>
        <v>59.370000000000005</v>
      </c>
      <c r="F65" s="9">
        <f t="array" ref="F65">INDEX('Back data'!$A$274:$AM$274,,MAX(IF('Back data'!$A$274:$AM$274&lt;&gt;"",COLUMN('Back data'!$A$274:$AM$274)))-F$6)+INDEX('Back data'!$A$275:$AM$275,,MAX(IF('Back data'!$A$275:$AM$275&lt;&gt;"",COLUMN('Back data'!$A$75:$AM$275)))-F$6)</f>
        <v>59.26</v>
      </c>
      <c r="G65" s="9">
        <f t="array" ref="G65">INDEX('Back data'!$A$274:$AM$274,,MAX(IF('Back data'!$A$274:$AM$274&lt;&gt;"",COLUMN('Back data'!$A$274:$AM$274)))-G$6)+INDEX('Back data'!$A$275:$AM$275,,MAX(IF('Back data'!$A$275:$AM$275&lt;&gt;"",COLUMN('Back data'!$A$75:$AM$275)))-G$6)</f>
        <v>61.45</v>
      </c>
      <c r="H65" s="9">
        <f t="array" ref="H65">INDEX('Back data'!$A$274:$AM$274,,MAX(IF('Back data'!$A$274:$AM$274&lt;&gt;"",COLUMN('Back data'!$A$274:$AM$274)))-H$6)+INDEX('Back data'!$A$275:$AM$275,,MAX(IF('Back data'!$A$275:$AM$275&lt;&gt;"",COLUMN('Back data'!$A$75:$AM$275)))-H$6)</f>
        <v>63.25</v>
      </c>
      <c r="I65" s="9">
        <f t="array" ref="I65">INDEX('Back data'!$A$274:$AM$274,,MAX(IF('Back data'!$A$274:$AM$274&lt;&gt;"",COLUMN('Back data'!$A$274:$AM$274)))-I$6)+INDEX('Back data'!$A$275:$AM$275,,MAX(IF('Back data'!$A$275:$AM$275&lt;&gt;"",COLUMN('Back data'!$A$75:$AM$275)))-I$6)</f>
        <v>63.41</v>
      </c>
      <c r="J65" s="9">
        <f t="array" ref="J65">INDEX('Back data'!$A$274:$AM$274,,MAX(IF('Back data'!$A$274:$AM$274&lt;&gt;"",COLUMN('Back data'!$A$274:$AM$274)))-J$6)+INDEX('Back data'!$A$275:$AM$275,,MAX(IF('Back data'!$A$275:$AM$275&lt;&gt;"",COLUMN('Back data'!$A$75:$AM$275)))-J$6)</f>
        <v>63.150000000000006</v>
      </c>
      <c r="K65" s="9">
        <f t="array" ref="K65">INDEX('Back data'!$A$274:$AM$274,,MAX(IF('Back data'!$A$274:$AM$274&lt;&gt;"",COLUMN('Back data'!$A$274:$AM$274)))-K$6)+INDEX('Back data'!$A$275:$AM$275,,MAX(IF('Back data'!$A$275:$AM$275&lt;&gt;"",COLUMN('Back data'!$A$75:$AM$275)))-K$6)</f>
        <v>61.83</v>
      </c>
      <c r="L65" s="9">
        <f t="array" ref="L65">INDEX('Back data'!$A$274:$AM$274,,MAX(IF('Back data'!$A$274:$AM$274&lt;&gt;"",COLUMN('Back data'!$A$274:$AM$274)))-L$6)+INDEX('Back data'!$A$275:$AM$275,,MAX(IF('Back data'!$A$275:$AM$275&lt;&gt;"",COLUMN('Back data'!$A$75:$AM$275)))-L$6)</f>
        <v>62.660000000000004</v>
      </c>
      <c r="M65" s="9">
        <f t="array" ref="M65">INDEX('Back data'!$A$274:$AM$274,,MAX(IF('Back data'!$A$274:$AM$274&lt;&gt;"",COLUMN('Back data'!$A$274:$AM$274)))-M$6)+INDEX('Back data'!$A$275:$AM$275,,MAX(IF('Back data'!$A$275:$AM$275&lt;&gt;"",COLUMN('Back data'!$A$75:$AM$275)))-M$6)</f>
        <v>61.8</v>
      </c>
      <c r="N65" s="9">
        <f t="array" ref="N65">INDEX('Back data'!$A$274:$AM$274,,MAX(IF('Back data'!$A$274:$AM$274&lt;&gt;"",COLUMN('Back data'!$A$274:$AM$274)))-N$6)+INDEX('Back data'!$A$275:$AM$275,,MAX(IF('Back data'!$A$275:$AM$275&lt;&gt;"",COLUMN('Back data'!$A$75:$AM$275)))-N$6)</f>
        <v>61.28</v>
      </c>
      <c r="O65" s="9">
        <f t="array" ref="O65">INDEX('Back data'!$A$274:$AM$274,,MAX(IF('Back data'!$A$274:$AM$274&lt;&gt;"",COLUMN('Back data'!$A$274:$AM$274)))-O$6)+INDEX('Back data'!$A$275:$AM$275,,MAX(IF('Back data'!$A$275:$AM$275&lt;&gt;"",COLUMN('Back data'!$A$75:$AM$275)))-O$6)</f>
        <v>60.16</v>
      </c>
      <c r="P65" s="38">
        <f t="array" ref="P65">INDEX('Back data'!$A$274:$AM$274,,MAX(IF('Back data'!$A$274:$AM$274&lt;&gt;"",COLUMN('Back data'!$A$274:$AM$274)))-P$6)+INDEX('Back data'!$A$275:$AM$275,,MAX(IF('Back data'!$A$275:$AM$275&lt;&gt;"",COLUMN('Back data'!$A$75:$AM$275)))-P$6)</f>
        <v>60.96</v>
      </c>
    </row>
    <row r="66" spans="1:16" x14ac:dyDescent="0.3">
      <c r="A66" s="15" t="s">
        <v>41</v>
      </c>
      <c r="B66" s="16" t="s">
        <v>34</v>
      </c>
      <c r="C66" s="12" t="s">
        <v>37</v>
      </c>
      <c r="D66" s="13">
        <f t="array" ref="D66">INDEX('Back data'!$A$274:$AM$274,,MAX(IF('Back data'!$A$274:$AM$274&lt;&gt;"",COLUMN('Back data'!$A$274:$AM$274)))-D$6)/D65</f>
        <v>0.88032871083718534</v>
      </c>
      <c r="E66" s="13">
        <f t="array" ref="E66">INDEX('Back data'!$A$274:$AM$274,,MAX(IF('Back data'!$A$274:$AM$274&lt;&gt;"",COLUMN('Back data'!$A$274:$AM$274)))-E$6)/E65</f>
        <v>0.92807815394980631</v>
      </c>
      <c r="F66" s="13">
        <f t="array" ref="F66">INDEX('Back data'!$A$274:$AM$274,,MAX(IF('Back data'!$A$274:$AM$274&lt;&gt;"",COLUMN('Back data'!$A$274:$AM$274)))-F$6)/F65</f>
        <v>0.94431319608504893</v>
      </c>
      <c r="G66" s="13">
        <f t="array" ref="G66">INDEX('Back data'!$A$274:$AM$274,,MAX(IF('Back data'!$A$274:$AM$274&lt;&gt;"",COLUMN('Back data'!$A$274:$AM$274)))-G$6)/G65</f>
        <v>0.94043938161106588</v>
      </c>
      <c r="H66" s="13">
        <f t="array" ref="H66">INDEX('Back data'!$A$274:$AM$274,,MAX(IF('Back data'!$A$274:$AM$274&lt;&gt;"",COLUMN('Back data'!$A$274:$AM$274)))-H$6)/H65</f>
        <v>0.92411067193675889</v>
      </c>
      <c r="I66" s="13">
        <f t="array" ref="I66">INDEX('Back data'!$A$274:$AM$274,,MAX(IF('Back data'!$A$274:$AM$274&lt;&gt;"",COLUMN('Back data'!$A$274:$AM$274)))-I$6)/I65</f>
        <v>0.91547074593912636</v>
      </c>
      <c r="J66" s="13">
        <f t="array" ref="J66">INDEX('Back data'!$A$274:$AM$274,,MAX(IF('Back data'!$A$274:$AM$274&lt;&gt;"",COLUMN('Back data'!$A$274:$AM$274)))-J$6)/J65</f>
        <v>0.9222486144101345</v>
      </c>
      <c r="K66" s="13">
        <f t="array" ref="K66">INDEX('Back data'!$A$274:$AM$274,,MAX(IF('Back data'!$A$274:$AM$274&lt;&gt;"",COLUMN('Back data'!$A$274:$AM$274)))-K$6)/K65</f>
        <v>0.92382338670548281</v>
      </c>
      <c r="L66" s="13">
        <f t="array" ref="L66">INDEX('Back data'!$A$274:$AM$274,,MAX(IF('Back data'!$A$274:$AM$274&lt;&gt;"",COLUMN('Back data'!$A$274:$AM$274)))-L$6)/L65</f>
        <v>0.91701244813278004</v>
      </c>
      <c r="M66" s="13">
        <f t="array" ref="M66">INDEX('Back data'!$A$274:$AM$274,,MAX(IF('Back data'!$A$274:$AM$274&lt;&gt;"",COLUMN('Back data'!$A$274:$AM$274)))-M$6)/M65</f>
        <v>0.92880258899676382</v>
      </c>
      <c r="N66" s="13">
        <f t="array" ref="N66">INDEX('Back data'!$A$274:$AM$274,,MAX(IF('Back data'!$A$274:$AM$274&lt;&gt;"",COLUMN('Back data'!$A$274:$AM$274)))-N$6)/N65</f>
        <v>0.93064621409921666</v>
      </c>
      <c r="O66" s="13">
        <f t="array" ref="O66">INDEX('Back data'!$A$274:$AM$274,,MAX(IF('Back data'!$A$274:$AM$274&lt;&gt;"",COLUMN('Back data'!$A$274:$AM$274)))-O$6)/O65</f>
        <v>0.91240026595744683</v>
      </c>
      <c r="P66" s="39">
        <f t="array" ref="P66">INDEX('Back data'!$A$274:$AM$274,,MAX(IF('Back data'!$A$274:$AM$274&lt;&gt;"",COLUMN('Back data'!$A$274:$AM$274)))-P$6)/P65</f>
        <v>0.92093175853018372</v>
      </c>
    </row>
    <row r="67" spans="1:16" x14ac:dyDescent="0.3">
      <c r="A67" s="15" t="s">
        <v>41</v>
      </c>
      <c r="B67" s="16" t="s">
        <v>34</v>
      </c>
      <c r="C67" s="12" t="s">
        <v>38</v>
      </c>
      <c r="D67" s="13">
        <f t="array" ref="D67">INDEX('Back data'!$A$275:$AM$275,,MAX(IF('Back data'!$A$275:$AM$275&lt;&gt;"",COLUMN('Back data'!$A$75:$AM$275)))-D$6)/D65</f>
        <v>0.11967128916281458</v>
      </c>
      <c r="E67" s="13">
        <f t="array" ref="E67">INDEX('Back data'!$A$275:$AM$275,,MAX(IF('Back data'!$A$275:$AM$275&lt;&gt;"",COLUMN('Back data'!$A$75:$AM$275)))-E$6)/E65</f>
        <v>7.1921846050193694E-2</v>
      </c>
      <c r="F67" s="13">
        <f t="array" ref="F67">INDEX('Back data'!$A$275:$AM$275,,MAX(IF('Back data'!$A$275:$AM$275&lt;&gt;"",COLUMN('Back data'!$A$75:$AM$275)))-F$6)/F65</f>
        <v>5.5686803914951059E-2</v>
      </c>
      <c r="G67" s="13">
        <f t="array" ref="G67">INDEX('Back data'!$A$275:$AM$275,,MAX(IF('Back data'!$A$275:$AM$275&lt;&gt;"",COLUMN('Back data'!$A$75:$AM$275)))-G$6)/G65</f>
        <v>5.9560618388934089E-2</v>
      </c>
      <c r="H67" s="13">
        <f t="array" ref="H67">INDEX('Back data'!$A$275:$AM$275,,MAX(IF('Back data'!$A$275:$AM$275&lt;&gt;"",COLUMN('Back data'!$A$75:$AM$275)))-H$6)/H65</f>
        <v>7.5889328063241099E-2</v>
      </c>
      <c r="I67" s="13">
        <f t="array" ref="I67">INDEX('Back data'!$A$275:$AM$275,,MAX(IF('Back data'!$A$275:$AM$275&lt;&gt;"",COLUMN('Back data'!$A$75:$AM$275)))-I$6)/I65</f>
        <v>8.4529254060873693E-2</v>
      </c>
      <c r="J67" s="13">
        <f t="array" ref="J67">INDEX('Back data'!$A$275:$AM$275,,MAX(IF('Back data'!$A$275:$AM$275&lt;&gt;"",COLUMN('Back data'!$A$75:$AM$275)))-J$6)/J65</f>
        <v>7.7751385589865399E-2</v>
      </c>
      <c r="K67" s="13">
        <f t="array" ref="K67">INDEX('Back data'!$A$275:$AM$275,,MAX(IF('Back data'!$A$275:$AM$275&lt;&gt;"",COLUMN('Back data'!$A$75:$AM$275)))-K$6)/K65</f>
        <v>7.617661329451722E-2</v>
      </c>
      <c r="L67" s="13">
        <f t="array" ref="L67">INDEX('Back data'!$A$275:$AM$275,,MAX(IF('Back data'!$A$275:$AM$275&lt;&gt;"",COLUMN('Back data'!$A$75:$AM$275)))-L$6)/L65</f>
        <v>8.2987551867219914E-2</v>
      </c>
      <c r="M67" s="13">
        <f t="array" ref="M67">INDEX('Back data'!$A$275:$AM$275,,MAX(IF('Back data'!$A$275:$AM$275&lt;&gt;"",COLUMN('Back data'!$A$75:$AM$275)))-M$6)/M65</f>
        <v>7.1197411003236261E-2</v>
      </c>
      <c r="N67" s="13">
        <f t="array" ref="N67">INDEX('Back data'!$A$275:$AM$275,,MAX(IF('Back data'!$A$275:$AM$275&lt;&gt;"",COLUMN('Back data'!$A$75:$AM$275)))-N$6)/N65</f>
        <v>6.9353785900783282E-2</v>
      </c>
      <c r="O67" s="13">
        <f t="array" ref="O67">INDEX('Back data'!$A$275:$AM$275,,MAX(IF('Back data'!$A$275:$AM$275&lt;&gt;"",COLUMN('Back data'!$A$75:$AM$275)))-O$6)/O65</f>
        <v>8.7599734042553196E-2</v>
      </c>
      <c r="P67" s="39">
        <f t="array" ref="P67">INDEX('Back data'!$A$275:$AM$275,,MAX(IF('Back data'!$A$275:$AM$275&lt;&gt;"",COLUMN('Back data'!$A$75:$AM$275)))-P$6)/P65</f>
        <v>7.9068241469816281E-2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42"/>
  <sheetViews>
    <sheetView showGridLines="0" zoomScale="69" zoomScaleNormal="69" workbookViewId="0">
      <selection activeCell="D12" sqref="D12"/>
    </sheetView>
  </sheetViews>
  <sheetFormatPr baseColWidth="10" defaultColWidth="11.44140625" defaultRowHeight="14.4" x14ac:dyDescent="0.3"/>
  <cols>
    <col min="3" max="3" width="24.44140625" bestFit="1" customWidth="1"/>
    <col min="4" max="5" width="15.6640625" bestFit="1" customWidth="1"/>
    <col min="6" max="6" width="15" bestFit="1" customWidth="1"/>
    <col min="7" max="7" width="15.6640625" bestFit="1" customWidth="1"/>
    <col min="8" max="8" width="14.44140625" bestFit="1" customWidth="1"/>
    <col min="9" max="9" width="15" bestFit="1" customWidth="1"/>
    <col min="10" max="10" width="14.44140625" bestFit="1" customWidth="1"/>
    <col min="11" max="15" width="11.5546875" bestFit="1" customWidth="1"/>
    <col min="16" max="16" width="15.6640625" bestFit="1" customWidth="1"/>
  </cols>
  <sheetData>
    <row r="1" spans="2:19" ht="34.5" customHeight="1" x14ac:dyDescent="0.3"/>
    <row r="2" spans="2:19" ht="27" customHeight="1" x14ac:dyDescent="0.3">
      <c r="B2" s="23"/>
      <c r="C2" s="27" t="s">
        <v>50</v>
      </c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2:19" ht="18.75" customHeight="1" x14ac:dyDescent="0.3"/>
    <row r="4" spans="2:19" s="18" customFormat="1" ht="25.5" customHeight="1" x14ac:dyDescent="0.3">
      <c r="C4" s="19" t="s">
        <v>43</v>
      </c>
    </row>
    <row r="5" spans="2:19" ht="16.2" thickBot="1" x14ac:dyDescent="0.35">
      <c r="C5" s="3"/>
      <c r="D5" s="42">
        <f>'TAM Automático'!D5</f>
        <v>43862</v>
      </c>
      <c r="E5" s="42">
        <f>'TAM Automático'!E5</f>
        <v>43891</v>
      </c>
      <c r="F5" s="42">
        <f>'TAM Automático'!F5</f>
        <v>43922</v>
      </c>
      <c r="G5" s="42">
        <f>'TAM Automático'!G5</f>
        <v>43952</v>
      </c>
      <c r="H5" s="42">
        <f>'TAM Automático'!H5</f>
        <v>43983</v>
      </c>
      <c r="I5" s="42">
        <f>'TAM Automático'!I5</f>
        <v>44013</v>
      </c>
      <c r="J5" s="42">
        <f>'TAM Automático'!J5</f>
        <v>44044</v>
      </c>
      <c r="K5" s="42">
        <f>'TAM Automático'!K5</f>
        <v>44075</v>
      </c>
      <c r="L5" s="42">
        <f>'TAM Automático'!L5</f>
        <v>44105</v>
      </c>
      <c r="M5" s="42">
        <f>'TAM Automático'!M5</f>
        <v>44136</v>
      </c>
      <c r="N5" s="42">
        <f>'TAM Automático'!N5</f>
        <v>44166</v>
      </c>
      <c r="O5" s="42">
        <f>'TAM Automático'!O5</f>
        <v>44197</v>
      </c>
      <c r="P5" s="42">
        <f>'TAM Automático'!P5</f>
        <v>44228</v>
      </c>
    </row>
    <row r="6" spans="2:19" ht="15.6" x14ac:dyDescent="0.3">
      <c r="C6" s="12" t="s">
        <v>37</v>
      </c>
      <c r="D6" s="13">
        <f>'TAM Automático'!D8</f>
        <v>0.95217888036559495</v>
      </c>
      <c r="E6" s="13">
        <f>'TAM Automático'!E8</f>
        <v>0.96553398058252426</v>
      </c>
      <c r="F6" s="13">
        <f>'TAM Automático'!F8</f>
        <v>0.97987236131566036</v>
      </c>
      <c r="G6" s="13">
        <f>'TAM Automático'!G8</f>
        <v>0.97514033680834011</v>
      </c>
      <c r="H6" s="13">
        <f>'TAM Automático'!H8</f>
        <v>0.9662973222530008</v>
      </c>
      <c r="I6" s="13">
        <f>'TAM Automático'!I8</f>
        <v>0.9671981776765376</v>
      </c>
      <c r="J6" s="13">
        <f>'TAM Automático'!J8</f>
        <v>0.9609688367787721</v>
      </c>
      <c r="K6" s="13">
        <f>'TAM Automático'!K8</f>
        <v>0.95978966903804519</v>
      </c>
      <c r="L6" s="13">
        <f>'TAM Automático'!L8</f>
        <v>0.95846201358863492</v>
      </c>
      <c r="M6" s="13">
        <f>'TAM Automático'!M8</f>
        <v>0.95787346494637027</v>
      </c>
      <c r="N6" s="13">
        <f>'TAM Automático'!N8</f>
        <v>0.96116050538137576</v>
      </c>
      <c r="O6" s="13">
        <f>'TAM Automático'!O8</f>
        <v>0.96376582278481016</v>
      </c>
      <c r="P6" s="13">
        <f>'TAM Automático'!P8</f>
        <v>0.95779067942884044</v>
      </c>
    </row>
    <row r="7" spans="2:19" ht="15.6" x14ac:dyDescent="0.3">
      <c r="C7" s="12" t="s">
        <v>38</v>
      </c>
      <c r="D7" s="13">
        <f>'TAM Automático'!D9</f>
        <v>4.7821119634405093E-2</v>
      </c>
      <c r="E7" s="13">
        <f>'TAM Automático'!E9</f>
        <v>3.4466019417475721E-2</v>
      </c>
      <c r="F7" s="13">
        <f>'TAM Automático'!F9</f>
        <v>2.0127638684339717E-2</v>
      </c>
      <c r="G7" s="13">
        <f>'TAM Automático'!G9</f>
        <v>2.4859663191659987E-2</v>
      </c>
      <c r="H7" s="13">
        <f>'TAM Automático'!H9</f>
        <v>3.3702677746999074E-2</v>
      </c>
      <c r="I7" s="13">
        <f>'TAM Automático'!I9</f>
        <v>3.2801822323462418E-2</v>
      </c>
      <c r="J7" s="13">
        <f>'TAM Automático'!J9</f>
        <v>3.9031163221228016E-2</v>
      </c>
      <c r="K7" s="13">
        <f>'TAM Automático'!K9</f>
        <v>4.0210330961954845E-2</v>
      </c>
      <c r="L7" s="13">
        <f>'TAM Automático'!L9</f>
        <v>4.1537986411365038E-2</v>
      </c>
      <c r="M7" s="13">
        <f>'TAM Automático'!M9</f>
        <v>4.2126535053629725E-2</v>
      </c>
      <c r="N7" s="13">
        <f>'TAM Automático'!N9</f>
        <v>3.8839494618624244E-2</v>
      </c>
      <c r="O7" s="13">
        <f>'TAM Automático'!O9</f>
        <v>3.6234177215189879E-2</v>
      </c>
      <c r="P7" s="13">
        <f>'TAM Automático'!P9</f>
        <v>4.220932057115958E-2</v>
      </c>
    </row>
    <row r="9" spans="2:19" s="18" customFormat="1" ht="29.25" customHeight="1" x14ac:dyDescent="0.3">
      <c r="C9" s="19" t="s">
        <v>49</v>
      </c>
    </row>
    <row r="10" spans="2:19" ht="16.2" thickBot="1" x14ac:dyDescent="0.35">
      <c r="C10" s="3"/>
      <c r="D10" s="42">
        <f>D5</f>
        <v>43862</v>
      </c>
      <c r="E10" s="42">
        <f t="shared" ref="E10:P10" si="0">E5</f>
        <v>43891</v>
      </c>
      <c r="F10" s="42">
        <f t="shared" si="0"/>
        <v>43922</v>
      </c>
      <c r="G10" s="42">
        <f t="shared" si="0"/>
        <v>43952</v>
      </c>
      <c r="H10" s="42">
        <f t="shared" si="0"/>
        <v>43983</v>
      </c>
      <c r="I10" s="42">
        <f t="shared" si="0"/>
        <v>44013</v>
      </c>
      <c r="J10" s="42">
        <f t="shared" si="0"/>
        <v>44044</v>
      </c>
      <c r="K10" s="42">
        <f t="shared" si="0"/>
        <v>44075</v>
      </c>
      <c r="L10" s="42">
        <f t="shared" si="0"/>
        <v>44105</v>
      </c>
      <c r="M10" s="42">
        <f t="shared" si="0"/>
        <v>44136</v>
      </c>
      <c r="N10" s="42">
        <f t="shared" si="0"/>
        <v>44166</v>
      </c>
      <c r="O10" s="42">
        <f t="shared" si="0"/>
        <v>44197</v>
      </c>
      <c r="P10" s="42">
        <f t="shared" si="0"/>
        <v>44228</v>
      </c>
    </row>
    <row r="11" spans="2:19" ht="15.6" x14ac:dyDescent="0.3">
      <c r="C11" s="12" t="s">
        <v>37</v>
      </c>
      <c r="D11" s="13">
        <f>IF(Leche!$D$29=$R$11,'TAM Automático'!D13,'TAM Automático'!D18)</f>
        <v>0.97592531935800853</v>
      </c>
      <c r="E11" s="13">
        <f>IF(Leche!$D$29=$R$11,'TAM Automático'!E13,'TAM Automático'!E18)</f>
        <v>0.98252925148260939</v>
      </c>
      <c r="F11" s="13">
        <f>IF(Leche!$D$29=$R$11,'TAM Automático'!F13,'TAM Automático'!F18)</f>
        <v>0.98409836065573775</v>
      </c>
      <c r="G11" s="13">
        <f>IF(Leche!$D$29=$R$11,'TAM Automático'!G13,'TAM Automático'!G18)</f>
        <v>0.98423566878980884</v>
      </c>
      <c r="H11" s="13">
        <f>IF(Leche!$D$29=$R$11,'TAM Automático'!H13,'TAM Automático'!H18)</f>
        <v>0.98112915699922654</v>
      </c>
      <c r="I11" s="13">
        <f>IF(Leche!$D$29=$R$11,'TAM Automático'!I13,'TAM Automático'!I18)</f>
        <v>0.98432318359963811</v>
      </c>
      <c r="J11" s="13">
        <f>IF(Leche!$D$29=$R$11,'TAM Automático'!J13,'TAM Automático'!J18)</f>
        <v>0.97667593450725987</v>
      </c>
      <c r="K11" s="13">
        <f>IF(Leche!$D$29=$R$11,'TAM Automático'!K13,'TAM Automático'!K18)</f>
        <v>0.98073663122206811</v>
      </c>
      <c r="L11" s="13">
        <f>IF(Leche!$D$29=$R$11,'TAM Automático'!L13,'TAM Automático'!L18)</f>
        <v>0.98057354301572619</v>
      </c>
      <c r="M11" s="13">
        <f>IF(Leche!$D$29=$R$11,'TAM Automático'!M13,'TAM Automático'!M18)</f>
        <v>0.97861379956290973</v>
      </c>
      <c r="N11" s="13">
        <f>IF(Leche!$D$29=$R$11,'TAM Automático'!N13,'TAM Automático'!N18)</f>
        <v>0.98480148883374685</v>
      </c>
      <c r="O11" s="13">
        <f>IF(Leche!$D$29=$R$11,'TAM Automático'!O13,'TAM Automático'!O18)</f>
        <v>0.98081800887761572</v>
      </c>
      <c r="P11" s="13">
        <f>IF(Leche!$D$29=$R$11,'TAM Automático'!P13,'TAM Automático'!P18)</f>
        <v>0.97688222430490479</v>
      </c>
      <c r="R11">
        <v>1</v>
      </c>
      <c r="S11" s="19" t="s">
        <v>48</v>
      </c>
    </row>
    <row r="12" spans="2:19" ht="15.6" x14ac:dyDescent="0.3">
      <c r="C12" s="12" t="s">
        <v>38</v>
      </c>
      <c r="D12" s="13" t="e">
        <f>IF(Leche!$D$29=$R$11,'TAM Automático'!D14,'TAM Automático'!D19)</f>
        <v>#N/A</v>
      </c>
      <c r="E12" s="13">
        <f>IF(Leche!$D$29=$R$11,'TAM Automático'!E14,'TAM Automático'!E19)</f>
        <v>1.7470748517390607E-2</v>
      </c>
      <c r="F12" s="13">
        <f>IF(Leche!$D$29=$R$11,'TAM Automático'!F14,'TAM Automático'!F19)</f>
        <v>1.5901639344262294E-2</v>
      </c>
      <c r="G12" s="13">
        <f>IF(Leche!$D$29=$R$11,'TAM Automático'!G14,'TAM Automático'!G19)</f>
        <v>1.5764331210191083E-2</v>
      </c>
      <c r="H12" s="13">
        <f>IF(Leche!$D$29=$R$11,'TAM Automático'!H14,'TAM Automático'!H19)</f>
        <v>1.8870843000773393E-2</v>
      </c>
      <c r="I12" s="13">
        <f>IF(Leche!$D$29=$R$11,'TAM Automático'!I14,'TAM Automático'!I19)</f>
        <v>1.5676816400361771E-2</v>
      </c>
      <c r="J12" s="13">
        <f>IF(Leche!$D$29=$R$11,'TAM Automático'!J14,'TAM Automático'!J19)</f>
        <v>2.3324065492740194E-2</v>
      </c>
      <c r="K12" s="13">
        <f>IF(Leche!$D$29=$R$11,'TAM Automático'!K14,'TAM Automático'!K19)</f>
        <v>1.9263368777931885E-2</v>
      </c>
      <c r="L12" s="13">
        <f>IF(Leche!$D$29=$R$11,'TAM Automático'!L14,'TAM Automático'!L19)</f>
        <v>1.942645698427382E-2</v>
      </c>
      <c r="M12" s="13">
        <f>IF(Leche!$D$29=$R$11,'TAM Automático'!M14,'TAM Automático'!M19)</f>
        <v>2.138620043709023E-2</v>
      </c>
      <c r="N12" s="13">
        <f>IF(Leche!$D$29=$R$11,'TAM Automático'!N14,'TAM Automático'!N19)</f>
        <v>1.5198511166253101E-2</v>
      </c>
      <c r="O12" s="13">
        <f>IF(Leche!$D$29=$R$11,'TAM Automático'!O14,'TAM Automático'!O19)</f>
        <v>1.9181991122384275E-2</v>
      </c>
      <c r="P12" s="13">
        <f>IF(Leche!$D$29=$R$11,'TAM Automático'!P14,'TAM Automático'!P19)</f>
        <v>2.3117775695095284E-2</v>
      </c>
      <c r="R12">
        <v>2</v>
      </c>
      <c r="S12" s="19" t="s">
        <v>47</v>
      </c>
    </row>
    <row r="14" spans="2:19" s="18" customFormat="1" ht="29.25" customHeight="1" x14ac:dyDescent="0.3">
      <c r="C14" s="19" t="s">
        <v>51</v>
      </c>
    </row>
    <row r="15" spans="2:19" ht="16.2" thickBot="1" x14ac:dyDescent="0.35">
      <c r="C15" s="3"/>
      <c r="D15" s="42">
        <f>D10</f>
        <v>43862</v>
      </c>
      <c r="E15" s="42">
        <f t="shared" ref="E15:P15" si="1">E10</f>
        <v>43891</v>
      </c>
      <c r="F15" s="42">
        <f t="shared" si="1"/>
        <v>43922</v>
      </c>
      <c r="G15" s="42">
        <f t="shared" si="1"/>
        <v>43952</v>
      </c>
      <c r="H15" s="42">
        <f t="shared" si="1"/>
        <v>43983</v>
      </c>
      <c r="I15" s="42">
        <f t="shared" si="1"/>
        <v>44013</v>
      </c>
      <c r="J15" s="42">
        <f t="shared" si="1"/>
        <v>44044</v>
      </c>
      <c r="K15" s="42">
        <f t="shared" si="1"/>
        <v>44075</v>
      </c>
      <c r="L15" s="42">
        <f t="shared" si="1"/>
        <v>44105</v>
      </c>
      <c r="M15" s="42">
        <f t="shared" si="1"/>
        <v>44136</v>
      </c>
      <c r="N15" s="42">
        <f t="shared" si="1"/>
        <v>44166</v>
      </c>
      <c r="O15" s="42">
        <f t="shared" si="1"/>
        <v>44197</v>
      </c>
      <c r="P15" s="42">
        <f t="shared" si="1"/>
        <v>44228</v>
      </c>
      <c r="R15">
        <v>1</v>
      </c>
      <c r="S15" s="19" t="s">
        <v>24</v>
      </c>
    </row>
    <row r="16" spans="2:19" ht="15.6" x14ac:dyDescent="0.3">
      <c r="C16" s="12" t="s">
        <v>37</v>
      </c>
      <c r="D16" s="13">
        <f>IF(Leche!$N$29=$R$15,'TAM Automático'!D23,IF(Leche!$N$29=$R$16,'TAM Automático'!D28,'TAM Automático'!D33))</f>
        <v>0.93986171410194563</v>
      </c>
      <c r="E16" s="13">
        <f>IF(Leche!$N$29=$R$15,'TAM Automático'!E23,IF(Leche!$N$29=$R$16,'TAM Automático'!E28,'TAM Automático'!E33))</f>
        <v>0.97070063694267505</v>
      </c>
      <c r="F16" s="13">
        <f>IF(Leche!$N$29=$R$15,'TAM Automático'!F23,IF(Leche!$N$29=$R$16,'TAM Automático'!F28,'TAM Automático'!F33))</f>
        <v>0.97030185004868552</v>
      </c>
      <c r="G16" s="13">
        <f>IF(Leche!$N$29=$R$15,'TAM Automático'!G23,IF(Leche!$N$29=$R$16,'TAM Automático'!G28,'TAM Automático'!G33))</f>
        <v>0.97561361836896277</v>
      </c>
      <c r="H16" s="13">
        <f>IF(Leche!$N$29=$R$15,'TAM Automático'!H23,IF(Leche!$N$29=$R$16,'TAM Automático'!H28,'TAM Automático'!H33))</f>
        <v>0.95624443785226931</v>
      </c>
      <c r="I16" s="13">
        <f>IF(Leche!$N$29=$R$15,'TAM Automático'!I23,IF(Leche!$N$29=$R$16,'TAM Automático'!I28,'TAM Automático'!I33))</f>
        <v>0.95600701549254596</v>
      </c>
      <c r="J16" s="13">
        <f>IF(Leche!$N$29=$R$15,'TAM Automático'!J23,IF(Leche!$N$29=$R$16,'TAM Automático'!J28,'TAM Automático'!J33))</f>
        <v>0.9638152914458743</v>
      </c>
      <c r="K16" s="13">
        <f>IF(Leche!$N$29=$R$15,'TAM Automático'!K23,IF(Leche!$N$29=$R$16,'TAM Automático'!K28,'TAM Automático'!K33))</f>
        <v>0.95217060167555223</v>
      </c>
      <c r="L16" s="13">
        <f>IF(Leche!$N$29=$R$15,'TAM Automático'!L23,IF(Leche!$N$29=$R$16,'TAM Automático'!L28,'TAM Automático'!L33))</f>
        <v>0.95720250521920658</v>
      </c>
      <c r="M16" s="13">
        <f>IF(Leche!$N$29=$R$15,'TAM Automático'!M23,IF(Leche!$N$29=$R$16,'TAM Automático'!M28,'TAM Automático'!M33))</f>
        <v>0.95841092489137181</v>
      </c>
      <c r="N16" s="13">
        <f>IF(Leche!$N$29=$R$15,'TAM Automático'!N23,IF(Leche!$N$29=$R$16,'TAM Automático'!N28,'TAM Automático'!N33))</f>
        <v>0.94808995686999376</v>
      </c>
      <c r="O16" s="13">
        <f>IF(Leche!$N$29=$R$15,'TAM Automático'!O23,IF(Leche!$N$29=$R$16,'TAM Automático'!O28,'TAM Automático'!O33))</f>
        <v>0.95176997990415835</v>
      </c>
      <c r="P16" s="13">
        <f>IF(Leche!$N$29=$R$15,'TAM Automático'!P23,IF(Leche!$N$29=$R$16,'TAM Automático'!P28,'TAM Automático'!P33))</f>
        <v>0.95275590551181111</v>
      </c>
      <c r="R16">
        <v>2</v>
      </c>
      <c r="S16" s="7" t="s">
        <v>29</v>
      </c>
    </row>
    <row r="17" spans="2:19" ht="15.6" x14ac:dyDescent="0.3">
      <c r="C17" s="12" t="s">
        <v>38</v>
      </c>
      <c r="D17" s="13">
        <f>IF(Leche!$N$29=$R$15,'TAM Automático'!D24,IF(Leche!$N$29=$R$16,'TAM Automático'!D29,'TAM Automático'!D34))</f>
        <v>6.0138285898054346E-2</v>
      </c>
      <c r="E17" s="13">
        <f>IF(Leche!$N$29=$R$15,'TAM Automático'!E24,IF(Leche!$N$29=$R$16,'TAM Automático'!E29,'TAM Automático'!E34))</f>
        <v>2.9299363057324841E-2</v>
      </c>
      <c r="F17" s="13">
        <f>IF(Leche!$N$29=$R$15,'TAM Automático'!F24,IF(Leche!$N$29=$R$16,'TAM Automático'!F29,'TAM Automático'!F34))</f>
        <v>2.969814995131451E-2</v>
      </c>
      <c r="G17" s="13">
        <f>IF(Leche!$N$29=$R$15,'TAM Automático'!G24,IF(Leche!$N$29=$R$16,'TAM Automático'!G29,'TAM Automático'!G34))</f>
        <v>2.4386381631037214E-2</v>
      </c>
      <c r="H17" s="13">
        <f>IF(Leche!$N$29=$R$15,'TAM Automático'!H24,IF(Leche!$N$29=$R$16,'TAM Automático'!H29,'TAM Automático'!H34))</f>
        <v>4.3755562147730645E-2</v>
      </c>
      <c r="I17" s="13">
        <f>IF(Leche!$N$29=$R$15,'TAM Automático'!I24,IF(Leche!$N$29=$R$16,'TAM Automático'!I29,'TAM Automático'!I34))</f>
        <v>4.399298450745396E-2</v>
      </c>
      <c r="J17" s="13">
        <f>IF(Leche!$N$29=$R$15,'TAM Automático'!J24,IF(Leche!$N$29=$R$16,'TAM Automático'!J29,'TAM Automático'!J34))</f>
        <v>3.6184708554125665E-2</v>
      </c>
      <c r="K17" s="13">
        <f>IF(Leche!$N$29=$R$15,'TAM Automático'!K24,IF(Leche!$N$29=$R$16,'TAM Automático'!K29,'TAM Automático'!K34))</f>
        <v>4.7829398324447839E-2</v>
      </c>
      <c r="L17" s="13">
        <f>IF(Leche!$N$29=$R$15,'TAM Automático'!L24,IF(Leche!$N$29=$R$16,'TAM Automático'!L29,'TAM Automático'!L34))</f>
        <v>4.2797494780793317E-2</v>
      </c>
      <c r="M17" s="13">
        <f>IF(Leche!$N$29=$R$15,'TAM Automático'!M24,IF(Leche!$N$29=$R$16,'TAM Automático'!M29,'TAM Automático'!M34))</f>
        <v>4.1589075108628186E-2</v>
      </c>
      <c r="N17" s="13">
        <f>IF(Leche!$N$29=$R$15,'TAM Automático'!N24,IF(Leche!$N$29=$R$16,'TAM Automático'!N29,'TAM Automático'!N34))</f>
        <v>5.1910043130006162E-2</v>
      </c>
      <c r="O17" s="13">
        <f>IF(Leche!$N$29=$R$15,'TAM Automático'!O24,IF(Leche!$N$29=$R$16,'TAM Automático'!O29,'TAM Automático'!O34))</f>
        <v>4.8230020095841708E-2</v>
      </c>
      <c r="P17" s="13">
        <f>IF(Leche!$N$29=$R$15,'TAM Automático'!P24,IF(Leche!$N$29=$R$16,'TAM Automático'!P29,'TAM Automático'!P34))</f>
        <v>4.7244094488188983E-2</v>
      </c>
      <c r="R17">
        <v>2</v>
      </c>
      <c r="S17" s="7" t="s">
        <v>34</v>
      </c>
    </row>
    <row r="19" spans="2:19" s="18" customFormat="1" ht="29.25" customHeight="1" x14ac:dyDescent="0.3">
      <c r="C19" s="19"/>
    </row>
    <row r="20" spans="2:19" ht="15.6" x14ac:dyDescent="0.3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6" x14ac:dyDescent="0.3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6" x14ac:dyDescent="0.3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6" x14ac:dyDescent="0.3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">
      <c r="B24" s="23"/>
      <c r="C24" s="27" t="s">
        <v>52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</row>
    <row r="25" spans="2:19" ht="15.6" x14ac:dyDescent="0.3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6" x14ac:dyDescent="0.3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6" x14ac:dyDescent="0.3">
      <c r="B27" s="18"/>
      <c r="C27" s="19" t="s">
        <v>43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2" thickBot="1" x14ac:dyDescent="0.35">
      <c r="C28" s="3"/>
      <c r="D28" s="42">
        <f>D5</f>
        <v>43862</v>
      </c>
      <c r="E28" s="42">
        <f t="shared" ref="E28:P28" si="2">E5</f>
        <v>43891</v>
      </c>
      <c r="F28" s="42">
        <f t="shared" si="2"/>
        <v>43922</v>
      </c>
      <c r="G28" s="42">
        <f t="shared" si="2"/>
        <v>43952</v>
      </c>
      <c r="H28" s="42">
        <f t="shared" si="2"/>
        <v>43983</v>
      </c>
      <c r="I28" s="42">
        <f t="shared" si="2"/>
        <v>44013</v>
      </c>
      <c r="J28" s="42">
        <f t="shared" si="2"/>
        <v>44044</v>
      </c>
      <c r="K28" s="42">
        <f t="shared" si="2"/>
        <v>44075</v>
      </c>
      <c r="L28" s="42">
        <f t="shared" si="2"/>
        <v>44105</v>
      </c>
      <c r="M28" s="42">
        <f t="shared" si="2"/>
        <v>44136</v>
      </c>
      <c r="N28" s="42">
        <f t="shared" si="2"/>
        <v>44166</v>
      </c>
      <c r="O28" s="42">
        <f t="shared" si="2"/>
        <v>44197</v>
      </c>
      <c r="P28" s="42">
        <f t="shared" si="2"/>
        <v>44228</v>
      </c>
    </row>
    <row r="29" spans="2:19" ht="15.6" x14ac:dyDescent="0.3">
      <c r="C29" s="12" t="s">
        <v>37</v>
      </c>
      <c r="D29" s="13">
        <f>'TAM Automático'!D41</f>
        <v>0.94621790423317143</v>
      </c>
      <c r="E29" s="13">
        <f>'TAM Automático'!E41</f>
        <v>0.96277700831024937</v>
      </c>
      <c r="F29" s="13">
        <f>'TAM Automático'!F41</f>
        <v>0.97336350974930363</v>
      </c>
      <c r="G29" s="13">
        <f>'TAM Automático'!G41</f>
        <v>0.96734762223710646</v>
      </c>
      <c r="H29" s="13">
        <f>'TAM Automático'!H41</f>
        <v>0.96112556929082626</v>
      </c>
      <c r="I29" s="13">
        <f>'TAM Automático'!I41</f>
        <v>0.9545089213952741</v>
      </c>
      <c r="J29" s="13">
        <f>'TAM Automático'!J41</f>
        <v>0.95604572532603449</v>
      </c>
      <c r="K29" s="13">
        <f>'TAM Automático'!K41</f>
        <v>0.95536005213424569</v>
      </c>
      <c r="L29" s="13">
        <f>'TAM Automático'!L41</f>
        <v>0.95776255707762559</v>
      </c>
      <c r="M29" s="13">
        <f>'TAM Automático'!M41</f>
        <v>0.95739723747711758</v>
      </c>
      <c r="N29" s="13">
        <f>'TAM Automático'!N41</f>
        <v>0.96014613085353706</v>
      </c>
      <c r="O29" s="13">
        <f>'TAM Automático'!O41</f>
        <v>0.9524620889418981</v>
      </c>
      <c r="P29" s="13">
        <f>'TAM Automático'!P41</f>
        <v>0.95605320761070889</v>
      </c>
    </row>
    <row r="30" spans="2:19" ht="15.6" x14ac:dyDescent="0.3">
      <c r="C30" s="12" t="s">
        <v>38</v>
      </c>
      <c r="D30" s="13">
        <f>'TAM Automático'!D42</f>
        <v>5.3782095766828596E-2</v>
      </c>
      <c r="E30" s="13">
        <f>'TAM Automático'!E42</f>
        <v>3.7222991689750691E-2</v>
      </c>
      <c r="F30" s="13">
        <f>'TAM Automático'!F42</f>
        <v>2.6636490250696379E-2</v>
      </c>
      <c r="G30" s="13">
        <f>'TAM Automático'!G42</f>
        <v>3.2652377762893502E-2</v>
      </c>
      <c r="H30" s="13">
        <f>'TAM Automático'!H42</f>
        <v>3.8874430709173714E-2</v>
      </c>
      <c r="I30" s="13">
        <f>'TAM Automático'!I42</f>
        <v>4.5491078604725926E-2</v>
      </c>
      <c r="J30" s="13">
        <f>'TAM Automático'!J42</f>
        <v>4.3954274673965545E-2</v>
      </c>
      <c r="K30" s="13">
        <f>'TAM Automático'!K42</f>
        <v>4.4639947865754322E-2</v>
      </c>
      <c r="L30" s="13">
        <f>'TAM Automático'!L42</f>
        <v>4.2237442922374434E-2</v>
      </c>
      <c r="M30" s="13">
        <f>'TAM Automático'!M42</f>
        <v>4.2602762522882344E-2</v>
      </c>
      <c r="N30" s="13">
        <f>'TAM Automático'!N42</f>
        <v>3.9853869146462967E-2</v>
      </c>
      <c r="O30" s="13">
        <f>'TAM Automático'!O42</f>
        <v>4.7537911058101893E-2</v>
      </c>
      <c r="P30" s="13">
        <f>'TAM Automático'!P42</f>
        <v>4.3946792389291126E-2</v>
      </c>
    </row>
    <row r="32" spans="2:19" ht="15.6" x14ac:dyDescent="0.3">
      <c r="B32" s="18"/>
      <c r="C32" s="19" t="s">
        <v>49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2" thickBot="1" x14ac:dyDescent="0.35">
      <c r="C33" s="3"/>
      <c r="D33" s="42">
        <f>D28</f>
        <v>43862</v>
      </c>
      <c r="E33" s="42">
        <f t="shared" ref="E33:P33" si="3">E28</f>
        <v>43891</v>
      </c>
      <c r="F33" s="42">
        <f t="shared" si="3"/>
        <v>43922</v>
      </c>
      <c r="G33" s="42">
        <f t="shared" si="3"/>
        <v>43952</v>
      </c>
      <c r="H33" s="42">
        <f t="shared" si="3"/>
        <v>43983</v>
      </c>
      <c r="I33" s="42">
        <f t="shared" si="3"/>
        <v>44013</v>
      </c>
      <c r="J33" s="42">
        <f t="shared" si="3"/>
        <v>44044</v>
      </c>
      <c r="K33" s="42">
        <f t="shared" si="3"/>
        <v>44075</v>
      </c>
      <c r="L33" s="42">
        <f t="shared" si="3"/>
        <v>44105</v>
      </c>
      <c r="M33" s="42">
        <f t="shared" si="3"/>
        <v>44136</v>
      </c>
      <c r="N33" s="42">
        <f t="shared" si="3"/>
        <v>44166</v>
      </c>
      <c r="O33" s="42">
        <f t="shared" si="3"/>
        <v>44197</v>
      </c>
      <c r="P33" s="42">
        <f t="shared" si="3"/>
        <v>44228</v>
      </c>
    </row>
    <row r="34" spans="2:20" ht="15.6" x14ac:dyDescent="0.3">
      <c r="C34" s="12" t="s">
        <v>37</v>
      </c>
      <c r="D34" s="13">
        <f>IF(Derivados!$D$29=$R$34,'TAM Automático'!D46,'TAM Automático'!D51)</f>
        <v>0.95440084835630967</v>
      </c>
      <c r="E34" s="13">
        <f>IF(Derivados!$D$29=$R$34,'TAM Automático'!E46,'TAM Automático'!E51)</f>
        <v>0.97199859992999649</v>
      </c>
      <c r="F34" s="13">
        <f>IF(Derivados!$D$29=$R$34,'TAM Automático'!F46,'TAM Automático'!F51)</f>
        <v>0.9779696862883327</v>
      </c>
      <c r="G34" s="13">
        <f>IF(Derivados!$D$29=$R$34,'TAM Automático'!G46,'TAM Automático'!G51)</f>
        <v>0.9762430001696929</v>
      </c>
      <c r="H34" s="13">
        <f>IF(Derivados!$D$29=$R$34,'TAM Automático'!H46,'TAM Automático'!H51)</f>
        <v>0.97207996035023958</v>
      </c>
      <c r="I34" s="13">
        <f>IF(Derivados!$D$29=$R$34,'TAM Automático'!I46,'TAM Automático'!I51)</f>
        <v>0.96630310923001794</v>
      </c>
      <c r="J34" s="13">
        <f>IF(Derivados!$D$29=$R$34,'TAM Automático'!J46,'TAM Automático'!J51)</f>
        <v>0.97079573420836751</v>
      </c>
      <c r="K34" s="13">
        <f>IF(Derivados!$D$29=$R$34,'TAM Automático'!K46,'TAM Automático'!K51)</f>
        <v>0.97070991229521753</v>
      </c>
      <c r="L34" s="13">
        <f>IF(Derivados!$D$29=$R$34,'TAM Automático'!L46,'TAM Automático'!L51)</f>
        <v>0.97017139090309823</v>
      </c>
      <c r="M34" s="13">
        <f>IF(Derivados!$D$29=$R$34,'TAM Automático'!M46,'TAM Automático'!M51)</f>
        <v>0.96974281391830564</v>
      </c>
      <c r="N34" s="13">
        <f>IF(Derivados!$D$29=$R$34,'TAM Automático'!N46,'TAM Automático'!N51)</f>
        <v>0.97236180904522618</v>
      </c>
      <c r="O34" s="13">
        <f>IF(Derivados!$D$29=$R$34,'TAM Automático'!O46,'TAM Automático'!O51)</f>
        <v>0.96385129347267429</v>
      </c>
      <c r="P34" s="13">
        <f>IF(Derivados!$D$29=$R$34,'TAM Automático'!P46,'TAM Automático'!P51)</f>
        <v>0.96657617916525285</v>
      </c>
      <c r="R34">
        <v>1</v>
      </c>
      <c r="S34" s="19" t="s">
        <v>48</v>
      </c>
    </row>
    <row r="35" spans="2:20" ht="15.6" x14ac:dyDescent="0.3">
      <c r="C35" s="12" t="s">
        <v>38</v>
      </c>
      <c r="D35" s="13">
        <f>IF(Derivados!$D$29=$R$34,'TAM Automático'!D47,'TAM Automático'!D52)</f>
        <v>4.5599151643690355E-2</v>
      </c>
      <c r="E35" s="13">
        <f>IF(Derivados!$D$29=$R$34,'TAM Automático'!E47,'TAM Automático'!E52)</f>
        <v>2.8001400070003502E-2</v>
      </c>
      <c r="F35" s="13">
        <f>IF(Derivados!$D$29=$R$34,'TAM Automático'!F47,'TAM Automático'!F52)</f>
        <v>2.2030313711667252E-2</v>
      </c>
      <c r="G35" s="13">
        <f>IF(Derivados!$D$29=$R$34,'TAM Automático'!G47,'TAM Automático'!G52)</f>
        <v>2.3756999830307143E-2</v>
      </c>
      <c r="H35" s="13">
        <f>IF(Derivados!$D$29=$R$34,'TAM Automático'!H47,'TAM Automático'!H52)</f>
        <v>2.7920039649760447E-2</v>
      </c>
      <c r="I35" s="13">
        <f>IF(Derivados!$D$29=$R$34,'TAM Automático'!I47,'TAM Automático'!I52)</f>
        <v>3.3696890769982092E-2</v>
      </c>
      <c r="J35" s="13">
        <f>IF(Derivados!$D$29=$R$34,'TAM Automático'!J47,'TAM Automático'!J52)</f>
        <v>2.9204265791632485E-2</v>
      </c>
      <c r="K35" s="13">
        <f>IF(Derivados!$D$29=$R$34,'TAM Automático'!K47,'TAM Automático'!K52)</f>
        <v>2.9290087704782395E-2</v>
      </c>
      <c r="L35" s="13">
        <f>IF(Derivados!$D$29=$R$34,'TAM Automático'!L47,'TAM Automático'!L52)</f>
        <v>2.9828609096901781E-2</v>
      </c>
      <c r="M35" s="13">
        <f>IF(Derivados!$D$29=$R$34,'TAM Automático'!M47,'TAM Automático'!M52)</f>
        <v>3.0257186081694407E-2</v>
      </c>
      <c r="N35" s="13">
        <f>IF(Derivados!$D$29=$R$34,'TAM Automático'!N47,'TAM Automático'!N52)</f>
        <v>2.7638190954773871E-2</v>
      </c>
      <c r="O35" s="13">
        <f>IF(Derivados!$D$29=$R$34,'TAM Automático'!O47,'TAM Automático'!O52)</f>
        <v>3.6148706527325679E-2</v>
      </c>
      <c r="P35" s="13">
        <f>IF(Derivados!$D$29=$R$34,'TAM Automático'!P47,'TAM Automático'!P52)</f>
        <v>3.3423820834747202E-2</v>
      </c>
      <c r="R35">
        <v>2</v>
      </c>
      <c r="S35" s="19" t="s">
        <v>47</v>
      </c>
    </row>
    <row r="37" spans="2:20" ht="15.6" x14ac:dyDescent="0.3">
      <c r="B37" s="18"/>
      <c r="C37" s="19" t="s">
        <v>51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2" thickBot="1" x14ac:dyDescent="0.35">
      <c r="C38" s="3"/>
      <c r="D38" s="42">
        <f>D33</f>
        <v>43862</v>
      </c>
      <c r="E38" s="42">
        <f t="shared" ref="E38:P38" si="4">E33</f>
        <v>43891</v>
      </c>
      <c r="F38" s="42">
        <f t="shared" si="4"/>
        <v>43922</v>
      </c>
      <c r="G38" s="42">
        <f t="shared" si="4"/>
        <v>43952</v>
      </c>
      <c r="H38" s="42">
        <f t="shared" si="4"/>
        <v>43983</v>
      </c>
      <c r="I38" s="42">
        <f t="shared" si="4"/>
        <v>44013</v>
      </c>
      <c r="J38" s="42">
        <f t="shared" si="4"/>
        <v>44044</v>
      </c>
      <c r="K38" s="42">
        <f t="shared" si="4"/>
        <v>44075</v>
      </c>
      <c r="L38" s="42">
        <f t="shared" si="4"/>
        <v>44105</v>
      </c>
      <c r="M38" s="42">
        <f t="shared" si="4"/>
        <v>44136</v>
      </c>
      <c r="N38" s="42">
        <f t="shared" si="4"/>
        <v>44166</v>
      </c>
      <c r="O38" s="42">
        <f t="shared" si="4"/>
        <v>44197</v>
      </c>
      <c r="P38" s="42">
        <f t="shared" si="4"/>
        <v>44228</v>
      </c>
      <c r="R38">
        <v>1</v>
      </c>
      <c r="S38" s="19" t="s">
        <v>24</v>
      </c>
    </row>
    <row r="39" spans="2:20" ht="15.6" x14ac:dyDescent="0.3">
      <c r="C39" s="12" t="s">
        <v>37</v>
      </c>
      <c r="D39" s="13">
        <f>IF(Derivados!$N$29=$R$38,'TAM Automático'!D56,IF(Derivados!$N$29=$R$39,'TAM Automático'!D61,'TAM Automático'!D66))</f>
        <v>0.92081488042515502</v>
      </c>
      <c r="E39" s="13">
        <f>IF(Derivados!$N$29=$R$38,'TAM Automático'!E56,IF(Derivados!$N$29=$R$39,'TAM Automático'!E61,'TAM Automático'!E66))</f>
        <v>0.94282173836077188</v>
      </c>
      <c r="F39" s="13">
        <f>IF(Derivados!$N$29=$R$38,'TAM Automático'!F56,IF(Derivados!$N$29=$R$39,'TAM Automático'!F61,'TAM Automático'!F66))</f>
        <v>0.95940698905753619</v>
      </c>
      <c r="G39" s="13">
        <f>IF(Derivados!$N$29=$R$38,'TAM Automático'!G56,IF(Derivados!$N$29=$R$39,'TAM Automático'!G61,'TAM Automático'!G66))</f>
        <v>0.9231950844854071</v>
      </c>
      <c r="H39" s="13">
        <f>IF(Derivados!$N$29=$R$38,'TAM Automático'!H56,IF(Derivados!$N$29=$R$39,'TAM Automático'!H61,'TAM Automático'!H66))</f>
        <v>0.9340347361389445</v>
      </c>
      <c r="I39" s="13">
        <f>IF(Derivados!$N$29=$R$38,'TAM Automático'!I56,IF(Derivados!$N$29=$R$39,'TAM Automático'!I61,'TAM Automático'!I66))</f>
        <v>0.92812447150346689</v>
      </c>
      <c r="J39" s="13">
        <f>IF(Derivados!$N$29=$R$38,'TAM Automático'!J56,IF(Derivados!$N$29=$R$39,'TAM Automático'!J61,'TAM Automático'!J66))</f>
        <v>0.92352842528928392</v>
      </c>
      <c r="K39" s="13">
        <f>IF(Derivados!$N$29=$R$38,'TAM Automático'!K56,IF(Derivados!$N$29=$R$39,'TAM Automático'!K61,'TAM Automático'!K66))</f>
        <v>0.9212663683076413</v>
      </c>
      <c r="L39" s="13">
        <f>IF(Derivados!$N$29=$R$38,'TAM Automático'!L56,IF(Derivados!$N$29=$R$39,'TAM Automático'!L61,'TAM Automático'!L66))</f>
        <v>0.92772911051212936</v>
      </c>
      <c r="M39" s="13">
        <f>IF(Derivados!$N$29=$R$38,'TAM Automático'!M56,IF(Derivados!$N$29=$R$39,'TAM Automático'!M61,'TAM Automático'!M66))</f>
        <v>0.92055030094582979</v>
      </c>
      <c r="N39" s="13">
        <f>IF(Derivados!$N$29=$R$38,'TAM Automático'!N56,IF(Derivados!$N$29=$R$39,'TAM Automático'!N61,'TAM Automático'!N66))</f>
        <v>0.94237757397473609</v>
      </c>
      <c r="O39" s="13">
        <f>IF(Derivados!$N$29=$R$38,'TAM Automático'!O56,IF(Derivados!$N$29=$R$39,'TAM Automático'!O61,'TAM Automático'!O66))</f>
        <v>0.91596194503171247</v>
      </c>
      <c r="P39" s="13">
        <f>IF(Derivados!$N$29=$R$38,'TAM Automático'!P56,IF(Derivados!$N$29=$R$39,'TAM Automático'!P61,'TAM Automático'!P66))</f>
        <v>0.92434210526315796</v>
      </c>
      <c r="R39">
        <v>2</v>
      </c>
      <c r="S39" s="7" t="s">
        <v>29</v>
      </c>
    </row>
    <row r="40" spans="2:20" ht="15.6" x14ac:dyDescent="0.3">
      <c r="C40" s="12" t="s">
        <v>38</v>
      </c>
      <c r="D40" s="13">
        <f>IF(Derivados!$N$29=$R$38,'TAM Automático'!D57,IF(Derivados!$N$29=$R$39,'TAM Automático'!D62,'TAM Automático'!D67))</f>
        <v>7.9185119574845003E-2</v>
      </c>
      <c r="E40" s="13">
        <f>IF(Derivados!$N$29=$R$38,'TAM Automático'!E57,IF(Derivados!$N$29=$R$39,'TAM Automático'!E62,'TAM Automático'!E67))</f>
        <v>5.7178261639228185E-2</v>
      </c>
      <c r="F40" s="13">
        <f>IF(Derivados!$N$29=$R$38,'TAM Automático'!F57,IF(Derivados!$N$29=$R$39,'TAM Automático'!F62,'TAM Automático'!F67))</f>
        <v>4.0593010942463821E-2</v>
      </c>
      <c r="G40" s="13">
        <f>IF(Derivados!$N$29=$R$38,'TAM Automático'!G57,IF(Derivados!$N$29=$R$39,'TAM Automático'!G62,'TAM Automático'!G67))</f>
        <v>7.6804915514592925E-2</v>
      </c>
      <c r="H40" s="13">
        <f>IF(Derivados!$N$29=$R$38,'TAM Automático'!H57,IF(Derivados!$N$29=$R$39,'TAM Automático'!H62,'TAM Automático'!H67))</f>
        <v>6.5965263861055445E-2</v>
      </c>
      <c r="I40" s="13">
        <f>IF(Derivados!$N$29=$R$38,'TAM Automático'!I57,IF(Derivados!$N$29=$R$39,'TAM Automático'!I62,'TAM Automático'!I67))</f>
        <v>7.1875528496533059E-2</v>
      </c>
      <c r="J40" s="13">
        <f>IF(Derivados!$N$29=$R$38,'TAM Automático'!J57,IF(Derivados!$N$29=$R$39,'TAM Automático'!J62,'TAM Automático'!J67))</f>
        <v>7.647157471071607E-2</v>
      </c>
      <c r="K40" s="13">
        <f>IF(Derivados!$N$29=$R$38,'TAM Automático'!K57,IF(Derivados!$N$29=$R$39,'TAM Automático'!K62,'TAM Automático'!K67))</f>
        <v>7.8733631692358697E-2</v>
      </c>
      <c r="L40" s="13">
        <f>IF(Derivados!$N$29=$R$38,'TAM Automático'!L57,IF(Derivados!$N$29=$R$39,'TAM Automático'!L62,'TAM Automático'!L67))</f>
        <v>7.2270889487870624E-2</v>
      </c>
      <c r="M40" s="13">
        <f>IF(Derivados!$N$29=$R$38,'TAM Automático'!M57,IF(Derivados!$N$29=$R$39,'TAM Automático'!M62,'TAM Automático'!M67))</f>
        <v>7.944969905417025E-2</v>
      </c>
      <c r="N40" s="13">
        <f>IF(Derivados!$N$29=$R$38,'TAM Automático'!N57,IF(Derivados!$N$29=$R$39,'TAM Automático'!N62,'TAM Automático'!N67))</f>
        <v>5.7622426025263886E-2</v>
      </c>
      <c r="O40" s="13">
        <f>IF(Derivados!$N$29=$R$38,'TAM Automático'!O57,IF(Derivados!$N$29=$R$39,'TAM Automático'!O62,'TAM Automático'!O67))</f>
        <v>8.4038054968287507E-2</v>
      </c>
      <c r="P40" s="13">
        <f>IF(Derivados!$N$29=$R$38,'TAM Automático'!P57,IF(Derivados!$N$29=$R$39,'TAM Automático'!P62,'TAM Automático'!P67))</f>
        <v>7.5657894736842105E-2</v>
      </c>
      <c r="R40">
        <v>2</v>
      </c>
      <c r="S40" s="7" t="s">
        <v>34</v>
      </c>
    </row>
    <row r="42" spans="2:20" x14ac:dyDescent="0.3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zoomScale="80" zoomScaleNormal="8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U53"/>
  <sheetViews>
    <sheetView showGridLines="0" showRowColHeaders="0" zoomScale="95" zoomScaleNormal="95" workbookViewId="0"/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s="22" customFormat="1" ht="18.75" customHeight="1" x14ac:dyDescent="0.3"/>
    <row r="2" s="22" customFormat="1" x14ac:dyDescent="0.3"/>
    <row r="3" s="22" customFormat="1" x14ac:dyDescent="0.3"/>
    <row r="4" s="22" customFormat="1" x14ac:dyDescent="0.3"/>
    <row r="5" s="22" customFormat="1" x14ac:dyDescent="0.3"/>
    <row r="6" s="22" customFormat="1" x14ac:dyDescent="0.3"/>
    <row r="7" s="22" customFormat="1" x14ac:dyDescent="0.3"/>
    <row r="8" s="22" customFormat="1" x14ac:dyDescent="0.3"/>
    <row r="9" s="22" customFormat="1" x14ac:dyDescent="0.3"/>
    <row r="10" s="22" customFormat="1" x14ac:dyDescent="0.3"/>
    <row r="11" s="22" customFormat="1" x14ac:dyDescent="0.3"/>
    <row r="12" s="22" customFormat="1" x14ac:dyDescent="0.3"/>
    <row r="13" s="22" customFormat="1" x14ac:dyDescent="0.3"/>
    <row r="14" s="22" customFormat="1" x14ac:dyDescent="0.3"/>
    <row r="15" s="22" customFormat="1" x14ac:dyDescent="0.3"/>
    <row r="16" s="22" customFormat="1" x14ac:dyDescent="0.3"/>
    <row r="17" spans="1:14" s="22" customFormat="1" x14ac:dyDescent="0.3"/>
    <row r="18" spans="1:14" s="22" customFormat="1" x14ac:dyDescent="0.3"/>
    <row r="19" spans="1:14" s="22" customFormat="1" x14ac:dyDescent="0.3"/>
    <row r="20" spans="1:14" s="22" customFormat="1" x14ac:dyDescent="0.3"/>
    <row r="21" spans="1:14" s="22" customFormat="1" x14ac:dyDescent="0.3"/>
    <row r="22" spans="1:14" s="22" customFormat="1" x14ac:dyDescent="0.3"/>
    <row r="23" spans="1:14" s="22" customForma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25" t="s">
        <v>45</v>
      </c>
      <c r="B28" s="26"/>
      <c r="K28" s="24" t="s">
        <v>46</v>
      </c>
    </row>
    <row r="29" spans="1:14" ht="7.5" customHeight="1" x14ac:dyDescent="0.3">
      <c r="D29" s="17">
        <v>2</v>
      </c>
      <c r="N29" s="17">
        <v>3</v>
      </c>
    </row>
    <row r="30" spans="1:14" ht="18.75" customHeight="1" x14ac:dyDescent="0.3">
      <c r="B30" s="29" t="s">
        <v>53</v>
      </c>
      <c r="K30" s="28" t="s">
        <v>53</v>
      </c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121920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U53"/>
  <sheetViews>
    <sheetView showGridLines="0" showRowColHeaders="0" zoomScale="77" zoomScaleNormal="77" workbookViewId="0"/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s="22" customFormat="1" ht="4.5" customHeight="1" x14ac:dyDescent="0.3"/>
    <row r="2" s="22" customFormat="1" x14ac:dyDescent="0.3"/>
    <row r="3" s="22" customFormat="1" x14ac:dyDescent="0.3"/>
    <row r="4" s="22" customFormat="1" x14ac:dyDescent="0.3"/>
    <row r="5" s="22" customFormat="1" x14ac:dyDescent="0.3"/>
    <row r="6" s="22" customFormat="1" x14ac:dyDescent="0.3"/>
    <row r="7" s="22" customFormat="1" x14ac:dyDescent="0.3"/>
    <row r="8" s="22" customFormat="1" x14ac:dyDescent="0.3"/>
    <row r="9" s="22" customFormat="1" x14ac:dyDescent="0.3"/>
    <row r="10" s="22" customFormat="1" x14ac:dyDescent="0.3"/>
    <row r="11" s="22" customFormat="1" x14ac:dyDescent="0.3"/>
    <row r="12" s="22" customFormat="1" x14ac:dyDescent="0.3"/>
    <row r="13" s="22" customFormat="1" x14ac:dyDescent="0.3"/>
    <row r="14" s="22" customFormat="1" x14ac:dyDescent="0.3"/>
    <row r="15" s="22" customFormat="1" x14ac:dyDescent="0.3"/>
    <row r="16" s="22" customFormat="1" x14ac:dyDescent="0.3"/>
    <row r="17" spans="1:16" s="22" customFormat="1" x14ac:dyDescent="0.3"/>
    <row r="18" spans="1:16" s="22" customFormat="1" x14ac:dyDescent="0.3"/>
    <row r="19" spans="1:16" s="22" customFormat="1" x14ac:dyDescent="0.3"/>
    <row r="20" spans="1:16" s="22" customFormat="1" x14ac:dyDescent="0.3"/>
    <row r="21" spans="1:16" s="22" customFormat="1" x14ac:dyDescent="0.3"/>
    <row r="22" spans="1:16" s="22" customFormat="1" x14ac:dyDescent="0.3"/>
    <row r="23" spans="1:16" s="22" customFormat="1" x14ac:dyDescent="0.3"/>
    <row r="25" spans="1:16" ht="26.25" customHeight="1" x14ac:dyDescent="0.3"/>
    <row r="27" spans="1:16" ht="21" customHeight="1" x14ac:dyDescent="0.3"/>
    <row r="28" spans="1:16" ht="24" customHeight="1" x14ac:dyDescent="0.3">
      <c r="A28" s="25" t="s">
        <v>45</v>
      </c>
      <c r="B28" s="26"/>
      <c r="K28" s="24" t="s">
        <v>46</v>
      </c>
      <c r="P28" t="s">
        <v>85</v>
      </c>
    </row>
    <row r="29" spans="1:16" ht="7.5" customHeight="1" x14ac:dyDescent="0.3">
      <c r="D29" s="17">
        <v>2</v>
      </c>
      <c r="N29" s="17">
        <v>1</v>
      </c>
    </row>
    <row r="30" spans="1:16" ht="18.75" customHeight="1" x14ac:dyDescent="0.3">
      <c r="B30" s="29" t="s">
        <v>53</v>
      </c>
      <c r="K30" s="28" t="s">
        <v>53</v>
      </c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121920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N80"/>
  <sheetViews>
    <sheetView showGridLines="0" showRowColHeaders="0" zoomScale="80" zoomScaleNormal="80" workbookViewId="0"/>
  </sheetViews>
  <sheetFormatPr baseColWidth="10" defaultColWidth="11.44140625" defaultRowHeight="14.4" x14ac:dyDescent="0.3"/>
  <cols>
    <col min="1" max="1" width="5.6640625" style="43" customWidth="1"/>
    <col min="2" max="9" width="11.44140625" style="43"/>
    <col min="10" max="10" width="14.33203125" style="43" customWidth="1"/>
    <col min="11" max="16384" width="11.44140625" style="43"/>
  </cols>
  <sheetData>
    <row r="1" s="22" customFormat="1" ht="18.75" customHeight="1" x14ac:dyDescent="0.3"/>
    <row r="2" s="22" customFormat="1" x14ac:dyDescent="0.3"/>
    <row r="3" s="22" customFormat="1" x14ac:dyDescent="0.3"/>
    <row r="4" s="22" customFormat="1" x14ac:dyDescent="0.3"/>
    <row r="5" s="22" customFormat="1" x14ac:dyDescent="0.3"/>
    <row r="6" s="22" customFormat="1" x14ac:dyDescent="0.3"/>
    <row r="7" s="22" customFormat="1" x14ac:dyDescent="0.3"/>
    <row r="8" s="22" customFormat="1" x14ac:dyDescent="0.3"/>
    <row r="9" s="22" customFormat="1" x14ac:dyDescent="0.3"/>
    <row r="10" s="22" customFormat="1" x14ac:dyDescent="0.3"/>
    <row r="11" s="22" customFormat="1" x14ac:dyDescent="0.3"/>
    <row r="12" s="22" customFormat="1" x14ac:dyDescent="0.3"/>
    <row r="13" s="22" customFormat="1" x14ac:dyDescent="0.3"/>
    <row r="14" s="22" customFormat="1" x14ac:dyDescent="0.3"/>
    <row r="15" s="22" customFormat="1" x14ac:dyDescent="0.3"/>
    <row r="16" s="22" customFormat="1" x14ac:dyDescent="0.3"/>
    <row r="17" spans="1:14" s="22" customFormat="1" x14ac:dyDescent="0.3"/>
    <row r="18" spans="1:14" s="22" customFormat="1" x14ac:dyDescent="0.3"/>
    <row r="19" spans="1:14" s="22" customFormat="1" x14ac:dyDescent="0.3"/>
    <row r="20" spans="1:14" s="22" customFormat="1" x14ac:dyDescent="0.3"/>
    <row r="21" spans="1:14" s="22" customFormat="1" x14ac:dyDescent="0.3"/>
    <row r="22" spans="1:14" s="22" customFormat="1" x14ac:dyDescent="0.3"/>
    <row r="23" spans="1:14" s="22" customForma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5" t="s">
        <v>45</v>
      </c>
      <c r="B28" s="44" t="s">
        <v>45</v>
      </c>
      <c r="K28" s="24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44" t="s">
        <v>84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N80"/>
  <sheetViews>
    <sheetView showGridLines="0" showRowColHeaders="0" zoomScale="80" zoomScaleNormal="80" workbookViewId="0"/>
  </sheetViews>
  <sheetFormatPr baseColWidth="10" defaultColWidth="11.44140625" defaultRowHeight="14.4" x14ac:dyDescent="0.3"/>
  <cols>
    <col min="1" max="1" width="5.6640625" style="43" customWidth="1"/>
    <col min="2" max="9" width="11.44140625" style="43"/>
    <col min="10" max="10" width="14.33203125" style="43" customWidth="1"/>
    <col min="11" max="16384" width="11.44140625" style="43"/>
  </cols>
  <sheetData>
    <row r="1" s="22" customFormat="1" ht="18.75" customHeight="1" x14ac:dyDescent="0.3"/>
    <row r="2" s="22" customFormat="1" x14ac:dyDescent="0.3"/>
    <row r="3" s="22" customFormat="1" x14ac:dyDescent="0.3"/>
    <row r="4" s="22" customFormat="1" x14ac:dyDescent="0.3"/>
    <row r="5" s="22" customFormat="1" x14ac:dyDescent="0.3"/>
    <row r="6" s="22" customFormat="1" x14ac:dyDescent="0.3"/>
    <row r="7" s="22" customFormat="1" x14ac:dyDescent="0.3"/>
    <row r="8" s="22" customFormat="1" x14ac:dyDescent="0.3"/>
    <row r="9" s="22" customFormat="1" x14ac:dyDescent="0.3"/>
    <row r="10" s="22" customFormat="1" x14ac:dyDescent="0.3"/>
    <row r="11" s="22" customFormat="1" x14ac:dyDescent="0.3"/>
    <row r="12" s="22" customFormat="1" x14ac:dyDescent="0.3"/>
    <row r="13" s="22" customFormat="1" x14ac:dyDescent="0.3"/>
    <row r="14" s="22" customFormat="1" x14ac:dyDescent="0.3"/>
    <row r="15" s="22" customFormat="1" x14ac:dyDescent="0.3"/>
    <row r="16" s="22" customFormat="1" x14ac:dyDescent="0.3"/>
    <row r="17" spans="1:14" s="22" customFormat="1" x14ac:dyDescent="0.3"/>
    <row r="18" spans="1:14" s="22" customFormat="1" x14ac:dyDescent="0.3"/>
    <row r="19" spans="1:14" s="22" customFormat="1" x14ac:dyDescent="0.3"/>
    <row r="20" spans="1:14" s="22" customFormat="1" x14ac:dyDescent="0.3"/>
    <row r="21" spans="1:14" s="22" customFormat="1" x14ac:dyDescent="0.3"/>
    <row r="22" spans="1:14" s="22" customFormat="1" x14ac:dyDescent="0.3"/>
    <row r="23" spans="1:14" s="22" customForma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5" t="s">
        <v>45</v>
      </c>
      <c r="B28" s="44" t="s">
        <v>45</v>
      </c>
      <c r="K28" s="24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44" t="s">
        <v>84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34"/>
  <sheetViews>
    <sheetView showGridLines="0" workbookViewId="0">
      <selection activeCell="AD13" sqref="AD13"/>
    </sheetView>
  </sheetViews>
  <sheetFormatPr baseColWidth="10" defaultColWidth="11.44140625" defaultRowHeight="14.4" x14ac:dyDescent="0.3"/>
  <cols>
    <col min="1" max="1" width="3.109375" customWidth="1"/>
    <col min="2" max="2" width="2.6640625" customWidth="1"/>
    <col min="3" max="3" width="4.33203125" style="30" customWidth="1"/>
    <col min="4" max="4" width="90.44140625" customWidth="1"/>
  </cols>
  <sheetData>
    <row r="3" spans="2:9" ht="14.1" customHeight="1" thickBot="1" x14ac:dyDescent="0.35">
      <c r="B3" s="32"/>
      <c r="C3" s="31" t="s">
        <v>54</v>
      </c>
      <c r="F3" s="37" t="s">
        <v>61</v>
      </c>
    </row>
    <row r="4" spans="2:9" x14ac:dyDescent="0.3">
      <c r="F4" s="48" t="s">
        <v>62</v>
      </c>
      <c r="G4" s="49"/>
      <c r="H4" s="49"/>
      <c r="I4" s="50"/>
    </row>
    <row r="5" spans="2:9" s="18" customFormat="1" ht="20.100000000000001" customHeight="1" x14ac:dyDescent="0.3">
      <c r="C5" s="33" t="s">
        <v>55</v>
      </c>
      <c r="D5" s="18" t="s">
        <v>56</v>
      </c>
      <c r="F5" s="51"/>
      <c r="G5" s="52"/>
      <c r="H5" s="52"/>
      <c r="I5" s="53"/>
    </row>
    <row r="6" spans="2:9" s="18" customFormat="1" ht="20.100000000000001" customHeight="1" x14ac:dyDescent="0.3">
      <c r="C6" s="33" t="s">
        <v>57</v>
      </c>
      <c r="D6" s="18" t="s">
        <v>59</v>
      </c>
      <c r="F6" s="51"/>
      <c r="G6" s="52"/>
      <c r="H6" s="52"/>
      <c r="I6" s="53"/>
    </row>
    <row r="7" spans="2:9" s="18" customFormat="1" ht="20.100000000000001" customHeight="1" x14ac:dyDescent="0.3">
      <c r="C7" s="33" t="s">
        <v>58</v>
      </c>
      <c r="D7" s="18" t="s">
        <v>60</v>
      </c>
      <c r="F7" s="51"/>
      <c r="G7" s="52"/>
      <c r="H7" s="52"/>
      <c r="I7" s="53"/>
    </row>
    <row r="8" spans="2:9" s="18" customFormat="1" ht="20.100000000000001" customHeight="1" x14ac:dyDescent="0.3">
      <c r="C8" s="33" t="s">
        <v>63</v>
      </c>
      <c r="D8" s="18" t="s">
        <v>64</v>
      </c>
      <c r="F8" s="51"/>
      <c r="G8" s="52"/>
      <c r="H8" s="52"/>
      <c r="I8" s="53"/>
    </row>
    <row r="9" spans="2:9" ht="20.100000000000001" customHeight="1" x14ac:dyDescent="0.3">
      <c r="C9" s="33" t="s">
        <v>80</v>
      </c>
      <c r="D9" s="18" t="s">
        <v>65</v>
      </c>
      <c r="F9" s="51"/>
      <c r="G9" s="52"/>
      <c r="H9" s="52"/>
      <c r="I9" s="53"/>
    </row>
    <row r="10" spans="2:9" ht="20.100000000000001" customHeight="1" x14ac:dyDescent="0.3">
      <c r="C10" s="33" t="s">
        <v>81</v>
      </c>
      <c r="D10" s="18" t="s">
        <v>82</v>
      </c>
      <c r="F10" s="51"/>
      <c r="G10" s="52"/>
      <c r="H10" s="52"/>
      <c r="I10" s="53"/>
    </row>
    <row r="11" spans="2:9" x14ac:dyDescent="0.3">
      <c r="C11" s="33" t="s">
        <v>83</v>
      </c>
      <c r="D11" s="18" t="s">
        <v>66</v>
      </c>
      <c r="F11" s="51"/>
      <c r="G11" s="52"/>
      <c r="H11" s="52"/>
      <c r="I11" s="53"/>
    </row>
    <row r="12" spans="2:9" ht="15" thickBot="1" x14ac:dyDescent="0.35">
      <c r="F12" s="54"/>
      <c r="G12" s="55"/>
      <c r="H12" s="55"/>
      <c r="I12" s="56"/>
    </row>
    <row r="16" spans="2:9" ht="14.1" customHeight="1" x14ac:dyDescent="0.3">
      <c r="B16" s="32"/>
      <c r="C16" s="31" t="s">
        <v>67</v>
      </c>
    </row>
    <row r="18" spans="3:4" x14ac:dyDescent="0.3">
      <c r="D18" s="34" t="s">
        <v>68</v>
      </c>
    </row>
    <row r="19" spans="3:4" x14ac:dyDescent="0.3">
      <c r="C19" s="33"/>
      <c r="D19" t="s">
        <v>69</v>
      </c>
    </row>
    <row r="20" spans="3:4" x14ac:dyDescent="0.3">
      <c r="C20" s="33"/>
      <c r="D20" t="s">
        <v>70</v>
      </c>
    </row>
    <row r="21" spans="3:4" x14ac:dyDescent="0.3">
      <c r="C21" s="33"/>
      <c r="D21" t="s">
        <v>71</v>
      </c>
    </row>
    <row r="22" spans="3:4" ht="3.75" customHeight="1" x14ac:dyDescent="0.3">
      <c r="C22" s="33"/>
    </row>
    <row r="23" spans="3:4" ht="15.6" x14ac:dyDescent="0.3">
      <c r="C23" s="33"/>
      <c r="D23" s="35" t="s">
        <v>72</v>
      </c>
    </row>
    <row r="24" spans="3:4" x14ac:dyDescent="0.3">
      <c r="C24" s="33"/>
      <c r="D24" s="36" t="s">
        <v>73</v>
      </c>
    </row>
    <row r="27" spans="3:4" x14ac:dyDescent="0.3">
      <c r="D27" s="34" t="s">
        <v>74</v>
      </c>
    </row>
    <row r="28" spans="3:4" x14ac:dyDescent="0.3">
      <c r="D28" t="s">
        <v>75</v>
      </c>
    </row>
    <row r="29" spans="3:4" x14ac:dyDescent="0.3">
      <c r="D29" t="s">
        <v>76</v>
      </c>
    </row>
    <row r="30" spans="3:4" x14ac:dyDescent="0.3">
      <c r="D30" t="s">
        <v>77</v>
      </c>
    </row>
    <row r="33" spans="4:4" x14ac:dyDescent="0.3">
      <c r="D33" s="34" t="s">
        <v>78</v>
      </c>
    </row>
    <row r="34" spans="4:4" x14ac:dyDescent="0.3">
      <c r="D34" t="s">
        <v>79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6:P36"/>
  <sheetViews>
    <sheetView showGridLines="0" showRowColHeaders="0" zoomScale="90" zoomScaleNormal="90" workbookViewId="0"/>
  </sheetViews>
  <sheetFormatPr baseColWidth="10" defaultColWidth="11.44140625" defaultRowHeight="14.4" x14ac:dyDescent="0.3"/>
  <cols>
    <col min="1" max="16384" width="11.44140625" style="43"/>
  </cols>
  <sheetData>
    <row r="6" spans="2:16" x14ac:dyDescent="0.3">
      <c r="B6" s="20" t="s">
        <v>44</v>
      </c>
    </row>
    <row r="7" spans="2:16" ht="7.5" customHeight="1" thickBot="1" x14ac:dyDescent="0.35">
      <c r="B7" s="20"/>
    </row>
    <row r="8" spans="2:16" ht="12.9" customHeight="1" x14ac:dyDescent="0.3">
      <c r="B8" s="57" t="s">
        <v>89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9"/>
    </row>
    <row r="9" spans="2:16" ht="12.9" customHeight="1" x14ac:dyDescent="0.3">
      <c r="B9" s="60"/>
      <c r="C9" s="61"/>
      <c r="D9" s="61"/>
      <c r="E9" s="61"/>
      <c r="F9" s="61"/>
      <c r="G9" s="61"/>
      <c r="H9" s="61"/>
      <c r="I9" s="61"/>
      <c r="J9" s="61"/>
      <c r="K9" s="61"/>
      <c r="L9" s="61"/>
      <c r="M9" s="62"/>
    </row>
    <row r="10" spans="2:16" ht="12.9" customHeight="1" x14ac:dyDescent="0.3">
      <c r="B10" s="60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2"/>
    </row>
    <row r="11" spans="2:16" ht="12.9" customHeight="1" x14ac:dyDescent="0.3">
      <c r="B11" s="60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2"/>
      <c r="P11" s="45"/>
    </row>
    <row r="12" spans="2:16" ht="12.9" customHeight="1" x14ac:dyDescent="0.3">
      <c r="B12" s="60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2"/>
    </row>
    <row r="13" spans="2:16" ht="12.9" customHeight="1" x14ac:dyDescent="0.3">
      <c r="B13" s="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2"/>
    </row>
    <row r="14" spans="2:16" ht="12.9" customHeight="1" x14ac:dyDescent="0.3">
      <c r="B14" s="60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2"/>
    </row>
    <row r="15" spans="2:16" ht="12.9" customHeight="1" x14ac:dyDescent="0.3">
      <c r="B15" s="60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2"/>
    </row>
    <row r="16" spans="2:16" ht="12.9" customHeight="1" x14ac:dyDescent="0.3"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2"/>
    </row>
    <row r="17" spans="2:13" ht="12.9" customHeight="1" x14ac:dyDescent="0.3">
      <c r="B17" s="60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2"/>
    </row>
    <row r="18" spans="2:13" ht="12.9" customHeight="1" x14ac:dyDescent="0.3">
      <c r="B18" s="60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2"/>
    </row>
    <row r="19" spans="2:13" ht="12.9" customHeight="1" x14ac:dyDescent="0.3">
      <c r="B19" s="60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2"/>
    </row>
    <row r="20" spans="2:13" ht="12.9" customHeight="1" x14ac:dyDescent="0.3">
      <c r="B20" s="60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2"/>
    </row>
    <row r="21" spans="2:13" ht="12.9" customHeight="1" x14ac:dyDescent="0.3">
      <c r="B21" s="60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2"/>
    </row>
    <row r="22" spans="2:13" ht="12.9" customHeight="1" x14ac:dyDescent="0.3">
      <c r="B22" s="60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2"/>
    </row>
    <row r="23" spans="2:13" ht="12.9" customHeight="1" x14ac:dyDescent="0.3">
      <c r="B23" s="60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2"/>
    </row>
    <row r="24" spans="2:13" ht="12.9" customHeight="1" x14ac:dyDescent="0.3">
      <c r="B24" s="60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2"/>
    </row>
    <row r="25" spans="2:13" ht="12.9" customHeight="1" x14ac:dyDescent="0.3">
      <c r="B25" s="60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2"/>
    </row>
    <row r="26" spans="2:13" ht="12.9" customHeight="1" x14ac:dyDescent="0.3">
      <c r="B26" s="60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2"/>
    </row>
    <row r="27" spans="2:13" ht="12.9" customHeight="1" x14ac:dyDescent="0.3">
      <c r="B27" s="60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2"/>
    </row>
    <row r="28" spans="2:13" ht="12.9" customHeight="1" x14ac:dyDescent="0.3">
      <c r="B28" s="60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2"/>
    </row>
    <row r="29" spans="2:13" ht="12.9" customHeight="1" x14ac:dyDescent="0.3">
      <c r="B29" s="60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2"/>
    </row>
    <row r="30" spans="2:13" ht="12.9" customHeight="1" x14ac:dyDescent="0.3">
      <c r="B30" s="60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2"/>
    </row>
    <row r="31" spans="2:13" ht="12.9" customHeight="1" x14ac:dyDescent="0.3">
      <c r="B31" s="60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2"/>
    </row>
    <row r="32" spans="2:13" ht="12.9" customHeight="1" x14ac:dyDescent="0.3">
      <c r="B32" s="60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2"/>
    </row>
    <row r="33" spans="2:13" ht="12.9" customHeight="1" x14ac:dyDescent="0.3">
      <c r="B33" s="60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2"/>
    </row>
    <row r="34" spans="2:13" ht="12.9" customHeight="1" x14ac:dyDescent="0.3">
      <c r="B34" s="60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2"/>
    </row>
    <row r="35" spans="2:13" ht="12.9" customHeight="1" x14ac:dyDescent="0.3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2"/>
    </row>
    <row r="36" spans="2:13" ht="12.9" customHeight="1" thickBot="1" x14ac:dyDescent="0.35">
      <c r="B36" s="63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5"/>
    </row>
  </sheetData>
  <mergeCells count="1">
    <mergeCell ref="B8:M36"/>
  </mergeCells>
  <pageMargins left="0.25" right="0.25" top="0.75" bottom="0.75" header="0.3" footer="0.3"/>
  <pageSetup paperSize="9" scale="62" orientation="portrait" r:id="rId1"/>
  <colBreaks count="1" manualBreakCount="1">
    <brk id="14" max="3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AN414"/>
  <sheetViews>
    <sheetView zoomScale="60" zoomScaleNormal="60" workbookViewId="0">
      <selection activeCell="P12" sqref="P12"/>
    </sheetView>
  </sheetViews>
  <sheetFormatPr baseColWidth="10" defaultColWidth="11.44140625" defaultRowHeight="14.4" x14ac:dyDescent="0.3"/>
  <cols>
    <col min="1" max="1" width="38.44140625" bestFit="1" customWidth="1"/>
    <col min="2" max="2" width="9.44140625" style="43" bestFit="1" customWidth="1"/>
    <col min="3" max="4" width="11.44140625" style="43"/>
    <col min="5" max="5" width="8.44140625" style="43" bestFit="1" customWidth="1"/>
    <col min="6" max="6" width="8.88671875" style="43" bestFit="1" customWidth="1"/>
    <col min="7" max="15" width="11.44140625" style="43"/>
    <col min="16" max="16" width="10.88671875" style="43"/>
    <col min="17" max="17" width="11.44140625" style="43"/>
    <col min="18" max="21" width="10.88671875" style="43"/>
    <col min="22" max="22" width="11.44140625" style="43"/>
    <col min="23" max="23" width="10.88671875" style="43"/>
    <col min="24" max="36" width="11.44140625" style="43"/>
    <col min="37" max="37" width="11.44140625" style="46"/>
    <col min="38" max="38" width="11.44140625" style="43"/>
    <col min="39" max="39" width="2.5546875" customWidth="1"/>
    <col min="40" max="40" width="4.6640625" style="2" customWidth="1"/>
    <col min="41" max="41" width="2.5546875" customWidth="1"/>
  </cols>
  <sheetData>
    <row r="1" spans="1:38" x14ac:dyDescent="0.3">
      <c r="A1" t="s">
        <v>0</v>
      </c>
      <c r="AK1" s="46" t="s">
        <v>86</v>
      </c>
    </row>
    <row r="2" spans="1:38" x14ac:dyDescent="0.3">
      <c r="A2" t="s">
        <v>1</v>
      </c>
    </row>
    <row r="3" spans="1:38" x14ac:dyDescent="0.3">
      <c r="A3" t="s">
        <v>2</v>
      </c>
    </row>
    <row r="4" spans="1:38" x14ac:dyDescent="0.3">
      <c r="A4" t="s">
        <v>3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/>
      <c r="AC4" s="1"/>
      <c r="AD4" s="1"/>
      <c r="AE4" s="1"/>
      <c r="AF4" s="1"/>
      <c r="AG4" s="1"/>
      <c r="AH4" s="1"/>
      <c r="AI4" s="1"/>
      <c r="AJ4" s="1"/>
      <c r="AK4" s="47"/>
      <c r="AL4" s="1"/>
    </row>
    <row r="5" spans="1:38" x14ac:dyDescent="0.3">
      <c r="A5" t="s">
        <v>4</v>
      </c>
    </row>
    <row r="6" spans="1:38" x14ac:dyDescent="0.3">
      <c r="A6" t="s">
        <v>5</v>
      </c>
      <c r="B6" s="43">
        <v>100</v>
      </c>
      <c r="C6" s="43">
        <v>100</v>
      </c>
      <c r="D6" s="43">
        <v>100</v>
      </c>
      <c r="E6" s="43">
        <v>100</v>
      </c>
      <c r="F6" s="43">
        <v>100</v>
      </c>
      <c r="G6" s="43">
        <v>100</v>
      </c>
      <c r="H6" s="43">
        <v>100</v>
      </c>
      <c r="I6" s="43">
        <v>100</v>
      </c>
      <c r="J6" s="43">
        <v>100</v>
      </c>
      <c r="K6" s="43">
        <v>100</v>
      </c>
      <c r="L6" s="43">
        <v>100</v>
      </c>
      <c r="M6" s="43">
        <v>100</v>
      </c>
      <c r="N6" s="43">
        <v>100</v>
      </c>
      <c r="O6" s="43">
        <v>100</v>
      </c>
      <c r="P6" s="43">
        <v>100</v>
      </c>
      <c r="Q6" s="43">
        <v>100</v>
      </c>
      <c r="R6" s="43">
        <v>100</v>
      </c>
      <c r="S6" s="43">
        <v>100</v>
      </c>
      <c r="T6" s="43">
        <v>100</v>
      </c>
      <c r="U6" s="43">
        <v>100</v>
      </c>
      <c r="V6" s="43">
        <v>100</v>
      </c>
      <c r="W6" s="43">
        <v>100</v>
      </c>
      <c r="X6" s="43">
        <v>100</v>
      </c>
      <c r="Y6" s="43">
        <v>100</v>
      </c>
      <c r="Z6" s="43">
        <v>100</v>
      </c>
      <c r="AA6" s="43">
        <v>100</v>
      </c>
    </row>
    <row r="7" spans="1:38" x14ac:dyDescent="0.3">
      <c r="A7" t="s">
        <v>6</v>
      </c>
      <c r="B7" s="43">
        <v>56.34</v>
      </c>
      <c r="C7" s="43">
        <v>56.31</v>
      </c>
      <c r="D7" s="43">
        <v>56.99</v>
      </c>
      <c r="E7" s="43">
        <v>57.58</v>
      </c>
      <c r="F7" s="43">
        <v>56.54</v>
      </c>
      <c r="G7" s="43">
        <v>56.62</v>
      </c>
      <c r="H7" s="43">
        <v>56.37</v>
      </c>
      <c r="I7" s="43">
        <v>55.69</v>
      </c>
      <c r="J7" s="43">
        <v>56.26</v>
      </c>
      <c r="K7" s="43">
        <v>57.18</v>
      </c>
      <c r="L7" s="43">
        <v>57.84</v>
      </c>
      <c r="M7" s="43">
        <v>56.54</v>
      </c>
      <c r="N7" s="43">
        <v>58.53</v>
      </c>
      <c r="O7" s="43">
        <v>58.34</v>
      </c>
      <c r="P7" s="43">
        <v>59.67</v>
      </c>
      <c r="Q7" s="43">
        <v>59.88</v>
      </c>
      <c r="R7" s="43">
        <v>60.8</v>
      </c>
      <c r="S7" s="43">
        <v>62.79</v>
      </c>
      <c r="T7" s="43">
        <v>63.69</v>
      </c>
      <c r="U7" s="43">
        <v>62.29</v>
      </c>
      <c r="V7" s="43">
        <v>62.06</v>
      </c>
      <c r="W7" s="43">
        <v>62.07</v>
      </c>
      <c r="X7" s="43">
        <v>61.62</v>
      </c>
      <c r="Y7" s="43">
        <v>61.62</v>
      </c>
      <c r="Z7" s="43">
        <v>60.91</v>
      </c>
      <c r="AA7" s="43">
        <v>61.04</v>
      </c>
    </row>
    <row r="8" spans="1:38" x14ac:dyDescent="0.3">
      <c r="A8" t="s">
        <v>7</v>
      </c>
      <c r="B8" s="43">
        <v>4.0199999999999996</v>
      </c>
      <c r="C8" s="43">
        <v>4.2699999999999996</v>
      </c>
      <c r="D8" s="43">
        <v>3.88</v>
      </c>
      <c r="E8" s="43">
        <v>4.1900000000000004</v>
      </c>
      <c r="F8" s="43">
        <v>4.0199999999999996</v>
      </c>
      <c r="G8" s="43">
        <v>4.3099999999999996</v>
      </c>
      <c r="H8" s="43">
        <v>3.94</v>
      </c>
      <c r="I8" s="43">
        <v>3.81</v>
      </c>
      <c r="J8" s="43">
        <v>3.9</v>
      </c>
      <c r="K8" s="43">
        <v>3.76</v>
      </c>
      <c r="L8" s="43">
        <v>3.76</v>
      </c>
      <c r="M8" s="43">
        <v>3.3</v>
      </c>
      <c r="N8" s="43">
        <v>2.79</v>
      </c>
      <c r="O8" s="43">
        <v>2.93</v>
      </c>
      <c r="P8" s="43">
        <v>2.13</v>
      </c>
      <c r="Q8" s="43">
        <v>1.23</v>
      </c>
      <c r="R8" s="43">
        <v>1.55</v>
      </c>
      <c r="S8" s="43">
        <v>2.19</v>
      </c>
      <c r="T8" s="43">
        <v>2.16</v>
      </c>
      <c r="U8" s="43">
        <v>2.5299999999999998</v>
      </c>
      <c r="V8" s="43">
        <v>2.6</v>
      </c>
      <c r="W8" s="43">
        <v>2.69</v>
      </c>
      <c r="X8" s="43">
        <v>2.71</v>
      </c>
      <c r="Y8" s="43">
        <v>2.4900000000000002</v>
      </c>
      <c r="Z8" s="43">
        <v>2.29</v>
      </c>
      <c r="AA8" s="43">
        <v>2.69</v>
      </c>
    </row>
    <row r="9" spans="1:38" x14ac:dyDescent="0.3">
      <c r="A9" t="s">
        <v>8</v>
      </c>
      <c r="B9" s="43">
        <v>39.65</v>
      </c>
      <c r="C9" s="43">
        <v>39.42</v>
      </c>
      <c r="D9" s="43">
        <v>39.130000000000003</v>
      </c>
      <c r="E9" s="43">
        <v>38.229999999999997</v>
      </c>
      <c r="F9" s="43">
        <v>39.44</v>
      </c>
      <c r="G9" s="43">
        <v>39.07</v>
      </c>
      <c r="H9" s="43">
        <v>39.69</v>
      </c>
      <c r="I9" s="43">
        <v>40.5</v>
      </c>
      <c r="J9" s="43">
        <v>39.840000000000003</v>
      </c>
      <c r="K9" s="43">
        <v>39.06</v>
      </c>
      <c r="L9" s="43">
        <v>38.4</v>
      </c>
      <c r="M9" s="43">
        <v>40.15</v>
      </c>
      <c r="N9" s="43">
        <v>38.68</v>
      </c>
      <c r="O9" s="43">
        <v>38.729999999999997</v>
      </c>
      <c r="P9" s="43">
        <v>38.19</v>
      </c>
      <c r="Q9" s="43">
        <v>38.89</v>
      </c>
      <c r="R9" s="43">
        <v>37.65</v>
      </c>
      <c r="S9" s="43">
        <v>35.020000000000003</v>
      </c>
      <c r="T9" s="43">
        <v>34.15</v>
      </c>
      <c r="U9" s="43">
        <v>35.18</v>
      </c>
      <c r="V9" s="43">
        <v>35.340000000000003</v>
      </c>
      <c r="W9" s="43">
        <v>35.24</v>
      </c>
      <c r="X9" s="43">
        <v>35.67</v>
      </c>
      <c r="Y9" s="43">
        <v>35.89</v>
      </c>
      <c r="Z9" s="43">
        <v>36.799999999999997</v>
      </c>
      <c r="AA9" s="43">
        <v>36.270000000000003</v>
      </c>
    </row>
    <row r="11" spans="1:38" x14ac:dyDescent="0.3">
      <c r="A11" t="s">
        <v>9</v>
      </c>
    </row>
    <row r="12" spans="1:38" x14ac:dyDescent="0.3">
      <c r="A12" t="s">
        <v>10</v>
      </c>
      <c r="B12" s="43">
        <v>100</v>
      </c>
      <c r="C12" s="43">
        <v>100</v>
      </c>
      <c r="D12" s="43">
        <v>100</v>
      </c>
      <c r="E12" s="43">
        <v>100</v>
      </c>
      <c r="F12" s="43">
        <v>100</v>
      </c>
      <c r="G12" s="43">
        <v>100</v>
      </c>
      <c r="H12" s="43">
        <v>100</v>
      </c>
      <c r="I12" s="43">
        <v>100</v>
      </c>
      <c r="J12" s="43">
        <v>100</v>
      </c>
      <c r="K12" s="43">
        <v>100</v>
      </c>
      <c r="L12" s="43">
        <v>100</v>
      </c>
      <c r="M12" s="43">
        <v>100</v>
      </c>
      <c r="N12" s="43">
        <v>100</v>
      </c>
      <c r="O12" s="43">
        <v>100</v>
      </c>
      <c r="P12" s="43">
        <v>100</v>
      </c>
      <c r="Q12" s="43">
        <v>100</v>
      </c>
      <c r="R12" s="43">
        <v>100</v>
      </c>
      <c r="S12" s="43">
        <v>100</v>
      </c>
      <c r="T12" s="43">
        <v>100</v>
      </c>
      <c r="U12" s="43">
        <v>100</v>
      </c>
      <c r="V12" s="43">
        <v>100</v>
      </c>
      <c r="W12" s="43">
        <v>100</v>
      </c>
      <c r="X12" s="43">
        <v>100</v>
      </c>
      <c r="Y12" s="43">
        <v>100</v>
      </c>
      <c r="Z12" s="43">
        <v>100</v>
      </c>
      <c r="AA12" s="43">
        <v>100</v>
      </c>
    </row>
    <row r="13" spans="1:38" x14ac:dyDescent="0.3">
      <c r="A13" t="s">
        <v>11</v>
      </c>
      <c r="B13" s="43">
        <v>51.38</v>
      </c>
      <c r="C13" s="43">
        <v>51.08</v>
      </c>
      <c r="D13" s="43">
        <v>52.22</v>
      </c>
      <c r="E13" s="43">
        <v>53.54</v>
      </c>
      <c r="F13" s="43">
        <v>51.46</v>
      </c>
      <c r="G13" s="43">
        <v>50.14</v>
      </c>
      <c r="H13" s="43">
        <v>51.81</v>
      </c>
      <c r="I13" s="43">
        <v>52.09</v>
      </c>
      <c r="J13" s="43">
        <v>50.31</v>
      </c>
      <c r="K13" s="43">
        <v>52.2</v>
      </c>
      <c r="L13" s="43">
        <v>53.36</v>
      </c>
      <c r="M13" s="43">
        <v>51.68</v>
      </c>
      <c r="N13" s="43">
        <v>52.85</v>
      </c>
      <c r="O13" s="43">
        <v>53.16</v>
      </c>
      <c r="P13" s="43">
        <v>55.34</v>
      </c>
      <c r="Q13" s="43">
        <v>58.38</v>
      </c>
      <c r="R13" s="43">
        <v>59.25</v>
      </c>
      <c r="S13" s="43">
        <v>60.52</v>
      </c>
      <c r="T13" s="43">
        <v>58.99</v>
      </c>
      <c r="U13" s="43">
        <v>59.22</v>
      </c>
      <c r="V13" s="43">
        <v>56.68</v>
      </c>
      <c r="W13" s="43">
        <v>57.29</v>
      </c>
      <c r="X13" s="43">
        <v>56.92</v>
      </c>
      <c r="Y13" s="43">
        <v>55.64</v>
      </c>
      <c r="Z13" s="43">
        <v>56.49</v>
      </c>
      <c r="AA13" s="43">
        <v>56.32</v>
      </c>
    </row>
    <row r="14" spans="1:38" x14ac:dyDescent="0.3">
      <c r="A14" t="s">
        <v>12</v>
      </c>
      <c r="B14" s="43">
        <v>6.52</v>
      </c>
      <c r="C14" s="43">
        <v>7.05</v>
      </c>
      <c r="D14" s="43">
        <v>6.26</v>
      </c>
      <c r="E14" s="43">
        <v>6.64</v>
      </c>
      <c r="F14" s="43">
        <v>6.38</v>
      </c>
      <c r="G14" s="43">
        <v>7.19</v>
      </c>
      <c r="H14" s="43">
        <v>5.75</v>
      </c>
      <c r="I14" s="43">
        <v>4.6500000000000004</v>
      </c>
      <c r="J14" s="43">
        <v>6.29</v>
      </c>
      <c r="K14" s="43">
        <v>6.33</v>
      </c>
      <c r="L14" s="43">
        <v>6.26</v>
      </c>
      <c r="M14" s="43">
        <v>5.28</v>
      </c>
      <c r="N14" s="43">
        <v>5.45</v>
      </c>
      <c r="O14" s="43">
        <v>6.37</v>
      </c>
      <c r="P14" s="43">
        <v>4.17</v>
      </c>
      <c r="Q14" s="43">
        <v>1.67</v>
      </c>
      <c r="R14" s="43">
        <v>2.13</v>
      </c>
      <c r="S14" s="43">
        <v>3.86</v>
      </c>
      <c r="T14" s="43">
        <v>4.51</v>
      </c>
      <c r="U14" s="43">
        <v>4.79</v>
      </c>
      <c r="V14" s="43">
        <v>5.38</v>
      </c>
      <c r="W14" s="43">
        <v>5.75</v>
      </c>
      <c r="X14" s="43">
        <v>5.38</v>
      </c>
      <c r="Y14" s="43">
        <v>5.69</v>
      </c>
      <c r="Z14" s="43">
        <v>4.87</v>
      </c>
      <c r="AA14" s="43">
        <v>5.26</v>
      </c>
    </row>
    <row r="15" spans="1:38" x14ac:dyDescent="0.3">
      <c r="A15" t="s">
        <v>13</v>
      </c>
      <c r="B15" s="43">
        <v>42.11</v>
      </c>
      <c r="C15" s="43">
        <v>41.87</v>
      </c>
      <c r="D15" s="43">
        <v>41.52</v>
      </c>
      <c r="E15" s="43">
        <v>39.82</v>
      </c>
      <c r="F15" s="43">
        <v>42.17</v>
      </c>
      <c r="G15" s="43">
        <v>42.67</v>
      </c>
      <c r="H15" s="43">
        <v>42.45</v>
      </c>
      <c r="I15" s="43">
        <v>43.27</v>
      </c>
      <c r="J15" s="43">
        <v>43.4</v>
      </c>
      <c r="K15" s="43">
        <v>41.47</v>
      </c>
      <c r="L15" s="43">
        <v>40.369999999999997</v>
      </c>
      <c r="M15" s="43">
        <v>43.04</v>
      </c>
      <c r="N15" s="43">
        <v>41.7</v>
      </c>
      <c r="O15" s="43">
        <v>40.46</v>
      </c>
      <c r="P15" s="43">
        <v>40.49</v>
      </c>
      <c r="Q15" s="43">
        <v>39.94</v>
      </c>
      <c r="R15" s="43">
        <v>38.619999999999997</v>
      </c>
      <c r="S15" s="43">
        <v>35.619999999999997</v>
      </c>
      <c r="T15" s="43">
        <v>36.51</v>
      </c>
      <c r="U15" s="43">
        <v>35.99</v>
      </c>
      <c r="V15" s="43">
        <v>37.94</v>
      </c>
      <c r="W15" s="43">
        <v>36.96</v>
      </c>
      <c r="X15" s="43">
        <v>37.700000000000003</v>
      </c>
      <c r="Y15" s="43">
        <v>38.67</v>
      </c>
      <c r="Z15" s="43">
        <v>38.65</v>
      </c>
      <c r="AA15" s="43">
        <v>38.42</v>
      </c>
    </row>
    <row r="17" spans="1:27" x14ac:dyDescent="0.3">
      <c r="A17" t="s">
        <v>14</v>
      </c>
    </row>
    <row r="18" spans="1:27" x14ac:dyDescent="0.3">
      <c r="A18" t="s">
        <v>10</v>
      </c>
      <c r="B18" s="43">
        <v>100</v>
      </c>
      <c r="C18" s="43">
        <v>100</v>
      </c>
      <c r="D18" s="43">
        <v>100</v>
      </c>
      <c r="E18" s="43">
        <v>100</v>
      </c>
      <c r="F18" s="43">
        <v>100</v>
      </c>
      <c r="G18" s="43">
        <v>100</v>
      </c>
      <c r="H18" s="43">
        <v>100</v>
      </c>
      <c r="I18" s="43">
        <v>100</v>
      </c>
      <c r="J18" s="43">
        <v>100</v>
      </c>
      <c r="K18" s="43">
        <v>100</v>
      </c>
      <c r="L18" s="43">
        <v>100</v>
      </c>
      <c r="M18" s="43">
        <v>100</v>
      </c>
      <c r="N18" s="43">
        <v>100</v>
      </c>
      <c r="O18" s="43">
        <v>100</v>
      </c>
      <c r="P18" s="43">
        <v>100</v>
      </c>
      <c r="Q18" s="43">
        <v>100</v>
      </c>
      <c r="R18" s="43">
        <v>100</v>
      </c>
      <c r="S18" s="43">
        <v>100</v>
      </c>
      <c r="T18" s="43">
        <v>100</v>
      </c>
      <c r="U18" s="43">
        <v>100</v>
      </c>
      <c r="V18" s="43">
        <v>100</v>
      </c>
      <c r="W18" s="43">
        <v>100</v>
      </c>
      <c r="X18" s="43">
        <v>100</v>
      </c>
      <c r="Y18" s="43">
        <v>100</v>
      </c>
      <c r="Z18" s="43">
        <v>100</v>
      </c>
      <c r="AA18" s="43">
        <v>100</v>
      </c>
    </row>
    <row r="19" spans="1:27" x14ac:dyDescent="0.3">
      <c r="A19" t="s">
        <v>11</v>
      </c>
      <c r="B19" s="43">
        <v>57.43</v>
      </c>
      <c r="C19" s="43">
        <v>57.71</v>
      </c>
      <c r="D19" s="43">
        <v>58.05</v>
      </c>
      <c r="E19" s="43">
        <v>58.55</v>
      </c>
      <c r="F19" s="43">
        <v>57.31</v>
      </c>
      <c r="G19" s="43">
        <v>57.97</v>
      </c>
      <c r="H19" s="43">
        <v>57.3</v>
      </c>
      <c r="I19" s="43">
        <v>56.18</v>
      </c>
      <c r="J19" s="43">
        <v>57.54</v>
      </c>
      <c r="K19" s="43">
        <v>58.26</v>
      </c>
      <c r="L19" s="43">
        <v>58.97</v>
      </c>
      <c r="M19" s="43">
        <v>57.46</v>
      </c>
      <c r="N19" s="43">
        <v>60.12</v>
      </c>
      <c r="O19" s="43">
        <v>59.59</v>
      </c>
      <c r="P19" s="43">
        <v>61.3</v>
      </c>
      <c r="Q19" s="43">
        <v>60.03</v>
      </c>
      <c r="R19" s="43">
        <v>61.81</v>
      </c>
      <c r="S19" s="43">
        <v>63.43</v>
      </c>
      <c r="T19" s="43">
        <v>65.3</v>
      </c>
      <c r="U19" s="43">
        <v>63.23</v>
      </c>
      <c r="V19" s="43">
        <v>63.64</v>
      </c>
      <c r="W19" s="43">
        <v>63.6</v>
      </c>
      <c r="X19" s="43">
        <v>62.69</v>
      </c>
      <c r="Y19" s="43">
        <v>63.5</v>
      </c>
      <c r="Z19" s="43">
        <v>61.87</v>
      </c>
      <c r="AA19" s="43">
        <v>62.54</v>
      </c>
    </row>
    <row r="20" spans="1:27" x14ac:dyDescent="0.3">
      <c r="A20" t="s">
        <v>12</v>
      </c>
      <c r="B20" s="43">
        <v>2.98</v>
      </c>
      <c r="C20" s="43">
        <v>3.06</v>
      </c>
      <c r="D20" s="43">
        <v>2.85</v>
      </c>
      <c r="E20" s="43">
        <v>2.99</v>
      </c>
      <c r="F20" s="43">
        <v>3.02</v>
      </c>
      <c r="G20" s="43">
        <v>3.27</v>
      </c>
      <c r="H20" s="43">
        <v>3.06</v>
      </c>
      <c r="I20" s="43">
        <v>3.33</v>
      </c>
      <c r="J20" s="43">
        <v>2.98</v>
      </c>
      <c r="K20" s="43">
        <v>2.73</v>
      </c>
      <c r="L20" s="43">
        <v>2.67</v>
      </c>
      <c r="M20" s="43">
        <v>2.4900000000000002</v>
      </c>
      <c r="N20" s="43">
        <v>1.48</v>
      </c>
      <c r="O20" s="43">
        <v>1.47</v>
      </c>
      <c r="P20" s="43">
        <v>1.0900000000000001</v>
      </c>
      <c r="Q20" s="43">
        <v>0.97</v>
      </c>
      <c r="R20" s="43">
        <v>0.99</v>
      </c>
      <c r="S20" s="43">
        <v>1.22</v>
      </c>
      <c r="T20" s="43">
        <v>1.04</v>
      </c>
      <c r="U20" s="43">
        <v>1.51</v>
      </c>
      <c r="V20" s="43">
        <v>1.25</v>
      </c>
      <c r="W20" s="43">
        <v>1.26</v>
      </c>
      <c r="X20" s="43">
        <v>1.37</v>
      </c>
      <c r="Y20" s="43">
        <v>0.98</v>
      </c>
      <c r="Z20" s="43">
        <v>1.21</v>
      </c>
      <c r="AA20" s="43">
        <v>1.48</v>
      </c>
    </row>
    <row r="21" spans="1:27" x14ac:dyDescent="0.3">
      <c r="A21" t="s">
        <v>13</v>
      </c>
      <c r="B21" s="43">
        <v>39.590000000000003</v>
      </c>
      <c r="C21" s="43">
        <v>39.229999999999997</v>
      </c>
      <c r="D21" s="43">
        <v>39.090000000000003</v>
      </c>
      <c r="E21" s="43">
        <v>38.46</v>
      </c>
      <c r="F21" s="43">
        <v>39.67</v>
      </c>
      <c r="G21" s="43">
        <v>38.76</v>
      </c>
      <c r="H21" s="43">
        <v>39.64</v>
      </c>
      <c r="I21" s="43">
        <v>40.49</v>
      </c>
      <c r="J21" s="43">
        <v>39.479999999999997</v>
      </c>
      <c r="K21" s="43">
        <v>39.01</v>
      </c>
      <c r="L21" s="43">
        <v>38.36</v>
      </c>
      <c r="M21" s="43">
        <v>40.049999999999997</v>
      </c>
      <c r="N21" s="43">
        <v>38.4</v>
      </c>
      <c r="O21" s="43">
        <v>38.94</v>
      </c>
      <c r="P21" s="43">
        <v>37.61</v>
      </c>
      <c r="Q21" s="43">
        <v>39</v>
      </c>
      <c r="R21" s="43">
        <v>37.21</v>
      </c>
      <c r="S21" s="43">
        <v>35.36</v>
      </c>
      <c r="T21" s="43">
        <v>33.659999999999997</v>
      </c>
      <c r="U21" s="43">
        <v>35.26</v>
      </c>
      <c r="V21" s="43">
        <v>35.11</v>
      </c>
      <c r="W21" s="43">
        <v>35.14</v>
      </c>
      <c r="X21" s="43">
        <v>35.94</v>
      </c>
      <c r="Y21" s="43">
        <v>35.520000000000003</v>
      </c>
      <c r="Z21" s="43">
        <v>36.92</v>
      </c>
      <c r="AA21" s="43">
        <v>35.979999999999997</v>
      </c>
    </row>
    <row r="23" spans="1:27" x14ac:dyDescent="0.3">
      <c r="A23" t="s">
        <v>15</v>
      </c>
    </row>
    <row r="24" spans="1:27" x14ac:dyDescent="0.3">
      <c r="A24" t="s">
        <v>10</v>
      </c>
      <c r="B24" s="43">
        <v>100</v>
      </c>
      <c r="C24" s="43">
        <v>100</v>
      </c>
      <c r="D24" s="43">
        <v>100</v>
      </c>
      <c r="E24" s="43">
        <v>100</v>
      </c>
      <c r="F24" s="43">
        <v>100</v>
      </c>
      <c r="G24" s="43">
        <v>100</v>
      </c>
      <c r="H24" s="43">
        <v>100</v>
      </c>
      <c r="I24" s="43">
        <v>100</v>
      </c>
      <c r="J24" s="43">
        <v>100</v>
      </c>
      <c r="K24" s="43">
        <v>100</v>
      </c>
      <c r="L24" s="43">
        <v>100</v>
      </c>
      <c r="M24" s="43">
        <v>100</v>
      </c>
      <c r="N24" s="43">
        <v>100</v>
      </c>
      <c r="O24" s="43">
        <v>100</v>
      </c>
      <c r="P24" s="43">
        <v>100</v>
      </c>
      <c r="Q24" s="43">
        <v>100</v>
      </c>
      <c r="R24" s="43">
        <v>100</v>
      </c>
      <c r="S24" s="43">
        <v>100</v>
      </c>
      <c r="T24" s="43">
        <v>100</v>
      </c>
      <c r="U24" s="43">
        <v>100</v>
      </c>
      <c r="V24" s="43">
        <v>100</v>
      </c>
      <c r="W24" s="43">
        <v>100</v>
      </c>
      <c r="X24" s="43">
        <v>100</v>
      </c>
      <c r="Y24" s="43">
        <v>100</v>
      </c>
      <c r="Z24" s="43">
        <v>100</v>
      </c>
      <c r="AA24" s="43">
        <v>100</v>
      </c>
    </row>
    <row r="25" spans="1:27" x14ac:dyDescent="0.3">
      <c r="A25" t="s">
        <v>11</v>
      </c>
      <c r="B25" s="43">
        <v>62.78</v>
      </c>
      <c r="C25" s="43">
        <v>60.35</v>
      </c>
      <c r="D25" s="43">
        <v>62.34</v>
      </c>
      <c r="E25" s="43">
        <v>61.75</v>
      </c>
      <c r="F25" s="43">
        <v>64.67</v>
      </c>
      <c r="G25" s="43">
        <v>64.69</v>
      </c>
      <c r="H25" s="43">
        <v>62.01</v>
      </c>
      <c r="I25" s="43">
        <v>62.5</v>
      </c>
      <c r="J25" s="43">
        <v>63.34</v>
      </c>
      <c r="K25" s="43">
        <v>63.17</v>
      </c>
      <c r="L25" s="43">
        <v>62.42</v>
      </c>
      <c r="M25" s="43">
        <v>63.15</v>
      </c>
      <c r="N25" s="43">
        <v>62.28</v>
      </c>
      <c r="O25" s="43">
        <v>62.87</v>
      </c>
      <c r="P25" s="43">
        <v>61.67</v>
      </c>
      <c r="Q25" s="43">
        <v>62.8</v>
      </c>
      <c r="R25" s="43">
        <v>58.65</v>
      </c>
      <c r="S25" s="43">
        <v>64.3</v>
      </c>
      <c r="T25" s="43">
        <v>65.44</v>
      </c>
      <c r="U25" s="43">
        <v>63.71</v>
      </c>
      <c r="V25" s="43">
        <v>65.52</v>
      </c>
      <c r="W25" s="43">
        <v>64.22</v>
      </c>
      <c r="X25" s="43">
        <v>66.599999999999994</v>
      </c>
      <c r="Y25" s="43">
        <v>64.48</v>
      </c>
      <c r="Z25" s="43">
        <v>66.3</v>
      </c>
      <c r="AA25" s="43">
        <v>63.07</v>
      </c>
    </row>
    <row r="26" spans="1:27" x14ac:dyDescent="0.3">
      <c r="A26" t="s">
        <v>12</v>
      </c>
      <c r="B26" s="43">
        <v>3.89</v>
      </c>
      <c r="C26" s="43">
        <v>5.15</v>
      </c>
      <c r="D26" s="43">
        <v>4.54</v>
      </c>
      <c r="E26" s="43">
        <v>5.73</v>
      </c>
      <c r="F26" s="43">
        <v>4.82</v>
      </c>
      <c r="G26" s="43">
        <v>3.63</v>
      </c>
      <c r="H26" s="43">
        <v>4.99</v>
      </c>
      <c r="I26" s="43">
        <v>4.8099999999999996</v>
      </c>
      <c r="J26" s="43">
        <v>3.86</v>
      </c>
      <c r="K26" s="43">
        <v>3.93</v>
      </c>
      <c r="L26" s="43">
        <v>4.17</v>
      </c>
      <c r="M26" s="43">
        <v>3.57</v>
      </c>
      <c r="N26" s="43">
        <v>4.66</v>
      </c>
      <c r="O26" s="43">
        <v>4.16</v>
      </c>
      <c r="P26" s="43">
        <v>2.9</v>
      </c>
      <c r="Q26" s="43">
        <v>1.61</v>
      </c>
      <c r="R26" s="43">
        <v>3.47</v>
      </c>
      <c r="S26" s="43">
        <v>4.0199999999999996</v>
      </c>
      <c r="T26" s="43">
        <v>3.28</v>
      </c>
      <c r="U26" s="43">
        <v>3.46</v>
      </c>
      <c r="V26" s="43">
        <v>4.1900000000000004</v>
      </c>
      <c r="W26" s="43">
        <v>4.42</v>
      </c>
      <c r="X26" s="43">
        <v>4.38</v>
      </c>
      <c r="Y26" s="43">
        <v>4.2</v>
      </c>
      <c r="Z26" s="43">
        <v>2.69</v>
      </c>
      <c r="AA26" s="43">
        <v>4.3</v>
      </c>
    </row>
    <row r="27" spans="1:27" x14ac:dyDescent="0.3">
      <c r="A27" t="s">
        <v>13</v>
      </c>
      <c r="B27" s="43">
        <v>33.340000000000003</v>
      </c>
      <c r="C27" s="43">
        <v>34.51</v>
      </c>
      <c r="D27" s="43">
        <v>33.11</v>
      </c>
      <c r="E27" s="43">
        <v>32.51</v>
      </c>
      <c r="F27" s="43">
        <v>30.51</v>
      </c>
      <c r="G27" s="43">
        <v>31.68</v>
      </c>
      <c r="H27" s="43">
        <v>33</v>
      </c>
      <c r="I27" s="43">
        <v>32.69</v>
      </c>
      <c r="J27" s="43">
        <v>32.799999999999997</v>
      </c>
      <c r="K27" s="43">
        <v>32.9</v>
      </c>
      <c r="L27" s="43">
        <v>33.409999999999997</v>
      </c>
      <c r="M27" s="43">
        <v>33.270000000000003</v>
      </c>
      <c r="N27" s="43">
        <v>33.06</v>
      </c>
      <c r="O27" s="43">
        <v>32.97</v>
      </c>
      <c r="P27" s="43">
        <v>35.43</v>
      </c>
      <c r="Q27" s="43">
        <v>35.590000000000003</v>
      </c>
      <c r="R27" s="43">
        <v>37.880000000000003</v>
      </c>
      <c r="S27" s="43">
        <v>31.69</v>
      </c>
      <c r="T27" s="43">
        <v>31.28</v>
      </c>
      <c r="U27" s="43">
        <v>32.83</v>
      </c>
      <c r="V27" s="43">
        <v>30.29</v>
      </c>
      <c r="W27" s="43">
        <v>31.36</v>
      </c>
      <c r="X27" s="43">
        <v>29.02</v>
      </c>
      <c r="Y27" s="43">
        <v>31.32</v>
      </c>
      <c r="Z27" s="43">
        <v>31.01</v>
      </c>
      <c r="AA27" s="43">
        <v>32.630000000000003</v>
      </c>
    </row>
    <row r="30" spans="1:27" x14ac:dyDescent="0.3">
      <c r="A30" t="s">
        <v>0</v>
      </c>
    </row>
    <row r="31" spans="1:27" x14ac:dyDescent="0.3">
      <c r="A31" t="s">
        <v>1</v>
      </c>
    </row>
    <row r="32" spans="1:27" x14ac:dyDescent="0.3">
      <c r="A32" t="s">
        <v>16</v>
      </c>
    </row>
    <row r="33" spans="1:38" x14ac:dyDescent="0.3">
      <c r="A33" t="s">
        <v>3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s="43" t="s">
        <v>87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/>
      <c r="AC33" s="1"/>
      <c r="AD33" s="1"/>
      <c r="AE33" s="1"/>
      <c r="AF33" s="1"/>
      <c r="AG33" s="1"/>
      <c r="AH33" s="1"/>
      <c r="AI33" s="1"/>
      <c r="AJ33" s="1"/>
      <c r="AK33" s="47"/>
      <c r="AL33" s="1"/>
    </row>
    <row r="34" spans="1:38" x14ac:dyDescent="0.3">
      <c r="A34" t="s">
        <v>4</v>
      </c>
    </row>
    <row r="35" spans="1:38" x14ac:dyDescent="0.3">
      <c r="A35" t="s">
        <v>5</v>
      </c>
      <c r="B35" s="43">
        <v>100</v>
      </c>
      <c r="C35" s="43">
        <v>100</v>
      </c>
      <c r="D35" s="43">
        <v>100</v>
      </c>
      <c r="E35" s="43">
        <v>100</v>
      </c>
      <c r="F35" s="43">
        <v>100</v>
      </c>
      <c r="G35" s="43">
        <v>100</v>
      </c>
      <c r="H35" s="43">
        <v>100</v>
      </c>
      <c r="I35" s="43">
        <v>100</v>
      </c>
      <c r="J35" s="43">
        <v>100</v>
      </c>
      <c r="K35" s="43">
        <v>100</v>
      </c>
      <c r="L35" s="43">
        <v>100</v>
      </c>
      <c r="M35" s="43">
        <v>100</v>
      </c>
      <c r="N35" s="43">
        <v>100</v>
      </c>
      <c r="O35" s="43">
        <v>100</v>
      </c>
      <c r="P35" s="43">
        <v>100</v>
      </c>
      <c r="Q35" s="43">
        <v>100</v>
      </c>
      <c r="R35" s="43">
        <v>100</v>
      </c>
      <c r="S35" s="43">
        <v>100</v>
      </c>
      <c r="T35" s="43">
        <v>100</v>
      </c>
      <c r="U35" s="43">
        <v>100</v>
      </c>
      <c r="V35" s="43">
        <v>100</v>
      </c>
      <c r="W35" s="43">
        <v>100</v>
      </c>
      <c r="X35" s="43">
        <v>100</v>
      </c>
      <c r="Y35" s="43">
        <v>100</v>
      </c>
      <c r="Z35" s="43">
        <v>100</v>
      </c>
      <c r="AA35" s="43">
        <v>100</v>
      </c>
    </row>
    <row r="36" spans="1:38" x14ac:dyDescent="0.3">
      <c r="A36" t="s">
        <v>6</v>
      </c>
      <c r="B36" s="43">
        <v>53.52</v>
      </c>
      <c r="C36" s="43">
        <v>53.75</v>
      </c>
      <c r="D36" s="43">
        <v>54.09</v>
      </c>
      <c r="E36" s="43">
        <v>55.17</v>
      </c>
      <c r="F36" s="43">
        <v>54.33</v>
      </c>
      <c r="G36" s="43">
        <v>54.47</v>
      </c>
      <c r="H36" s="43">
        <v>54.36</v>
      </c>
      <c r="I36" s="43">
        <v>54.8</v>
      </c>
      <c r="J36" s="43">
        <v>54.2</v>
      </c>
      <c r="K36" s="43">
        <v>54.85</v>
      </c>
      <c r="L36" s="43">
        <v>54.61</v>
      </c>
      <c r="M36" s="43">
        <v>54.91</v>
      </c>
      <c r="N36" s="43">
        <v>53.52</v>
      </c>
      <c r="O36" s="43">
        <v>54.54</v>
      </c>
      <c r="P36" s="43">
        <v>55.61</v>
      </c>
      <c r="Q36" s="43">
        <v>55.91</v>
      </c>
      <c r="R36" s="43">
        <v>57.77</v>
      </c>
      <c r="S36" s="43">
        <v>59.09</v>
      </c>
      <c r="T36" s="43">
        <v>59.38</v>
      </c>
      <c r="U36" s="43">
        <v>59.38</v>
      </c>
      <c r="V36" s="43">
        <v>58.64</v>
      </c>
      <c r="W36" s="43">
        <v>58.73</v>
      </c>
      <c r="X36" s="43">
        <v>57.53</v>
      </c>
      <c r="Y36" s="43">
        <v>57.82</v>
      </c>
      <c r="Z36" s="43">
        <v>55.9</v>
      </c>
      <c r="AA36" s="43">
        <v>56.78</v>
      </c>
    </row>
    <row r="37" spans="1:38" x14ac:dyDescent="0.3">
      <c r="A37" t="s">
        <v>7</v>
      </c>
      <c r="B37" s="43">
        <v>3.7</v>
      </c>
      <c r="C37" s="43">
        <v>3.59</v>
      </c>
      <c r="D37" s="43">
        <v>3.43</v>
      </c>
      <c r="E37" s="43">
        <v>3.21</v>
      </c>
      <c r="F37" s="43">
        <v>3.59</v>
      </c>
      <c r="G37" s="43">
        <v>3.94</v>
      </c>
      <c r="H37" s="43">
        <v>3.79</v>
      </c>
      <c r="I37" s="43">
        <v>3.13</v>
      </c>
      <c r="J37" s="43">
        <v>3.47</v>
      </c>
      <c r="K37" s="43">
        <v>2.86</v>
      </c>
      <c r="L37" s="43">
        <v>3.29</v>
      </c>
      <c r="M37" s="43">
        <v>2.97</v>
      </c>
      <c r="N37" s="43">
        <v>3.35</v>
      </c>
      <c r="O37" s="43">
        <v>3.1</v>
      </c>
      <c r="P37" s="43">
        <v>2.15</v>
      </c>
      <c r="Q37" s="43">
        <v>1.53</v>
      </c>
      <c r="R37" s="43">
        <v>1.95</v>
      </c>
      <c r="S37" s="43">
        <v>2.39</v>
      </c>
      <c r="T37" s="43">
        <v>2.83</v>
      </c>
      <c r="U37" s="43">
        <v>2.73</v>
      </c>
      <c r="V37" s="43">
        <v>2.74</v>
      </c>
      <c r="W37" s="43">
        <v>2.59</v>
      </c>
      <c r="X37" s="43">
        <v>2.56</v>
      </c>
      <c r="Y37" s="43">
        <v>2.4</v>
      </c>
      <c r="Z37" s="43">
        <v>2.79</v>
      </c>
      <c r="AA37" s="43">
        <v>2.61</v>
      </c>
    </row>
    <row r="38" spans="1:38" x14ac:dyDescent="0.3">
      <c r="A38" t="s">
        <v>8</v>
      </c>
      <c r="B38" s="43">
        <v>42.78</v>
      </c>
      <c r="C38" s="43">
        <v>42.66</v>
      </c>
      <c r="D38" s="43">
        <v>42.48</v>
      </c>
      <c r="E38" s="43">
        <v>41.62</v>
      </c>
      <c r="F38" s="43">
        <v>42.08</v>
      </c>
      <c r="G38" s="43">
        <v>41.59</v>
      </c>
      <c r="H38" s="43">
        <v>41.85</v>
      </c>
      <c r="I38" s="43">
        <v>42.07</v>
      </c>
      <c r="J38" s="43">
        <v>42.34</v>
      </c>
      <c r="K38" s="43">
        <v>42.28</v>
      </c>
      <c r="L38" s="43">
        <v>42.1</v>
      </c>
      <c r="M38" s="43">
        <v>42.12</v>
      </c>
      <c r="N38" s="43">
        <v>43.13</v>
      </c>
      <c r="O38" s="43">
        <v>42.36</v>
      </c>
      <c r="P38" s="43">
        <v>42.24</v>
      </c>
      <c r="Q38" s="43">
        <v>42.56</v>
      </c>
      <c r="R38" s="43">
        <v>40.28</v>
      </c>
      <c r="S38" s="43">
        <v>38.520000000000003</v>
      </c>
      <c r="T38" s="43">
        <v>37.799999999999997</v>
      </c>
      <c r="U38" s="43">
        <v>37.89</v>
      </c>
      <c r="V38" s="43">
        <v>38.619999999999997</v>
      </c>
      <c r="W38" s="43">
        <v>38.68</v>
      </c>
      <c r="X38" s="43">
        <v>39.909999999999997</v>
      </c>
      <c r="Y38" s="43">
        <v>39.78</v>
      </c>
      <c r="Z38" s="43">
        <v>41.3</v>
      </c>
      <c r="AA38" s="43">
        <v>40.61</v>
      </c>
    </row>
    <row r="40" spans="1:38" x14ac:dyDescent="0.3">
      <c r="A40" t="s">
        <v>9</v>
      </c>
    </row>
    <row r="41" spans="1:38" x14ac:dyDescent="0.3">
      <c r="A41" t="s">
        <v>10</v>
      </c>
      <c r="B41" s="43">
        <v>100</v>
      </c>
      <c r="C41" s="43">
        <v>100</v>
      </c>
      <c r="D41" s="43">
        <v>100</v>
      </c>
      <c r="E41" s="43">
        <v>100</v>
      </c>
      <c r="F41" s="43">
        <v>100</v>
      </c>
      <c r="G41" s="43">
        <v>100</v>
      </c>
      <c r="H41" s="43">
        <v>100</v>
      </c>
      <c r="I41" s="43">
        <v>100</v>
      </c>
      <c r="J41" s="43">
        <v>100</v>
      </c>
      <c r="K41" s="43">
        <v>100</v>
      </c>
      <c r="L41" s="43">
        <v>100</v>
      </c>
      <c r="M41" s="43">
        <v>100</v>
      </c>
      <c r="N41" s="43">
        <v>100</v>
      </c>
      <c r="O41" s="43">
        <v>100</v>
      </c>
      <c r="P41" s="43">
        <v>100</v>
      </c>
      <c r="Q41" s="43">
        <v>100</v>
      </c>
      <c r="R41" s="43">
        <v>100</v>
      </c>
      <c r="S41" s="43">
        <v>100</v>
      </c>
      <c r="T41" s="43">
        <v>100</v>
      </c>
      <c r="U41" s="43">
        <v>100</v>
      </c>
      <c r="V41" s="43">
        <v>100</v>
      </c>
      <c r="W41" s="43">
        <v>100</v>
      </c>
      <c r="X41" s="43">
        <v>100</v>
      </c>
      <c r="Y41" s="43">
        <v>100</v>
      </c>
      <c r="Z41" s="43">
        <v>100</v>
      </c>
      <c r="AA41" s="43">
        <v>100</v>
      </c>
    </row>
    <row r="42" spans="1:38" x14ac:dyDescent="0.3">
      <c r="A42" t="s">
        <v>11</v>
      </c>
      <c r="B42" s="43">
        <v>50.52</v>
      </c>
      <c r="C42" s="43">
        <v>50.53</v>
      </c>
      <c r="D42" s="43">
        <v>50.65</v>
      </c>
      <c r="E42" s="43">
        <v>53.26</v>
      </c>
      <c r="F42" s="43">
        <v>51.49</v>
      </c>
      <c r="G42" s="43">
        <v>52.2</v>
      </c>
      <c r="H42" s="43">
        <v>52.69</v>
      </c>
      <c r="I42" s="43">
        <v>53.04</v>
      </c>
      <c r="J42" s="43">
        <v>51.83</v>
      </c>
      <c r="K42" s="43">
        <v>51.3</v>
      </c>
      <c r="L42" s="43">
        <v>52.11</v>
      </c>
      <c r="M42" s="43">
        <v>53.25</v>
      </c>
      <c r="N42" s="43">
        <v>51.49</v>
      </c>
      <c r="O42" s="43">
        <v>52.65</v>
      </c>
      <c r="P42" s="43">
        <v>53.59</v>
      </c>
      <c r="Q42" s="43">
        <v>54.62</v>
      </c>
      <c r="R42" s="43">
        <v>55.77</v>
      </c>
      <c r="S42" s="43">
        <v>57.02</v>
      </c>
      <c r="T42" s="43">
        <v>56.66</v>
      </c>
      <c r="U42" s="43">
        <v>57.03</v>
      </c>
      <c r="V42" s="43">
        <v>55.64</v>
      </c>
      <c r="W42" s="43">
        <v>55.55</v>
      </c>
      <c r="X42" s="43">
        <v>54.32</v>
      </c>
      <c r="Y42" s="43">
        <v>55.01</v>
      </c>
      <c r="Z42" s="43">
        <v>53.04</v>
      </c>
      <c r="AA42" s="43">
        <v>54.74</v>
      </c>
    </row>
    <row r="43" spans="1:38" x14ac:dyDescent="0.3">
      <c r="A43" t="s">
        <v>12</v>
      </c>
      <c r="B43" s="43">
        <v>6.94</v>
      </c>
      <c r="C43" s="43">
        <v>6.39</v>
      </c>
      <c r="D43" s="43">
        <v>6.79</v>
      </c>
      <c r="E43" s="43">
        <v>5.96</v>
      </c>
      <c r="F43" s="43">
        <v>6.83</v>
      </c>
      <c r="G43" s="43">
        <v>6.61</v>
      </c>
      <c r="H43" s="43">
        <v>6.09</v>
      </c>
      <c r="I43" s="43">
        <v>5.67</v>
      </c>
      <c r="J43" s="43">
        <v>6.63</v>
      </c>
      <c r="K43" s="43">
        <v>5.45</v>
      </c>
      <c r="L43" s="43">
        <v>5.16</v>
      </c>
      <c r="M43" s="43">
        <v>4.55</v>
      </c>
      <c r="N43" s="43">
        <v>5.49</v>
      </c>
      <c r="O43" s="43">
        <v>5.33</v>
      </c>
      <c r="P43" s="43">
        <v>3.9</v>
      </c>
      <c r="Q43" s="43">
        <v>2.4700000000000002</v>
      </c>
      <c r="R43" s="43">
        <v>3.76</v>
      </c>
      <c r="S43" s="43">
        <v>4.84</v>
      </c>
      <c r="T43" s="43">
        <v>5.49</v>
      </c>
      <c r="U43" s="43">
        <v>5.9</v>
      </c>
      <c r="V43" s="43">
        <v>5.89</v>
      </c>
      <c r="W43" s="43">
        <v>5.18</v>
      </c>
      <c r="X43" s="43">
        <v>5.19</v>
      </c>
      <c r="Y43" s="43">
        <v>5.0599999999999996</v>
      </c>
      <c r="Z43" s="43">
        <v>5.04</v>
      </c>
      <c r="AA43" s="43">
        <v>4.7699999999999996</v>
      </c>
    </row>
    <row r="44" spans="1:38" x14ac:dyDescent="0.3">
      <c r="A44" t="s">
        <v>13</v>
      </c>
      <c r="B44" s="43">
        <v>42.54</v>
      </c>
      <c r="C44" s="43">
        <v>43.08</v>
      </c>
      <c r="D44" s="43">
        <v>42.56</v>
      </c>
      <c r="E44" s="43">
        <v>40.78</v>
      </c>
      <c r="F44" s="43">
        <v>41.68</v>
      </c>
      <c r="G44" s="43">
        <v>41.2</v>
      </c>
      <c r="H44" s="43">
        <v>41.23</v>
      </c>
      <c r="I44" s="43">
        <v>41.29</v>
      </c>
      <c r="J44" s="43">
        <v>41.54</v>
      </c>
      <c r="K44" s="43">
        <v>43.25</v>
      </c>
      <c r="L44" s="43">
        <v>42.73</v>
      </c>
      <c r="M44" s="43">
        <v>42.2</v>
      </c>
      <c r="N44" s="43">
        <v>43.02</v>
      </c>
      <c r="O44" s="43">
        <v>42.01</v>
      </c>
      <c r="P44" s="43">
        <v>42.52</v>
      </c>
      <c r="Q44" s="43">
        <v>42.91</v>
      </c>
      <c r="R44" s="43">
        <v>40.47</v>
      </c>
      <c r="S44" s="43">
        <v>38.14</v>
      </c>
      <c r="T44" s="43">
        <v>37.86</v>
      </c>
      <c r="U44" s="43">
        <v>37.07</v>
      </c>
      <c r="V44" s="43">
        <v>38.46</v>
      </c>
      <c r="W44" s="43">
        <v>39.28</v>
      </c>
      <c r="X44" s="43">
        <v>40.49</v>
      </c>
      <c r="Y44" s="43">
        <v>39.94</v>
      </c>
      <c r="Z44" s="43">
        <v>41.92</v>
      </c>
      <c r="AA44" s="43">
        <v>40.479999999999997</v>
      </c>
    </row>
    <row r="46" spans="1:38" x14ac:dyDescent="0.3">
      <c r="A46" t="s">
        <v>14</v>
      </c>
    </row>
    <row r="47" spans="1:38" x14ac:dyDescent="0.3">
      <c r="A47" t="s">
        <v>10</v>
      </c>
      <c r="B47" s="43">
        <v>100</v>
      </c>
      <c r="C47" s="43">
        <v>100</v>
      </c>
      <c r="D47" s="43">
        <v>100</v>
      </c>
      <c r="E47" s="43">
        <v>100</v>
      </c>
      <c r="F47" s="43">
        <v>100</v>
      </c>
      <c r="G47" s="43">
        <v>100</v>
      </c>
      <c r="H47" s="43">
        <v>100</v>
      </c>
      <c r="I47" s="43">
        <v>100</v>
      </c>
      <c r="J47" s="43">
        <v>100</v>
      </c>
      <c r="K47" s="43">
        <v>100</v>
      </c>
      <c r="L47" s="43">
        <v>100</v>
      </c>
      <c r="M47" s="43">
        <v>100</v>
      </c>
      <c r="N47" s="43">
        <v>100</v>
      </c>
      <c r="O47" s="43">
        <v>100</v>
      </c>
      <c r="P47" s="43">
        <v>100</v>
      </c>
      <c r="Q47" s="43">
        <v>100</v>
      </c>
      <c r="R47" s="43">
        <v>100</v>
      </c>
      <c r="S47" s="43">
        <v>100</v>
      </c>
      <c r="T47" s="43">
        <v>100</v>
      </c>
      <c r="U47" s="43">
        <v>100</v>
      </c>
      <c r="V47" s="43">
        <v>100</v>
      </c>
      <c r="W47" s="43">
        <v>100</v>
      </c>
      <c r="X47" s="43">
        <v>100</v>
      </c>
      <c r="Y47" s="43">
        <v>100</v>
      </c>
      <c r="Z47" s="43">
        <v>100</v>
      </c>
      <c r="AA47" s="43">
        <v>100</v>
      </c>
    </row>
    <row r="48" spans="1:38" x14ac:dyDescent="0.3">
      <c r="A48" t="s">
        <v>11</v>
      </c>
      <c r="B48" s="43">
        <v>53.63</v>
      </c>
      <c r="C48" s="43">
        <v>54.02</v>
      </c>
      <c r="D48" s="43">
        <v>54.48</v>
      </c>
      <c r="E48" s="43">
        <v>54.83</v>
      </c>
      <c r="F48" s="43">
        <v>54.22</v>
      </c>
      <c r="G48" s="43">
        <v>54.39</v>
      </c>
      <c r="H48" s="43">
        <v>54.07</v>
      </c>
      <c r="I48" s="43">
        <v>54.32</v>
      </c>
      <c r="J48" s="43">
        <v>53.97</v>
      </c>
      <c r="K48" s="43">
        <v>55.24</v>
      </c>
      <c r="L48" s="43">
        <v>54.26</v>
      </c>
      <c r="M48" s="43">
        <v>54.54</v>
      </c>
      <c r="N48" s="43">
        <v>53.07</v>
      </c>
      <c r="O48" s="43">
        <v>54</v>
      </c>
      <c r="P48" s="43">
        <v>55.54</v>
      </c>
      <c r="Q48" s="43">
        <v>55.49</v>
      </c>
      <c r="R48" s="43">
        <v>57.53</v>
      </c>
      <c r="S48" s="43">
        <v>58.84</v>
      </c>
      <c r="T48" s="43">
        <v>59.36</v>
      </c>
      <c r="U48" s="43">
        <v>59.17</v>
      </c>
      <c r="V48" s="43">
        <v>58.66</v>
      </c>
      <c r="W48" s="43">
        <v>58.87</v>
      </c>
      <c r="X48" s="43">
        <v>57.69</v>
      </c>
      <c r="Y48" s="43">
        <v>58.05</v>
      </c>
      <c r="Z48" s="43">
        <v>56.26</v>
      </c>
      <c r="AA48" s="43">
        <v>56.97</v>
      </c>
    </row>
    <row r="49" spans="1:38" x14ac:dyDescent="0.3">
      <c r="A49" t="s">
        <v>12</v>
      </c>
      <c r="B49" s="43">
        <v>2.77</v>
      </c>
      <c r="C49" s="43">
        <v>2.85</v>
      </c>
      <c r="D49" s="43">
        <v>2.4300000000000002</v>
      </c>
      <c r="E49" s="43">
        <v>2.4500000000000002</v>
      </c>
      <c r="F49" s="43">
        <v>2.76</v>
      </c>
      <c r="G49" s="43">
        <v>3.38</v>
      </c>
      <c r="H49" s="43">
        <v>3.35</v>
      </c>
      <c r="I49" s="43">
        <v>2.46</v>
      </c>
      <c r="J49" s="43">
        <v>2.56</v>
      </c>
      <c r="K49" s="43">
        <v>2.11</v>
      </c>
      <c r="L49" s="43">
        <v>2.94</v>
      </c>
      <c r="M49" s="43">
        <v>2.58</v>
      </c>
      <c r="N49" s="43">
        <v>2.85</v>
      </c>
      <c r="O49" s="43">
        <v>2.58</v>
      </c>
      <c r="P49" s="43">
        <v>1.6</v>
      </c>
      <c r="Q49" s="43">
        <v>1.25</v>
      </c>
      <c r="R49" s="43">
        <v>1.4</v>
      </c>
      <c r="S49" s="43">
        <v>1.69</v>
      </c>
      <c r="T49" s="43">
        <v>2.0699999999999998</v>
      </c>
      <c r="U49" s="43">
        <v>1.78</v>
      </c>
      <c r="V49" s="43">
        <v>1.77</v>
      </c>
      <c r="W49" s="43">
        <v>1.81</v>
      </c>
      <c r="X49" s="43">
        <v>1.8</v>
      </c>
      <c r="Y49" s="43">
        <v>1.65</v>
      </c>
      <c r="Z49" s="43">
        <v>2.11</v>
      </c>
      <c r="AA49" s="43">
        <v>1.97</v>
      </c>
    </row>
    <row r="50" spans="1:38" x14ac:dyDescent="0.3">
      <c r="A50" t="s">
        <v>13</v>
      </c>
      <c r="B50" s="43">
        <v>43.61</v>
      </c>
      <c r="C50" s="43">
        <v>43.14</v>
      </c>
      <c r="D50" s="43">
        <v>43.09</v>
      </c>
      <c r="E50" s="43">
        <v>42.72</v>
      </c>
      <c r="F50" s="43">
        <v>43.02</v>
      </c>
      <c r="G50" s="43">
        <v>42.23</v>
      </c>
      <c r="H50" s="43">
        <v>42.58</v>
      </c>
      <c r="I50" s="43">
        <v>43.21</v>
      </c>
      <c r="J50" s="43">
        <v>43.46</v>
      </c>
      <c r="K50" s="43">
        <v>42.65</v>
      </c>
      <c r="L50" s="43">
        <v>42.81</v>
      </c>
      <c r="M50" s="43">
        <v>42.89</v>
      </c>
      <c r="N50" s="43">
        <v>44.08</v>
      </c>
      <c r="O50" s="43">
        <v>43.42</v>
      </c>
      <c r="P50" s="43">
        <v>42.86</v>
      </c>
      <c r="Q50" s="43">
        <v>43.26</v>
      </c>
      <c r="R50" s="43">
        <v>41.06</v>
      </c>
      <c r="S50" s="43">
        <v>39.47</v>
      </c>
      <c r="T50" s="43">
        <v>38.56</v>
      </c>
      <c r="U50" s="43">
        <v>39.049999999999997</v>
      </c>
      <c r="V50" s="43">
        <v>39.57</v>
      </c>
      <c r="W50" s="43">
        <v>39.32</v>
      </c>
      <c r="X50" s="43">
        <v>40.51</v>
      </c>
      <c r="Y50" s="43">
        <v>40.299999999999997</v>
      </c>
      <c r="Z50" s="43">
        <v>41.63</v>
      </c>
      <c r="AA50" s="43">
        <v>41.07</v>
      </c>
    </row>
    <row r="52" spans="1:38" x14ac:dyDescent="0.3">
      <c r="A52" t="s">
        <v>15</v>
      </c>
    </row>
    <row r="53" spans="1:38" x14ac:dyDescent="0.3">
      <c r="A53" t="s">
        <v>10</v>
      </c>
      <c r="B53" s="43">
        <v>100</v>
      </c>
      <c r="C53" s="43">
        <v>100</v>
      </c>
      <c r="D53" s="43">
        <v>100</v>
      </c>
      <c r="E53" s="43">
        <v>100</v>
      </c>
      <c r="F53" s="43">
        <v>100</v>
      </c>
      <c r="G53" s="43">
        <v>100</v>
      </c>
      <c r="H53" s="43">
        <v>100</v>
      </c>
      <c r="I53" s="43">
        <v>100</v>
      </c>
      <c r="J53" s="43">
        <v>100</v>
      </c>
      <c r="K53" s="43">
        <v>100</v>
      </c>
      <c r="L53" s="43">
        <v>100</v>
      </c>
      <c r="M53" s="43">
        <v>100</v>
      </c>
      <c r="N53" s="43">
        <v>100</v>
      </c>
      <c r="O53" s="43">
        <v>100</v>
      </c>
      <c r="P53" s="43">
        <v>100</v>
      </c>
      <c r="Q53" s="43">
        <v>100</v>
      </c>
      <c r="R53" s="43">
        <v>100</v>
      </c>
      <c r="S53" s="43">
        <v>100</v>
      </c>
      <c r="T53" s="43">
        <v>100</v>
      </c>
      <c r="U53" s="43">
        <v>100</v>
      </c>
      <c r="V53" s="43">
        <v>100</v>
      </c>
      <c r="W53" s="43">
        <v>100</v>
      </c>
      <c r="X53" s="43">
        <v>100</v>
      </c>
      <c r="Y53" s="43">
        <v>100</v>
      </c>
      <c r="Z53" s="43">
        <v>100</v>
      </c>
      <c r="AA53" s="43">
        <v>100</v>
      </c>
    </row>
    <row r="54" spans="1:38" x14ac:dyDescent="0.3">
      <c r="A54" t="s">
        <v>11</v>
      </c>
      <c r="B54" s="43">
        <v>58.05</v>
      </c>
      <c r="C54" s="43">
        <v>57.94</v>
      </c>
      <c r="D54" s="43">
        <v>58.15</v>
      </c>
      <c r="E54" s="43">
        <v>59.61</v>
      </c>
      <c r="F54" s="43">
        <v>59.71</v>
      </c>
      <c r="G54" s="43">
        <v>58.86</v>
      </c>
      <c r="H54" s="43">
        <v>58.61</v>
      </c>
      <c r="I54" s="43">
        <v>60.1</v>
      </c>
      <c r="J54" s="43">
        <v>59.37</v>
      </c>
      <c r="K54" s="43">
        <v>59.08</v>
      </c>
      <c r="L54" s="43">
        <v>60.24</v>
      </c>
      <c r="M54" s="43">
        <v>58.9</v>
      </c>
      <c r="N54" s="43">
        <v>58.8</v>
      </c>
      <c r="O54" s="43">
        <v>59.88</v>
      </c>
      <c r="P54" s="43">
        <v>59.35</v>
      </c>
      <c r="Q54" s="43">
        <v>59.87</v>
      </c>
      <c r="R54" s="43">
        <v>61.99</v>
      </c>
      <c r="S54" s="43">
        <v>63.58</v>
      </c>
      <c r="T54" s="43">
        <v>63.77</v>
      </c>
      <c r="U54" s="43">
        <v>64.209999999999994</v>
      </c>
      <c r="V54" s="43">
        <v>63.45</v>
      </c>
      <c r="W54" s="43">
        <v>63.09</v>
      </c>
      <c r="X54" s="43">
        <v>61.87</v>
      </c>
      <c r="Y54" s="43">
        <v>61.16</v>
      </c>
      <c r="Z54" s="43">
        <v>59.16</v>
      </c>
      <c r="AA54" s="43">
        <v>59.31</v>
      </c>
    </row>
    <row r="55" spans="1:38" x14ac:dyDescent="0.3">
      <c r="A55" t="s">
        <v>12</v>
      </c>
      <c r="B55" s="43">
        <v>2.09</v>
      </c>
      <c r="C55" s="43">
        <v>2.0499999999999998</v>
      </c>
      <c r="D55" s="43">
        <v>2.11</v>
      </c>
      <c r="E55" s="43">
        <v>2.06</v>
      </c>
      <c r="F55" s="43">
        <v>1.98</v>
      </c>
      <c r="G55" s="43">
        <v>2.02</v>
      </c>
      <c r="H55" s="43">
        <v>2.11</v>
      </c>
      <c r="I55" s="43">
        <v>2.1800000000000002</v>
      </c>
      <c r="J55" s="43">
        <v>2.2400000000000002</v>
      </c>
      <c r="K55" s="43">
        <v>1.94</v>
      </c>
      <c r="L55" s="43">
        <v>1.81</v>
      </c>
      <c r="M55" s="43">
        <v>2.2000000000000002</v>
      </c>
      <c r="N55" s="43">
        <v>2.2200000000000002</v>
      </c>
      <c r="O55" s="43">
        <v>1.87</v>
      </c>
      <c r="P55" s="43">
        <v>1.52</v>
      </c>
      <c r="Q55" s="43">
        <v>1.1499999999999999</v>
      </c>
      <c r="R55" s="43">
        <v>1.58</v>
      </c>
      <c r="S55" s="43">
        <v>1.88</v>
      </c>
      <c r="T55" s="43">
        <v>2.39</v>
      </c>
      <c r="U55" s="43">
        <v>2.2400000000000002</v>
      </c>
      <c r="V55" s="43">
        <v>2.25</v>
      </c>
      <c r="W55" s="43">
        <v>2.06</v>
      </c>
      <c r="X55" s="43">
        <v>1.83</v>
      </c>
      <c r="Y55" s="43">
        <v>1.52</v>
      </c>
      <c r="Z55" s="43">
        <v>2.25</v>
      </c>
      <c r="AA55" s="43">
        <v>2.17</v>
      </c>
    </row>
    <row r="56" spans="1:38" x14ac:dyDescent="0.3">
      <c r="A56" t="s">
        <v>13</v>
      </c>
      <c r="B56" s="43">
        <v>39.86</v>
      </c>
      <c r="C56" s="43">
        <v>40.01</v>
      </c>
      <c r="D56" s="43">
        <v>39.75</v>
      </c>
      <c r="E56" s="43">
        <v>38.33</v>
      </c>
      <c r="F56" s="43">
        <v>38.31</v>
      </c>
      <c r="G56" s="43">
        <v>39.119999999999997</v>
      </c>
      <c r="H56" s="43">
        <v>39.28</v>
      </c>
      <c r="I56" s="43">
        <v>37.72</v>
      </c>
      <c r="J56" s="43">
        <v>38.39</v>
      </c>
      <c r="K56" s="43">
        <v>38.979999999999997</v>
      </c>
      <c r="L56" s="43">
        <v>37.950000000000003</v>
      </c>
      <c r="M56" s="43">
        <v>38.909999999999997</v>
      </c>
      <c r="N56" s="43">
        <v>38.979999999999997</v>
      </c>
      <c r="O56" s="43">
        <v>38.25</v>
      </c>
      <c r="P56" s="43">
        <v>39.130000000000003</v>
      </c>
      <c r="Q56" s="43">
        <v>38.979999999999997</v>
      </c>
      <c r="R56" s="43">
        <v>36.43</v>
      </c>
      <c r="S56" s="43">
        <v>34.54</v>
      </c>
      <c r="T56" s="43">
        <v>33.85</v>
      </c>
      <c r="U56" s="43">
        <v>33.549999999999997</v>
      </c>
      <c r="V56" s="43">
        <v>34.31</v>
      </c>
      <c r="W56" s="43">
        <v>34.840000000000003</v>
      </c>
      <c r="X56" s="43">
        <v>36.299999999999997</v>
      </c>
      <c r="Y56" s="43">
        <v>37.32</v>
      </c>
      <c r="Z56" s="43">
        <v>38.590000000000003</v>
      </c>
      <c r="AA56" s="43">
        <v>38.53</v>
      </c>
    </row>
    <row r="59" spans="1:38" x14ac:dyDescent="0.3">
      <c r="A59" t="s">
        <v>0</v>
      </c>
    </row>
    <row r="60" spans="1:38" x14ac:dyDescent="0.3">
      <c r="A60" t="s">
        <v>1</v>
      </c>
    </row>
    <row r="61" spans="1:38" x14ac:dyDescent="0.3">
      <c r="A61" t="s">
        <v>17</v>
      </c>
    </row>
    <row r="62" spans="1:38" x14ac:dyDescent="0.3">
      <c r="A62" t="s">
        <v>3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s="43" t="s">
        <v>87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/>
      <c r="AC62" s="1"/>
      <c r="AD62" s="1"/>
      <c r="AE62" s="1"/>
      <c r="AF62" s="1"/>
      <c r="AG62" s="1"/>
      <c r="AH62" s="1"/>
      <c r="AI62" s="1"/>
      <c r="AJ62" s="1"/>
      <c r="AK62" s="47"/>
      <c r="AL62" s="1"/>
    </row>
    <row r="63" spans="1:38" x14ac:dyDescent="0.3">
      <c r="A63" t="s">
        <v>4</v>
      </c>
    </row>
    <row r="64" spans="1:38" x14ac:dyDescent="0.3">
      <c r="A64" t="s">
        <v>5</v>
      </c>
      <c r="B64" s="43">
        <v>100</v>
      </c>
      <c r="C64" s="43">
        <v>100</v>
      </c>
      <c r="D64" s="43">
        <v>100</v>
      </c>
      <c r="E64" s="43">
        <v>100</v>
      </c>
      <c r="F64" s="43">
        <v>100</v>
      </c>
      <c r="G64" s="43">
        <v>100</v>
      </c>
      <c r="H64" s="43">
        <v>100</v>
      </c>
      <c r="I64" s="43">
        <v>100</v>
      </c>
      <c r="J64" s="43">
        <v>100</v>
      </c>
      <c r="K64" s="43">
        <v>100</v>
      </c>
      <c r="L64" s="43">
        <v>100</v>
      </c>
      <c r="M64" s="43">
        <v>100</v>
      </c>
      <c r="N64" s="43">
        <v>100</v>
      </c>
      <c r="O64" s="43">
        <v>100</v>
      </c>
      <c r="P64" s="43">
        <v>100</v>
      </c>
      <c r="Q64" s="43">
        <v>100</v>
      </c>
      <c r="R64" s="43">
        <v>100</v>
      </c>
      <c r="S64" s="43">
        <v>100</v>
      </c>
      <c r="T64" s="43">
        <v>100</v>
      </c>
      <c r="U64" s="43">
        <v>100</v>
      </c>
      <c r="V64" s="43">
        <v>100</v>
      </c>
      <c r="W64" s="43">
        <v>100</v>
      </c>
      <c r="X64" s="43">
        <v>100</v>
      </c>
      <c r="Y64" s="43">
        <v>100</v>
      </c>
      <c r="Z64" s="43">
        <v>100</v>
      </c>
      <c r="AA64" s="43">
        <v>100</v>
      </c>
    </row>
    <row r="65" spans="1:27" x14ac:dyDescent="0.3">
      <c r="A65" t="s">
        <v>6</v>
      </c>
      <c r="B65" s="43">
        <v>54.7</v>
      </c>
      <c r="C65" s="43">
        <v>55.03</v>
      </c>
      <c r="D65" s="43">
        <v>54.17</v>
      </c>
      <c r="E65" s="43">
        <v>56.42</v>
      </c>
      <c r="F65" s="43">
        <v>57.47</v>
      </c>
      <c r="G65" s="43">
        <v>55.86</v>
      </c>
      <c r="H65" s="43">
        <v>56.01</v>
      </c>
      <c r="I65" s="43">
        <v>54.73</v>
      </c>
      <c r="J65" s="43">
        <v>54.82</v>
      </c>
      <c r="K65" s="43">
        <v>54.12</v>
      </c>
      <c r="L65" s="43">
        <v>56.28</v>
      </c>
      <c r="M65" s="43">
        <v>56.6</v>
      </c>
      <c r="N65" s="43">
        <v>55.12</v>
      </c>
      <c r="O65" s="43">
        <v>55.98</v>
      </c>
      <c r="P65" s="43">
        <v>58.08</v>
      </c>
      <c r="Q65" s="43">
        <v>56.9</v>
      </c>
      <c r="R65" s="43">
        <v>58.54</v>
      </c>
      <c r="S65" s="43">
        <v>58.81</v>
      </c>
      <c r="T65" s="43">
        <v>60.15</v>
      </c>
      <c r="U65" s="43">
        <v>59.39</v>
      </c>
      <c r="V65" s="43">
        <v>60.93</v>
      </c>
      <c r="W65" s="43">
        <v>58.79</v>
      </c>
      <c r="X65" s="43">
        <v>58.82</v>
      </c>
      <c r="Y65" s="43">
        <v>60.18</v>
      </c>
      <c r="Z65" s="43">
        <v>59.06</v>
      </c>
      <c r="AA65" s="43">
        <v>59.51</v>
      </c>
    </row>
    <row r="66" spans="1:27" x14ac:dyDescent="0.3">
      <c r="A66" t="s">
        <v>7</v>
      </c>
      <c r="B66" s="43">
        <v>8.07</v>
      </c>
      <c r="C66" s="43">
        <v>7.64</v>
      </c>
      <c r="D66" s="43">
        <v>7.31</v>
      </c>
      <c r="E66" s="43">
        <v>7.1</v>
      </c>
      <c r="F66" s="43">
        <v>7.25</v>
      </c>
      <c r="G66" s="43">
        <v>7.2</v>
      </c>
      <c r="H66" s="43">
        <v>7.29</v>
      </c>
      <c r="I66" s="43">
        <v>6.84</v>
      </c>
      <c r="J66" s="43">
        <v>8.1199999999999992</v>
      </c>
      <c r="K66" s="43">
        <v>8.48</v>
      </c>
      <c r="L66" s="43">
        <v>7.89</v>
      </c>
      <c r="M66" s="43">
        <v>6.29</v>
      </c>
      <c r="N66" s="43">
        <v>8.26</v>
      </c>
      <c r="O66" s="43">
        <v>8.32</v>
      </c>
      <c r="P66" s="43">
        <v>5.26</v>
      </c>
      <c r="Q66" s="43">
        <v>3.26</v>
      </c>
      <c r="R66" s="43">
        <v>5.76</v>
      </c>
      <c r="S66" s="43">
        <v>5.94</v>
      </c>
      <c r="T66" s="43">
        <v>6.15</v>
      </c>
      <c r="U66" s="43">
        <v>7.3</v>
      </c>
      <c r="V66" s="43">
        <v>7.21</v>
      </c>
      <c r="W66" s="43">
        <v>7.17</v>
      </c>
      <c r="X66" s="43">
        <v>7.04</v>
      </c>
      <c r="Y66" s="43">
        <v>5.24</v>
      </c>
      <c r="Z66" s="43">
        <v>6.1</v>
      </c>
      <c r="AA66" s="43">
        <v>5.29</v>
      </c>
    </row>
    <row r="67" spans="1:27" x14ac:dyDescent="0.3">
      <c r="A67" t="s">
        <v>8</v>
      </c>
      <c r="B67" s="43">
        <v>37.229999999999997</v>
      </c>
      <c r="C67" s="43">
        <v>37.33</v>
      </c>
      <c r="D67" s="43">
        <v>38.51</v>
      </c>
      <c r="E67" s="43">
        <v>36.49</v>
      </c>
      <c r="F67" s="43">
        <v>35.28</v>
      </c>
      <c r="G67" s="43">
        <v>36.93</v>
      </c>
      <c r="H67" s="43">
        <v>36.69</v>
      </c>
      <c r="I67" s="43">
        <v>38.42</v>
      </c>
      <c r="J67" s="43">
        <v>37.06</v>
      </c>
      <c r="K67" s="43">
        <v>37.39</v>
      </c>
      <c r="L67" s="43">
        <v>35.840000000000003</v>
      </c>
      <c r="M67" s="43">
        <v>37.11</v>
      </c>
      <c r="N67" s="43">
        <v>36.619999999999997</v>
      </c>
      <c r="O67" s="43">
        <v>35.700000000000003</v>
      </c>
      <c r="P67" s="43">
        <v>36.67</v>
      </c>
      <c r="Q67" s="43">
        <v>39.840000000000003</v>
      </c>
      <c r="R67" s="43">
        <v>35.69</v>
      </c>
      <c r="S67" s="43">
        <v>35.26</v>
      </c>
      <c r="T67" s="43">
        <v>33.700000000000003</v>
      </c>
      <c r="U67" s="43">
        <v>33.32</v>
      </c>
      <c r="V67" s="43">
        <v>31.86</v>
      </c>
      <c r="W67" s="43">
        <v>34.04</v>
      </c>
      <c r="X67" s="43">
        <v>34.130000000000003</v>
      </c>
      <c r="Y67" s="43">
        <v>34.590000000000003</v>
      </c>
      <c r="Z67" s="43">
        <v>34.83</v>
      </c>
      <c r="AA67" s="43">
        <v>35.21</v>
      </c>
    </row>
    <row r="69" spans="1:27" x14ac:dyDescent="0.3">
      <c r="A69" t="s">
        <v>9</v>
      </c>
    </row>
    <row r="70" spans="1:27" x14ac:dyDescent="0.3">
      <c r="A70" t="s">
        <v>10</v>
      </c>
      <c r="B70" s="43">
        <v>100</v>
      </c>
      <c r="C70" s="43">
        <v>100</v>
      </c>
      <c r="D70" s="43">
        <v>100</v>
      </c>
      <c r="E70" s="43">
        <v>100</v>
      </c>
      <c r="F70" s="43">
        <v>100</v>
      </c>
      <c r="G70" s="43">
        <v>100</v>
      </c>
      <c r="H70" s="43">
        <v>100</v>
      </c>
      <c r="I70" s="43">
        <v>100</v>
      </c>
      <c r="J70" s="43">
        <v>100</v>
      </c>
      <c r="K70" s="43">
        <v>100</v>
      </c>
      <c r="L70" s="43">
        <v>100</v>
      </c>
      <c r="M70" s="43">
        <v>100</v>
      </c>
      <c r="N70" s="43">
        <v>100</v>
      </c>
      <c r="O70" s="43">
        <v>100</v>
      </c>
      <c r="P70" s="43">
        <v>100</v>
      </c>
      <c r="Q70" s="43">
        <v>100</v>
      </c>
      <c r="R70" s="43">
        <v>100</v>
      </c>
      <c r="S70" s="43">
        <v>100</v>
      </c>
      <c r="T70" s="43">
        <v>100</v>
      </c>
      <c r="U70" s="43">
        <v>100</v>
      </c>
      <c r="V70" s="43">
        <v>100</v>
      </c>
      <c r="W70" s="43">
        <v>100</v>
      </c>
      <c r="X70" s="43">
        <v>100</v>
      </c>
      <c r="Y70" s="43">
        <v>100</v>
      </c>
      <c r="Z70" s="43">
        <v>100</v>
      </c>
      <c r="AA70" s="43">
        <v>100</v>
      </c>
    </row>
    <row r="71" spans="1:27" x14ac:dyDescent="0.3">
      <c r="A71" t="s">
        <v>11</v>
      </c>
      <c r="B71" s="43">
        <v>45.95</v>
      </c>
      <c r="C71" s="43">
        <v>43.62</v>
      </c>
      <c r="D71" s="43">
        <v>46.43</v>
      </c>
      <c r="E71" s="43">
        <v>51.06</v>
      </c>
      <c r="F71" s="43">
        <v>47.45</v>
      </c>
      <c r="G71" s="43">
        <v>47.93</v>
      </c>
      <c r="H71" s="43">
        <v>46.42</v>
      </c>
      <c r="I71" s="43">
        <v>46</v>
      </c>
      <c r="J71" s="43">
        <v>42.13</v>
      </c>
      <c r="K71" s="43">
        <v>45.03</v>
      </c>
      <c r="L71" s="43">
        <v>48.31</v>
      </c>
      <c r="M71" s="43">
        <v>51.2</v>
      </c>
      <c r="N71" s="43">
        <v>45.5</v>
      </c>
      <c r="O71" s="43">
        <v>44.29</v>
      </c>
      <c r="P71" s="43">
        <v>52.27</v>
      </c>
      <c r="Q71" s="43">
        <v>55.15</v>
      </c>
      <c r="R71" s="43">
        <v>50.55</v>
      </c>
      <c r="S71" s="43">
        <v>51.01</v>
      </c>
      <c r="T71" s="43">
        <v>51.96</v>
      </c>
      <c r="U71" s="43">
        <v>48.79</v>
      </c>
      <c r="V71" s="43">
        <v>51.81</v>
      </c>
      <c r="W71" s="43">
        <v>50.59</v>
      </c>
      <c r="X71" s="43">
        <v>49.73</v>
      </c>
      <c r="Y71" s="43">
        <v>52.96</v>
      </c>
      <c r="Z71" s="43">
        <v>48.68</v>
      </c>
      <c r="AA71" s="43">
        <v>50.92</v>
      </c>
    </row>
    <row r="72" spans="1:27" x14ac:dyDescent="0.3">
      <c r="A72" t="s">
        <v>12</v>
      </c>
      <c r="B72" s="43">
        <v>16.02</v>
      </c>
      <c r="C72" s="43">
        <v>19.75</v>
      </c>
      <c r="D72" s="43">
        <v>16.670000000000002</v>
      </c>
      <c r="E72" s="43">
        <v>14.18</v>
      </c>
      <c r="F72" s="43">
        <v>15.66</v>
      </c>
      <c r="G72" s="43">
        <v>15.32</v>
      </c>
      <c r="H72" s="43">
        <v>15.79</v>
      </c>
      <c r="I72" s="43">
        <v>14.15</v>
      </c>
      <c r="J72" s="43">
        <v>17.79</v>
      </c>
      <c r="K72" s="43">
        <v>19.3</v>
      </c>
      <c r="L72" s="43">
        <v>18.54</v>
      </c>
      <c r="M72" s="43">
        <v>14.09</v>
      </c>
      <c r="N72" s="43">
        <v>18.690000000000001</v>
      </c>
      <c r="O72" s="43">
        <v>21.35</v>
      </c>
      <c r="P72" s="43">
        <v>13.83</v>
      </c>
      <c r="Q72" s="43">
        <v>8.86</v>
      </c>
      <c r="R72" s="43">
        <v>15.75</v>
      </c>
      <c r="S72" s="43">
        <v>14.21</v>
      </c>
      <c r="T72" s="43">
        <v>15.89</v>
      </c>
      <c r="U72" s="43">
        <v>18.2</v>
      </c>
      <c r="V72" s="43">
        <v>17.899999999999999</v>
      </c>
      <c r="W72" s="43">
        <v>17.61</v>
      </c>
      <c r="X72" s="43">
        <v>18.59</v>
      </c>
      <c r="Y72" s="43">
        <v>14.47</v>
      </c>
      <c r="Z72" s="43">
        <v>17.57</v>
      </c>
      <c r="AA72" s="43">
        <v>14.75</v>
      </c>
    </row>
    <row r="73" spans="1:27" x14ac:dyDescent="0.3">
      <c r="A73" t="s">
        <v>13</v>
      </c>
      <c r="B73" s="43">
        <v>38.03</v>
      </c>
      <c r="C73" s="43">
        <v>36.630000000000003</v>
      </c>
      <c r="D73" s="43">
        <v>36.9</v>
      </c>
      <c r="E73" s="43">
        <v>34.76</v>
      </c>
      <c r="F73" s="43">
        <v>36.89</v>
      </c>
      <c r="G73" s="43">
        <v>36.76</v>
      </c>
      <c r="H73" s="43">
        <v>37.79</v>
      </c>
      <c r="I73" s="43">
        <v>39.840000000000003</v>
      </c>
      <c r="J73" s="43">
        <v>40.08</v>
      </c>
      <c r="K73" s="43">
        <v>35.67</v>
      </c>
      <c r="L73" s="43">
        <v>33.159999999999997</v>
      </c>
      <c r="M73" s="43">
        <v>34.71</v>
      </c>
      <c r="N73" s="43">
        <v>35.81</v>
      </c>
      <c r="O73" s="43">
        <v>34.36</v>
      </c>
      <c r="P73" s="43">
        <v>33.9</v>
      </c>
      <c r="Q73" s="43">
        <v>35.99</v>
      </c>
      <c r="R73" s="43">
        <v>33.700000000000003</v>
      </c>
      <c r="S73" s="43">
        <v>34.78</v>
      </c>
      <c r="T73" s="43">
        <v>32.15</v>
      </c>
      <c r="U73" s="43">
        <v>33.01</v>
      </c>
      <c r="V73" s="43">
        <v>30.28</v>
      </c>
      <c r="W73" s="43">
        <v>31.8</v>
      </c>
      <c r="X73" s="43">
        <v>31.68</v>
      </c>
      <c r="Y73" s="43">
        <v>32.57</v>
      </c>
      <c r="Z73" s="43">
        <v>33.75</v>
      </c>
      <c r="AA73" s="43">
        <v>34.33</v>
      </c>
    </row>
    <row r="75" spans="1:27" x14ac:dyDescent="0.3">
      <c r="A75" t="s">
        <v>14</v>
      </c>
    </row>
    <row r="76" spans="1:27" x14ac:dyDescent="0.3">
      <c r="A76" t="s">
        <v>10</v>
      </c>
      <c r="B76" s="43">
        <v>100</v>
      </c>
      <c r="C76" s="43">
        <v>100</v>
      </c>
      <c r="D76" s="43">
        <v>100</v>
      </c>
      <c r="E76" s="43">
        <v>100</v>
      </c>
      <c r="F76" s="43">
        <v>100</v>
      </c>
      <c r="G76" s="43">
        <v>100</v>
      </c>
      <c r="H76" s="43">
        <v>100</v>
      </c>
      <c r="I76" s="43">
        <v>100</v>
      </c>
      <c r="J76" s="43">
        <v>100</v>
      </c>
      <c r="K76" s="43">
        <v>100</v>
      </c>
      <c r="L76" s="43">
        <v>100</v>
      </c>
      <c r="M76" s="43">
        <v>100</v>
      </c>
      <c r="N76" s="43">
        <v>100</v>
      </c>
      <c r="O76" s="43">
        <v>100</v>
      </c>
      <c r="P76" s="43">
        <v>100</v>
      </c>
      <c r="Q76" s="43">
        <v>100</v>
      </c>
      <c r="R76" s="43">
        <v>100</v>
      </c>
      <c r="S76" s="43">
        <v>100</v>
      </c>
      <c r="T76" s="43">
        <v>100</v>
      </c>
      <c r="U76" s="43">
        <v>100</v>
      </c>
      <c r="V76" s="43">
        <v>100</v>
      </c>
      <c r="W76" s="43">
        <v>100</v>
      </c>
      <c r="X76" s="43">
        <v>100</v>
      </c>
      <c r="Y76" s="43">
        <v>100</v>
      </c>
      <c r="Z76" s="43">
        <v>100</v>
      </c>
      <c r="AA76" s="43">
        <v>100</v>
      </c>
    </row>
    <row r="77" spans="1:27" x14ac:dyDescent="0.3">
      <c r="A77" t="s">
        <v>11</v>
      </c>
      <c r="B77" s="43">
        <v>58.33</v>
      </c>
      <c r="C77" s="43">
        <v>58.77</v>
      </c>
      <c r="D77" s="43">
        <v>57.25</v>
      </c>
      <c r="E77" s="43">
        <v>59.53</v>
      </c>
      <c r="F77" s="43">
        <v>61.21</v>
      </c>
      <c r="G77" s="43">
        <v>58.18</v>
      </c>
      <c r="H77" s="43">
        <v>59.57</v>
      </c>
      <c r="I77" s="43">
        <v>58.01</v>
      </c>
      <c r="J77" s="43">
        <v>59.34</v>
      </c>
      <c r="K77" s="43">
        <v>57.87</v>
      </c>
      <c r="L77" s="43">
        <v>59.5</v>
      </c>
      <c r="M77" s="43">
        <v>58.17</v>
      </c>
      <c r="N77" s="43">
        <v>59.25</v>
      </c>
      <c r="O77" s="43">
        <v>59.28</v>
      </c>
      <c r="P77" s="43">
        <v>60.12</v>
      </c>
      <c r="Q77" s="43">
        <v>57.54</v>
      </c>
      <c r="R77" s="43">
        <v>61.25</v>
      </c>
      <c r="S77" s="43">
        <v>62.06</v>
      </c>
      <c r="T77" s="43">
        <v>63.92</v>
      </c>
      <c r="U77" s="43">
        <v>63.41</v>
      </c>
      <c r="V77" s="43">
        <v>64.41</v>
      </c>
      <c r="W77" s="43">
        <v>62.52</v>
      </c>
      <c r="X77" s="43">
        <v>61.69</v>
      </c>
      <c r="Y77" s="43">
        <v>62.01</v>
      </c>
      <c r="Z77" s="43">
        <v>62.59</v>
      </c>
      <c r="AA77" s="43">
        <v>62.5</v>
      </c>
    </row>
    <row r="78" spans="1:27" x14ac:dyDescent="0.3">
      <c r="A78" t="s">
        <v>12</v>
      </c>
      <c r="B78" s="43">
        <v>3.74</v>
      </c>
      <c r="C78" s="43">
        <v>3.35</v>
      </c>
      <c r="D78" s="43">
        <v>3.38</v>
      </c>
      <c r="E78" s="43">
        <v>3.27</v>
      </c>
      <c r="F78" s="43">
        <v>3.86</v>
      </c>
      <c r="G78" s="43">
        <v>4.2300000000000004</v>
      </c>
      <c r="H78" s="43">
        <v>3.59</v>
      </c>
      <c r="I78" s="43">
        <v>3.42</v>
      </c>
      <c r="J78" s="43">
        <v>3.69</v>
      </c>
      <c r="K78" s="43">
        <v>3.47</v>
      </c>
      <c r="L78" s="43">
        <v>3.3</v>
      </c>
      <c r="M78" s="43">
        <v>3.09</v>
      </c>
      <c r="N78" s="43">
        <v>2.76</v>
      </c>
      <c r="O78" s="43">
        <v>3.04</v>
      </c>
      <c r="P78" s="43">
        <v>2.29</v>
      </c>
      <c r="Q78" s="43">
        <v>1.19</v>
      </c>
      <c r="R78" s="43">
        <v>1.74</v>
      </c>
      <c r="S78" s="43">
        <v>1.93</v>
      </c>
      <c r="T78" s="43">
        <v>2.0699999999999998</v>
      </c>
      <c r="U78" s="43">
        <v>2.34</v>
      </c>
      <c r="V78" s="43">
        <v>2.64</v>
      </c>
      <c r="W78" s="43">
        <v>2.23</v>
      </c>
      <c r="X78" s="43">
        <v>2.71</v>
      </c>
      <c r="Y78" s="43">
        <v>1.99</v>
      </c>
      <c r="Z78" s="43">
        <v>1.71</v>
      </c>
      <c r="AA78" s="43">
        <v>1.42</v>
      </c>
    </row>
    <row r="79" spans="1:27" x14ac:dyDescent="0.3">
      <c r="A79" t="s">
        <v>13</v>
      </c>
      <c r="B79" s="43">
        <v>37.93</v>
      </c>
      <c r="C79" s="43">
        <v>37.880000000000003</v>
      </c>
      <c r="D79" s="43">
        <v>39.369999999999997</v>
      </c>
      <c r="E79" s="43">
        <v>37.19</v>
      </c>
      <c r="F79" s="43">
        <v>34.93</v>
      </c>
      <c r="G79" s="43">
        <v>37.6</v>
      </c>
      <c r="H79" s="43">
        <v>36.840000000000003</v>
      </c>
      <c r="I79" s="43">
        <v>38.58</v>
      </c>
      <c r="J79" s="43">
        <v>36.97</v>
      </c>
      <c r="K79" s="43">
        <v>38.659999999999997</v>
      </c>
      <c r="L79" s="43">
        <v>37.21</v>
      </c>
      <c r="M79" s="43">
        <v>38.75</v>
      </c>
      <c r="N79" s="43">
        <v>37.99</v>
      </c>
      <c r="O79" s="43">
        <v>37.67</v>
      </c>
      <c r="P79" s="43">
        <v>37.590000000000003</v>
      </c>
      <c r="Q79" s="43">
        <v>41.27</v>
      </c>
      <c r="R79" s="43">
        <v>37.01</v>
      </c>
      <c r="S79" s="43">
        <v>36.01</v>
      </c>
      <c r="T79" s="43">
        <v>34.01</v>
      </c>
      <c r="U79" s="43">
        <v>34.25</v>
      </c>
      <c r="V79" s="43">
        <v>32.950000000000003</v>
      </c>
      <c r="W79" s="43">
        <v>35.25</v>
      </c>
      <c r="X79" s="43">
        <v>35.6</v>
      </c>
      <c r="Y79" s="43">
        <v>36.01</v>
      </c>
      <c r="Z79" s="43">
        <v>35.700000000000003</v>
      </c>
      <c r="AA79" s="43">
        <v>36.08</v>
      </c>
    </row>
    <row r="81" spans="1:38" x14ac:dyDescent="0.3">
      <c r="A81" t="s">
        <v>15</v>
      </c>
    </row>
    <row r="82" spans="1:38" x14ac:dyDescent="0.3">
      <c r="A82" t="s">
        <v>10</v>
      </c>
      <c r="B82" s="43">
        <v>100</v>
      </c>
      <c r="C82" s="43">
        <v>100</v>
      </c>
      <c r="D82" s="43">
        <v>100</v>
      </c>
      <c r="E82" s="43">
        <v>100</v>
      </c>
      <c r="F82" s="43">
        <v>100</v>
      </c>
      <c r="G82" s="43">
        <v>100</v>
      </c>
      <c r="H82" s="43">
        <v>100</v>
      </c>
      <c r="I82" s="43">
        <v>100</v>
      </c>
      <c r="J82" s="43">
        <v>100</v>
      </c>
      <c r="K82" s="43">
        <v>100</v>
      </c>
      <c r="L82" s="43">
        <v>100</v>
      </c>
      <c r="M82" s="43">
        <v>100</v>
      </c>
      <c r="N82" s="43">
        <v>100</v>
      </c>
      <c r="O82" s="43">
        <v>100</v>
      </c>
      <c r="P82" s="43">
        <v>100</v>
      </c>
      <c r="Q82" s="43">
        <v>100</v>
      </c>
      <c r="R82" s="43">
        <v>100</v>
      </c>
      <c r="S82" s="43">
        <v>100</v>
      </c>
      <c r="T82" s="43">
        <v>100</v>
      </c>
      <c r="U82" s="43">
        <v>100</v>
      </c>
      <c r="V82" s="43">
        <v>100</v>
      </c>
      <c r="W82" s="43">
        <v>100</v>
      </c>
      <c r="X82" s="43">
        <v>100</v>
      </c>
      <c r="Y82" s="43">
        <v>100</v>
      </c>
      <c r="Z82" s="43">
        <v>100</v>
      </c>
      <c r="AA82" s="43">
        <v>100</v>
      </c>
    </row>
    <row r="83" spans="1:38" x14ac:dyDescent="0.3">
      <c r="A83" t="s">
        <v>11</v>
      </c>
      <c r="B83" s="43">
        <v>53.4</v>
      </c>
      <c r="C83" s="43">
        <v>54.75</v>
      </c>
      <c r="D83" s="43">
        <v>51.49</v>
      </c>
      <c r="E83" s="43">
        <v>49.59</v>
      </c>
      <c r="F83" s="43">
        <v>57.15</v>
      </c>
      <c r="G83" s="43">
        <v>57.04</v>
      </c>
      <c r="H83" s="43">
        <v>54.67</v>
      </c>
      <c r="I83" s="43">
        <v>53.25</v>
      </c>
      <c r="J83" s="43">
        <v>56.42</v>
      </c>
      <c r="K83" s="43">
        <v>54.17</v>
      </c>
      <c r="L83" s="43">
        <v>54.42</v>
      </c>
      <c r="M83" s="43">
        <v>57.43</v>
      </c>
      <c r="N83" s="43">
        <v>54.98</v>
      </c>
      <c r="O83" s="43">
        <v>62.15</v>
      </c>
      <c r="P83" s="43">
        <v>56.73</v>
      </c>
      <c r="Q83" s="43">
        <v>56.31</v>
      </c>
      <c r="R83" s="43">
        <v>59.56</v>
      </c>
      <c r="S83" s="43">
        <v>58.06</v>
      </c>
      <c r="T83" s="43">
        <v>57.47</v>
      </c>
      <c r="U83" s="43">
        <v>58.57</v>
      </c>
      <c r="V83" s="43">
        <v>62.03</v>
      </c>
      <c r="W83" s="43">
        <v>56.57</v>
      </c>
      <c r="X83" s="43">
        <v>60.71</v>
      </c>
      <c r="Y83" s="43">
        <v>62.08</v>
      </c>
      <c r="Z83" s="43">
        <v>61.83</v>
      </c>
      <c r="AA83" s="43">
        <v>60.79</v>
      </c>
    </row>
    <row r="84" spans="1:38" x14ac:dyDescent="0.3">
      <c r="A84" t="s">
        <v>12</v>
      </c>
      <c r="B84" s="43">
        <v>14.46</v>
      </c>
      <c r="C84" s="43">
        <v>9.58</v>
      </c>
      <c r="D84" s="43">
        <v>11.63</v>
      </c>
      <c r="E84" s="43">
        <v>14.72</v>
      </c>
      <c r="F84" s="43">
        <v>8.7200000000000006</v>
      </c>
      <c r="G84" s="43">
        <v>9</v>
      </c>
      <c r="H84" s="43">
        <v>11.09</v>
      </c>
      <c r="I84" s="43">
        <v>11.11</v>
      </c>
      <c r="J84" s="43">
        <v>11.2</v>
      </c>
      <c r="K84" s="43">
        <v>10.95</v>
      </c>
      <c r="L84" s="43">
        <v>11.78</v>
      </c>
      <c r="M84" s="43">
        <v>9.6999999999999993</v>
      </c>
      <c r="N84" s="43">
        <v>13.38</v>
      </c>
      <c r="O84" s="43">
        <v>9.41</v>
      </c>
      <c r="P84" s="43">
        <v>7</v>
      </c>
      <c r="Q84" s="43">
        <v>5.32</v>
      </c>
      <c r="R84" s="43">
        <v>7.43</v>
      </c>
      <c r="S84" s="43">
        <v>9.2899999999999991</v>
      </c>
      <c r="T84" s="43">
        <v>7.45</v>
      </c>
      <c r="U84" s="43">
        <v>11.75</v>
      </c>
      <c r="V84" s="43">
        <v>8.19</v>
      </c>
      <c r="W84" s="43">
        <v>10.85</v>
      </c>
      <c r="X84" s="43">
        <v>8.36</v>
      </c>
      <c r="Y84" s="43">
        <v>7.02</v>
      </c>
      <c r="Z84" s="43">
        <v>5.51</v>
      </c>
      <c r="AA84" s="43">
        <v>6.43</v>
      </c>
    </row>
    <row r="85" spans="1:38" x14ac:dyDescent="0.3">
      <c r="A85" t="s">
        <v>13</v>
      </c>
      <c r="B85" s="43">
        <v>32.15</v>
      </c>
      <c r="C85" s="43">
        <v>35.67</v>
      </c>
      <c r="D85" s="43">
        <v>36.880000000000003</v>
      </c>
      <c r="E85" s="43">
        <v>35.69</v>
      </c>
      <c r="F85" s="43">
        <v>34.130000000000003</v>
      </c>
      <c r="G85" s="43">
        <v>33.97</v>
      </c>
      <c r="H85" s="43">
        <v>34.24</v>
      </c>
      <c r="I85" s="43">
        <v>35.65</v>
      </c>
      <c r="J85" s="43">
        <v>32.380000000000003</v>
      </c>
      <c r="K85" s="43">
        <v>34.880000000000003</v>
      </c>
      <c r="L85" s="43">
        <v>33.81</v>
      </c>
      <c r="M85" s="43">
        <v>32.86</v>
      </c>
      <c r="N85" s="43">
        <v>31.64</v>
      </c>
      <c r="O85" s="43">
        <v>28.43</v>
      </c>
      <c r="P85" s="43">
        <v>36.270000000000003</v>
      </c>
      <c r="Q85" s="43">
        <v>38.369999999999997</v>
      </c>
      <c r="R85" s="43">
        <v>33.020000000000003</v>
      </c>
      <c r="S85" s="43">
        <v>32.65</v>
      </c>
      <c r="T85" s="43">
        <v>35.08</v>
      </c>
      <c r="U85" s="43">
        <v>29.69</v>
      </c>
      <c r="V85" s="43">
        <v>29.78</v>
      </c>
      <c r="W85" s="43">
        <v>32.58</v>
      </c>
      <c r="X85" s="43">
        <v>30.93</v>
      </c>
      <c r="Y85" s="43">
        <v>30.9</v>
      </c>
      <c r="Z85" s="43">
        <v>32.659999999999997</v>
      </c>
      <c r="AA85" s="43">
        <v>32.78</v>
      </c>
    </row>
    <row r="88" spans="1:38" x14ac:dyDescent="0.3">
      <c r="A88" t="s">
        <v>0</v>
      </c>
    </row>
    <row r="89" spans="1:38" x14ac:dyDescent="0.3">
      <c r="A89" t="s">
        <v>1</v>
      </c>
    </row>
    <row r="90" spans="1:38" x14ac:dyDescent="0.3">
      <c r="A90" t="s">
        <v>18</v>
      </c>
    </row>
    <row r="91" spans="1:38" x14ac:dyDescent="0.3">
      <c r="A91" t="s">
        <v>3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s="43" t="s">
        <v>87</v>
      </c>
      <c r="S91" s="1">
        <v>43983</v>
      </c>
      <c r="T91" s="1">
        <v>44013</v>
      </c>
      <c r="U91" s="1" t="s">
        <v>88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/>
      <c r="AC91" s="1"/>
      <c r="AD91" s="1"/>
      <c r="AE91" s="1"/>
      <c r="AF91" s="1"/>
      <c r="AG91" s="1"/>
      <c r="AH91" s="1"/>
      <c r="AI91" s="1"/>
      <c r="AJ91" s="1"/>
      <c r="AK91" s="47"/>
      <c r="AL91" s="1"/>
    </row>
    <row r="92" spans="1:38" x14ac:dyDescent="0.3">
      <c r="A92" t="s">
        <v>4</v>
      </c>
    </row>
    <row r="93" spans="1:38" x14ac:dyDescent="0.3">
      <c r="A93" t="s">
        <v>5</v>
      </c>
      <c r="B93" s="43">
        <v>100</v>
      </c>
      <c r="C93" s="43">
        <v>100</v>
      </c>
      <c r="D93" s="43">
        <v>100</v>
      </c>
      <c r="E93" s="43">
        <v>100</v>
      </c>
      <c r="F93" s="43">
        <v>100</v>
      </c>
      <c r="G93" s="43">
        <v>100</v>
      </c>
      <c r="H93" s="43">
        <v>100</v>
      </c>
      <c r="I93" s="43">
        <v>100</v>
      </c>
      <c r="J93" s="43">
        <v>100</v>
      </c>
      <c r="K93" s="43">
        <v>100</v>
      </c>
      <c r="L93" s="43">
        <v>100</v>
      </c>
      <c r="M93" s="43">
        <v>100</v>
      </c>
      <c r="N93" s="43">
        <v>100</v>
      </c>
      <c r="O93" s="43">
        <v>100</v>
      </c>
      <c r="P93" s="43">
        <v>100</v>
      </c>
      <c r="Q93" s="43">
        <v>100</v>
      </c>
      <c r="R93" s="43">
        <v>100</v>
      </c>
      <c r="S93" s="43">
        <v>100</v>
      </c>
      <c r="T93" s="43">
        <v>100</v>
      </c>
      <c r="U93" s="43">
        <v>100</v>
      </c>
      <c r="V93" s="43">
        <v>100</v>
      </c>
      <c r="W93" s="43">
        <v>100</v>
      </c>
      <c r="X93" s="43">
        <v>100</v>
      </c>
      <c r="Y93" s="43">
        <v>100</v>
      </c>
      <c r="Z93" s="43">
        <v>100</v>
      </c>
      <c r="AA93" s="43">
        <v>100</v>
      </c>
    </row>
    <row r="94" spans="1:38" x14ac:dyDescent="0.3">
      <c r="A94" t="s">
        <v>6</v>
      </c>
      <c r="B94" s="43">
        <v>51.12</v>
      </c>
      <c r="C94" s="43">
        <v>49.79</v>
      </c>
      <c r="D94" s="43">
        <v>46.79</v>
      </c>
      <c r="E94" s="43">
        <v>49.59</v>
      </c>
      <c r="F94" s="43">
        <v>50.96</v>
      </c>
      <c r="G94" s="43">
        <v>51.26</v>
      </c>
      <c r="H94" s="43">
        <v>48.48</v>
      </c>
      <c r="I94" s="43">
        <v>46.82</v>
      </c>
      <c r="J94" s="43">
        <v>50.34</v>
      </c>
      <c r="K94" s="43">
        <v>47.51</v>
      </c>
      <c r="L94" s="43">
        <v>48.81</v>
      </c>
      <c r="M94" s="43">
        <v>49.97</v>
      </c>
      <c r="N94" s="43">
        <v>48.82</v>
      </c>
      <c r="O94" s="43">
        <v>50.06</v>
      </c>
      <c r="P94" s="43">
        <v>53.33</v>
      </c>
      <c r="Q94" s="43">
        <v>51.04</v>
      </c>
      <c r="R94" s="43">
        <v>53.82</v>
      </c>
      <c r="S94" s="43">
        <v>50.81</v>
      </c>
      <c r="T94" s="43">
        <v>54.82</v>
      </c>
      <c r="U94" s="43">
        <v>52.97</v>
      </c>
      <c r="V94" s="43">
        <v>53.51</v>
      </c>
      <c r="W94" s="43">
        <v>52.32</v>
      </c>
      <c r="X94" s="43">
        <v>51.4</v>
      </c>
      <c r="Y94" s="43">
        <v>54.21</v>
      </c>
      <c r="Z94" s="43">
        <v>53.78</v>
      </c>
      <c r="AA94" s="43">
        <v>53.8</v>
      </c>
    </row>
    <row r="95" spans="1:38" x14ac:dyDescent="0.3">
      <c r="A95" t="s">
        <v>7</v>
      </c>
      <c r="B95" s="43">
        <v>11.27</v>
      </c>
      <c r="C95" s="43">
        <v>10.35</v>
      </c>
      <c r="D95" s="43">
        <v>10.51</v>
      </c>
      <c r="E95" s="43">
        <v>11.16</v>
      </c>
      <c r="F95" s="43">
        <v>9.77</v>
      </c>
      <c r="G95" s="43">
        <v>8.6300000000000008</v>
      </c>
      <c r="H95" s="43">
        <v>10.73</v>
      </c>
      <c r="I95" s="43">
        <v>11.19</v>
      </c>
      <c r="J95" s="43">
        <v>10.86</v>
      </c>
      <c r="K95" s="43">
        <v>12.94</v>
      </c>
      <c r="L95" s="43">
        <v>12.09</v>
      </c>
      <c r="M95" s="43">
        <v>10.119999999999999</v>
      </c>
      <c r="N95" s="43">
        <v>12.51</v>
      </c>
      <c r="O95" s="43">
        <v>12.43</v>
      </c>
      <c r="P95" s="43">
        <v>8.18</v>
      </c>
      <c r="Q95" s="43">
        <v>6.52</v>
      </c>
      <c r="R95" s="43">
        <v>9.3000000000000007</v>
      </c>
      <c r="S95" s="43">
        <v>9.9700000000000006</v>
      </c>
      <c r="T95" s="43">
        <v>9.18</v>
      </c>
      <c r="U95" s="43">
        <v>11.14</v>
      </c>
      <c r="V95" s="43">
        <v>12.34</v>
      </c>
      <c r="W95" s="43">
        <v>11.39</v>
      </c>
      <c r="X95" s="43">
        <v>14.06</v>
      </c>
      <c r="Y95" s="43">
        <v>11.24</v>
      </c>
      <c r="Z95" s="43">
        <v>10.46</v>
      </c>
      <c r="AA95" s="43">
        <v>9.89</v>
      </c>
    </row>
    <row r="96" spans="1:38" x14ac:dyDescent="0.3">
      <c r="A96" t="s">
        <v>8</v>
      </c>
      <c r="B96" s="43">
        <v>37.61</v>
      </c>
      <c r="C96" s="43">
        <v>39.86</v>
      </c>
      <c r="D96" s="43">
        <v>42.7</v>
      </c>
      <c r="E96" s="43">
        <v>39.25</v>
      </c>
      <c r="F96" s="43">
        <v>39.270000000000003</v>
      </c>
      <c r="G96" s="43">
        <v>40.11</v>
      </c>
      <c r="H96" s="43">
        <v>40.79</v>
      </c>
      <c r="I96" s="43">
        <v>41.99</v>
      </c>
      <c r="J96" s="43">
        <v>38.799999999999997</v>
      </c>
      <c r="K96" s="43">
        <v>39.549999999999997</v>
      </c>
      <c r="L96" s="43">
        <v>39.1</v>
      </c>
      <c r="M96" s="43">
        <v>39.9</v>
      </c>
      <c r="N96" s="43">
        <v>38.67</v>
      </c>
      <c r="O96" s="43">
        <v>37.51</v>
      </c>
      <c r="P96" s="43">
        <v>38.49</v>
      </c>
      <c r="Q96" s="43">
        <v>42.44</v>
      </c>
      <c r="R96" s="43">
        <v>36.880000000000003</v>
      </c>
      <c r="S96" s="43">
        <v>39.21</v>
      </c>
      <c r="T96" s="43">
        <v>36.01</v>
      </c>
      <c r="U96" s="43">
        <v>35.89</v>
      </c>
      <c r="V96" s="43">
        <v>34.15</v>
      </c>
      <c r="W96" s="43">
        <v>36.29</v>
      </c>
      <c r="X96" s="43">
        <v>34.54</v>
      </c>
      <c r="Y96" s="43">
        <v>34.549999999999997</v>
      </c>
      <c r="Z96" s="43">
        <v>35.76</v>
      </c>
      <c r="AA96" s="43">
        <v>36.299999999999997</v>
      </c>
    </row>
    <row r="98" spans="1:27" x14ac:dyDescent="0.3">
      <c r="A98" t="s">
        <v>9</v>
      </c>
    </row>
    <row r="99" spans="1:27" x14ac:dyDescent="0.3">
      <c r="A99" t="s">
        <v>10</v>
      </c>
      <c r="B99" s="43">
        <v>100</v>
      </c>
      <c r="C99" s="43">
        <v>100</v>
      </c>
      <c r="D99" s="43">
        <v>100</v>
      </c>
      <c r="E99" s="43">
        <v>100</v>
      </c>
      <c r="F99" s="43">
        <v>100</v>
      </c>
      <c r="G99" s="43">
        <v>100</v>
      </c>
      <c r="H99" s="43">
        <v>100</v>
      </c>
      <c r="I99" s="43">
        <v>100</v>
      </c>
      <c r="J99" s="43">
        <v>100</v>
      </c>
      <c r="K99" s="43">
        <v>100</v>
      </c>
      <c r="L99" s="43">
        <v>100</v>
      </c>
      <c r="M99" s="43">
        <v>100</v>
      </c>
      <c r="N99" s="43">
        <v>100</v>
      </c>
      <c r="O99" s="43">
        <v>100</v>
      </c>
      <c r="P99" s="43">
        <v>100</v>
      </c>
      <c r="Q99" s="43">
        <v>100</v>
      </c>
      <c r="R99" s="43">
        <v>100</v>
      </c>
      <c r="S99" s="43">
        <v>100</v>
      </c>
      <c r="T99" s="43">
        <v>100</v>
      </c>
      <c r="U99" s="43">
        <v>100</v>
      </c>
      <c r="V99" s="43">
        <v>100</v>
      </c>
      <c r="W99" s="43">
        <v>100</v>
      </c>
      <c r="X99" s="43">
        <v>100</v>
      </c>
      <c r="Y99" s="43">
        <v>100</v>
      </c>
      <c r="Z99" s="43">
        <v>100</v>
      </c>
      <c r="AA99" s="43">
        <v>100</v>
      </c>
    </row>
    <row r="100" spans="1:27" x14ac:dyDescent="0.3">
      <c r="A100" t="s">
        <v>11</v>
      </c>
      <c r="B100" s="43">
        <v>40.74</v>
      </c>
      <c r="C100" s="43">
        <v>34.14</v>
      </c>
      <c r="D100" s="43">
        <v>37.44</v>
      </c>
      <c r="E100" s="43">
        <v>43.3</v>
      </c>
      <c r="F100" s="43">
        <v>41.07</v>
      </c>
      <c r="G100" s="43">
        <v>39.15</v>
      </c>
      <c r="H100" s="43">
        <v>35.65</v>
      </c>
      <c r="I100" s="43">
        <v>35.74</v>
      </c>
      <c r="J100" s="43">
        <v>33.340000000000003</v>
      </c>
      <c r="K100" s="43">
        <v>36.78</v>
      </c>
      <c r="L100" s="43">
        <v>39.36</v>
      </c>
      <c r="M100" s="43">
        <v>43.52</v>
      </c>
      <c r="N100" s="43">
        <v>38.799999999999997</v>
      </c>
      <c r="O100" s="43">
        <v>36.03</v>
      </c>
      <c r="P100" s="43">
        <v>45.4</v>
      </c>
      <c r="Q100" s="43">
        <v>42.09</v>
      </c>
      <c r="R100" s="43">
        <v>43.41</v>
      </c>
      <c r="S100" s="43">
        <v>40.229999999999997</v>
      </c>
      <c r="T100" s="43">
        <v>46.75</v>
      </c>
      <c r="U100" s="43">
        <v>42.91</v>
      </c>
      <c r="V100" s="43">
        <v>41.24</v>
      </c>
      <c r="W100" s="43">
        <v>42.94</v>
      </c>
      <c r="X100" s="43">
        <v>40.03</v>
      </c>
      <c r="Y100" s="43">
        <v>43.91</v>
      </c>
      <c r="Z100" s="43">
        <v>43.33</v>
      </c>
      <c r="AA100" s="43">
        <v>42.51</v>
      </c>
    </row>
    <row r="101" spans="1:27" x14ac:dyDescent="0.3">
      <c r="A101" t="s">
        <v>12</v>
      </c>
      <c r="B101" s="43">
        <v>20.82</v>
      </c>
      <c r="C101" s="43">
        <v>22.73</v>
      </c>
      <c r="D101" s="43">
        <v>18.5</v>
      </c>
      <c r="E101" s="43">
        <v>19.64</v>
      </c>
      <c r="F101" s="43">
        <v>18.739999999999998</v>
      </c>
      <c r="G101" s="43">
        <v>18.14</v>
      </c>
      <c r="H101" s="43">
        <v>21.57</v>
      </c>
      <c r="I101" s="43">
        <v>22.55</v>
      </c>
      <c r="J101" s="43">
        <v>22.89</v>
      </c>
      <c r="K101" s="43">
        <v>23.48</v>
      </c>
      <c r="L101" s="43">
        <v>24.28</v>
      </c>
      <c r="M101" s="43">
        <v>18.059999999999999</v>
      </c>
      <c r="N101" s="43">
        <v>21.2</v>
      </c>
      <c r="O101" s="43">
        <v>25.96</v>
      </c>
      <c r="P101" s="43">
        <v>18.309999999999999</v>
      </c>
      <c r="Q101" s="43">
        <v>16.420000000000002</v>
      </c>
      <c r="R101" s="43">
        <v>20.5</v>
      </c>
      <c r="S101" s="43">
        <v>19.75</v>
      </c>
      <c r="T101" s="43">
        <v>21</v>
      </c>
      <c r="U101" s="43">
        <v>21.42</v>
      </c>
      <c r="V101" s="43">
        <v>25.31</v>
      </c>
      <c r="W101" s="43">
        <v>21.53</v>
      </c>
      <c r="X101" s="43">
        <v>29.09</v>
      </c>
      <c r="Y101" s="43">
        <v>24.34</v>
      </c>
      <c r="Z101" s="43">
        <v>21.79</v>
      </c>
      <c r="AA101" s="43">
        <v>21.94</v>
      </c>
    </row>
    <row r="102" spans="1:27" x14ac:dyDescent="0.3">
      <c r="A102" t="s">
        <v>13</v>
      </c>
      <c r="B102" s="43">
        <v>38.44</v>
      </c>
      <c r="C102" s="43">
        <v>43.13</v>
      </c>
      <c r="D102" s="43">
        <v>44.07</v>
      </c>
      <c r="E102" s="43">
        <v>37.06</v>
      </c>
      <c r="F102" s="43">
        <v>40.18</v>
      </c>
      <c r="G102" s="43">
        <v>42.71</v>
      </c>
      <c r="H102" s="43">
        <v>42.78</v>
      </c>
      <c r="I102" s="43">
        <v>41.71</v>
      </c>
      <c r="J102" s="43">
        <v>43.78</v>
      </c>
      <c r="K102" s="43">
        <v>39.74</v>
      </c>
      <c r="L102" s="43">
        <v>36.35</v>
      </c>
      <c r="M102" s="43">
        <v>38.42</v>
      </c>
      <c r="N102" s="43">
        <v>40</v>
      </c>
      <c r="O102" s="43">
        <v>38.01</v>
      </c>
      <c r="P102" s="43">
        <v>36.299999999999997</v>
      </c>
      <c r="Q102" s="43">
        <v>41.49</v>
      </c>
      <c r="R102" s="43">
        <v>36.090000000000003</v>
      </c>
      <c r="S102" s="43">
        <v>40.01</v>
      </c>
      <c r="T102" s="43">
        <v>32.25</v>
      </c>
      <c r="U102" s="43">
        <v>35.67</v>
      </c>
      <c r="V102" s="43">
        <v>33.450000000000003</v>
      </c>
      <c r="W102" s="43">
        <v>35.53</v>
      </c>
      <c r="X102" s="43">
        <v>30.89</v>
      </c>
      <c r="Y102" s="43">
        <v>31.75</v>
      </c>
      <c r="Z102" s="43">
        <v>34.880000000000003</v>
      </c>
      <c r="AA102" s="43">
        <v>35.54</v>
      </c>
    </row>
    <row r="104" spans="1:27" x14ac:dyDescent="0.3">
      <c r="A104" t="s">
        <v>14</v>
      </c>
    </row>
    <row r="105" spans="1:27" x14ac:dyDescent="0.3">
      <c r="A105" t="s">
        <v>10</v>
      </c>
      <c r="B105" s="43">
        <v>100</v>
      </c>
      <c r="C105" s="43">
        <v>100</v>
      </c>
      <c r="D105" s="43">
        <v>100</v>
      </c>
      <c r="E105" s="43">
        <v>100</v>
      </c>
      <c r="F105" s="43">
        <v>100</v>
      </c>
      <c r="G105" s="43">
        <v>100</v>
      </c>
      <c r="H105" s="43">
        <v>100</v>
      </c>
      <c r="I105" s="43">
        <v>100</v>
      </c>
      <c r="J105" s="43">
        <v>100</v>
      </c>
      <c r="K105" s="43">
        <v>100</v>
      </c>
      <c r="L105" s="43">
        <v>100</v>
      </c>
      <c r="M105" s="43">
        <v>100</v>
      </c>
      <c r="N105" s="43">
        <v>100</v>
      </c>
      <c r="O105" s="43">
        <v>100</v>
      </c>
      <c r="P105" s="43">
        <v>100</v>
      </c>
      <c r="Q105" s="43">
        <v>100</v>
      </c>
      <c r="R105" s="43">
        <v>100</v>
      </c>
      <c r="S105" s="43">
        <v>100</v>
      </c>
      <c r="T105" s="43">
        <v>100</v>
      </c>
      <c r="U105" s="43">
        <v>100</v>
      </c>
      <c r="V105" s="43">
        <v>100</v>
      </c>
      <c r="W105" s="43">
        <v>100</v>
      </c>
      <c r="X105" s="43">
        <v>100</v>
      </c>
      <c r="Y105" s="43">
        <v>100</v>
      </c>
      <c r="Z105" s="43">
        <v>100</v>
      </c>
      <c r="AA105" s="43">
        <v>100</v>
      </c>
    </row>
    <row r="106" spans="1:27" x14ac:dyDescent="0.3">
      <c r="A106" t="s">
        <v>11</v>
      </c>
      <c r="B106" s="43">
        <v>59.23</v>
      </c>
      <c r="C106" s="43">
        <v>59.57</v>
      </c>
      <c r="D106" s="43">
        <v>53.04</v>
      </c>
      <c r="E106" s="43">
        <v>55.58</v>
      </c>
      <c r="F106" s="43">
        <v>58.74</v>
      </c>
      <c r="G106" s="43">
        <v>57.51</v>
      </c>
      <c r="H106" s="43">
        <v>56.85</v>
      </c>
      <c r="I106" s="43">
        <v>53.88</v>
      </c>
      <c r="J106" s="43">
        <v>60.08</v>
      </c>
      <c r="K106" s="43">
        <v>57.38</v>
      </c>
      <c r="L106" s="43">
        <v>56.6</v>
      </c>
      <c r="M106" s="43">
        <v>55.4</v>
      </c>
      <c r="N106" s="43">
        <v>59.19</v>
      </c>
      <c r="O106" s="43">
        <v>57.21</v>
      </c>
      <c r="P106" s="43">
        <v>59.97</v>
      </c>
      <c r="Q106" s="43">
        <v>56.66</v>
      </c>
      <c r="R106" s="43">
        <v>61.98</v>
      </c>
      <c r="S106" s="43">
        <v>59.46</v>
      </c>
      <c r="T106" s="43">
        <v>63.41</v>
      </c>
      <c r="U106" s="43">
        <v>61.71</v>
      </c>
      <c r="V106" s="43">
        <v>62.8</v>
      </c>
      <c r="W106" s="43">
        <v>61.56</v>
      </c>
      <c r="X106" s="43">
        <v>59.67</v>
      </c>
      <c r="Y106" s="43">
        <v>60.01</v>
      </c>
      <c r="Z106" s="43">
        <v>61.06</v>
      </c>
      <c r="AA106" s="43">
        <v>61.62</v>
      </c>
    </row>
    <row r="107" spans="1:27" x14ac:dyDescent="0.3">
      <c r="A107" t="s">
        <v>12</v>
      </c>
      <c r="B107" s="43">
        <v>3.81</v>
      </c>
      <c r="C107" s="43">
        <v>2.44</v>
      </c>
      <c r="D107" s="43">
        <v>5.92</v>
      </c>
      <c r="E107" s="43">
        <v>4.45</v>
      </c>
      <c r="F107" s="43">
        <v>4.53</v>
      </c>
      <c r="G107" s="43">
        <v>3.61</v>
      </c>
      <c r="H107" s="43">
        <v>3.52</v>
      </c>
      <c r="I107" s="43">
        <v>2.92</v>
      </c>
      <c r="J107" s="43">
        <v>3.41</v>
      </c>
      <c r="K107" s="43">
        <v>2.84</v>
      </c>
      <c r="L107" s="43">
        <v>3.29</v>
      </c>
      <c r="M107" s="43">
        <v>2.6</v>
      </c>
      <c r="N107" s="43">
        <v>2.5499999999999998</v>
      </c>
      <c r="O107" s="43">
        <v>1.78</v>
      </c>
      <c r="P107" s="43">
        <v>1.48</v>
      </c>
      <c r="Q107" s="43">
        <v>0.27</v>
      </c>
      <c r="R107" s="43">
        <v>1.17</v>
      </c>
      <c r="S107" s="43">
        <v>1.42</v>
      </c>
      <c r="T107" s="43">
        <v>0.63</v>
      </c>
      <c r="U107" s="43">
        <v>1.58</v>
      </c>
      <c r="V107" s="43">
        <v>2.56</v>
      </c>
      <c r="W107" s="43">
        <v>1.84</v>
      </c>
      <c r="X107" s="43">
        <v>4.6399999999999997</v>
      </c>
      <c r="Y107" s="43">
        <v>3.81</v>
      </c>
      <c r="Z107" s="43">
        <v>2.2999999999999998</v>
      </c>
      <c r="AA107" s="43">
        <v>1.46</v>
      </c>
    </row>
    <row r="108" spans="1:27" x14ac:dyDescent="0.3">
      <c r="A108" t="s">
        <v>13</v>
      </c>
      <c r="B108" s="43">
        <v>36.97</v>
      </c>
      <c r="C108" s="43">
        <v>37.99</v>
      </c>
      <c r="D108" s="43">
        <v>41.04</v>
      </c>
      <c r="E108" s="43">
        <v>39.979999999999997</v>
      </c>
      <c r="F108" s="43">
        <v>36.729999999999997</v>
      </c>
      <c r="G108" s="43">
        <v>38.869999999999997</v>
      </c>
      <c r="H108" s="43">
        <v>39.630000000000003</v>
      </c>
      <c r="I108" s="43">
        <v>43.2</v>
      </c>
      <c r="J108" s="43">
        <v>36.51</v>
      </c>
      <c r="K108" s="43">
        <v>39.770000000000003</v>
      </c>
      <c r="L108" s="43">
        <v>40.119999999999997</v>
      </c>
      <c r="M108" s="43">
        <v>41.99</v>
      </c>
      <c r="N108" s="43">
        <v>38.25</v>
      </c>
      <c r="O108" s="43">
        <v>41.01</v>
      </c>
      <c r="P108" s="43">
        <v>38.54</v>
      </c>
      <c r="Q108" s="43">
        <v>43.06</v>
      </c>
      <c r="R108" s="43">
        <v>36.85</v>
      </c>
      <c r="S108" s="43">
        <v>39.119999999999997</v>
      </c>
      <c r="T108" s="43">
        <v>35.96</v>
      </c>
      <c r="U108" s="43">
        <v>36.71</v>
      </c>
      <c r="V108" s="43">
        <v>34.64</v>
      </c>
      <c r="W108" s="43">
        <v>36.590000000000003</v>
      </c>
      <c r="X108" s="43">
        <v>35.69</v>
      </c>
      <c r="Y108" s="43">
        <v>36.18</v>
      </c>
      <c r="Z108" s="43">
        <v>36.64</v>
      </c>
      <c r="AA108" s="43">
        <v>36.92</v>
      </c>
    </row>
    <row r="110" spans="1:27" x14ac:dyDescent="0.3">
      <c r="A110" t="s">
        <v>15</v>
      </c>
    </row>
    <row r="111" spans="1:27" x14ac:dyDescent="0.3">
      <c r="A111" t="s">
        <v>10</v>
      </c>
      <c r="B111" s="43">
        <v>100</v>
      </c>
      <c r="C111" s="43">
        <v>100</v>
      </c>
      <c r="D111" s="43">
        <v>100</v>
      </c>
      <c r="E111" s="43">
        <v>100</v>
      </c>
      <c r="F111" s="43">
        <v>100</v>
      </c>
      <c r="G111" s="43">
        <v>100</v>
      </c>
      <c r="H111" s="43">
        <v>100</v>
      </c>
      <c r="I111" s="43">
        <v>100</v>
      </c>
      <c r="J111" s="43">
        <v>100</v>
      </c>
      <c r="K111" s="43">
        <v>100</v>
      </c>
      <c r="L111" s="43">
        <v>100</v>
      </c>
      <c r="M111" s="43">
        <v>100</v>
      </c>
      <c r="N111" s="43">
        <v>100</v>
      </c>
      <c r="O111" s="43">
        <v>100</v>
      </c>
      <c r="P111" s="43">
        <v>100</v>
      </c>
      <c r="Q111" s="43">
        <v>100</v>
      </c>
      <c r="R111" s="43">
        <v>100</v>
      </c>
      <c r="S111" s="43">
        <v>100</v>
      </c>
      <c r="T111" s="43">
        <v>100</v>
      </c>
      <c r="U111" s="43">
        <v>100</v>
      </c>
      <c r="V111" s="43">
        <v>100</v>
      </c>
      <c r="W111" s="43">
        <v>100</v>
      </c>
      <c r="X111" s="43">
        <v>100</v>
      </c>
      <c r="Y111" s="43">
        <v>100</v>
      </c>
      <c r="Z111" s="43">
        <v>100</v>
      </c>
      <c r="AA111" s="43">
        <v>100</v>
      </c>
    </row>
    <row r="112" spans="1:27" x14ac:dyDescent="0.3">
      <c r="A112" t="s">
        <v>11</v>
      </c>
      <c r="B112" s="43">
        <v>46.15</v>
      </c>
      <c r="C112" s="43">
        <v>49.51</v>
      </c>
      <c r="D112" s="43">
        <v>42.96</v>
      </c>
      <c r="E112" s="43">
        <v>43.25</v>
      </c>
      <c r="F112" s="43">
        <v>45.73</v>
      </c>
      <c r="G112" s="43">
        <v>51.25</v>
      </c>
      <c r="H112" s="43">
        <v>46.91</v>
      </c>
      <c r="I112" s="43">
        <v>44.66</v>
      </c>
      <c r="J112" s="43">
        <v>51.87</v>
      </c>
      <c r="K112" s="43">
        <v>43.93</v>
      </c>
      <c r="L112" s="43">
        <v>44.07</v>
      </c>
      <c r="M112" s="43">
        <v>47.8</v>
      </c>
      <c r="N112" s="43">
        <v>45.29</v>
      </c>
      <c r="O112" s="43">
        <v>60.92</v>
      </c>
      <c r="P112" s="43">
        <v>48.77</v>
      </c>
      <c r="Q112" s="43">
        <v>48.05</v>
      </c>
      <c r="R112" s="43">
        <v>51.22</v>
      </c>
      <c r="S112" s="43">
        <v>50.19</v>
      </c>
      <c r="T112" s="43">
        <v>49.04</v>
      </c>
      <c r="U112" s="43">
        <v>52.16</v>
      </c>
      <c r="V112" s="43">
        <v>55.83</v>
      </c>
      <c r="W112" s="43">
        <v>49.21</v>
      </c>
      <c r="X112" s="43">
        <v>50.83</v>
      </c>
      <c r="Y112" s="43">
        <v>54.96</v>
      </c>
      <c r="Z112" s="43">
        <v>56.1</v>
      </c>
      <c r="AA112" s="43">
        <v>55.59</v>
      </c>
    </row>
    <row r="113" spans="1:38" x14ac:dyDescent="0.3">
      <c r="A113" t="s">
        <v>12</v>
      </c>
      <c r="B113" s="43">
        <v>15.86</v>
      </c>
      <c r="C113" s="43">
        <v>11.13</v>
      </c>
      <c r="D113" s="43">
        <v>11.57</v>
      </c>
      <c r="E113" s="43">
        <v>16.600000000000001</v>
      </c>
      <c r="F113" s="43">
        <v>9.6300000000000008</v>
      </c>
      <c r="G113" s="43">
        <v>8.91</v>
      </c>
      <c r="H113" s="43">
        <v>12.36</v>
      </c>
      <c r="I113" s="43">
        <v>15.75</v>
      </c>
      <c r="J113" s="43">
        <v>11.08</v>
      </c>
      <c r="K113" s="43">
        <v>17.37</v>
      </c>
      <c r="L113" s="43">
        <v>14.58</v>
      </c>
      <c r="M113" s="43">
        <v>14.56</v>
      </c>
      <c r="N113" s="43">
        <v>17.690000000000001</v>
      </c>
      <c r="O113" s="43">
        <v>10.44</v>
      </c>
      <c r="P113" s="43">
        <v>9.86</v>
      </c>
      <c r="Q113" s="43">
        <v>9.91</v>
      </c>
      <c r="R113" s="43">
        <v>10.56</v>
      </c>
      <c r="S113" s="43">
        <v>11.75</v>
      </c>
      <c r="T113" s="43">
        <v>8.57</v>
      </c>
      <c r="U113" s="43">
        <v>13.18</v>
      </c>
      <c r="V113" s="43">
        <v>9.7799999999999994</v>
      </c>
      <c r="W113" s="43">
        <v>13.84</v>
      </c>
      <c r="X113" s="43">
        <v>11.03</v>
      </c>
      <c r="Y113" s="43">
        <v>10.39</v>
      </c>
      <c r="Z113" s="43">
        <v>8.56</v>
      </c>
      <c r="AA113" s="43">
        <v>8.18</v>
      </c>
    </row>
    <row r="114" spans="1:38" x14ac:dyDescent="0.3">
      <c r="A114" t="s">
        <v>13</v>
      </c>
      <c r="B114" s="43">
        <v>37.979999999999997</v>
      </c>
      <c r="C114" s="43">
        <v>39.369999999999997</v>
      </c>
      <c r="D114" s="43">
        <v>45.47</v>
      </c>
      <c r="E114" s="43">
        <v>40.14</v>
      </c>
      <c r="F114" s="43">
        <v>44.63</v>
      </c>
      <c r="G114" s="43">
        <v>39.840000000000003</v>
      </c>
      <c r="H114" s="43">
        <v>40.729999999999997</v>
      </c>
      <c r="I114" s="43">
        <v>39.590000000000003</v>
      </c>
      <c r="J114" s="43">
        <v>37.049999999999997</v>
      </c>
      <c r="K114" s="43">
        <v>38.700000000000003</v>
      </c>
      <c r="L114" s="43">
        <v>41.35</v>
      </c>
      <c r="M114" s="43">
        <v>37.630000000000003</v>
      </c>
      <c r="N114" s="43">
        <v>37.020000000000003</v>
      </c>
      <c r="O114" s="43">
        <v>28.64</v>
      </c>
      <c r="P114" s="43">
        <v>41.38</v>
      </c>
      <c r="Q114" s="43">
        <v>42.04</v>
      </c>
      <c r="R114" s="43">
        <v>38.22</v>
      </c>
      <c r="S114" s="43">
        <v>38.06</v>
      </c>
      <c r="T114" s="43">
        <v>42.39</v>
      </c>
      <c r="U114" s="43">
        <v>34.659999999999997</v>
      </c>
      <c r="V114" s="43">
        <v>34.380000000000003</v>
      </c>
      <c r="W114" s="43">
        <v>36.950000000000003</v>
      </c>
      <c r="X114" s="43">
        <v>38.14</v>
      </c>
      <c r="Y114" s="43">
        <v>34.65</v>
      </c>
      <c r="Z114" s="43">
        <v>35.340000000000003</v>
      </c>
      <c r="AA114" s="43">
        <v>36.229999999999997</v>
      </c>
    </row>
    <row r="117" spans="1:38" x14ac:dyDescent="0.3">
      <c r="A117" t="s">
        <v>0</v>
      </c>
    </row>
    <row r="118" spans="1:38" x14ac:dyDescent="0.3">
      <c r="A118" t="s">
        <v>1</v>
      </c>
    </row>
    <row r="119" spans="1:38" x14ac:dyDescent="0.3">
      <c r="A119" t="s">
        <v>19</v>
      </c>
    </row>
    <row r="120" spans="1:38" x14ac:dyDescent="0.3">
      <c r="A120" t="s">
        <v>3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s="43" t="s">
        <v>87</v>
      </c>
      <c r="S120" s="1">
        <v>43983</v>
      </c>
      <c r="T120" s="1">
        <v>44013</v>
      </c>
      <c r="U120" s="1" t="s">
        <v>88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/>
      <c r="AC120" s="1"/>
      <c r="AD120" s="1"/>
      <c r="AE120" s="1"/>
      <c r="AF120" s="1"/>
      <c r="AG120" s="1"/>
      <c r="AH120" s="1"/>
      <c r="AI120" s="1"/>
      <c r="AJ120" s="1"/>
      <c r="AK120" s="47"/>
      <c r="AL120" s="1"/>
    </row>
    <row r="121" spans="1:38" x14ac:dyDescent="0.3">
      <c r="A121" t="s">
        <v>4</v>
      </c>
    </row>
    <row r="122" spans="1:38" x14ac:dyDescent="0.3">
      <c r="A122" t="s">
        <v>5</v>
      </c>
      <c r="B122" s="43">
        <v>100</v>
      </c>
      <c r="C122" s="43">
        <v>100</v>
      </c>
      <c r="D122" s="43">
        <v>100</v>
      </c>
      <c r="E122" s="43">
        <v>100</v>
      </c>
      <c r="F122" s="43">
        <v>100</v>
      </c>
      <c r="G122" s="43">
        <v>100</v>
      </c>
      <c r="H122" s="43">
        <v>100</v>
      </c>
      <c r="I122" s="43">
        <v>100</v>
      </c>
      <c r="J122" s="43">
        <v>100</v>
      </c>
      <c r="K122" s="43">
        <v>100</v>
      </c>
      <c r="L122" s="43">
        <v>100</v>
      </c>
      <c r="M122" s="43">
        <v>100</v>
      </c>
      <c r="N122" s="43">
        <v>100</v>
      </c>
      <c r="O122" s="43">
        <v>100</v>
      </c>
      <c r="P122" s="43">
        <v>100</v>
      </c>
      <c r="Q122" s="43">
        <v>100</v>
      </c>
      <c r="R122" s="43">
        <v>100</v>
      </c>
      <c r="S122" s="43">
        <v>100</v>
      </c>
      <c r="T122" s="43">
        <v>100</v>
      </c>
      <c r="U122" s="43">
        <v>100</v>
      </c>
      <c r="V122" s="43">
        <v>100</v>
      </c>
      <c r="W122" s="43">
        <v>100</v>
      </c>
      <c r="X122" s="43">
        <v>100</v>
      </c>
      <c r="Y122" s="43">
        <v>100</v>
      </c>
      <c r="Z122" s="43">
        <v>100</v>
      </c>
      <c r="AA122" s="43">
        <v>100</v>
      </c>
    </row>
    <row r="123" spans="1:38" x14ac:dyDescent="0.3">
      <c r="A123" t="s">
        <v>6</v>
      </c>
      <c r="B123" s="43">
        <v>56.97</v>
      </c>
      <c r="C123" s="43">
        <v>53.25</v>
      </c>
      <c r="D123" s="43">
        <v>49.45</v>
      </c>
      <c r="E123" s="43">
        <v>57.05</v>
      </c>
      <c r="F123" s="43">
        <v>55.17</v>
      </c>
      <c r="G123" s="43">
        <v>59.94</v>
      </c>
      <c r="H123" s="43">
        <v>52.67</v>
      </c>
      <c r="I123" s="43">
        <v>48.72</v>
      </c>
      <c r="J123" s="43">
        <v>55.74</v>
      </c>
      <c r="K123" s="43">
        <v>53.07</v>
      </c>
      <c r="L123" s="43">
        <v>56.44</v>
      </c>
      <c r="M123" s="43">
        <v>54.57</v>
      </c>
      <c r="N123" s="43">
        <v>57.06</v>
      </c>
      <c r="O123" s="43">
        <v>53.94</v>
      </c>
      <c r="P123" s="43">
        <v>52.86</v>
      </c>
      <c r="Q123" s="43">
        <v>49.82</v>
      </c>
      <c r="R123" s="43">
        <v>57.13</v>
      </c>
      <c r="S123" s="43">
        <v>58.8</v>
      </c>
      <c r="T123" s="43">
        <v>58.82</v>
      </c>
      <c r="U123" s="43">
        <v>57.93</v>
      </c>
      <c r="V123" s="43">
        <v>57.34</v>
      </c>
      <c r="W123" s="43">
        <v>57.07</v>
      </c>
      <c r="X123" s="43">
        <v>55.98</v>
      </c>
      <c r="Y123" s="43">
        <v>55.83</v>
      </c>
      <c r="Z123" s="43">
        <v>62.88</v>
      </c>
      <c r="AA123" s="43">
        <v>58.8</v>
      </c>
    </row>
    <row r="124" spans="1:38" x14ac:dyDescent="0.3">
      <c r="A124" t="s">
        <v>7</v>
      </c>
      <c r="B124" s="43">
        <v>12.43</v>
      </c>
      <c r="C124" s="43">
        <v>11.39</v>
      </c>
      <c r="D124" s="43">
        <v>11.37</v>
      </c>
      <c r="E124" s="43">
        <v>9.44</v>
      </c>
      <c r="F124" s="43">
        <v>10.17</v>
      </c>
      <c r="G124" s="43">
        <v>7.56</v>
      </c>
      <c r="H124" s="43">
        <v>8.07</v>
      </c>
      <c r="I124" s="43">
        <v>9.06</v>
      </c>
      <c r="J124" s="43">
        <v>7.79</v>
      </c>
      <c r="K124" s="43">
        <v>7.79</v>
      </c>
      <c r="L124" s="43">
        <v>3.51</v>
      </c>
      <c r="M124" s="43">
        <v>7.56</v>
      </c>
      <c r="N124" s="43">
        <v>9.1</v>
      </c>
      <c r="O124" s="43">
        <v>8.77</v>
      </c>
      <c r="P124" s="43">
        <v>7.37</v>
      </c>
      <c r="Q124" s="43">
        <v>5.88</v>
      </c>
      <c r="R124" s="43">
        <v>8.52</v>
      </c>
      <c r="S124" s="43">
        <v>4.96</v>
      </c>
      <c r="T124" s="43">
        <v>8.07</v>
      </c>
      <c r="U124" s="43">
        <v>5.94</v>
      </c>
      <c r="V124" s="43">
        <v>10.89</v>
      </c>
      <c r="W124" s="43">
        <v>8.66</v>
      </c>
      <c r="X124" s="43">
        <v>11.64</v>
      </c>
      <c r="Y124" s="43">
        <v>8.8000000000000007</v>
      </c>
      <c r="Z124" s="43">
        <v>6.58</v>
      </c>
      <c r="AA124" s="43">
        <v>5.84</v>
      </c>
    </row>
    <row r="125" spans="1:38" x14ac:dyDescent="0.3">
      <c r="A125" t="s">
        <v>8</v>
      </c>
      <c r="B125" s="43">
        <v>30.6</v>
      </c>
      <c r="C125" s="43">
        <v>35.36</v>
      </c>
      <c r="D125" s="43">
        <v>39.18</v>
      </c>
      <c r="E125" s="43">
        <v>33.51</v>
      </c>
      <c r="F125" s="43">
        <v>34.659999999999997</v>
      </c>
      <c r="G125" s="43">
        <v>32.51</v>
      </c>
      <c r="H125" s="43">
        <v>39.26</v>
      </c>
      <c r="I125" s="43">
        <v>42.22</v>
      </c>
      <c r="J125" s="43">
        <v>36.47</v>
      </c>
      <c r="K125" s="43">
        <v>39.14</v>
      </c>
      <c r="L125" s="43">
        <v>40.049999999999997</v>
      </c>
      <c r="M125" s="43">
        <v>37.869999999999997</v>
      </c>
      <c r="N125" s="43">
        <v>33.840000000000003</v>
      </c>
      <c r="O125" s="43">
        <v>37.29</v>
      </c>
      <c r="P125" s="43">
        <v>39.770000000000003</v>
      </c>
      <c r="Q125" s="43">
        <v>44.31</v>
      </c>
      <c r="R125" s="43">
        <v>34.35</v>
      </c>
      <c r="S125" s="43">
        <v>36.24</v>
      </c>
      <c r="T125" s="43">
        <v>33.11</v>
      </c>
      <c r="U125" s="43">
        <v>36.130000000000003</v>
      </c>
      <c r="V125" s="43">
        <v>31.77</v>
      </c>
      <c r="W125" s="43">
        <v>34.28</v>
      </c>
      <c r="X125" s="43">
        <v>32.380000000000003</v>
      </c>
      <c r="Y125" s="43">
        <v>35.369999999999997</v>
      </c>
      <c r="Z125" s="43">
        <v>30.54</v>
      </c>
      <c r="AA125" s="43">
        <v>35.36</v>
      </c>
    </row>
    <row r="127" spans="1:38" x14ac:dyDescent="0.3">
      <c r="A127" t="s">
        <v>9</v>
      </c>
    </row>
    <row r="128" spans="1:38" x14ac:dyDescent="0.3">
      <c r="A128" t="s">
        <v>10</v>
      </c>
      <c r="B128" s="43">
        <v>100</v>
      </c>
      <c r="C128" s="43">
        <v>100</v>
      </c>
      <c r="D128" s="43">
        <v>100</v>
      </c>
      <c r="E128" s="43">
        <v>100</v>
      </c>
      <c r="F128" s="43">
        <v>100</v>
      </c>
      <c r="G128" s="43">
        <v>100</v>
      </c>
      <c r="H128" s="43">
        <v>100</v>
      </c>
      <c r="I128" s="43">
        <v>100</v>
      </c>
      <c r="J128" s="43">
        <v>100</v>
      </c>
      <c r="K128" s="43">
        <v>100</v>
      </c>
      <c r="L128" s="43">
        <v>100</v>
      </c>
      <c r="M128" s="43">
        <v>100</v>
      </c>
      <c r="N128" s="43">
        <v>100</v>
      </c>
      <c r="O128" s="43">
        <v>100</v>
      </c>
      <c r="P128" s="43">
        <v>100</v>
      </c>
      <c r="Q128" s="43">
        <v>100</v>
      </c>
      <c r="R128" s="43">
        <v>100</v>
      </c>
      <c r="S128" s="43">
        <v>100</v>
      </c>
      <c r="T128" s="43">
        <v>100</v>
      </c>
      <c r="U128" s="43">
        <v>100</v>
      </c>
      <c r="V128" s="43">
        <v>100</v>
      </c>
      <c r="W128" s="43">
        <v>100</v>
      </c>
      <c r="X128" s="43">
        <v>100</v>
      </c>
      <c r="Y128" s="43">
        <v>100</v>
      </c>
      <c r="Z128" s="43">
        <v>100</v>
      </c>
      <c r="AA128" s="43">
        <v>100</v>
      </c>
    </row>
    <row r="129" spans="1:27" x14ac:dyDescent="0.3">
      <c r="A129" t="s">
        <v>11</v>
      </c>
      <c r="B129" s="43">
        <v>40.46</v>
      </c>
      <c r="C129" s="43">
        <v>43.61</v>
      </c>
      <c r="D129" s="43">
        <v>42.28</v>
      </c>
      <c r="E129" s="43">
        <v>29.22</v>
      </c>
      <c r="F129" s="43">
        <v>39.159999999999997</v>
      </c>
      <c r="G129" s="43">
        <v>30.75</v>
      </c>
      <c r="H129" s="43">
        <v>37.18</v>
      </c>
      <c r="I129" s="43">
        <v>40.57</v>
      </c>
      <c r="J129" s="43">
        <v>42.82</v>
      </c>
      <c r="K129" s="43">
        <v>31.35</v>
      </c>
      <c r="L129" s="43">
        <v>35.68</v>
      </c>
      <c r="M129" s="43">
        <v>49.06</v>
      </c>
      <c r="N129" s="43">
        <v>37.299999999999997</v>
      </c>
      <c r="O129" s="43">
        <v>40.880000000000003</v>
      </c>
      <c r="P129" s="43">
        <v>40.43</v>
      </c>
      <c r="Q129" s="43">
        <v>27.97</v>
      </c>
      <c r="R129" s="43">
        <v>41.9</v>
      </c>
      <c r="S129" s="43">
        <v>51.4</v>
      </c>
      <c r="T129" s="43">
        <v>38.86</v>
      </c>
      <c r="U129" s="43">
        <v>58.5</v>
      </c>
      <c r="V129" s="43">
        <v>35.340000000000003</v>
      </c>
      <c r="W129" s="43">
        <v>41.77</v>
      </c>
      <c r="X129" s="43">
        <v>47.9</v>
      </c>
      <c r="Y129" s="43">
        <v>34.97</v>
      </c>
      <c r="Z129" s="43">
        <v>57.13</v>
      </c>
      <c r="AA129" s="43">
        <v>47.73</v>
      </c>
    </row>
    <row r="130" spans="1:27" x14ac:dyDescent="0.3">
      <c r="A130" t="s">
        <v>12</v>
      </c>
      <c r="B130" s="43">
        <v>29.93</v>
      </c>
      <c r="C130" s="43">
        <v>34.159999999999997</v>
      </c>
      <c r="D130" s="43">
        <v>18.079999999999998</v>
      </c>
      <c r="E130" s="43">
        <v>23.6</v>
      </c>
      <c r="F130" s="43">
        <v>18.420000000000002</v>
      </c>
      <c r="G130" s="43">
        <v>22.69</v>
      </c>
      <c r="H130" s="43">
        <v>21.88</v>
      </c>
      <c r="I130" s="43">
        <v>17</v>
      </c>
      <c r="J130" s="43">
        <v>16.11</v>
      </c>
      <c r="K130" s="43">
        <v>17.88</v>
      </c>
      <c r="L130" s="43">
        <v>10.43</v>
      </c>
      <c r="M130" s="43">
        <v>17.23</v>
      </c>
      <c r="N130" s="43">
        <v>23.87</v>
      </c>
      <c r="O130" s="43">
        <v>21.7</v>
      </c>
      <c r="P130" s="43">
        <v>22.41</v>
      </c>
      <c r="Q130" s="43">
        <v>26.13</v>
      </c>
      <c r="R130" s="43">
        <v>26.53</v>
      </c>
      <c r="S130" s="43">
        <v>15.52</v>
      </c>
      <c r="T130" s="43">
        <v>29.95</v>
      </c>
      <c r="U130" s="43">
        <v>16.02</v>
      </c>
      <c r="V130" s="43">
        <v>33.9</v>
      </c>
      <c r="W130" s="43">
        <v>28.75</v>
      </c>
      <c r="X130" s="43">
        <v>25.3</v>
      </c>
      <c r="Y130" s="43">
        <v>38.85</v>
      </c>
      <c r="Z130" s="43">
        <v>16.86</v>
      </c>
      <c r="AA130" s="43">
        <v>22.46</v>
      </c>
    </row>
    <row r="131" spans="1:27" x14ac:dyDescent="0.3">
      <c r="A131" t="s">
        <v>13</v>
      </c>
      <c r="B131" s="43">
        <v>29.61</v>
      </c>
      <c r="C131" s="43">
        <v>22.23</v>
      </c>
      <c r="D131" s="43">
        <v>39.64</v>
      </c>
      <c r="E131" s="43">
        <v>47.17</v>
      </c>
      <c r="F131" s="43">
        <v>42.42</v>
      </c>
      <c r="G131" s="43">
        <v>46.56</v>
      </c>
      <c r="H131" s="43">
        <v>40.94</v>
      </c>
      <c r="I131" s="43">
        <v>42.43</v>
      </c>
      <c r="J131" s="43">
        <v>41.07</v>
      </c>
      <c r="K131" s="43">
        <v>50.77</v>
      </c>
      <c r="L131" s="43">
        <v>53.89</v>
      </c>
      <c r="M131" s="43">
        <v>33.700000000000003</v>
      </c>
      <c r="N131" s="43">
        <v>38.83</v>
      </c>
      <c r="O131" s="43">
        <v>37.42</v>
      </c>
      <c r="P131" s="43">
        <v>37.159999999999997</v>
      </c>
      <c r="Q131" s="43">
        <v>45.9</v>
      </c>
      <c r="R131" s="43">
        <v>31.57</v>
      </c>
      <c r="S131" s="43">
        <v>33.08</v>
      </c>
      <c r="T131" s="43">
        <v>31.19</v>
      </c>
      <c r="U131" s="43">
        <v>25.48</v>
      </c>
      <c r="V131" s="43">
        <v>30.76</v>
      </c>
      <c r="W131" s="43">
        <v>29.49</v>
      </c>
      <c r="X131" s="43">
        <v>26.8</v>
      </c>
      <c r="Y131" s="43">
        <v>26.18</v>
      </c>
      <c r="Z131" s="43">
        <v>26.01</v>
      </c>
      <c r="AA131" s="43">
        <v>29.81</v>
      </c>
    </row>
    <row r="133" spans="1:27" x14ac:dyDescent="0.3">
      <c r="A133" t="s">
        <v>14</v>
      </c>
    </row>
    <row r="134" spans="1:27" x14ac:dyDescent="0.3">
      <c r="A134" t="s">
        <v>10</v>
      </c>
      <c r="B134" s="43">
        <v>100</v>
      </c>
      <c r="C134" s="43">
        <v>100</v>
      </c>
      <c r="D134" s="43">
        <v>100</v>
      </c>
      <c r="E134" s="43">
        <v>100</v>
      </c>
      <c r="F134" s="43">
        <v>100</v>
      </c>
      <c r="G134" s="43">
        <v>100</v>
      </c>
      <c r="H134" s="43">
        <v>100</v>
      </c>
      <c r="I134" s="43">
        <v>100</v>
      </c>
      <c r="J134" s="43">
        <v>100</v>
      </c>
      <c r="K134" s="43">
        <v>100</v>
      </c>
      <c r="L134" s="43">
        <v>100</v>
      </c>
      <c r="M134" s="43">
        <v>100</v>
      </c>
      <c r="N134" s="43">
        <v>100</v>
      </c>
      <c r="O134" s="43">
        <v>100</v>
      </c>
      <c r="P134" s="43">
        <v>100</v>
      </c>
      <c r="Q134" s="43">
        <v>100</v>
      </c>
      <c r="R134" s="43">
        <v>100</v>
      </c>
      <c r="S134" s="43">
        <v>100</v>
      </c>
      <c r="T134" s="43">
        <v>100</v>
      </c>
      <c r="U134" s="43">
        <v>100</v>
      </c>
      <c r="V134" s="43">
        <v>100</v>
      </c>
      <c r="W134" s="43">
        <v>100</v>
      </c>
      <c r="X134" s="43">
        <v>100</v>
      </c>
      <c r="Y134" s="43">
        <v>100</v>
      </c>
      <c r="Z134" s="43">
        <v>100</v>
      </c>
      <c r="AA134" s="43">
        <v>100</v>
      </c>
    </row>
    <row r="135" spans="1:27" x14ac:dyDescent="0.3">
      <c r="A135" t="s">
        <v>11</v>
      </c>
      <c r="B135" s="43">
        <v>63.55</v>
      </c>
      <c r="C135" s="43">
        <v>57.08</v>
      </c>
      <c r="D135" s="43">
        <v>52.28</v>
      </c>
      <c r="E135" s="43">
        <v>64.430000000000007</v>
      </c>
      <c r="F135" s="43">
        <v>62.29</v>
      </c>
      <c r="G135" s="43">
        <v>68.98</v>
      </c>
      <c r="H135" s="43">
        <v>57.5</v>
      </c>
      <c r="I135" s="43">
        <v>52.54</v>
      </c>
      <c r="J135" s="43">
        <v>62.42</v>
      </c>
      <c r="K135" s="43">
        <v>61.39</v>
      </c>
      <c r="L135" s="43">
        <v>62.7</v>
      </c>
      <c r="M135" s="43">
        <v>56.26</v>
      </c>
      <c r="N135" s="43">
        <v>66.010000000000005</v>
      </c>
      <c r="O135" s="43">
        <v>58.06</v>
      </c>
      <c r="P135" s="43">
        <v>57.4</v>
      </c>
      <c r="Q135" s="43">
        <v>54.67</v>
      </c>
      <c r="R135" s="43">
        <v>63.57</v>
      </c>
      <c r="S135" s="43">
        <v>60.74</v>
      </c>
      <c r="T135" s="43">
        <v>66.989999999999995</v>
      </c>
      <c r="U135" s="43">
        <v>58.34</v>
      </c>
      <c r="V135" s="43">
        <v>63.28</v>
      </c>
      <c r="W135" s="43">
        <v>61.11</v>
      </c>
      <c r="X135" s="43">
        <v>57.88</v>
      </c>
      <c r="Y135" s="43">
        <v>61.87</v>
      </c>
      <c r="Z135" s="43">
        <v>64.48</v>
      </c>
      <c r="AA135" s="43">
        <v>62.35</v>
      </c>
    </row>
    <row r="136" spans="1:27" x14ac:dyDescent="0.3">
      <c r="A136" t="s">
        <v>12</v>
      </c>
      <c r="B136" s="43">
        <v>5.86</v>
      </c>
      <c r="C136" s="43">
        <v>2.86</v>
      </c>
      <c r="D136" s="43">
        <v>9.93</v>
      </c>
      <c r="E136" s="43">
        <v>5.25</v>
      </c>
      <c r="F136" s="43">
        <v>7.79</v>
      </c>
      <c r="G136" s="43">
        <v>2.68</v>
      </c>
      <c r="H136" s="43">
        <v>3.63</v>
      </c>
      <c r="I136" s="43">
        <v>4.7</v>
      </c>
      <c r="J136" s="43">
        <v>3.41</v>
      </c>
      <c r="K136" s="43">
        <v>3.71</v>
      </c>
      <c r="L136" s="43">
        <v>1.8</v>
      </c>
      <c r="M136" s="43">
        <v>4.55</v>
      </c>
      <c r="N136" s="43">
        <v>3.02</v>
      </c>
      <c r="O136" s="43">
        <v>4.38</v>
      </c>
      <c r="P136" s="43">
        <v>2.54</v>
      </c>
      <c r="Q136" s="43">
        <v>0.64</v>
      </c>
      <c r="R136" s="43">
        <v>1.5</v>
      </c>
      <c r="S136" s="43">
        <v>1.1000000000000001</v>
      </c>
      <c r="T136" s="43">
        <v>1.1200000000000001</v>
      </c>
      <c r="U136" s="43">
        <v>3.31</v>
      </c>
      <c r="V136" s="43">
        <v>3.59</v>
      </c>
      <c r="W136" s="43">
        <v>2.19</v>
      </c>
      <c r="X136" s="43">
        <v>6.3</v>
      </c>
      <c r="Y136" s="43">
        <v>0</v>
      </c>
      <c r="Z136" s="43">
        <v>2.86</v>
      </c>
      <c r="AA136" s="43">
        <v>1.26</v>
      </c>
    </row>
    <row r="137" spans="1:27" x14ac:dyDescent="0.3">
      <c r="A137" t="s">
        <v>13</v>
      </c>
      <c r="B137" s="43">
        <v>30.59</v>
      </c>
      <c r="C137" s="43">
        <v>40.06</v>
      </c>
      <c r="D137" s="43">
        <v>37.79</v>
      </c>
      <c r="E137" s="43">
        <v>30.33</v>
      </c>
      <c r="F137" s="43">
        <v>29.92</v>
      </c>
      <c r="G137" s="43">
        <v>28.33</v>
      </c>
      <c r="H137" s="43">
        <v>38.880000000000003</v>
      </c>
      <c r="I137" s="43">
        <v>42.76</v>
      </c>
      <c r="J137" s="43">
        <v>34.17</v>
      </c>
      <c r="K137" s="43">
        <v>34.9</v>
      </c>
      <c r="L137" s="43">
        <v>35.5</v>
      </c>
      <c r="M137" s="43">
        <v>39.19</v>
      </c>
      <c r="N137" s="43">
        <v>30.97</v>
      </c>
      <c r="O137" s="43">
        <v>37.56</v>
      </c>
      <c r="P137" s="43">
        <v>40.06</v>
      </c>
      <c r="Q137" s="43">
        <v>44.69</v>
      </c>
      <c r="R137" s="43">
        <v>34.94</v>
      </c>
      <c r="S137" s="43">
        <v>38.159999999999997</v>
      </c>
      <c r="T137" s="43">
        <v>31.89</v>
      </c>
      <c r="U137" s="43">
        <v>38.35</v>
      </c>
      <c r="V137" s="43">
        <v>33.130000000000003</v>
      </c>
      <c r="W137" s="43">
        <v>36.700000000000003</v>
      </c>
      <c r="X137" s="43">
        <v>35.82</v>
      </c>
      <c r="Y137" s="43">
        <v>38.130000000000003</v>
      </c>
      <c r="Z137" s="43">
        <v>32.659999999999997</v>
      </c>
      <c r="AA137" s="43">
        <v>36.4</v>
      </c>
    </row>
    <row r="139" spans="1:27" x14ac:dyDescent="0.3">
      <c r="A139" t="s">
        <v>15</v>
      </c>
    </row>
    <row r="140" spans="1:27" x14ac:dyDescent="0.3">
      <c r="A140" t="s">
        <v>10</v>
      </c>
      <c r="B140" s="43">
        <v>100</v>
      </c>
      <c r="C140" s="43">
        <v>100</v>
      </c>
      <c r="D140" s="43">
        <v>100</v>
      </c>
      <c r="E140" s="43">
        <v>100</v>
      </c>
      <c r="F140" s="43">
        <v>100</v>
      </c>
      <c r="G140" s="43">
        <v>100</v>
      </c>
      <c r="H140" s="43">
        <v>100</v>
      </c>
      <c r="I140" s="43">
        <v>100</v>
      </c>
      <c r="J140" s="43">
        <v>100</v>
      </c>
      <c r="K140" s="43">
        <v>100</v>
      </c>
      <c r="L140" s="43">
        <v>100</v>
      </c>
      <c r="M140" s="43">
        <v>100</v>
      </c>
      <c r="N140" s="43">
        <v>100</v>
      </c>
      <c r="O140" s="43">
        <v>100</v>
      </c>
      <c r="P140" s="43">
        <v>100</v>
      </c>
      <c r="Q140" s="43">
        <v>100</v>
      </c>
      <c r="R140" s="43">
        <v>100</v>
      </c>
      <c r="S140" s="43">
        <v>100</v>
      </c>
      <c r="T140" s="43">
        <v>100</v>
      </c>
      <c r="U140" s="43">
        <v>100</v>
      </c>
      <c r="V140" s="43">
        <v>100</v>
      </c>
      <c r="W140" s="43">
        <v>100</v>
      </c>
      <c r="X140" s="43">
        <v>100</v>
      </c>
      <c r="Y140" s="43">
        <v>100</v>
      </c>
      <c r="Z140" s="43">
        <v>100</v>
      </c>
      <c r="AA140" s="43">
        <v>100</v>
      </c>
    </row>
    <row r="141" spans="1:27" x14ac:dyDescent="0.3">
      <c r="A141" t="s">
        <v>11</v>
      </c>
      <c r="B141" s="43">
        <v>48.12</v>
      </c>
      <c r="C141" s="43">
        <v>55.13</v>
      </c>
      <c r="D141" s="43">
        <v>42.33</v>
      </c>
      <c r="E141" s="43">
        <v>53.57</v>
      </c>
      <c r="F141" s="43">
        <v>45.69</v>
      </c>
      <c r="G141" s="43">
        <v>68.819999999999993</v>
      </c>
      <c r="H141" s="43">
        <v>63.13</v>
      </c>
      <c r="I141" s="43">
        <v>49.27</v>
      </c>
      <c r="J141" s="43">
        <v>69.23</v>
      </c>
      <c r="K141" s="43">
        <v>60.27</v>
      </c>
      <c r="L141" s="43">
        <v>49.13</v>
      </c>
      <c r="M141" s="43">
        <v>51.69</v>
      </c>
      <c r="N141" s="43">
        <v>55.87</v>
      </c>
      <c r="O141" s="43">
        <v>68.11</v>
      </c>
      <c r="P141" s="43">
        <v>53.69</v>
      </c>
      <c r="Q141" s="43">
        <v>62.63</v>
      </c>
      <c r="R141" s="43">
        <v>47.11</v>
      </c>
      <c r="S141" s="43">
        <v>62.45</v>
      </c>
      <c r="T141" s="43">
        <v>46.9</v>
      </c>
      <c r="U141" s="43">
        <v>54.32</v>
      </c>
      <c r="V141" s="43">
        <v>68.61</v>
      </c>
      <c r="W141" s="43">
        <v>65.319999999999993</v>
      </c>
      <c r="X141" s="43">
        <v>72.849999999999994</v>
      </c>
      <c r="Y141" s="43">
        <v>59.17</v>
      </c>
      <c r="Z141" s="43">
        <v>68.11</v>
      </c>
      <c r="AA141" s="43">
        <v>51.07</v>
      </c>
    </row>
    <row r="142" spans="1:27" x14ac:dyDescent="0.3">
      <c r="A142" t="s">
        <v>12</v>
      </c>
      <c r="B142" s="43">
        <v>15.15</v>
      </c>
      <c r="C142" s="43">
        <v>0</v>
      </c>
      <c r="D142" s="43">
        <v>5.15</v>
      </c>
      <c r="E142" s="43">
        <v>14.27</v>
      </c>
      <c r="F142" s="43">
        <v>3.94</v>
      </c>
      <c r="G142" s="43">
        <v>5.76</v>
      </c>
      <c r="H142" s="43">
        <v>0</v>
      </c>
      <c r="I142" s="43">
        <v>13.88</v>
      </c>
      <c r="J142" s="43">
        <v>0</v>
      </c>
      <c r="K142" s="43">
        <v>8.2799999999999994</v>
      </c>
      <c r="L142" s="43">
        <v>0</v>
      </c>
      <c r="M142" s="43">
        <v>12.99</v>
      </c>
      <c r="N142" s="43">
        <v>6</v>
      </c>
      <c r="O142" s="43">
        <v>0</v>
      </c>
      <c r="P142" s="43">
        <v>1.78</v>
      </c>
      <c r="Q142" s="43">
        <v>0</v>
      </c>
      <c r="R142" s="43">
        <v>14.77</v>
      </c>
      <c r="S142" s="43">
        <v>9.11</v>
      </c>
      <c r="T142" s="43">
        <v>5.8</v>
      </c>
      <c r="U142" s="43">
        <v>2.42</v>
      </c>
      <c r="V142" s="43">
        <v>10.56</v>
      </c>
      <c r="W142" s="43">
        <v>26.9</v>
      </c>
      <c r="X142" s="43">
        <v>11.45</v>
      </c>
      <c r="Y142" s="43">
        <v>4.8</v>
      </c>
      <c r="Z142" s="43">
        <v>9.3800000000000008</v>
      </c>
      <c r="AA142" s="43">
        <v>0</v>
      </c>
    </row>
    <row r="143" spans="1:27" x14ac:dyDescent="0.3">
      <c r="A143" t="s">
        <v>13</v>
      </c>
      <c r="B143" s="43">
        <v>36.729999999999997</v>
      </c>
      <c r="C143" s="43">
        <v>44.87</v>
      </c>
      <c r="D143" s="43">
        <v>52.52</v>
      </c>
      <c r="E143" s="43">
        <v>32.15</v>
      </c>
      <c r="F143" s="43">
        <v>50.37</v>
      </c>
      <c r="G143" s="43">
        <v>25.42</v>
      </c>
      <c r="H143" s="43">
        <v>36.869999999999997</v>
      </c>
      <c r="I143" s="43">
        <v>36.840000000000003</v>
      </c>
      <c r="J143" s="43">
        <v>30.77</v>
      </c>
      <c r="K143" s="43">
        <v>31.45</v>
      </c>
      <c r="L143" s="43">
        <v>50.87</v>
      </c>
      <c r="M143" s="43">
        <v>35.32</v>
      </c>
      <c r="N143" s="43">
        <v>38.130000000000003</v>
      </c>
      <c r="O143" s="43">
        <v>31.89</v>
      </c>
      <c r="P143" s="43">
        <v>44.53</v>
      </c>
      <c r="Q143" s="43">
        <v>37.369999999999997</v>
      </c>
      <c r="R143" s="43">
        <v>38.119999999999997</v>
      </c>
      <c r="S143" s="43">
        <v>28.45</v>
      </c>
      <c r="T143" s="43">
        <v>47.31</v>
      </c>
      <c r="U143" s="43">
        <v>43.26</v>
      </c>
      <c r="V143" s="43">
        <v>20.83</v>
      </c>
      <c r="W143" s="43">
        <v>7.78</v>
      </c>
      <c r="X143" s="43">
        <v>15.7</v>
      </c>
      <c r="Y143" s="43">
        <v>36.03</v>
      </c>
      <c r="Z143" s="43">
        <v>22.52</v>
      </c>
      <c r="AA143" s="43">
        <v>48.93</v>
      </c>
    </row>
    <row r="146" spans="1:38" x14ac:dyDescent="0.3">
      <c r="A146" t="s">
        <v>0</v>
      </c>
    </row>
    <row r="147" spans="1:38" x14ac:dyDescent="0.3">
      <c r="A147" t="s">
        <v>1</v>
      </c>
    </row>
    <row r="148" spans="1:38" x14ac:dyDescent="0.3">
      <c r="A148" t="s">
        <v>20</v>
      </c>
    </row>
    <row r="149" spans="1:38" x14ac:dyDescent="0.3">
      <c r="A149" t="s">
        <v>3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s="43" t="s">
        <v>87</v>
      </c>
      <c r="S149" s="1">
        <v>43983</v>
      </c>
      <c r="T149" s="1">
        <v>44013</v>
      </c>
      <c r="U149" s="1" t="s">
        <v>88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/>
      <c r="AC149" s="1"/>
      <c r="AD149" s="1"/>
      <c r="AE149" s="1"/>
      <c r="AF149" s="1"/>
      <c r="AG149" s="1"/>
      <c r="AH149" s="1"/>
      <c r="AI149" s="1"/>
      <c r="AJ149" s="1"/>
      <c r="AK149" s="47"/>
      <c r="AL149" s="1"/>
    </row>
    <row r="150" spans="1:38" x14ac:dyDescent="0.3">
      <c r="A150" t="s">
        <v>4</v>
      </c>
    </row>
    <row r="151" spans="1:38" x14ac:dyDescent="0.3">
      <c r="A151" t="s">
        <v>5</v>
      </c>
      <c r="B151" s="43">
        <v>100</v>
      </c>
      <c r="C151" s="43">
        <v>100</v>
      </c>
      <c r="D151" s="43">
        <v>100</v>
      </c>
      <c r="E151" s="43">
        <v>100</v>
      </c>
      <c r="F151" s="43">
        <v>100</v>
      </c>
      <c r="G151" s="43">
        <v>100</v>
      </c>
      <c r="H151" s="43">
        <v>100</v>
      </c>
      <c r="I151" s="43">
        <v>100</v>
      </c>
      <c r="J151" s="43">
        <v>100</v>
      </c>
      <c r="K151" s="43">
        <v>100</v>
      </c>
      <c r="L151" s="43">
        <v>100</v>
      </c>
      <c r="M151" s="43">
        <v>100</v>
      </c>
      <c r="N151" s="43">
        <v>100</v>
      </c>
      <c r="O151" s="43">
        <v>100</v>
      </c>
      <c r="P151" s="43">
        <v>100</v>
      </c>
      <c r="Q151" s="43">
        <v>100</v>
      </c>
      <c r="R151" s="43">
        <v>100</v>
      </c>
      <c r="S151" s="43">
        <v>100</v>
      </c>
      <c r="T151" s="43">
        <v>100</v>
      </c>
      <c r="U151" s="43">
        <v>100</v>
      </c>
      <c r="V151" s="43">
        <v>100</v>
      </c>
      <c r="W151" s="43">
        <v>100</v>
      </c>
      <c r="X151" s="43">
        <v>100</v>
      </c>
      <c r="Y151" s="43">
        <v>100</v>
      </c>
      <c r="Z151" s="43">
        <v>100</v>
      </c>
      <c r="AA151" s="43">
        <v>100</v>
      </c>
    </row>
    <row r="152" spans="1:38" x14ac:dyDescent="0.3">
      <c r="A152" t="s">
        <v>6</v>
      </c>
      <c r="B152" s="43">
        <v>49.11</v>
      </c>
      <c r="C152" s="43">
        <v>48.74</v>
      </c>
      <c r="D152" s="43">
        <v>46.1</v>
      </c>
      <c r="E152" s="43">
        <v>47.09</v>
      </c>
      <c r="F152" s="43">
        <v>49.83</v>
      </c>
      <c r="G152" s="43">
        <v>48.91</v>
      </c>
      <c r="H152" s="43">
        <v>47.55</v>
      </c>
      <c r="I152" s="43">
        <v>46.32</v>
      </c>
      <c r="J152" s="43">
        <v>48.9</v>
      </c>
      <c r="K152" s="43">
        <v>46.16</v>
      </c>
      <c r="L152" s="43">
        <v>46.67</v>
      </c>
      <c r="M152" s="43">
        <v>48.84</v>
      </c>
      <c r="N152" s="43">
        <v>46.71</v>
      </c>
      <c r="O152" s="43">
        <v>49.11</v>
      </c>
      <c r="P152" s="43">
        <v>53.44</v>
      </c>
      <c r="Q152" s="43">
        <v>51.35</v>
      </c>
      <c r="R152" s="43">
        <v>52.94</v>
      </c>
      <c r="S152" s="43">
        <v>49.14</v>
      </c>
      <c r="T152" s="43">
        <v>53.86</v>
      </c>
      <c r="U152" s="43">
        <v>51.81</v>
      </c>
      <c r="V152" s="43">
        <v>52.57</v>
      </c>
      <c r="W152" s="43">
        <v>51.21</v>
      </c>
      <c r="X152" s="43">
        <v>50.22</v>
      </c>
      <c r="Y152" s="43">
        <v>53.86</v>
      </c>
      <c r="Z152" s="43">
        <v>51.55</v>
      </c>
      <c r="AA152" s="43">
        <v>52.58</v>
      </c>
    </row>
    <row r="153" spans="1:38" x14ac:dyDescent="0.3">
      <c r="A153" t="s">
        <v>7</v>
      </c>
      <c r="B153" s="43">
        <v>10.87</v>
      </c>
      <c r="C153" s="43">
        <v>10.039999999999999</v>
      </c>
      <c r="D153" s="43">
        <v>10.29</v>
      </c>
      <c r="E153" s="43">
        <v>11.74</v>
      </c>
      <c r="F153" s="43">
        <v>9.66</v>
      </c>
      <c r="G153" s="43">
        <v>8.92</v>
      </c>
      <c r="H153" s="43">
        <v>11.32</v>
      </c>
      <c r="I153" s="43">
        <v>11.76</v>
      </c>
      <c r="J153" s="43">
        <v>11.68</v>
      </c>
      <c r="K153" s="43">
        <v>14.2</v>
      </c>
      <c r="L153" s="43">
        <v>14.5</v>
      </c>
      <c r="M153" s="43">
        <v>10.76</v>
      </c>
      <c r="N153" s="43">
        <v>13.38</v>
      </c>
      <c r="O153" s="43">
        <v>13.32</v>
      </c>
      <c r="P153" s="43">
        <v>8.3699999999999992</v>
      </c>
      <c r="Q153" s="43">
        <v>6.68</v>
      </c>
      <c r="R153" s="43">
        <v>9.51</v>
      </c>
      <c r="S153" s="43">
        <v>11.03</v>
      </c>
      <c r="T153" s="43">
        <v>9.44</v>
      </c>
      <c r="U153" s="43">
        <v>12.36</v>
      </c>
      <c r="V153" s="43">
        <v>12.69</v>
      </c>
      <c r="W153" s="43">
        <v>12.03</v>
      </c>
      <c r="X153" s="43">
        <v>14.68</v>
      </c>
      <c r="Y153" s="43">
        <v>11.76</v>
      </c>
      <c r="Z153" s="43">
        <v>11.42</v>
      </c>
      <c r="AA153" s="43">
        <v>10.88</v>
      </c>
    </row>
    <row r="154" spans="1:38" x14ac:dyDescent="0.3">
      <c r="A154" t="s">
        <v>8</v>
      </c>
      <c r="B154" s="43">
        <v>40.020000000000003</v>
      </c>
      <c r="C154" s="43">
        <v>41.23</v>
      </c>
      <c r="D154" s="43">
        <v>43.61</v>
      </c>
      <c r="E154" s="43">
        <v>41.17</v>
      </c>
      <c r="F154" s="43">
        <v>40.520000000000003</v>
      </c>
      <c r="G154" s="43">
        <v>42.17</v>
      </c>
      <c r="H154" s="43">
        <v>41.13</v>
      </c>
      <c r="I154" s="43">
        <v>41.92</v>
      </c>
      <c r="J154" s="43">
        <v>39.42</v>
      </c>
      <c r="K154" s="43">
        <v>39.65</v>
      </c>
      <c r="L154" s="43">
        <v>38.83</v>
      </c>
      <c r="M154" s="43">
        <v>40.4</v>
      </c>
      <c r="N154" s="43">
        <v>39.909999999999997</v>
      </c>
      <c r="O154" s="43">
        <v>37.57</v>
      </c>
      <c r="P154" s="43">
        <v>38.18</v>
      </c>
      <c r="Q154" s="43">
        <v>41.97</v>
      </c>
      <c r="R154" s="43">
        <v>37.549999999999997</v>
      </c>
      <c r="S154" s="43">
        <v>39.840000000000003</v>
      </c>
      <c r="T154" s="43">
        <v>36.700000000000003</v>
      </c>
      <c r="U154" s="43">
        <v>35.83</v>
      </c>
      <c r="V154" s="43">
        <v>34.74</v>
      </c>
      <c r="W154" s="43">
        <v>36.76</v>
      </c>
      <c r="X154" s="43">
        <v>35.090000000000003</v>
      </c>
      <c r="Y154" s="43">
        <v>34.380000000000003</v>
      </c>
      <c r="Z154" s="43">
        <v>37.03</v>
      </c>
      <c r="AA154" s="43">
        <v>36.53</v>
      </c>
    </row>
    <row r="156" spans="1:38" x14ac:dyDescent="0.3">
      <c r="A156" t="s">
        <v>9</v>
      </c>
    </row>
    <row r="157" spans="1:38" x14ac:dyDescent="0.3">
      <c r="A157" t="s">
        <v>10</v>
      </c>
      <c r="B157" s="43">
        <v>100</v>
      </c>
      <c r="C157" s="43">
        <v>100</v>
      </c>
      <c r="D157" s="43">
        <v>100</v>
      </c>
      <c r="E157" s="43">
        <v>100</v>
      </c>
      <c r="F157" s="43">
        <v>100</v>
      </c>
      <c r="G157" s="43">
        <v>100</v>
      </c>
      <c r="H157" s="43">
        <v>100</v>
      </c>
      <c r="I157" s="43">
        <v>100</v>
      </c>
      <c r="J157" s="43">
        <v>100</v>
      </c>
      <c r="K157" s="43">
        <v>100</v>
      </c>
      <c r="L157" s="43">
        <v>100</v>
      </c>
      <c r="M157" s="43">
        <v>100</v>
      </c>
      <c r="N157" s="43">
        <v>100</v>
      </c>
      <c r="O157" s="43">
        <v>100</v>
      </c>
      <c r="P157" s="43">
        <v>100</v>
      </c>
      <c r="Q157" s="43">
        <v>100</v>
      </c>
      <c r="R157" s="43">
        <v>100</v>
      </c>
      <c r="S157" s="43">
        <v>100</v>
      </c>
      <c r="T157" s="43">
        <v>100</v>
      </c>
      <c r="U157" s="43">
        <v>100</v>
      </c>
      <c r="V157" s="43">
        <v>100</v>
      </c>
      <c r="W157" s="43">
        <v>100</v>
      </c>
      <c r="X157" s="43">
        <v>100</v>
      </c>
      <c r="Y157" s="43">
        <v>100</v>
      </c>
      <c r="Z157" s="43">
        <v>100</v>
      </c>
      <c r="AA157" s="43">
        <v>100</v>
      </c>
    </row>
    <row r="158" spans="1:38" x14ac:dyDescent="0.3">
      <c r="A158" t="s">
        <v>11</v>
      </c>
      <c r="B158" s="43">
        <v>40.81</v>
      </c>
      <c r="C158" s="43">
        <v>31.71</v>
      </c>
      <c r="D158" s="43">
        <v>36.53</v>
      </c>
      <c r="E158" s="43">
        <v>46.19</v>
      </c>
      <c r="F158" s="43">
        <v>41.49</v>
      </c>
      <c r="G158" s="43">
        <v>41.08</v>
      </c>
      <c r="H158" s="43">
        <v>35.36</v>
      </c>
      <c r="I158" s="43">
        <v>34.299999999999997</v>
      </c>
      <c r="J158" s="43">
        <v>30.17</v>
      </c>
      <c r="K158" s="43">
        <v>37.770000000000003</v>
      </c>
      <c r="L158" s="43">
        <v>39.96</v>
      </c>
      <c r="M158" s="43">
        <v>42.76</v>
      </c>
      <c r="N158" s="43">
        <v>39.07</v>
      </c>
      <c r="O158" s="43">
        <v>35.24</v>
      </c>
      <c r="P158" s="43">
        <v>46.35</v>
      </c>
      <c r="Q158" s="43">
        <v>44.75</v>
      </c>
      <c r="R158" s="43">
        <v>43.7</v>
      </c>
      <c r="S158" s="43">
        <v>38.85</v>
      </c>
      <c r="T158" s="43">
        <v>47.91</v>
      </c>
      <c r="U158" s="43">
        <v>40.86</v>
      </c>
      <c r="V158" s="43">
        <v>42.05</v>
      </c>
      <c r="W158" s="43">
        <v>43.09</v>
      </c>
      <c r="X158" s="43">
        <v>38.5</v>
      </c>
      <c r="Y158" s="43">
        <v>45.28</v>
      </c>
      <c r="Z158" s="43">
        <v>41.2</v>
      </c>
      <c r="AA158" s="43">
        <v>41.77</v>
      </c>
    </row>
    <row r="159" spans="1:38" x14ac:dyDescent="0.3">
      <c r="A159" t="s">
        <v>12</v>
      </c>
      <c r="B159" s="43">
        <v>18.39</v>
      </c>
      <c r="C159" s="43">
        <v>19.809999999999999</v>
      </c>
      <c r="D159" s="43">
        <v>18.579999999999998</v>
      </c>
      <c r="E159" s="43">
        <v>18.82</v>
      </c>
      <c r="F159" s="43">
        <v>18.809999999999999</v>
      </c>
      <c r="G159" s="43">
        <v>17.100000000000001</v>
      </c>
      <c r="H159" s="43">
        <v>21.51</v>
      </c>
      <c r="I159" s="43">
        <v>24.2</v>
      </c>
      <c r="J159" s="43">
        <v>25.15</v>
      </c>
      <c r="K159" s="43">
        <v>24.5</v>
      </c>
      <c r="L159" s="43">
        <v>26.51</v>
      </c>
      <c r="M159" s="43">
        <v>18.170000000000002</v>
      </c>
      <c r="N159" s="43">
        <v>20.73</v>
      </c>
      <c r="O159" s="43">
        <v>26.65</v>
      </c>
      <c r="P159" s="43">
        <v>17.52</v>
      </c>
      <c r="Q159" s="43">
        <v>14.59</v>
      </c>
      <c r="R159" s="43">
        <v>19.37</v>
      </c>
      <c r="S159" s="43">
        <v>20.28</v>
      </c>
      <c r="T159" s="43">
        <v>19.68</v>
      </c>
      <c r="U159" s="43">
        <v>22.13</v>
      </c>
      <c r="V159" s="43">
        <v>24.13</v>
      </c>
      <c r="W159" s="43">
        <v>20.6</v>
      </c>
      <c r="X159" s="43">
        <v>29.82</v>
      </c>
      <c r="Y159" s="43">
        <v>22.11</v>
      </c>
      <c r="Z159" s="43">
        <v>22.55</v>
      </c>
      <c r="AA159" s="43">
        <v>21.87</v>
      </c>
    </row>
    <row r="160" spans="1:38" x14ac:dyDescent="0.3">
      <c r="A160" t="s">
        <v>13</v>
      </c>
      <c r="B160" s="43">
        <v>40.79</v>
      </c>
      <c r="C160" s="43">
        <v>48.48</v>
      </c>
      <c r="D160" s="43">
        <v>44.89</v>
      </c>
      <c r="E160" s="43">
        <v>34.99</v>
      </c>
      <c r="F160" s="43">
        <v>39.700000000000003</v>
      </c>
      <c r="G160" s="43">
        <v>41.82</v>
      </c>
      <c r="H160" s="43">
        <v>43.13</v>
      </c>
      <c r="I160" s="43">
        <v>41.49</v>
      </c>
      <c r="J160" s="43">
        <v>44.68</v>
      </c>
      <c r="K160" s="43">
        <v>37.729999999999997</v>
      </c>
      <c r="L160" s="43">
        <v>33.53</v>
      </c>
      <c r="M160" s="43">
        <v>39.07</v>
      </c>
      <c r="N160" s="43">
        <v>40.21</v>
      </c>
      <c r="O160" s="43">
        <v>38.11</v>
      </c>
      <c r="P160" s="43">
        <v>36.130000000000003</v>
      </c>
      <c r="Q160" s="43">
        <v>40.659999999999997</v>
      </c>
      <c r="R160" s="43">
        <v>36.94</v>
      </c>
      <c r="S160" s="43">
        <v>40.869999999999997</v>
      </c>
      <c r="T160" s="43">
        <v>32.409999999999997</v>
      </c>
      <c r="U160" s="43">
        <v>37.01</v>
      </c>
      <c r="V160" s="43">
        <v>33.82</v>
      </c>
      <c r="W160" s="43">
        <v>36.31</v>
      </c>
      <c r="X160" s="43">
        <v>31.68</v>
      </c>
      <c r="Y160" s="43">
        <v>32.61</v>
      </c>
      <c r="Z160" s="43">
        <v>36.25</v>
      </c>
      <c r="AA160" s="43">
        <v>36.36</v>
      </c>
    </row>
    <row r="162" spans="1:27" x14ac:dyDescent="0.3">
      <c r="A162" t="s">
        <v>14</v>
      </c>
    </row>
    <row r="163" spans="1:27" x14ac:dyDescent="0.3">
      <c r="A163" t="s">
        <v>10</v>
      </c>
      <c r="B163" s="43">
        <v>100</v>
      </c>
      <c r="C163" s="43">
        <v>100</v>
      </c>
      <c r="D163" s="43">
        <v>100</v>
      </c>
      <c r="E163" s="43">
        <v>100</v>
      </c>
      <c r="F163" s="43">
        <v>100</v>
      </c>
      <c r="G163" s="43">
        <v>100</v>
      </c>
      <c r="H163" s="43">
        <v>100</v>
      </c>
      <c r="I163" s="43">
        <v>100</v>
      </c>
      <c r="J163" s="43">
        <v>100</v>
      </c>
      <c r="K163" s="43">
        <v>100</v>
      </c>
      <c r="L163" s="43">
        <v>100</v>
      </c>
      <c r="M163" s="43">
        <v>100</v>
      </c>
      <c r="N163" s="43">
        <v>100</v>
      </c>
      <c r="O163" s="43">
        <v>100</v>
      </c>
      <c r="P163" s="43">
        <v>100</v>
      </c>
      <c r="Q163" s="43">
        <v>100</v>
      </c>
      <c r="R163" s="43">
        <v>100</v>
      </c>
      <c r="S163" s="43">
        <v>100</v>
      </c>
      <c r="T163" s="43">
        <v>100</v>
      </c>
      <c r="U163" s="43">
        <v>100</v>
      </c>
      <c r="V163" s="43">
        <v>100</v>
      </c>
      <c r="W163" s="43">
        <v>100</v>
      </c>
      <c r="X163" s="43">
        <v>100</v>
      </c>
      <c r="Y163" s="43">
        <v>100</v>
      </c>
      <c r="Z163" s="43">
        <v>100</v>
      </c>
      <c r="AA163" s="43">
        <v>100</v>
      </c>
    </row>
    <row r="164" spans="1:27" x14ac:dyDescent="0.3">
      <c r="A164" t="s">
        <v>11</v>
      </c>
      <c r="B164" s="43">
        <v>56.88</v>
      </c>
      <c r="C164" s="43">
        <v>60.67</v>
      </c>
      <c r="D164" s="43">
        <v>53.33</v>
      </c>
      <c r="E164" s="43">
        <v>50.78</v>
      </c>
      <c r="F164" s="43">
        <v>57.37</v>
      </c>
      <c r="G164" s="43">
        <v>52.77</v>
      </c>
      <c r="H164" s="43">
        <v>56.64</v>
      </c>
      <c r="I164" s="43">
        <v>54.36</v>
      </c>
      <c r="J164" s="43">
        <v>59.28</v>
      </c>
      <c r="K164" s="43">
        <v>55.7</v>
      </c>
      <c r="L164" s="43">
        <v>53.66</v>
      </c>
      <c r="M164" s="43">
        <v>55.01</v>
      </c>
      <c r="N164" s="43">
        <v>56.31</v>
      </c>
      <c r="O164" s="43">
        <v>56.82</v>
      </c>
      <c r="P164" s="43">
        <v>60.85</v>
      </c>
      <c r="Q164" s="43">
        <v>57.39</v>
      </c>
      <c r="R164" s="43">
        <v>61.29</v>
      </c>
      <c r="S164" s="43">
        <v>58.99</v>
      </c>
      <c r="T164" s="43">
        <v>61.95</v>
      </c>
      <c r="U164" s="43">
        <v>63.16</v>
      </c>
      <c r="V164" s="43">
        <v>62.58</v>
      </c>
      <c r="W164" s="43">
        <v>61.79</v>
      </c>
      <c r="X164" s="43">
        <v>60.42</v>
      </c>
      <c r="Y164" s="43">
        <v>59.36</v>
      </c>
      <c r="Z164" s="43">
        <v>59.51</v>
      </c>
      <c r="AA164" s="43">
        <v>61.26</v>
      </c>
    </row>
    <row r="165" spans="1:27" x14ac:dyDescent="0.3">
      <c r="A165" t="s">
        <v>12</v>
      </c>
      <c r="B165" s="43">
        <v>2.69</v>
      </c>
      <c r="C165" s="43">
        <v>2.25</v>
      </c>
      <c r="D165" s="43">
        <v>4.4000000000000004</v>
      </c>
      <c r="E165" s="43">
        <v>4.01</v>
      </c>
      <c r="F165" s="43">
        <v>3.26</v>
      </c>
      <c r="G165" s="43">
        <v>4</v>
      </c>
      <c r="H165" s="43">
        <v>3.49</v>
      </c>
      <c r="I165" s="43">
        <v>2.2799999999999998</v>
      </c>
      <c r="J165" s="43">
        <v>3.42</v>
      </c>
      <c r="K165" s="43">
        <v>2.48</v>
      </c>
      <c r="L165" s="43">
        <v>4</v>
      </c>
      <c r="M165" s="43">
        <v>1.71</v>
      </c>
      <c r="N165" s="43">
        <v>2.36</v>
      </c>
      <c r="O165" s="43">
        <v>0.57999999999999996</v>
      </c>
      <c r="P165" s="43">
        <v>1.1200000000000001</v>
      </c>
      <c r="Q165" s="43">
        <v>0.14000000000000001</v>
      </c>
      <c r="R165" s="43">
        <v>1.02</v>
      </c>
      <c r="S165" s="43">
        <v>1.54</v>
      </c>
      <c r="T165" s="43">
        <v>0.43</v>
      </c>
      <c r="U165" s="43">
        <v>0.83</v>
      </c>
      <c r="V165" s="43">
        <v>2.08</v>
      </c>
      <c r="W165" s="43">
        <v>1.67</v>
      </c>
      <c r="X165" s="43">
        <v>3.95</v>
      </c>
      <c r="Y165" s="43">
        <v>5.14</v>
      </c>
      <c r="Z165" s="43">
        <v>2.0499999999999998</v>
      </c>
      <c r="AA165" s="43">
        <v>1.56</v>
      </c>
    </row>
    <row r="166" spans="1:27" x14ac:dyDescent="0.3">
      <c r="A166" t="s">
        <v>13</v>
      </c>
      <c r="B166" s="43">
        <v>40.43</v>
      </c>
      <c r="C166" s="43">
        <v>37.08</v>
      </c>
      <c r="D166" s="43">
        <v>42.28</v>
      </c>
      <c r="E166" s="43">
        <v>45.21</v>
      </c>
      <c r="F166" s="43">
        <v>39.369999999999997</v>
      </c>
      <c r="G166" s="43">
        <v>43.23</v>
      </c>
      <c r="H166" s="43">
        <v>39.880000000000003</v>
      </c>
      <c r="I166" s="43">
        <v>43.36</v>
      </c>
      <c r="J166" s="43">
        <v>37.299999999999997</v>
      </c>
      <c r="K166" s="43">
        <v>41.82</v>
      </c>
      <c r="L166" s="43">
        <v>42.34</v>
      </c>
      <c r="M166" s="43">
        <v>43.28</v>
      </c>
      <c r="N166" s="43">
        <v>41.33</v>
      </c>
      <c r="O166" s="43">
        <v>42.6</v>
      </c>
      <c r="P166" s="43">
        <v>38.020000000000003</v>
      </c>
      <c r="Q166" s="43">
        <v>42.47</v>
      </c>
      <c r="R166" s="43">
        <v>37.69</v>
      </c>
      <c r="S166" s="43">
        <v>39.47</v>
      </c>
      <c r="T166" s="43">
        <v>37.619999999999997</v>
      </c>
      <c r="U166" s="43">
        <v>36.01</v>
      </c>
      <c r="V166" s="43">
        <v>35.340000000000003</v>
      </c>
      <c r="W166" s="43">
        <v>36.54</v>
      </c>
      <c r="X166" s="43">
        <v>35.630000000000003</v>
      </c>
      <c r="Y166" s="43">
        <v>35.5</v>
      </c>
      <c r="Z166" s="43">
        <v>38.44</v>
      </c>
      <c r="AA166" s="43">
        <v>37.17</v>
      </c>
    </row>
    <row r="168" spans="1:27" x14ac:dyDescent="0.3">
      <c r="A168" t="s">
        <v>15</v>
      </c>
    </row>
    <row r="169" spans="1:27" x14ac:dyDescent="0.3">
      <c r="A169" t="s">
        <v>10</v>
      </c>
      <c r="B169" s="43">
        <v>100</v>
      </c>
      <c r="C169" s="43">
        <v>100</v>
      </c>
      <c r="D169" s="43">
        <v>100</v>
      </c>
      <c r="E169" s="43">
        <v>100</v>
      </c>
      <c r="F169" s="43">
        <v>100</v>
      </c>
      <c r="G169" s="43">
        <v>100</v>
      </c>
      <c r="H169" s="43">
        <v>100</v>
      </c>
      <c r="I169" s="43">
        <v>100</v>
      </c>
      <c r="J169" s="43">
        <v>100</v>
      </c>
      <c r="K169" s="43">
        <v>100</v>
      </c>
      <c r="L169" s="43">
        <v>100</v>
      </c>
      <c r="M169" s="43">
        <v>100</v>
      </c>
      <c r="N169" s="43">
        <v>100</v>
      </c>
      <c r="O169" s="43">
        <v>100</v>
      </c>
      <c r="P169" s="43">
        <v>100</v>
      </c>
      <c r="Q169" s="43">
        <v>100</v>
      </c>
      <c r="R169" s="43">
        <v>100</v>
      </c>
      <c r="S169" s="43">
        <v>100</v>
      </c>
      <c r="T169" s="43">
        <v>100</v>
      </c>
      <c r="U169" s="43">
        <v>100</v>
      </c>
      <c r="V169" s="43">
        <v>100</v>
      </c>
      <c r="W169" s="43">
        <v>100</v>
      </c>
      <c r="X169" s="43">
        <v>100</v>
      </c>
      <c r="Y169" s="43">
        <v>100</v>
      </c>
      <c r="Z169" s="43">
        <v>100</v>
      </c>
      <c r="AA169" s="43">
        <v>100</v>
      </c>
    </row>
    <row r="170" spans="1:27" x14ac:dyDescent="0.3">
      <c r="A170" t="s">
        <v>11</v>
      </c>
      <c r="B170" s="43">
        <v>46.03</v>
      </c>
      <c r="C170" s="43">
        <v>49.08</v>
      </c>
      <c r="D170" s="43">
        <v>43.02</v>
      </c>
      <c r="E170" s="43">
        <v>41.92</v>
      </c>
      <c r="F170" s="43">
        <v>45.74</v>
      </c>
      <c r="G170" s="43">
        <v>50.36</v>
      </c>
      <c r="H170" s="43">
        <v>45.86</v>
      </c>
      <c r="I170" s="43">
        <v>44.31</v>
      </c>
      <c r="J170" s="43">
        <v>50.96</v>
      </c>
      <c r="K170" s="43">
        <v>43.29</v>
      </c>
      <c r="L170" s="43">
        <v>43.75</v>
      </c>
      <c r="M170" s="43">
        <v>47.56</v>
      </c>
      <c r="N170" s="43">
        <v>44.1</v>
      </c>
      <c r="O170" s="43">
        <v>60.6</v>
      </c>
      <c r="P170" s="43">
        <v>48.31</v>
      </c>
      <c r="Q170" s="43">
        <v>46.7</v>
      </c>
      <c r="R170" s="43">
        <v>51.56</v>
      </c>
      <c r="S170" s="43">
        <v>49.28</v>
      </c>
      <c r="T170" s="43">
        <v>49.24</v>
      </c>
      <c r="U170" s="43">
        <v>51.94</v>
      </c>
      <c r="V170" s="43">
        <v>54.92</v>
      </c>
      <c r="W170" s="43">
        <v>48.76</v>
      </c>
      <c r="X170" s="43">
        <v>49.54</v>
      </c>
      <c r="Y170" s="43">
        <v>54.69</v>
      </c>
      <c r="Z170" s="43">
        <v>55.47</v>
      </c>
      <c r="AA170" s="43">
        <v>55.73</v>
      </c>
    </row>
    <row r="171" spans="1:27" x14ac:dyDescent="0.3">
      <c r="A171" t="s">
        <v>12</v>
      </c>
      <c r="B171" s="43">
        <v>15.91</v>
      </c>
      <c r="C171" s="43">
        <v>11.98</v>
      </c>
      <c r="D171" s="43">
        <v>12.1</v>
      </c>
      <c r="E171" s="43">
        <v>16.899999999999999</v>
      </c>
      <c r="F171" s="43">
        <v>10.17</v>
      </c>
      <c r="G171" s="43">
        <v>9.07</v>
      </c>
      <c r="H171" s="43">
        <v>13.17</v>
      </c>
      <c r="I171" s="43">
        <v>15.89</v>
      </c>
      <c r="J171" s="43">
        <v>11.67</v>
      </c>
      <c r="K171" s="43">
        <v>17.72</v>
      </c>
      <c r="L171" s="43">
        <v>15.52</v>
      </c>
      <c r="M171" s="43">
        <v>14.66</v>
      </c>
      <c r="N171" s="43">
        <v>19</v>
      </c>
      <c r="O171" s="43">
        <v>10.91</v>
      </c>
      <c r="P171" s="43">
        <v>10.61</v>
      </c>
      <c r="Q171" s="43">
        <v>10.83</v>
      </c>
      <c r="R171" s="43">
        <v>10.210000000000001</v>
      </c>
      <c r="S171" s="43">
        <v>11.95</v>
      </c>
      <c r="T171" s="43">
        <v>8.83</v>
      </c>
      <c r="U171" s="43">
        <v>14.29</v>
      </c>
      <c r="V171" s="43">
        <v>9.73</v>
      </c>
      <c r="W171" s="43">
        <v>13.47</v>
      </c>
      <c r="X171" s="43">
        <v>11</v>
      </c>
      <c r="Y171" s="43">
        <v>10.75</v>
      </c>
      <c r="Z171" s="43">
        <v>8.51</v>
      </c>
      <c r="AA171" s="43">
        <v>8.44</v>
      </c>
    </row>
    <row r="172" spans="1:27" x14ac:dyDescent="0.3">
      <c r="A172" t="s">
        <v>13</v>
      </c>
      <c r="B172" s="43">
        <v>38.07</v>
      </c>
      <c r="C172" s="43">
        <v>38.950000000000003</v>
      </c>
      <c r="D172" s="43">
        <v>44.88</v>
      </c>
      <c r="E172" s="43">
        <v>41.18</v>
      </c>
      <c r="F172" s="43">
        <v>44.09</v>
      </c>
      <c r="G172" s="43">
        <v>40.57</v>
      </c>
      <c r="H172" s="43">
        <v>40.98</v>
      </c>
      <c r="I172" s="43">
        <v>39.799999999999997</v>
      </c>
      <c r="J172" s="43">
        <v>37.380000000000003</v>
      </c>
      <c r="K172" s="43">
        <v>38.99</v>
      </c>
      <c r="L172" s="43">
        <v>40.74</v>
      </c>
      <c r="M172" s="43">
        <v>37.78</v>
      </c>
      <c r="N172" s="43">
        <v>36.89</v>
      </c>
      <c r="O172" s="43">
        <v>28.49</v>
      </c>
      <c r="P172" s="43">
        <v>41.08</v>
      </c>
      <c r="Q172" s="43">
        <v>42.47</v>
      </c>
      <c r="R172" s="43">
        <v>38.229999999999997</v>
      </c>
      <c r="S172" s="43">
        <v>38.770000000000003</v>
      </c>
      <c r="T172" s="43">
        <v>41.93</v>
      </c>
      <c r="U172" s="43">
        <v>33.78</v>
      </c>
      <c r="V172" s="43">
        <v>35.36</v>
      </c>
      <c r="W172" s="43">
        <v>37.770000000000003</v>
      </c>
      <c r="X172" s="43">
        <v>39.450000000000003</v>
      </c>
      <c r="Y172" s="43">
        <v>34.56</v>
      </c>
      <c r="Z172" s="43">
        <v>36.020000000000003</v>
      </c>
      <c r="AA172" s="43">
        <v>35.840000000000003</v>
      </c>
    </row>
    <row r="175" spans="1:27" x14ac:dyDescent="0.3">
      <c r="A175" t="s">
        <v>0</v>
      </c>
    </row>
    <row r="176" spans="1:27" x14ac:dyDescent="0.3">
      <c r="A176" t="s">
        <v>1</v>
      </c>
    </row>
    <row r="177" spans="1:38" x14ac:dyDescent="0.3">
      <c r="A177" t="s">
        <v>21</v>
      </c>
    </row>
    <row r="178" spans="1:38" x14ac:dyDescent="0.3">
      <c r="A178" t="s">
        <v>3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s="43" t="s">
        <v>87</v>
      </c>
      <c r="S178" s="1">
        <v>43983</v>
      </c>
      <c r="T178" s="1">
        <v>44013</v>
      </c>
      <c r="U178" s="1" t="s">
        <v>88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/>
      <c r="AC178" s="1"/>
      <c r="AD178" s="1"/>
      <c r="AE178" s="1"/>
      <c r="AF178" s="1"/>
      <c r="AG178" s="1"/>
      <c r="AH178" s="1"/>
      <c r="AI178" s="1"/>
      <c r="AJ178" s="1"/>
      <c r="AK178" s="47"/>
      <c r="AL178" s="1"/>
    </row>
    <row r="179" spans="1:38" x14ac:dyDescent="0.3">
      <c r="A179" t="s">
        <v>4</v>
      </c>
    </row>
    <row r="180" spans="1:38" x14ac:dyDescent="0.3">
      <c r="A180" t="s">
        <v>5</v>
      </c>
      <c r="B180" s="43">
        <v>100</v>
      </c>
      <c r="C180" s="43">
        <v>100</v>
      </c>
      <c r="D180" s="43">
        <v>100</v>
      </c>
      <c r="E180" s="43">
        <v>100</v>
      </c>
      <c r="F180" s="43">
        <v>100</v>
      </c>
      <c r="G180" s="43">
        <v>100</v>
      </c>
      <c r="H180" s="43">
        <v>100</v>
      </c>
      <c r="I180" s="43">
        <v>100</v>
      </c>
      <c r="J180" s="43">
        <v>100</v>
      </c>
      <c r="K180" s="43">
        <v>100</v>
      </c>
      <c r="L180" s="43">
        <v>100</v>
      </c>
      <c r="M180" s="43">
        <v>100</v>
      </c>
      <c r="N180" s="43">
        <v>100</v>
      </c>
      <c r="O180" s="43">
        <v>100</v>
      </c>
      <c r="P180" s="43">
        <v>100</v>
      </c>
      <c r="Q180" s="43">
        <v>100</v>
      </c>
      <c r="R180" s="43">
        <v>100</v>
      </c>
      <c r="S180" s="43">
        <v>100</v>
      </c>
      <c r="T180" s="43">
        <v>100</v>
      </c>
      <c r="U180" s="43">
        <v>100</v>
      </c>
      <c r="V180" s="43">
        <v>100</v>
      </c>
      <c r="W180" s="43">
        <v>100</v>
      </c>
      <c r="X180" s="43">
        <v>100</v>
      </c>
      <c r="Y180" s="43">
        <v>100</v>
      </c>
      <c r="Z180" s="43">
        <v>100</v>
      </c>
      <c r="AA180" s="43">
        <v>100</v>
      </c>
    </row>
    <row r="181" spans="1:38" x14ac:dyDescent="0.3">
      <c r="A181" t="s">
        <v>6</v>
      </c>
      <c r="B181" s="43">
        <v>55.81</v>
      </c>
      <c r="C181" s="43">
        <v>56.01</v>
      </c>
      <c r="D181" s="43">
        <v>56.86</v>
      </c>
      <c r="E181" s="43">
        <v>59.32</v>
      </c>
      <c r="F181" s="43">
        <v>60.74</v>
      </c>
      <c r="G181" s="43">
        <v>56.42</v>
      </c>
      <c r="H181" s="43">
        <v>57.71</v>
      </c>
      <c r="I181" s="43">
        <v>55.8</v>
      </c>
      <c r="J181" s="43">
        <v>54.46</v>
      </c>
      <c r="K181" s="43">
        <v>55.12</v>
      </c>
      <c r="L181" s="43">
        <v>58.19</v>
      </c>
      <c r="M181" s="43">
        <v>58.82</v>
      </c>
      <c r="N181" s="43">
        <v>55.16</v>
      </c>
      <c r="O181" s="43">
        <v>55.14</v>
      </c>
      <c r="P181" s="43">
        <v>57.48</v>
      </c>
      <c r="Q181" s="43">
        <v>59.04</v>
      </c>
      <c r="R181" s="43">
        <v>59.97</v>
      </c>
      <c r="S181" s="43">
        <v>61.92</v>
      </c>
      <c r="T181" s="43">
        <v>60.73</v>
      </c>
      <c r="U181" s="43">
        <v>60.2</v>
      </c>
      <c r="V181" s="43">
        <v>61.98</v>
      </c>
      <c r="W181" s="43">
        <v>59.44</v>
      </c>
      <c r="X181" s="43">
        <v>60.13</v>
      </c>
      <c r="Y181" s="43">
        <v>62.26</v>
      </c>
      <c r="Z181" s="43">
        <v>59.48</v>
      </c>
      <c r="AA181" s="43">
        <v>61.34</v>
      </c>
    </row>
    <row r="182" spans="1:38" x14ac:dyDescent="0.3">
      <c r="A182" t="s">
        <v>7</v>
      </c>
      <c r="B182" s="43">
        <v>10.39</v>
      </c>
      <c r="C182" s="43">
        <v>8.98</v>
      </c>
      <c r="D182" s="43">
        <v>8.0399999999999991</v>
      </c>
      <c r="E182" s="43">
        <v>7.8</v>
      </c>
      <c r="F182" s="43">
        <v>8.09</v>
      </c>
      <c r="G182" s="43">
        <v>10.119999999999999</v>
      </c>
      <c r="H182" s="43">
        <v>9.31</v>
      </c>
      <c r="I182" s="43">
        <v>7.23</v>
      </c>
      <c r="J182" s="43">
        <v>11.46</v>
      </c>
      <c r="K182" s="43">
        <v>10.89</v>
      </c>
      <c r="L182" s="43">
        <v>8.82</v>
      </c>
      <c r="M182" s="43">
        <v>7.86</v>
      </c>
      <c r="N182" s="43">
        <v>10.48</v>
      </c>
      <c r="O182" s="43">
        <v>11.81</v>
      </c>
      <c r="P182" s="43">
        <v>6.85</v>
      </c>
      <c r="Q182" s="43">
        <v>4.09</v>
      </c>
      <c r="R182" s="43">
        <v>6.57</v>
      </c>
      <c r="S182" s="43">
        <v>7.36</v>
      </c>
      <c r="T182" s="43">
        <v>7.22</v>
      </c>
      <c r="U182" s="43">
        <v>8.4499999999999993</v>
      </c>
      <c r="V182" s="43">
        <v>7.55</v>
      </c>
      <c r="W182" s="43">
        <v>8.93</v>
      </c>
      <c r="X182" s="43">
        <v>7.11</v>
      </c>
      <c r="Y182" s="43">
        <v>4.78</v>
      </c>
      <c r="Z182" s="43">
        <v>7.52</v>
      </c>
      <c r="AA182" s="43">
        <v>5.34</v>
      </c>
    </row>
    <row r="183" spans="1:38" x14ac:dyDescent="0.3">
      <c r="A183" t="s">
        <v>8</v>
      </c>
      <c r="B183" s="43">
        <v>33.799999999999997</v>
      </c>
      <c r="C183" s="43">
        <v>35.01</v>
      </c>
      <c r="D183" s="43">
        <v>35.090000000000003</v>
      </c>
      <c r="E183" s="43">
        <v>32.89</v>
      </c>
      <c r="F183" s="43">
        <v>31.18</v>
      </c>
      <c r="G183" s="43">
        <v>33.47</v>
      </c>
      <c r="H183" s="43">
        <v>32.979999999999997</v>
      </c>
      <c r="I183" s="43">
        <v>36.96</v>
      </c>
      <c r="J183" s="43">
        <v>34.08</v>
      </c>
      <c r="K183" s="43">
        <v>34</v>
      </c>
      <c r="L183" s="43">
        <v>32.99</v>
      </c>
      <c r="M183" s="43">
        <v>33.32</v>
      </c>
      <c r="N183" s="43">
        <v>34.35</v>
      </c>
      <c r="O183" s="43">
        <v>33.049999999999997</v>
      </c>
      <c r="P183" s="43">
        <v>35.67</v>
      </c>
      <c r="Q183" s="43">
        <v>36.869999999999997</v>
      </c>
      <c r="R183" s="43">
        <v>33.46</v>
      </c>
      <c r="S183" s="43">
        <v>30.72</v>
      </c>
      <c r="T183" s="43">
        <v>32.049999999999997</v>
      </c>
      <c r="U183" s="43">
        <v>31.35</v>
      </c>
      <c r="V183" s="43">
        <v>30.47</v>
      </c>
      <c r="W183" s="43">
        <v>31.63</v>
      </c>
      <c r="X183" s="43">
        <v>32.76</v>
      </c>
      <c r="Y183" s="43">
        <v>32.96</v>
      </c>
      <c r="Z183" s="43">
        <v>33</v>
      </c>
      <c r="AA183" s="43">
        <v>33.32</v>
      </c>
    </row>
    <row r="185" spans="1:38" x14ac:dyDescent="0.3">
      <c r="A185" t="s">
        <v>9</v>
      </c>
    </row>
    <row r="186" spans="1:38" x14ac:dyDescent="0.3">
      <c r="A186" t="s">
        <v>10</v>
      </c>
      <c r="B186" s="43">
        <v>100</v>
      </c>
      <c r="C186" s="43">
        <v>100</v>
      </c>
      <c r="D186" s="43">
        <v>100</v>
      </c>
      <c r="E186" s="43">
        <v>100</v>
      </c>
      <c r="F186" s="43">
        <v>100</v>
      </c>
      <c r="G186" s="43">
        <v>100</v>
      </c>
      <c r="H186" s="43">
        <v>100</v>
      </c>
      <c r="I186" s="43">
        <v>100</v>
      </c>
      <c r="J186" s="43">
        <v>100</v>
      </c>
      <c r="K186" s="43">
        <v>100</v>
      </c>
      <c r="L186" s="43">
        <v>100</v>
      </c>
      <c r="M186" s="43">
        <v>100</v>
      </c>
      <c r="N186" s="43">
        <v>100</v>
      </c>
      <c r="O186" s="43">
        <v>100</v>
      </c>
      <c r="P186" s="43">
        <v>100</v>
      </c>
      <c r="Q186" s="43">
        <v>100</v>
      </c>
      <c r="R186" s="43">
        <v>100</v>
      </c>
      <c r="S186" s="43">
        <v>100</v>
      </c>
      <c r="T186" s="43">
        <v>100</v>
      </c>
      <c r="U186" s="43">
        <v>100</v>
      </c>
      <c r="V186" s="43">
        <v>100</v>
      </c>
      <c r="W186" s="43">
        <v>100</v>
      </c>
      <c r="X186" s="43">
        <v>100</v>
      </c>
      <c r="Y186" s="43">
        <v>100</v>
      </c>
      <c r="Z186" s="43">
        <v>100</v>
      </c>
      <c r="AA186" s="43">
        <v>100</v>
      </c>
    </row>
    <row r="187" spans="1:38" x14ac:dyDescent="0.3">
      <c r="A187" t="s">
        <v>11</v>
      </c>
      <c r="B187" s="43">
        <v>47.35</v>
      </c>
      <c r="C187" s="43">
        <v>49.24</v>
      </c>
      <c r="D187" s="43">
        <v>51.56</v>
      </c>
      <c r="E187" s="43">
        <v>52.12</v>
      </c>
      <c r="F187" s="43">
        <v>52.44</v>
      </c>
      <c r="G187" s="43">
        <v>54.29</v>
      </c>
      <c r="H187" s="43">
        <v>51.76</v>
      </c>
      <c r="I187" s="43">
        <v>50.85</v>
      </c>
      <c r="J187" s="43">
        <v>46.2</v>
      </c>
      <c r="K187" s="43">
        <v>47.88</v>
      </c>
      <c r="L187" s="43">
        <v>54.96</v>
      </c>
      <c r="M187" s="43">
        <v>56.29</v>
      </c>
      <c r="N187" s="43">
        <v>45.59</v>
      </c>
      <c r="O187" s="43">
        <v>45.45</v>
      </c>
      <c r="P187" s="43">
        <v>56.49</v>
      </c>
      <c r="Q187" s="43">
        <v>60.51</v>
      </c>
      <c r="R187" s="43">
        <v>53.54</v>
      </c>
      <c r="S187" s="43">
        <v>56.16</v>
      </c>
      <c r="T187" s="43">
        <v>54.42</v>
      </c>
      <c r="U187" s="43">
        <v>47.37</v>
      </c>
      <c r="V187" s="43">
        <v>58.96</v>
      </c>
      <c r="W187" s="43">
        <v>53.18</v>
      </c>
      <c r="X187" s="43">
        <v>52.86</v>
      </c>
      <c r="Y187" s="43">
        <v>57.94</v>
      </c>
      <c r="Z187" s="43">
        <v>48.91</v>
      </c>
      <c r="AA187" s="43">
        <v>55.73</v>
      </c>
    </row>
    <row r="188" spans="1:38" x14ac:dyDescent="0.3">
      <c r="A188" t="s">
        <v>12</v>
      </c>
      <c r="B188" s="43">
        <v>17.43</v>
      </c>
      <c r="C188" s="43">
        <v>22.18</v>
      </c>
      <c r="D188" s="43">
        <v>16.739999999999998</v>
      </c>
      <c r="E188" s="43">
        <v>14.15</v>
      </c>
      <c r="F188" s="43">
        <v>14.6</v>
      </c>
      <c r="G188" s="43">
        <v>16.52</v>
      </c>
      <c r="H188" s="43">
        <v>16.170000000000002</v>
      </c>
      <c r="I188" s="43">
        <v>10.96</v>
      </c>
      <c r="J188" s="43">
        <v>19.29</v>
      </c>
      <c r="K188" s="43">
        <v>20.05</v>
      </c>
      <c r="L188" s="43">
        <v>15.9</v>
      </c>
      <c r="M188" s="43">
        <v>14.64</v>
      </c>
      <c r="N188" s="43">
        <v>20.92</v>
      </c>
      <c r="O188" s="43">
        <v>22.75</v>
      </c>
      <c r="P188" s="43">
        <v>13.36</v>
      </c>
      <c r="Q188" s="43">
        <v>7.47</v>
      </c>
      <c r="R188" s="43">
        <v>14.21</v>
      </c>
      <c r="S188" s="43">
        <v>13.83</v>
      </c>
      <c r="T188" s="43">
        <v>14.38</v>
      </c>
      <c r="U188" s="43">
        <v>20.88</v>
      </c>
      <c r="V188" s="43">
        <v>13.75</v>
      </c>
      <c r="W188" s="43">
        <v>18.8</v>
      </c>
      <c r="X188" s="43">
        <v>15.21</v>
      </c>
      <c r="Y188" s="43">
        <v>10.33</v>
      </c>
      <c r="Z188" s="43">
        <v>18.850000000000001</v>
      </c>
      <c r="AA188" s="43">
        <v>12.01</v>
      </c>
    </row>
    <row r="189" spans="1:38" x14ac:dyDescent="0.3">
      <c r="A189" t="s">
        <v>13</v>
      </c>
      <c r="B189" s="43">
        <v>35.22</v>
      </c>
      <c r="C189" s="43">
        <v>28.59</v>
      </c>
      <c r="D189" s="43">
        <v>31.7</v>
      </c>
      <c r="E189" s="43">
        <v>33.729999999999997</v>
      </c>
      <c r="F189" s="43">
        <v>32.96</v>
      </c>
      <c r="G189" s="43">
        <v>29.19</v>
      </c>
      <c r="H189" s="43">
        <v>32.06</v>
      </c>
      <c r="I189" s="43">
        <v>38.19</v>
      </c>
      <c r="J189" s="43">
        <v>34.51</v>
      </c>
      <c r="K189" s="43">
        <v>32.08</v>
      </c>
      <c r="L189" s="43">
        <v>29.14</v>
      </c>
      <c r="M189" s="43">
        <v>29.07</v>
      </c>
      <c r="N189" s="43">
        <v>33.49</v>
      </c>
      <c r="O189" s="43">
        <v>31.8</v>
      </c>
      <c r="P189" s="43">
        <v>30.16</v>
      </c>
      <c r="Q189" s="43">
        <v>32.020000000000003</v>
      </c>
      <c r="R189" s="43">
        <v>32.25</v>
      </c>
      <c r="S189" s="43">
        <v>30.01</v>
      </c>
      <c r="T189" s="43">
        <v>31.21</v>
      </c>
      <c r="U189" s="43">
        <v>31.75</v>
      </c>
      <c r="V189" s="43">
        <v>27.28</v>
      </c>
      <c r="W189" s="43">
        <v>28.03</v>
      </c>
      <c r="X189" s="43">
        <v>31.92</v>
      </c>
      <c r="Y189" s="43">
        <v>31.74</v>
      </c>
      <c r="Z189" s="43">
        <v>32.24</v>
      </c>
      <c r="AA189" s="43">
        <v>32.270000000000003</v>
      </c>
    </row>
    <row r="191" spans="1:38" x14ac:dyDescent="0.3">
      <c r="A191" t="s">
        <v>14</v>
      </c>
    </row>
    <row r="192" spans="1:38" x14ac:dyDescent="0.3">
      <c r="A192" t="s">
        <v>10</v>
      </c>
      <c r="B192" s="43">
        <v>100</v>
      </c>
      <c r="C192" s="43">
        <v>100</v>
      </c>
      <c r="D192" s="43">
        <v>100</v>
      </c>
      <c r="E192" s="43">
        <v>100</v>
      </c>
      <c r="F192" s="43">
        <v>100</v>
      </c>
      <c r="G192" s="43">
        <v>100</v>
      </c>
      <c r="H192" s="43">
        <v>100</v>
      </c>
      <c r="I192" s="43">
        <v>100</v>
      </c>
      <c r="J192" s="43">
        <v>100</v>
      </c>
      <c r="K192" s="43">
        <v>100</v>
      </c>
      <c r="L192" s="43">
        <v>100</v>
      </c>
      <c r="M192" s="43">
        <v>100</v>
      </c>
      <c r="N192" s="43">
        <v>100</v>
      </c>
      <c r="O192" s="43">
        <v>100</v>
      </c>
      <c r="P192" s="43">
        <v>100</v>
      </c>
      <c r="Q192" s="43">
        <v>100</v>
      </c>
      <c r="R192" s="43">
        <v>100</v>
      </c>
      <c r="S192" s="43">
        <v>100</v>
      </c>
      <c r="T192" s="43">
        <v>100</v>
      </c>
      <c r="U192" s="43">
        <v>100</v>
      </c>
      <c r="V192" s="43">
        <v>100</v>
      </c>
      <c r="W192" s="43">
        <v>100</v>
      </c>
      <c r="X192" s="43">
        <v>100</v>
      </c>
      <c r="Y192" s="43">
        <v>100</v>
      </c>
      <c r="Z192" s="43">
        <v>100</v>
      </c>
      <c r="AA192" s="43">
        <v>100</v>
      </c>
    </row>
    <row r="193" spans="1:38" x14ac:dyDescent="0.3">
      <c r="A193" t="s">
        <v>11</v>
      </c>
      <c r="B193" s="43">
        <v>59.59</v>
      </c>
      <c r="C193" s="43">
        <v>57.32</v>
      </c>
      <c r="D193" s="43">
        <v>59.83</v>
      </c>
      <c r="E193" s="43">
        <v>62.35</v>
      </c>
      <c r="F193" s="43">
        <v>63.17</v>
      </c>
      <c r="G193" s="43">
        <v>56.9</v>
      </c>
      <c r="H193" s="43">
        <v>60.23</v>
      </c>
      <c r="I193" s="43">
        <v>57.71</v>
      </c>
      <c r="J193" s="43">
        <v>58.21</v>
      </c>
      <c r="K193" s="43">
        <v>58.02</v>
      </c>
      <c r="L193" s="43">
        <v>57.64</v>
      </c>
      <c r="M193" s="43">
        <v>58.6</v>
      </c>
      <c r="N193" s="43">
        <v>58.95</v>
      </c>
      <c r="O193" s="43">
        <v>58.88</v>
      </c>
      <c r="P193" s="43">
        <v>57.65</v>
      </c>
      <c r="Q193" s="43">
        <v>57.82</v>
      </c>
      <c r="R193" s="43">
        <v>61.46</v>
      </c>
      <c r="S193" s="43">
        <v>64.7</v>
      </c>
      <c r="T193" s="43">
        <v>62.94</v>
      </c>
      <c r="U193" s="43">
        <v>64.099999999999994</v>
      </c>
      <c r="V193" s="43">
        <v>63.56</v>
      </c>
      <c r="W193" s="43">
        <v>62.7</v>
      </c>
      <c r="X193" s="43">
        <v>61.66</v>
      </c>
      <c r="Y193" s="43">
        <v>62.43</v>
      </c>
      <c r="Z193" s="43">
        <v>63.53</v>
      </c>
      <c r="AA193" s="43">
        <v>63.34</v>
      </c>
    </row>
    <row r="194" spans="1:38" x14ac:dyDescent="0.3">
      <c r="A194" t="s">
        <v>12</v>
      </c>
      <c r="B194" s="43">
        <v>5.8</v>
      </c>
      <c r="C194" s="43">
        <v>4.1900000000000004</v>
      </c>
      <c r="D194" s="43">
        <v>3.42</v>
      </c>
      <c r="E194" s="43">
        <v>4.51</v>
      </c>
      <c r="F194" s="43">
        <v>5.36</v>
      </c>
      <c r="G194" s="43">
        <v>7.33</v>
      </c>
      <c r="H194" s="43">
        <v>5.49</v>
      </c>
      <c r="I194" s="43">
        <v>5.29</v>
      </c>
      <c r="J194" s="43">
        <v>6.99</v>
      </c>
      <c r="K194" s="43">
        <v>7.05</v>
      </c>
      <c r="L194" s="43">
        <v>6.08</v>
      </c>
      <c r="M194" s="43">
        <v>5.45</v>
      </c>
      <c r="N194" s="43">
        <v>4.9800000000000004</v>
      </c>
      <c r="O194" s="43">
        <v>6.43</v>
      </c>
      <c r="P194" s="43">
        <v>4.32</v>
      </c>
      <c r="Q194" s="43">
        <v>2.7</v>
      </c>
      <c r="R194" s="43">
        <v>3.02</v>
      </c>
      <c r="S194" s="43">
        <v>3.54</v>
      </c>
      <c r="T194" s="43">
        <v>3.91</v>
      </c>
      <c r="U194" s="43">
        <v>3.65</v>
      </c>
      <c r="V194" s="43">
        <v>4.3</v>
      </c>
      <c r="W194" s="43">
        <v>3.92</v>
      </c>
      <c r="X194" s="43">
        <v>3.74</v>
      </c>
      <c r="Y194" s="43">
        <v>2.48</v>
      </c>
      <c r="Z194" s="43">
        <v>2.1</v>
      </c>
      <c r="AA194" s="43">
        <v>2.31</v>
      </c>
    </row>
    <row r="195" spans="1:38" x14ac:dyDescent="0.3">
      <c r="A195" t="s">
        <v>13</v>
      </c>
      <c r="B195" s="43">
        <v>34.61</v>
      </c>
      <c r="C195" s="43">
        <v>38.479999999999997</v>
      </c>
      <c r="D195" s="43">
        <v>36.75</v>
      </c>
      <c r="E195" s="43">
        <v>33.14</v>
      </c>
      <c r="F195" s="43">
        <v>31.48</v>
      </c>
      <c r="G195" s="43">
        <v>35.770000000000003</v>
      </c>
      <c r="H195" s="43">
        <v>34.28</v>
      </c>
      <c r="I195" s="43">
        <v>37</v>
      </c>
      <c r="J195" s="43">
        <v>34.799999999999997</v>
      </c>
      <c r="K195" s="43">
        <v>34.93</v>
      </c>
      <c r="L195" s="43">
        <v>36.28</v>
      </c>
      <c r="M195" s="43">
        <v>35.950000000000003</v>
      </c>
      <c r="N195" s="43">
        <v>36.07</v>
      </c>
      <c r="O195" s="43">
        <v>34.69</v>
      </c>
      <c r="P195" s="43">
        <v>38.03</v>
      </c>
      <c r="Q195" s="43">
        <v>39.47</v>
      </c>
      <c r="R195" s="43">
        <v>35.520000000000003</v>
      </c>
      <c r="S195" s="43">
        <v>31.76</v>
      </c>
      <c r="T195" s="43">
        <v>33.15</v>
      </c>
      <c r="U195" s="43">
        <v>32.25</v>
      </c>
      <c r="V195" s="43">
        <v>32.130000000000003</v>
      </c>
      <c r="W195" s="43">
        <v>33.380000000000003</v>
      </c>
      <c r="X195" s="43">
        <v>34.6</v>
      </c>
      <c r="Y195" s="43">
        <v>35.090000000000003</v>
      </c>
      <c r="Z195" s="43">
        <v>34.380000000000003</v>
      </c>
      <c r="AA195" s="43">
        <v>34.35</v>
      </c>
    </row>
    <row r="197" spans="1:38" x14ac:dyDescent="0.3">
      <c r="A197" t="s">
        <v>15</v>
      </c>
    </row>
    <row r="198" spans="1:38" x14ac:dyDescent="0.3">
      <c r="A198" t="s">
        <v>10</v>
      </c>
      <c r="B198" s="43">
        <v>100</v>
      </c>
      <c r="C198" s="43">
        <v>100</v>
      </c>
      <c r="D198" s="43">
        <v>100</v>
      </c>
      <c r="E198" s="43">
        <v>100</v>
      </c>
      <c r="F198" s="43">
        <v>100</v>
      </c>
      <c r="G198" s="43">
        <v>100</v>
      </c>
      <c r="H198" s="43">
        <v>100</v>
      </c>
      <c r="I198" s="43">
        <v>100</v>
      </c>
      <c r="J198" s="43">
        <v>100</v>
      </c>
      <c r="K198" s="43">
        <v>100</v>
      </c>
      <c r="L198" s="43">
        <v>100</v>
      </c>
      <c r="M198" s="43">
        <v>100</v>
      </c>
      <c r="N198" s="43">
        <v>100</v>
      </c>
      <c r="O198" s="43">
        <v>100</v>
      </c>
      <c r="P198" s="43">
        <v>100</v>
      </c>
      <c r="Q198" s="43">
        <v>100</v>
      </c>
      <c r="R198" s="43">
        <v>100</v>
      </c>
      <c r="S198" s="43">
        <v>100</v>
      </c>
      <c r="T198" s="43">
        <v>100</v>
      </c>
      <c r="U198" s="43">
        <v>100</v>
      </c>
      <c r="V198" s="43">
        <v>100</v>
      </c>
      <c r="W198" s="43">
        <v>100</v>
      </c>
      <c r="X198" s="43">
        <v>100</v>
      </c>
      <c r="Y198" s="43">
        <v>100</v>
      </c>
      <c r="Z198" s="43">
        <v>100</v>
      </c>
      <c r="AA198" s="43">
        <v>100</v>
      </c>
    </row>
    <row r="199" spans="1:38" x14ac:dyDescent="0.3">
      <c r="A199" t="s">
        <v>11</v>
      </c>
      <c r="B199" s="43">
        <v>58.16</v>
      </c>
      <c r="C199" s="43">
        <v>63.16</v>
      </c>
      <c r="D199" s="43">
        <v>51.86</v>
      </c>
      <c r="E199" s="43">
        <v>56.46</v>
      </c>
      <c r="F199" s="43">
        <v>66.040000000000006</v>
      </c>
      <c r="G199" s="43">
        <v>58.29</v>
      </c>
      <c r="H199" s="43">
        <v>56.46</v>
      </c>
      <c r="I199" s="43">
        <v>56.12</v>
      </c>
      <c r="J199" s="43">
        <v>54.8</v>
      </c>
      <c r="K199" s="43">
        <v>58.35</v>
      </c>
      <c r="L199" s="43">
        <v>67.489999999999995</v>
      </c>
      <c r="M199" s="43">
        <v>67.02</v>
      </c>
      <c r="N199" s="43">
        <v>61.15</v>
      </c>
      <c r="O199" s="43">
        <v>59.52</v>
      </c>
      <c r="P199" s="43">
        <v>58.74</v>
      </c>
      <c r="Q199" s="43">
        <v>62.96</v>
      </c>
      <c r="R199" s="43">
        <v>66.430000000000007</v>
      </c>
      <c r="S199" s="43">
        <v>60.71</v>
      </c>
      <c r="T199" s="43">
        <v>64.739999999999995</v>
      </c>
      <c r="U199" s="43">
        <v>64.849999999999994</v>
      </c>
      <c r="V199" s="43">
        <v>61.84</v>
      </c>
      <c r="W199" s="43">
        <v>58.15</v>
      </c>
      <c r="X199" s="43">
        <v>71.849999999999994</v>
      </c>
      <c r="Y199" s="43">
        <v>71.010000000000005</v>
      </c>
      <c r="Z199" s="43">
        <v>66.66</v>
      </c>
      <c r="AA199" s="43">
        <v>63.28</v>
      </c>
    </row>
    <row r="200" spans="1:38" x14ac:dyDescent="0.3">
      <c r="A200" t="s">
        <v>12</v>
      </c>
      <c r="B200" s="43">
        <v>16.850000000000001</v>
      </c>
      <c r="C200" s="43">
        <v>9.24</v>
      </c>
      <c r="D200" s="43">
        <v>14.71</v>
      </c>
      <c r="E200" s="43">
        <v>13.83</v>
      </c>
      <c r="F200" s="43">
        <v>8.64</v>
      </c>
      <c r="G200" s="43">
        <v>12.41</v>
      </c>
      <c r="H200" s="43">
        <v>16.07</v>
      </c>
      <c r="I200" s="43">
        <v>9.86</v>
      </c>
      <c r="J200" s="43">
        <v>15.81</v>
      </c>
      <c r="K200" s="43">
        <v>7.67</v>
      </c>
      <c r="L200" s="43">
        <v>9.44</v>
      </c>
      <c r="M200" s="43">
        <v>6.67</v>
      </c>
      <c r="N200" s="43">
        <v>13.06</v>
      </c>
      <c r="O200" s="43">
        <v>13.34</v>
      </c>
      <c r="P200" s="43">
        <v>7.72</v>
      </c>
      <c r="Q200" s="43">
        <v>4.68</v>
      </c>
      <c r="R200" s="43">
        <v>7.56</v>
      </c>
      <c r="S200" s="43">
        <v>12.37</v>
      </c>
      <c r="T200" s="43">
        <v>7.36</v>
      </c>
      <c r="U200" s="43">
        <v>9.2899999999999991</v>
      </c>
      <c r="V200" s="43">
        <v>7.74</v>
      </c>
      <c r="W200" s="43">
        <v>10.19</v>
      </c>
      <c r="X200" s="43">
        <v>5.69</v>
      </c>
      <c r="Y200" s="43">
        <v>4.3899999999999997</v>
      </c>
      <c r="Z200" s="43">
        <v>5.34</v>
      </c>
      <c r="AA200" s="43">
        <v>6.62</v>
      </c>
    </row>
    <row r="201" spans="1:38" x14ac:dyDescent="0.3">
      <c r="A201" t="s">
        <v>13</v>
      </c>
      <c r="B201" s="43">
        <v>24.99</v>
      </c>
      <c r="C201" s="43">
        <v>27.59</v>
      </c>
      <c r="D201" s="43">
        <v>33.42</v>
      </c>
      <c r="E201" s="43">
        <v>29.71</v>
      </c>
      <c r="F201" s="43">
        <v>25.32</v>
      </c>
      <c r="G201" s="43">
        <v>29.3</v>
      </c>
      <c r="H201" s="43">
        <v>27.47</v>
      </c>
      <c r="I201" s="43">
        <v>34.020000000000003</v>
      </c>
      <c r="J201" s="43">
        <v>29.39</v>
      </c>
      <c r="K201" s="43">
        <v>33.979999999999997</v>
      </c>
      <c r="L201" s="43">
        <v>23.07</v>
      </c>
      <c r="M201" s="43">
        <v>26.31</v>
      </c>
      <c r="N201" s="43">
        <v>25.79</v>
      </c>
      <c r="O201" s="43">
        <v>27.15</v>
      </c>
      <c r="P201" s="43">
        <v>33.54</v>
      </c>
      <c r="Q201" s="43">
        <v>32.36</v>
      </c>
      <c r="R201" s="43">
        <v>26</v>
      </c>
      <c r="S201" s="43">
        <v>26.92</v>
      </c>
      <c r="T201" s="43">
        <v>27.91</v>
      </c>
      <c r="U201" s="43">
        <v>25.86</v>
      </c>
      <c r="V201" s="43">
        <v>30.42</v>
      </c>
      <c r="W201" s="43">
        <v>31.66</v>
      </c>
      <c r="X201" s="43">
        <v>22.46</v>
      </c>
      <c r="Y201" s="43">
        <v>24.61</v>
      </c>
      <c r="Z201" s="43">
        <v>28</v>
      </c>
      <c r="AA201" s="43">
        <v>30.1</v>
      </c>
    </row>
    <row r="204" spans="1:38" x14ac:dyDescent="0.3">
      <c r="A204" t="s">
        <v>0</v>
      </c>
    </row>
    <row r="205" spans="1:38" x14ac:dyDescent="0.3">
      <c r="A205" t="s">
        <v>1</v>
      </c>
    </row>
    <row r="206" spans="1:38" x14ac:dyDescent="0.3">
      <c r="A206" t="s">
        <v>22</v>
      </c>
    </row>
    <row r="207" spans="1:38" x14ac:dyDescent="0.3">
      <c r="A207" t="s">
        <v>3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s="43" t="s">
        <v>87</v>
      </c>
      <c r="S207" s="1">
        <v>43983</v>
      </c>
      <c r="T207" s="1">
        <v>44013</v>
      </c>
      <c r="U207" s="1" t="s">
        <v>88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/>
      <c r="AC207" s="1"/>
      <c r="AD207" s="1"/>
      <c r="AE207" s="1"/>
      <c r="AF207" s="1"/>
      <c r="AG207" s="1"/>
      <c r="AH207" s="1"/>
      <c r="AI207" s="1"/>
      <c r="AJ207" s="1"/>
      <c r="AK207" s="47"/>
      <c r="AL207" s="1"/>
    </row>
    <row r="208" spans="1:38" x14ac:dyDescent="0.3">
      <c r="A208" t="s">
        <v>4</v>
      </c>
    </row>
    <row r="209" spans="1:27" x14ac:dyDescent="0.3">
      <c r="A209" t="s">
        <v>5</v>
      </c>
      <c r="B209" s="43">
        <v>100</v>
      </c>
      <c r="C209" s="43">
        <v>100</v>
      </c>
      <c r="D209" s="43">
        <v>100</v>
      </c>
      <c r="E209" s="43">
        <v>100</v>
      </c>
      <c r="F209" s="43">
        <v>100</v>
      </c>
      <c r="G209" s="43">
        <v>100</v>
      </c>
      <c r="H209" s="43">
        <v>100</v>
      </c>
      <c r="I209" s="43">
        <v>100</v>
      </c>
      <c r="J209" s="43">
        <v>100</v>
      </c>
      <c r="K209" s="43">
        <v>100</v>
      </c>
      <c r="L209" s="43">
        <v>100</v>
      </c>
      <c r="M209" s="43">
        <v>100</v>
      </c>
      <c r="N209" s="43">
        <v>100</v>
      </c>
      <c r="O209" s="43">
        <v>100</v>
      </c>
      <c r="P209" s="43">
        <v>100</v>
      </c>
      <c r="Q209" s="43">
        <v>100</v>
      </c>
      <c r="R209" s="43">
        <v>100</v>
      </c>
      <c r="S209" s="43">
        <v>100</v>
      </c>
      <c r="T209" s="43">
        <v>100</v>
      </c>
      <c r="U209" s="43">
        <v>100</v>
      </c>
      <c r="V209" s="43">
        <v>100</v>
      </c>
      <c r="W209" s="43">
        <v>100</v>
      </c>
      <c r="X209" s="43">
        <v>100</v>
      </c>
      <c r="Y209" s="43">
        <v>100</v>
      </c>
      <c r="Z209" s="43">
        <v>100</v>
      </c>
      <c r="AA209" s="43">
        <v>100</v>
      </c>
    </row>
    <row r="210" spans="1:27" x14ac:dyDescent="0.3">
      <c r="A210" t="s">
        <v>6</v>
      </c>
      <c r="B210" s="43">
        <v>56.42</v>
      </c>
      <c r="C210" s="43">
        <v>57.55</v>
      </c>
      <c r="D210" s="43">
        <v>56.69</v>
      </c>
      <c r="E210" s="43">
        <v>59.06</v>
      </c>
      <c r="F210" s="43">
        <v>59.19</v>
      </c>
      <c r="G210" s="43">
        <v>59.05</v>
      </c>
      <c r="H210" s="43">
        <v>59.97</v>
      </c>
      <c r="I210" s="43">
        <v>60.88</v>
      </c>
      <c r="J210" s="43">
        <v>58.6</v>
      </c>
      <c r="K210" s="43">
        <v>58.23</v>
      </c>
      <c r="L210" s="43">
        <v>59.41</v>
      </c>
      <c r="M210" s="43">
        <v>59.76</v>
      </c>
      <c r="N210" s="43">
        <v>59.31</v>
      </c>
      <c r="O210" s="43">
        <v>60.93</v>
      </c>
      <c r="P210" s="43">
        <v>60.89</v>
      </c>
      <c r="Q210" s="43">
        <v>58.48</v>
      </c>
      <c r="R210" s="43">
        <v>60.59</v>
      </c>
      <c r="S210" s="43">
        <v>63.25</v>
      </c>
      <c r="T210" s="43">
        <v>63.48</v>
      </c>
      <c r="U210" s="43">
        <v>62.92</v>
      </c>
      <c r="V210" s="43">
        <v>65.42</v>
      </c>
      <c r="W210" s="43">
        <v>62.99</v>
      </c>
      <c r="X210" s="43">
        <v>62.93</v>
      </c>
      <c r="Y210" s="43">
        <v>63.25</v>
      </c>
      <c r="Z210" s="43">
        <v>61.64</v>
      </c>
      <c r="AA210" s="43">
        <v>62.46</v>
      </c>
    </row>
    <row r="211" spans="1:27" x14ac:dyDescent="0.3">
      <c r="A211" t="s">
        <v>7</v>
      </c>
      <c r="B211" s="43">
        <v>4.0999999999999996</v>
      </c>
      <c r="C211" s="43">
        <v>5.22</v>
      </c>
      <c r="D211" s="43">
        <v>5</v>
      </c>
      <c r="E211" s="43">
        <v>4.2699999999999996</v>
      </c>
      <c r="F211" s="43">
        <v>5.0999999999999996</v>
      </c>
      <c r="G211" s="43">
        <v>4.0999999999999996</v>
      </c>
      <c r="H211" s="43">
        <v>3.25</v>
      </c>
      <c r="I211" s="43">
        <v>3.62</v>
      </c>
      <c r="J211" s="43">
        <v>3.2</v>
      </c>
      <c r="K211" s="43">
        <v>3.54</v>
      </c>
      <c r="L211" s="43">
        <v>4.79</v>
      </c>
      <c r="M211" s="43">
        <v>2.89</v>
      </c>
      <c r="N211" s="43">
        <v>3.57</v>
      </c>
      <c r="O211" s="43">
        <v>2.74</v>
      </c>
      <c r="P211" s="43">
        <v>2.48</v>
      </c>
      <c r="Q211" s="43">
        <v>0.98</v>
      </c>
      <c r="R211" s="43">
        <v>2.98</v>
      </c>
      <c r="S211" s="43">
        <v>2.08</v>
      </c>
      <c r="T211" s="43">
        <v>3.06</v>
      </c>
      <c r="U211" s="43">
        <v>3.84</v>
      </c>
      <c r="V211" s="43">
        <v>3.36</v>
      </c>
      <c r="W211" s="43">
        <v>2.73</v>
      </c>
      <c r="X211" s="43">
        <v>2</v>
      </c>
      <c r="Y211" s="43">
        <v>1.43</v>
      </c>
      <c r="Z211" s="43">
        <v>2.34</v>
      </c>
      <c r="AA211" s="43">
        <v>2.0499999999999998</v>
      </c>
    </row>
    <row r="212" spans="1:27" x14ac:dyDescent="0.3">
      <c r="A212" t="s">
        <v>8</v>
      </c>
      <c r="B212" s="43">
        <v>39.49</v>
      </c>
      <c r="C212" s="43">
        <v>37.24</v>
      </c>
      <c r="D212" s="43">
        <v>38.31</v>
      </c>
      <c r="E212" s="43">
        <v>36.67</v>
      </c>
      <c r="F212" s="43">
        <v>35.72</v>
      </c>
      <c r="G212" s="43">
        <v>36.85</v>
      </c>
      <c r="H212" s="43">
        <v>36.78</v>
      </c>
      <c r="I212" s="43">
        <v>35.49</v>
      </c>
      <c r="J212" s="43">
        <v>38.19</v>
      </c>
      <c r="K212" s="43">
        <v>38.24</v>
      </c>
      <c r="L212" s="43">
        <v>35.799999999999997</v>
      </c>
      <c r="M212" s="43">
        <v>37.35</v>
      </c>
      <c r="N212" s="43">
        <v>37.119999999999997</v>
      </c>
      <c r="O212" s="43">
        <v>36.33</v>
      </c>
      <c r="P212" s="43">
        <v>36.630000000000003</v>
      </c>
      <c r="Q212" s="43">
        <v>40.54</v>
      </c>
      <c r="R212" s="43">
        <v>36.43</v>
      </c>
      <c r="S212" s="43">
        <v>34.68</v>
      </c>
      <c r="T212" s="43">
        <v>33.450000000000003</v>
      </c>
      <c r="U212" s="43">
        <v>33.24</v>
      </c>
      <c r="V212" s="43">
        <v>31.22</v>
      </c>
      <c r="W212" s="43">
        <v>34.28</v>
      </c>
      <c r="X212" s="43">
        <v>35.07</v>
      </c>
      <c r="Y212" s="43">
        <v>35.33</v>
      </c>
      <c r="Z212" s="43">
        <v>36.03</v>
      </c>
      <c r="AA212" s="43">
        <v>35.49</v>
      </c>
    </row>
    <row r="214" spans="1:27" x14ac:dyDescent="0.3">
      <c r="A214" t="s">
        <v>9</v>
      </c>
    </row>
    <row r="215" spans="1:27" x14ac:dyDescent="0.3">
      <c r="A215" t="s">
        <v>10</v>
      </c>
      <c r="B215" s="43">
        <v>100</v>
      </c>
      <c r="C215" s="43">
        <v>100</v>
      </c>
      <c r="D215" s="43">
        <v>100</v>
      </c>
      <c r="E215" s="43">
        <v>100</v>
      </c>
      <c r="F215" s="43">
        <v>100</v>
      </c>
      <c r="G215" s="43">
        <v>100</v>
      </c>
      <c r="H215" s="43">
        <v>100</v>
      </c>
      <c r="I215" s="43">
        <v>100</v>
      </c>
      <c r="J215" s="43">
        <v>100</v>
      </c>
      <c r="K215" s="43">
        <v>100</v>
      </c>
      <c r="L215" s="43">
        <v>100</v>
      </c>
      <c r="M215" s="43">
        <v>100</v>
      </c>
      <c r="N215" s="43">
        <v>100</v>
      </c>
      <c r="O215" s="43">
        <v>100</v>
      </c>
      <c r="P215" s="43">
        <v>100</v>
      </c>
      <c r="Q215" s="43">
        <v>100</v>
      </c>
      <c r="R215" s="43">
        <v>100</v>
      </c>
      <c r="S215" s="43">
        <v>100</v>
      </c>
      <c r="T215" s="43">
        <v>100</v>
      </c>
      <c r="U215" s="43">
        <v>100</v>
      </c>
      <c r="V215" s="43">
        <v>100</v>
      </c>
      <c r="W215" s="43">
        <v>100</v>
      </c>
      <c r="X215" s="43">
        <v>100</v>
      </c>
      <c r="Y215" s="43">
        <v>100</v>
      </c>
      <c r="Z215" s="43">
        <v>100</v>
      </c>
      <c r="AA215" s="43">
        <v>100</v>
      </c>
    </row>
    <row r="216" spans="1:27" x14ac:dyDescent="0.3">
      <c r="A216" t="s">
        <v>11</v>
      </c>
      <c r="B216" s="43">
        <v>49.36</v>
      </c>
      <c r="C216" s="43">
        <v>50.47</v>
      </c>
      <c r="D216" s="43">
        <v>49.04</v>
      </c>
      <c r="E216" s="43">
        <v>58.97</v>
      </c>
      <c r="F216" s="43">
        <v>47.98</v>
      </c>
      <c r="G216" s="43">
        <v>50.8</v>
      </c>
      <c r="H216" s="43">
        <v>55.26</v>
      </c>
      <c r="I216" s="43">
        <v>57.21</v>
      </c>
      <c r="J216" s="43">
        <v>48.47</v>
      </c>
      <c r="K216" s="43">
        <v>54.88</v>
      </c>
      <c r="L216" s="43">
        <v>48.03</v>
      </c>
      <c r="M216" s="43">
        <v>57.1</v>
      </c>
      <c r="N216" s="43">
        <v>54.41</v>
      </c>
      <c r="O216" s="43">
        <v>58.08</v>
      </c>
      <c r="P216" s="43">
        <v>53.45</v>
      </c>
      <c r="Q216" s="43">
        <v>60.67</v>
      </c>
      <c r="R216" s="43">
        <v>55.64</v>
      </c>
      <c r="S216" s="43">
        <v>61.09</v>
      </c>
      <c r="T216" s="43">
        <v>56.28</v>
      </c>
      <c r="U216" s="43">
        <v>60.33</v>
      </c>
      <c r="V216" s="43">
        <v>58.86</v>
      </c>
      <c r="W216" s="43">
        <v>60.75</v>
      </c>
      <c r="X216" s="43">
        <v>65.459999999999994</v>
      </c>
      <c r="Y216" s="43">
        <v>60.32</v>
      </c>
      <c r="Z216" s="43">
        <v>55.93</v>
      </c>
      <c r="AA216" s="43">
        <v>57.6</v>
      </c>
    </row>
    <row r="217" spans="1:27" x14ac:dyDescent="0.3">
      <c r="A217" t="s">
        <v>12</v>
      </c>
      <c r="B217" s="43">
        <v>8.8800000000000008</v>
      </c>
      <c r="C217" s="43">
        <v>13.08</v>
      </c>
      <c r="D217" s="43">
        <v>16.170000000000002</v>
      </c>
      <c r="E217" s="43">
        <v>9.1199999999999992</v>
      </c>
      <c r="F217" s="43">
        <v>14.76</v>
      </c>
      <c r="G217" s="43">
        <v>11.57</v>
      </c>
      <c r="H217" s="43">
        <v>7.09</v>
      </c>
      <c r="I217" s="43">
        <v>7.96</v>
      </c>
      <c r="J217" s="43">
        <v>7.04</v>
      </c>
      <c r="K217" s="43">
        <v>12.9</v>
      </c>
      <c r="L217" s="43">
        <v>17.059999999999999</v>
      </c>
      <c r="M217" s="43">
        <v>7.23</v>
      </c>
      <c r="N217" s="43">
        <v>11.11</v>
      </c>
      <c r="O217" s="43">
        <v>9.9600000000000009</v>
      </c>
      <c r="P217" s="43">
        <v>9.2799999999999994</v>
      </c>
      <c r="Q217" s="43">
        <v>3.29</v>
      </c>
      <c r="R217" s="43">
        <v>11.8</v>
      </c>
      <c r="S217" s="43">
        <v>6.86</v>
      </c>
      <c r="T217" s="43">
        <v>9.1</v>
      </c>
      <c r="U217" s="43">
        <v>9.31</v>
      </c>
      <c r="V217" s="43">
        <v>11.81</v>
      </c>
      <c r="W217" s="43">
        <v>8.17</v>
      </c>
      <c r="X217" s="43">
        <v>3.51</v>
      </c>
      <c r="Y217" s="43">
        <v>4.47</v>
      </c>
      <c r="Z217" s="43">
        <v>8.6999999999999993</v>
      </c>
      <c r="AA217" s="43">
        <v>6.77</v>
      </c>
    </row>
    <row r="218" spans="1:27" x14ac:dyDescent="0.3">
      <c r="A218" t="s">
        <v>13</v>
      </c>
      <c r="B218" s="43">
        <v>41.76</v>
      </c>
      <c r="C218" s="43">
        <v>36.450000000000003</v>
      </c>
      <c r="D218" s="43">
        <v>34.79</v>
      </c>
      <c r="E218" s="43">
        <v>31.92</v>
      </c>
      <c r="F218" s="43">
        <v>37.26</v>
      </c>
      <c r="G218" s="43">
        <v>37.630000000000003</v>
      </c>
      <c r="H218" s="43">
        <v>37.65</v>
      </c>
      <c r="I218" s="43">
        <v>34.840000000000003</v>
      </c>
      <c r="J218" s="43">
        <v>44.49</v>
      </c>
      <c r="K218" s="43">
        <v>32.22</v>
      </c>
      <c r="L218" s="43">
        <v>34.9</v>
      </c>
      <c r="M218" s="43">
        <v>35.67</v>
      </c>
      <c r="N218" s="43">
        <v>34.479999999999997</v>
      </c>
      <c r="O218" s="43">
        <v>31.95</v>
      </c>
      <c r="P218" s="43">
        <v>37.26</v>
      </c>
      <c r="Q218" s="43">
        <v>36.049999999999997</v>
      </c>
      <c r="R218" s="43">
        <v>32.549999999999997</v>
      </c>
      <c r="S218" s="43">
        <v>32.049999999999997</v>
      </c>
      <c r="T218" s="43">
        <v>34.630000000000003</v>
      </c>
      <c r="U218" s="43">
        <v>30.36</v>
      </c>
      <c r="V218" s="43">
        <v>29.33</v>
      </c>
      <c r="W218" s="43">
        <v>31.08</v>
      </c>
      <c r="X218" s="43">
        <v>31.03</v>
      </c>
      <c r="Y218" s="43">
        <v>35.21</v>
      </c>
      <c r="Z218" s="43">
        <v>35.369999999999997</v>
      </c>
      <c r="AA218" s="43">
        <v>35.619999999999997</v>
      </c>
    </row>
    <row r="220" spans="1:27" x14ac:dyDescent="0.3">
      <c r="A220" t="s">
        <v>14</v>
      </c>
    </row>
    <row r="221" spans="1:27" x14ac:dyDescent="0.3">
      <c r="A221" t="s">
        <v>10</v>
      </c>
      <c r="B221" s="43">
        <v>100</v>
      </c>
      <c r="C221" s="43">
        <v>100</v>
      </c>
      <c r="D221" s="43">
        <v>100</v>
      </c>
      <c r="E221" s="43">
        <v>100</v>
      </c>
      <c r="F221" s="43">
        <v>100</v>
      </c>
      <c r="G221" s="43">
        <v>100</v>
      </c>
      <c r="H221" s="43">
        <v>100</v>
      </c>
      <c r="I221" s="43">
        <v>100</v>
      </c>
      <c r="J221" s="43">
        <v>100</v>
      </c>
      <c r="K221" s="43">
        <v>100</v>
      </c>
      <c r="L221" s="43">
        <v>100</v>
      </c>
      <c r="M221" s="43">
        <v>100</v>
      </c>
      <c r="N221" s="43">
        <v>100</v>
      </c>
      <c r="O221" s="43">
        <v>100</v>
      </c>
      <c r="P221" s="43">
        <v>100</v>
      </c>
      <c r="Q221" s="43">
        <v>100</v>
      </c>
      <c r="R221" s="43">
        <v>100</v>
      </c>
      <c r="S221" s="43">
        <v>100</v>
      </c>
      <c r="T221" s="43">
        <v>100</v>
      </c>
      <c r="U221" s="43">
        <v>100</v>
      </c>
      <c r="V221" s="43">
        <v>100</v>
      </c>
      <c r="W221" s="43">
        <v>100</v>
      </c>
      <c r="X221" s="43">
        <v>100</v>
      </c>
      <c r="Y221" s="43">
        <v>100</v>
      </c>
      <c r="Z221" s="43">
        <v>100</v>
      </c>
      <c r="AA221" s="43">
        <v>100</v>
      </c>
    </row>
    <row r="222" spans="1:27" x14ac:dyDescent="0.3">
      <c r="A222" t="s">
        <v>11</v>
      </c>
      <c r="B222" s="43">
        <v>57.4</v>
      </c>
      <c r="C222" s="43">
        <v>59.29</v>
      </c>
      <c r="D222" s="43">
        <v>57.49</v>
      </c>
      <c r="E222" s="43">
        <v>59.9</v>
      </c>
      <c r="F222" s="43">
        <v>60.6</v>
      </c>
      <c r="G222" s="43">
        <v>59.28</v>
      </c>
      <c r="H222" s="43">
        <v>59.85</v>
      </c>
      <c r="I222" s="43">
        <v>60.56</v>
      </c>
      <c r="J222" s="43">
        <v>59.74</v>
      </c>
      <c r="K222" s="43">
        <v>57.66</v>
      </c>
      <c r="L222" s="43">
        <v>62.32</v>
      </c>
      <c r="M222" s="43">
        <v>59.2</v>
      </c>
      <c r="N222" s="43">
        <v>59.74</v>
      </c>
      <c r="O222" s="43">
        <v>60.33</v>
      </c>
      <c r="P222" s="43">
        <v>61.62</v>
      </c>
      <c r="Q222" s="43">
        <v>58.08</v>
      </c>
      <c r="R222" s="43">
        <v>60.9</v>
      </c>
      <c r="S222" s="43">
        <v>62.76</v>
      </c>
      <c r="T222" s="43">
        <v>64.81</v>
      </c>
      <c r="U222" s="43">
        <v>63.51</v>
      </c>
      <c r="V222" s="43">
        <v>65.58</v>
      </c>
      <c r="W222" s="43">
        <v>62.74</v>
      </c>
      <c r="X222" s="43">
        <v>61.89</v>
      </c>
      <c r="Y222" s="43">
        <v>62.99</v>
      </c>
      <c r="Z222" s="43">
        <v>62.28</v>
      </c>
      <c r="AA222" s="43">
        <v>62.75</v>
      </c>
    </row>
    <row r="223" spans="1:27" x14ac:dyDescent="0.3">
      <c r="A223" t="s">
        <v>12</v>
      </c>
      <c r="B223" s="43">
        <v>2.2799999999999998</v>
      </c>
      <c r="C223" s="43">
        <v>3.39</v>
      </c>
      <c r="D223" s="43">
        <v>2.27</v>
      </c>
      <c r="E223" s="43">
        <v>2.1</v>
      </c>
      <c r="F223" s="43">
        <v>2.6</v>
      </c>
      <c r="G223" s="43">
        <v>2.5299999999999998</v>
      </c>
      <c r="H223" s="43">
        <v>2.39</v>
      </c>
      <c r="I223" s="43">
        <v>2.62</v>
      </c>
      <c r="J223" s="43">
        <v>1.73</v>
      </c>
      <c r="K223" s="43">
        <v>1.55</v>
      </c>
      <c r="L223" s="43">
        <v>1.4</v>
      </c>
      <c r="M223" s="43">
        <v>1.88</v>
      </c>
      <c r="N223" s="43">
        <v>1.41</v>
      </c>
      <c r="O223" s="43">
        <v>1.45</v>
      </c>
      <c r="P223" s="43">
        <v>1.23</v>
      </c>
      <c r="Q223" s="43">
        <v>0.48</v>
      </c>
      <c r="R223" s="43">
        <v>1.1599999999999999</v>
      </c>
      <c r="S223" s="43">
        <v>1.0900000000000001</v>
      </c>
      <c r="T223" s="43">
        <v>1.6</v>
      </c>
      <c r="U223" s="43">
        <v>1.62</v>
      </c>
      <c r="V223" s="43">
        <v>1.67</v>
      </c>
      <c r="W223" s="43">
        <v>1.27</v>
      </c>
      <c r="X223" s="43">
        <v>1.31</v>
      </c>
      <c r="Y223" s="43">
        <v>0.91</v>
      </c>
      <c r="Z223" s="43">
        <v>1.38</v>
      </c>
      <c r="AA223" s="43">
        <v>0.87</v>
      </c>
    </row>
    <row r="224" spans="1:27" x14ac:dyDescent="0.3">
      <c r="A224" t="s">
        <v>13</v>
      </c>
      <c r="B224" s="43">
        <v>40.32</v>
      </c>
      <c r="C224" s="43">
        <v>37.32</v>
      </c>
      <c r="D224" s="43">
        <v>40.229999999999997</v>
      </c>
      <c r="E224" s="43">
        <v>38</v>
      </c>
      <c r="F224" s="43">
        <v>36.799999999999997</v>
      </c>
      <c r="G224" s="43">
        <v>38.19</v>
      </c>
      <c r="H224" s="43">
        <v>37.770000000000003</v>
      </c>
      <c r="I224" s="43">
        <v>36.82</v>
      </c>
      <c r="J224" s="43">
        <v>38.53</v>
      </c>
      <c r="K224" s="43">
        <v>40.78</v>
      </c>
      <c r="L224" s="43">
        <v>36.28</v>
      </c>
      <c r="M224" s="43">
        <v>38.92</v>
      </c>
      <c r="N224" s="43">
        <v>38.85</v>
      </c>
      <c r="O224" s="43">
        <v>38.22</v>
      </c>
      <c r="P224" s="43">
        <v>37.159999999999997</v>
      </c>
      <c r="Q224" s="43">
        <v>41.45</v>
      </c>
      <c r="R224" s="43">
        <v>37.94</v>
      </c>
      <c r="S224" s="43">
        <v>36.15</v>
      </c>
      <c r="T224" s="43">
        <v>33.590000000000003</v>
      </c>
      <c r="U224" s="43">
        <v>34.869999999999997</v>
      </c>
      <c r="V224" s="43">
        <v>32.75</v>
      </c>
      <c r="W224" s="43">
        <v>35.99</v>
      </c>
      <c r="X224" s="43">
        <v>36.799999999999997</v>
      </c>
      <c r="Y224" s="43">
        <v>36.090000000000003</v>
      </c>
      <c r="Z224" s="43">
        <v>36.340000000000003</v>
      </c>
      <c r="AA224" s="43">
        <v>36.380000000000003</v>
      </c>
    </row>
    <row r="226" spans="1:38" x14ac:dyDescent="0.3">
      <c r="A226" t="s">
        <v>15</v>
      </c>
    </row>
    <row r="227" spans="1:38" x14ac:dyDescent="0.3">
      <c r="A227" t="s">
        <v>10</v>
      </c>
      <c r="B227" s="43">
        <v>100</v>
      </c>
      <c r="C227" s="43">
        <v>100</v>
      </c>
      <c r="D227" s="43">
        <v>100</v>
      </c>
      <c r="E227" s="43">
        <v>100</v>
      </c>
      <c r="F227" s="43">
        <v>100</v>
      </c>
      <c r="G227" s="43">
        <v>100</v>
      </c>
      <c r="H227" s="43">
        <v>100</v>
      </c>
      <c r="I227" s="43">
        <v>100</v>
      </c>
      <c r="J227" s="43">
        <v>100</v>
      </c>
      <c r="K227" s="43">
        <v>100</v>
      </c>
      <c r="L227" s="43">
        <v>100</v>
      </c>
      <c r="M227" s="43">
        <v>100</v>
      </c>
      <c r="N227" s="43">
        <v>100</v>
      </c>
      <c r="O227" s="43">
        <v>100</v>
      </c>
      <c r="P227" s="43">
        <v>100</v>
      </c>
      <c r="Q227" s="43">
        <v>100</v>
      </c>
      <c r="R227" s="43">
        <v>100</v>
      </c>
      <c r="S227" s="43">
        <v>100</v>
      </c>
      <c r="T227" s="43">
        <v>100</v>
      </c>
      <c r="U227" s="43">
        <v>100</v>
      </c>
      <c r="V227" s="43">
        <v>100</v>
      </c>
      <c r="W227" s="43">
        <v>100</v>
      </c>
      <c r="X227" s="43">
        <v>100</v>
      </c>
      <c r="Y227" s="43">
        <v>100</v>
      </c>
      <c r="Z227" s="43">
        <v>100</v>
      </c>
      <c r="AA227" s="43">
        <v>100</v>
      </c>
    </row>
    <row r="228" spans="1:38" x14ac:dyDescent="0.3">
      <c r="A228" t="s">
        <v>11</v>
      </c>
      <c r="B228" s="43">
        <v>58.62</v>
      </c>
      <c r="C228" s="43">
        <v>53.13</v>
      </c>
      <c r="D228" s="43">
        <v>59.64</v>
      </c>
      <c r="E228" s="43">
        <v>52.79</v>
      </c>
      <c r="F228" s="43">
        <v>66.099999999999994</v>
      </c>
      <c r="G228" s="43">
        <v>68.44</v>
      </c>
      <c r="H228" s="43">
        <v>66.92</v>
      </c>
      <c r="I228" s="43">
        <v>67.42</v>
      </c>
      <c r="J228" s="43">
        <v>64.05</v>
      </c>
      <c r="K228" s="43">
        <v>66.22</v>
      </c>
      <c r="L228" s="43">
        <v>54.09</v>
      </c>
      <c r="M228" s="43">
        <v>66.569999999999993</v>
      </c>
      <c r="N228" s="43">
        <v>62.92</v>
      </c>
      <c r="O228" s="43">
        <v>69.930000000000007</v>
      </c>
      <c r="P228" s="43">
        <v>64.62</v>
      </c>
      <c r="Q228" s="43">
        <v>58.82</v>
      </c>
      <c r="R228" s="43">
        <v>65</v>
      </c>
      <c r="S228" s="43">
        <v>70.599999999999994</v>
      </c>
      <c r="T228" s="43">
        <v>63.19</v>
      </c>
      <c r="U228" s="43">
        <v>61.84</v>
      </c>
      <c r="V228" s="43">
        <v>72.72</v>
      </c>
      <c r="W228" s="43">
        <v>67.45</v>
      </c>
      <c r="X228" s="43">
        <v>69.11</v>
      </c>
      <c r="Y228" s="43">
        <v>68.430000000000007</v>
      </c>
      <c r="Z228" s="43">
        <v>64.349999999999994</v>
      </c>
      <c r="AA228" s="43">
        <v>66.86</v>
      </c>
    </row>
    <row r="229" spans="1:38" x14ac:dyDescent="0.3">
      <c r="A229" t="s">
        <v>12</v>
      </c>
      <c r="B229" s="43">
        <v>10.75</v>
      </c>
      <c r="C229" s="43">
        <v>9.41</v>
      </c>
      <c r="D229" s="43">
        <v>11.02</v>
      </c>
      <c r="E229" s="43">
        <v>14.17</v>
      </c>
      <c r="F229" s="43">
        <v>8.69</v>
      </c>
      <c r="G229" s="43">
        <v>6.96</v>
      </c>
      <c r="H229" s="43">
        <v>5.1100000000000003</v>
      </c>
      <c r="I229" s="43">
        <v>5.8</v>
      </c>
      <c r="J229" s="43">
        <v>8.25</v>
      </c>
      <c r="K229" s="43">
        <v>5.66</v>
      </c>
      <c r="L229" s="43">
        <v>12.2</v>
      </c>
      <c r="M229" s="43">
        <v>6.07</v>
      </c>
      <c r="N229" s="43">
        <v>8.7200000000000006</v>
      </c>
      <c r="O229" s="43">
        <v>4.78</v>
      </c>
      <c r="P229" s="43">
        <v>3.5</v>
      </c>
      <c r="Q229" s="43">
        <v>1.77</v>
      </c>
      <c r="R229" s="43">
        <v>4.05</v>
      </c>
      <c r="S229" s="43">
        <v>2.54</v>
      </c>
      <c r="T229" s="43">
        <v>6.01</v>
      </c>
      <c r="U229" s="43">
        <v>13.39</v>
      </c>
      <c r="V229" s="43">
        <v>6.34</v>
      </c>
      <c r="W229" s="43">
        <v>7.14</v>
      </c>
      <c r="X229" s="43">
        <v>6.34</v>
      </c>
      <c r="Y229" s="43">
        <v>2.5299999999999998</v>
      </c>
      <c r="Z229" s="43">
        <v>1.37</v>
      </c>
      <c r="AA229" s="43">
        <v>4.3</v>
      </c>
    </row>
    <row r="230" spans="1:38" x14ac:dyDescent="0.3">
      <c r="A230" t="s">
        <v>13</v>
      </c>
      <c r="B230" s="43">
        <v>30.63</v>
      </c>
      <c r="C230" s="43">
        <v>37.46</v>
      </c>
      <c r="D230" s="43">
        <v>29.34</v>
      </c>
      <c r="E230" s="43">
        <v>33.04</v>
      </c>
      <c r="F230" s="43">
        <v>25.21</v>
      </c>
      <c r="G230" s="43">
        <v>24.6</v>
      </c>
      <c r="H230" s="43">
        <v>27.98</v>
      </c>
      <c r="I230" s="43">
        <v>26.78</v>
      </c>
      <c r="J230" s="43">
        <v>27.71</v>
      </c>
      <c r="K230" s="43">
        <v>28.13</v>
      </c>
      <c r="L230" s="43">
        <v>33.71</v>
      </c>
      <c r="M230" s="43">
        <v>27.35</v>
      </c>
      <c r="N230" s="43">
        <v>28.36</v>
      </c>
      <c r="O230" s="43">
        <v>25.29</v>
      </c>
      <c r="P230" s="43">
        <v>31.87</v>
      </c>
      <c r="Q230" s="43">
        <v>39.4</v>
      </c>
      <c r="R230" s="43">
        <v>30.95</v>
      </c>
      <c r="S230" s="43">
        <v>26.86</v>
      </c>
      <c r="T230" s="43">
        <v>30.79</v>
      </c>
      <c r="U230" s="43">
        <v>24.76</v>
      </c>
      <c r="V230" s="43">
        <v>20.94</v>
      </c>
      <c r="W230" s="43">
        <v>25.41</v>
      </c>
      <c r="X230" s="43">
        <v>24.55</v>
      </c>
      <c r="Y230" s="43">
        <v>29.04</v>
      </c>
      <c r="Z230" s="43">
        <v>34.28</v>
      </c>
      <c r="AA230" s="43">
        <v>28.84</v>
      </c>
    </row>
    <row r="233" spans="1:38" x14ac:dyDescent="0.3">
      <c r="A233" t="s">
        <v>0</v>
      </c>
    </row>
    <row r="234" spans="1:38" x14ac:dyDescent="0.3">
      <c r="A234" t="s">
        <v>23</v>
      </c>
    </row>
    <row r="235" spans="1:38" x14ac:dyDescent="0.3">
      <c r="A235" t="s">
        <v>2</v>
      </c>
    </row>
    <row r="236" spans="1:38" x14ac:dyDescent="0.3">
      <c r="A236" t="s">
        <v>3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s="43" t="s">
        <v>87</v>
      </c>
      <c r="S236" s="1">
        <v>43983</v>
      </c>
      <c r="T236" s="1">
        <v>44013</v>
      </c>
      <c r="U236" s="1" t="s">
        <v>88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/>
      <c r="AC236" s="1"/>
      <c r="AD236" s="1"/>
      <c r="AE236" s="1"/>
      <c r="AF236" s="1"/>
      <c r="AG236" s="1"/>
      <c r="AH236" s="1"/>
      <c r="AI236" s="1"/>
      <c r="AJ236" s="1"/>
      <c r="AK236" s="47"/>
      <c r="AL236" s="1"/>
    </row>
    <row r="237" spans="1:38" x14ac:dyDescent="0.3">
      <c r="A237" t="s">
        <v>24</v>
      </c>
    </row>
    <row r="238" spans="1:38" x14ac:dyDescent="0.3">
      <c r="A238" t="s">
        <v>25</v>
      </c>
      <c r="B238" s="43">
        <v>100</v>
      </c>
      <c r="C238" s="43">
        <v>100</v>
      </c>
      <c r="D238" s="43">
        <v>100</v>
      </c>
      <c r="E238" s="43">
        <v>100</v>
      </c>
      <c r="F238" s="43">
        <v>100</v>
      </c>
      <c r="G238" s="43">
        <v>100</v>
      </c>
      <c r="H238" s="43">
        <v>100</v>
      </c>
      <c r="I238" s="43">
        <v>100</v>
      </c>
      <c r="J238" s="43">
        <v>100</v>
      </c>
      <c r="K238" s="43">
        <v>100</v>
      </c>
      <c r="L238" s="43">
        <v>100</v>
      </c>
      <c r="M238" s="43">
        <v>100</v>
      </c>
      <c r="N238" s="43">
        <v>100</v>
      </c>
      <c r="O238" s="43">
        <v>100</v>
      </c>
      <c r="P238" s="43">
        <v>100</v>
      </c>
      <c r="Q238" s="43">
        <v>100</v>
      </c>
      <c r="R238" s="43">
        <v>100</v>
      </c>
      <c r="S238" s="43">
        <v>100</v>
      </c>
      <c r="T238" s="43">
        <v>100</v>
      </c>
      <c r="U238" s="43">
        <v>100</v>
      </c>
      <c r="V238" s="43">
        <v>100</v>
      </c>
      <c r="W238" s="43">
        <v>100</v>
      </c>
      <c r="X238" s="43">
        <v>100</v>
      </c>
      <c r="Y238" s="43">
        <v>100</v>
      </c>
      <c r="Z238" s="43">
        <v>100</v>
      </c>
      <c r="AA238" s="43">
        <v>100</v>
      </c>
    </row>
    <row r="239" spans="1:38" x14ac:dyDescent="0.3">
      <c r="A239" t="s">
        <v>26</v>
      </c>
      <c r="B239" s="43">
        <v>51.46</v>
      </c>
      <c r="C239" s="43">
        <v>51.55</v>
      </c>
      <c r="D239" s="43">
        <v>53.89</v>
      </c>
      <c r="E239" s="43">
        <v>55.33</v>
      </c>
      <c r="F239" s="43">
        <v>51.94</v>
      </c>
      <c r="G239" s="43">
        <v>54.1</v>
      </c>
      <c r="H239" s="43">
        <v>51.8</v>
      </c>
      <c r="I239" s="43">
        <v>50.12</v>
      </c>
      <c r="J239" s="43">
        <v>52.23</v>
      </c>
      <c r="K239" s="43">
        <v>51.27</v>
      </c>
      <c r="L239" s="43">
        <v>53.34</v>
      </c>
      <c r="M239" s="43">
        <v>53.84</v>
      </c>
      <c r="N239" s="43">
        <v>54.84</v>
      </c>
      <c r="O239" s="43">
        <v>54.31</v>
      </c>
      <c r="P239" s="43">
        <v>54.64</v>
      </c>
      <c r="Q239" s="43">
        <v>56.46</v>
      </c>
      <c r="R239" s="43">
        <v>57.75</v>
      </c>
      <c r="S239" s="43">
        <v>60.02</v>
      </c>
      <c r="T239" s="43">
        <v>59.11</v>
      </c>
      <c r="U239" s="43">
        <v>58.03</v>
      </c>
      <c r="V239" s="43">
        <v>59.21</v>
      </c>
      <c r="W239" s="43">
        <v>55.8</v>
      </c>
      <c r="X239" s="43">
        <v>58.56</v>
      </c>
      <c r="Y239" s="43">
        <v>58.52</v>
      </c>
      <c r="Z239" s="43">
        <v>57.18</v>
      </c>
      <c r="AA239" s="43">
        <v>57.23</v>
      </c>
    </row>
    <row r="240" spans="1:38" x14ac:dyDescent="0.3">
      <c r="A240" t="s">
        <v>27</v>
      </c>
      <c r="B240" s="43">
        <v>4.1399999999999997</v>
      </c>
      <c r="C240" s="43">
        <v>5.28</v>
      </c>
      <c r="D240" s="43">
        <v>4.57</v>
      </c>
      <c r="E240" s="43">
        <v>4.33</v>
      </c>
      <c r="F240" s="43">
        <v>3.87</v>
      </c>
      <c r="G240" s="43">
        <v>3.75</v>
      </c>
      <c r="H240" s="43">
        <v>3.23</v>
      </c>
      <c r="I240" s="43">
        <v>3.73</v>
      </c>
      <c r="J240" s="43">
        <v>4.67</v>
      </c>
      <c r="K240" s="43">
        <v>3.9</v>
      </c>
      <c r="L240" s="43">
        <v>3.31</v>
      </c>
      <c r="M240" s="43">
        <v>3.46</v>
      </c>
      <c r="N240" s="43">
        <v>3.41</v>
      </c>
      <c r="O240" s="43">
        <v>3.87</v>
      </c>
      <c r="P240" s="43">
        <v>3.3</v>
      </c>
      <c r="Q240" s="43">
        <v>1.92</v>
      </c>
      <c r="R240" s="43">
        <v>2.93</v>
      </c>
      <c r="S240" s="43">
        <v>3.38</v>
      </c>
      <c r="T240" s="43">
        <v>3.4</v>
      </c>
      <c r="U240" s="43">
        <v>4.28</v>
      </c>
      <c r="V240" s="43">
        <v>3.52</v>
      </c>
      <c r="W240" s="43">
        <v>4.72</v>
      </c>
      <c r="X240" s="43">
        <v>4.38</v>
      </c>
      <c r="Y240" s="43">
        <v>2.76</v>
      </c>
      <c r="Z240" s="43">
        <v>3.4</v>
      </c>
      <c r="AA240" s="43">
        <v>3.62</v>
      </c>
    </row>
    <row r="241" spans="1:27" x14ac:dyDescent="0.3">
      <c r="A241" t="s">
        <v>28</v>
      </c>
      <c r="B241" s="43">
        <v>44.4</v>
      </c>
      <c r="C241" s="43">
        <v>43.17</v>
      </c>
      <c r="D241" s="43">
        <v>41.54</v>
      </c>
      <c r="E241" s="43">
        <v>40.340000000000003</v>
      </c>
      <c r="F241" s="43">
        <v>44.19</v>
      </c>
      <c r="G241" s="43">
        <v>42.15</v>
      </c>
      <c r="H241" s="43">
        <v>44.97</v>
      </c>
      <c r="I241" s="43">
        <v>46.14</v>
      </c>
      <c r="J241" s="43">
        <v>43.1</v>
      </c>
      <c r="K241" s="43">
        <v>44.83</v>
      </c>
      <c r="L241" s="43">
        <v>43.35</v>
      </c>
      <c r="M241" s="43">
        <v>42.7</v>
      </c>
      <c r="N241" s="43">
        <v>41.75</v>
      </c>
      <c r="O241" s="43">
        <v>41.82</v>
      </c>
      <c r="P241" s="43">
        <v>42.06</v>
      </c>
      <c r="Q241" s="43">
        <v>41.62</v>
      </c>
      <c r="R241" s="43">
        <v>39.31</v>
      </c>
      <c r="S241" s="43">
        <v>36.61</v>
      </c>
      <c r="T241" s="43">
        <v>37.49</v>
      </c>
      <c r="U241" s="43">
        <v>37.69</v>
      </c>
      <c r="V241" s="43">
        <v>37.26</v>
      </c>
      <c r="W241" s="43">
        <v>39.479999999999997</v>
      </c>
      <c r="X241" s="43">
        <v>37.06</v>
      </c>
      <c r="Y241" s="43">
        <v>38.729999999999997</v>
      </c>
      <c r="Z241" s="43">
        <v>39.409999999999997</v>
      </c>
      <c r="AA241" s="43">
        <v>39.15</v>
      </c>
    </row>
    <row r="243" spans="1:27" x14ac:dyDescent="0.3">
      <c r="A243" t="s">
        <v>29</v>
      </c>
    </row>
    <row r="244" spans="1:27" x14ac:dyDescent="0.3">
      <c r="A244" t="s">
        <v>30</v>
      </c>
      <c r="B244" s="43">
        <v>100</v>
      </c>
      <c r="C244" s="43">
        <v>100</v>
      </c>
      <c r="D244" s="43">
        <v>100</v>
      </c>
      <c r="E244" s="43">
        <v>100</v>
      </c>
      <c r="F244" s="43">
        <v>100</v>
      </c>
      <c r="G244" s="43">
        <v>100</v>
      </c>
      <c r="H244" s="43">
        <v>100</v>
      </c>
      <c r="I244" s="43">
        <v>100</v>
      </c>
      <c r="J244" s="43">
        <v>100</v>
      </c>
      <c r="K244" s="43">
        <v>100</v>
      </c>
      <c r="L244" s="43">
        <v>100</v>
      </c>
      <c r="M244" s="43">
        <v>100</v>
      </c>
      <c r="N244" s="43">
        <v>100</v>
      </c>
      <c r="O244" s="43">
        <v>100</v>
      </c>
      <c r="P244" s="43">
        <v>100</v>
      </c>
      <c r="Q244" s="43">
        <v>100</v>
      </c>
      <c r="R244" s="43">
        <v>100</v>
      </c>
      <c r="S244" s="43">
        <v>100</v>
      </c>
      <c r="T244" s="43">
        <v>100</v>
      </c>
      <c r="U244" s="43">
        <v>100</v>
      </c>
      <c r="V244" s="43">
        <v>100</v>
      </c>
      <c r="W244" s="43">
        <v>100</v>
      </c>
      <c r="X244" s="43">
        <v>100</v>
      </c>
      <c r="Y244" s="43">
        <v>100</v>
      </c>
      <c r="Z244" s="43">
        <v>100</v>
      </c>
      <c r="AA244" s="43">
        <v>100</v>
      </c>
    </row>
    <row r="245" spans="1:27" x14ac:dyDescent="0.3">
      <c r="A245" t="s">
        <v>31</v>
      </c>
      <c r="B245" s="43">
        <v>59.07</v>
      </c>
      <c r="C245" s="43">
        <v>58.48</v>
      </c>
      <c r="D245" s="43">
        <v>58.8</v>
      </c>
      <c r="E245" s="43">
        <v>59.35</v>
      </c>
      <c r="F245" s="43">
        <v>58.95</v>
      </c>
      <c r="G245" s="43">
        <v>58.32</v>
      </c>
      <c r="H245" s="43">
        <v>58.28</v>
      </c>
      <c r="I245" s="43">
        <v>57.91</v>
      </c>
      <c r="J245" s="43">
        <v>57.78</v>
      </c>
      <c r="K245" s="43">
        <v>59.03</v>
      </c>
      <c r="L245" s="43">
        <v>59.9</v>
      </c>
      <c r="M245" s="43">
        <v>58.15</v>
      </c>
      <c r="N245" s="43">
        <v>59.21</v>
      </c>
      <c r="O245" s="43">
        <v>59.19</v>
      </c>
      <c r="P245" s="43">
        <v>60.43</v>
      </c>
      <c r="Q245" s="43">
        <v>60.54</v>
      </c>
      <c r="R245" s="43">
        <v>61.22</v>
      </c>
      <c r="S245" s="43">
        <v>62.91</v>
      </c>
      <c r="T245" s="43">
        <v>64.2</v>
      </c>
      <c r="U245" s="43">
        <v>62.95</v>
      </c>
      <c r="V245" s="43">
        <v>62.61</v>
      </c>
      <c r="W245" s="43">
        <v>62.91</v>
      </c>
      <c r="X245" s="43">
        <v>62.35</v>
      </c>
      <c r="Y245" s="43">
        <v>62.39</v>
      </c>
      <c r="Z245" s="43">
        <v>61.59</v>
      </c>
      <c r="AA245" s="43">
        <v>61.7</v>
      </c>
    </row>
    <row r="246" spans="1:27" x14ac:dyDescent="0.3">
      <c r="A246" t="s">
        <v>32</v>
      </c>
      <c r="B246" s="43">
        <v>2.2400000000000002</v>
      </c>
      <c r="C246" s="43">
        <v>2.7</v>
      </c>
      <c r="D246" s="43">
        <v>2.2000000000000002</v>
      </c>
      <c r="E246" s="43">
        <v>2.4500000000000002</v>
      </c>
      <c r="F246" s="43">
        <v>2.41</v>
      </c>
      <c r="G246" s="43">
        <v>2.7</v>
      </c>
      <c r="H246" s="43">
        <v>2.68</v>
      </c>
      <c r="I246" s="43">
        <v>2.08</v>
      </c>
      <c r="J246" s="43">
        <v>2.4900000000000002</v>
      </c>
      <c r="K246" s="43">
        <v>2.2999999999999998</v>
      </c>
      <c r="L246" s="43">
        <v>2.2400000000000002</v>
      </c>
      <c r="M246" s="43">
        <v>2.0099999999999998</v>
      </c>
      <c r="N246" s="43">
        <v>2.2599999999999998</v>
      </c>
      <c r="O246" s="43">
        <v>2.4900000000000002</v>
      </c>
      <c r="P246" s="43">
        <v>1.96</v>
      </c>
      <c r="Q246" s="43">
        <v>0.94</v>
      </c>
      <c r="R246" s="43">
        <v>1.26</v>
      </c>
      <c r="S246" s="43">
        <v>1.69</v>
      </c>
      <c r="T246" s="43">
        <v>1.62</v>
      </c>
      <c r="U246" s="43">
        <v>2.13</v>
      </c>
      <c r="V246" s="43">
        <v>2.21</v>
      </c>
      <c r="W246" s="43">
        <v>2.14</v>
      </c>
      <c r="X246" s="43">
        <v>2.2999999999999998</v>
      </c>
      <c r="Y246" s="43">
        <v>2.14</v>
      </c>
      <c r="Z246" s="43">
        <v>1.77</v>
      </c>
      <c r="AA246" s="43">
        <v>2.36</v>
      </c>
    </row>
    <row r="247" spans="1:27" x14ac:dyDescent="0.3">
      <c r="A247" t="s">
        <v>33</v>
      </c>
      <c r="B247" s="43">
        <v>38.69</v>
      </c>
      <c r="C247" s="43">
        <v>38.82</v>
      </c>
      <c r="D247" s="43">
        <v>39</v>
      </c>
      <c r="E247" s="43">
        <v>38.21</v>
      </c>
      <c r="F247" s="43">
        <v>38.65</v>
      </c>
      <c r="G247" s="43">
        <v>38.979999999999997</v>
      </c>
      <c r="H247" s="43">
        <v>39.04</v>
      </c>
      <c r="I247" s="43">
        <v>40</v>
      </c>
      <c r="J247" s="43">
        <v>39.729999999999997</v>
      </c>
      <c r="K247" s="43">
        <v>38.67</v>
      </c>
      <c r="L247" s="43">
        <v>37.86</v>
      </c>
      <c r="M247" s="43">
        <v>39.83</v>
      </c>
      <c r="N247" s="43">
        <v>38.53</v>
      </c>
      <c r="O247" s="43">
        <v>38.32</v>
      </c>
      <c r="P247" s="43">
        <v>37.61</v>
      </c>
      <c r="Q247" s="43">
        <v>38.520000000000003</v>
      </c>
      <c r="R247" s="43">
        <v>37.520000000000003</v>
      </c>
      <c r="S247" s="43">
        <v>35.39</v>
      </c>
      <c r="T247" s="43">
        <v>34.18</v>
      </c>
      <c r="U247" s="43">
        <v>34.92</v>
      </c>
      <c r="V247" s="43">
        <v>35.18</v>
      </c>
      <c r="W247" s="43">
        <v>34.950000000000003</v>
      </c>
      <c r="X247" s="43">
        <v>35.35</v>
      </c>
      <c r="Y247" s="43">
        <v>35.47</v>
      </c>
      <c r="Z247" s="43">
        <v>36.64</v>
      </c>
      <c r="AA247" s="43">
        <v>35.94</v>
      </c>
    </row>
    <row r="249" spans="1:27" x14ac:dyDescent="0.3">
      <c r="A249" t="s">
        <v>34</v>
      </c>
    </row>
    <row r="250" spans="1:27" x14ac:dyDescent="0.3">
      <c r="A250" t="s">
        <v>30</v>
      </c>
      <c r="B250" s="43">
        <v>100</v>
      </c>
      <c r="C250" s="43">
        <v>100</v>
      </c>
      <c r="D250" s="43">
        <v>100</v>
      </c>
      <c r="E250" s="43">
        <v>100</v>
      </c>
      <c r="F250" s="43">
        <v>100</v>
      </c>
      <c r="G250" s="43">
        <v>100</v>
      </c>
      <c r="H250" s="43">
        <v>100</v>
      </c>
      <c r="I250" s="43">
        <v>100</v>
      </c>
      <c r="J250" s="43">
        <v>100</v>
      </c>
      <c r="K250" s="43">
        <v>100</v>
      </c>
      <c r="L250" s="43">
        <v>100</v>
      </c>
      <c r="M250" s="43">
        <v>100</v>
      </c>
      <c r="N250" s="43">
        <v>100</v>
      </c>
      <c r="O250" s="43">
        <v>100</v>
      </c>
      <c r="P250" s="43">
        <v>100</v>
      </c>
      <c r="Q250" s="43">
        <v>100</v>
      </c>
      <c r="R250" s="43">
        <v>100</v>
      </c>
      <c r="S250" s="43">
        <v>100</v>
      </c>
      <c r="T250" s="43">
        <v>100</v>
      </c>
      <c r="U250" s="43">
        <v>100</v>
      </c>
      <c r="V250" s="43">
        <v>100</v>
      </c>
      <c r="W250" s="43">
        <v>100</v>
      </c>
      <c r="X250" s="43">
        <v>100</v>
      </c>
      <c r="Y250" s="43">
        <v>100</v>
      </c>
      <c r="Z250" s="43">
        <v>100</v>
      </c>
      <c r="AA250" s="43">
        <v>100</v>
      </c>
    </row>
    <row r="251" spans="1:27" x14ac:dyDescent="0.3">
      <c r="A251" t="s">
        <v>31</v>
      </c>
      <c r="B251" s="43">
        <v>51.52</v>
      </c>
      <c r="C251" s="43">
        <v>52.75</v>
      </c>
      <c r="D251" s="43">
        <v>53.53</v>
      </c>
      <c r="E251" s="43">
        <v>53.3</v>
      </c>
      <c r="F251" s="43">
        <v>52.1</v>
      </c>
      <c r="G251" s="43">
        <v>52.69</v>
      </c>
      <c r="H251" s="43">
        <v>53.25</v>
      </c>
      <c r="I251" s="43">
        <v>52.49</v>
      </c>
      <c r="J251" s="43">
        <v>54.34</v>
      </c>
      <c r="K251" s="43">
        <v>55.39</v>
      </c>
      <c r="L251" s="43">
        <v>54.48</v>
      </c>
      <c r="M251" s="43">
        <v>53.02</v>
      </c>
      <c r="N251" s="43">
        <v>59.18</v>
      </c>
      <c r="O251" s="43">
        <v>58.45</v>
      </c>
      <c r="P251" s="43">
        <v>60.96</v>
      </c>
      <c r="Q251" s="43">
        <v>59.79</v>
      </c>
      <c r="R251" s="43">
        <v>61.61</v>
      </c>
      <c r="S251" s="43">
        <v>64.47</v>
      </c>
      <c r="T251" s="43">
        <v>65.41</v>
      </c>
      <c r="U251" s="43">
        <v>63.66</v>
      </c>
      <c r="V251" s="43">
        <v>62.51</v>
      </c>
      <c r="W251" s="43">
        <v>64.19</v>
      </c>
      <c r="X251" s="43">
        <v>61.76</v>
      </c>
      <c r="Y251" s="43">
        <v>61.55</v>
      </c>
      <c r="Z251" s="43">
        <v>61.57</v>
      </c>
      <c r="AA251" s="43">
        <v>61.71</v>
      </c>
    </row>
    <row r="252" spans="1:27" x14ac:dyDescent="0.3">
      <c r="A252" t="s">
        <v>32</v>
      </c>
      <c r="B252" s="43">
        <v>9.4700000000000006</v>
      </c>
      <c r="C252" s="43">
        <v>8.76</v>
      </c>
      <c r="D252" s="43">
        <v>8.8000000000000007</v>
      </c>
      <c r="E252" s="43">
        <v>9.9600000000000009</v>
      </c>
      <c r="F252" s="43">
        <v>9.25</v>
      </c>
      <c r="G252" s="43">
        <v>10.43</v>
      </c>
      <c r="H252" s="43">
        <v>8.9</v>
      </c>
      <c r="I252" s="43">
        <v>9.92</v>
      </c>
      <c r="J252" s="43">
        <v>8.07</v>
      </c>
      <c r="K252" s="43">
        <v>8.51</v>
      </c>
      <c r="L252" s="43">
        <v>9.11</v>
      </c>
      <c r="M252" s="43">
        <v>7.77</v>
      </c>
      <c r="N252" s="43">
        <v>4.09</v>
      </c>
      <c r="O252" s="43">
        <v>3.74</v>
      </c>
      <c r="P252" s="43">
        <v>1.84</v>
      </c>
      <c r="Q252" s="43">
        <v>1.83</v>
      </c>
      <c r="R252" s="43">
        <v>1.54</v>
      </c>
      <c r="S252" s="43">
        <v>2.95</v>
      </c>
      <c r="T252" s="43">
        <v>3.01</v>
      </c>
      <c r="U252" s="43">
        <v>2.39</v>
      </c>
      <c r="V252" s="43">
        <v>3.14</v>
      </c>
      <c r="W252" s="43">
        <v>2.87</v>
      </c>
      <c r="X252" s="43">
        <v>2.68</v>
      </c>
      <c r="Y252" s="43">
        <v>3.37</v>
      </c>
      <c r="Z252" s="43">
        <v>3.12</v>
      </c>
      <c r="AA252" s="43">
        <v>3.06</v>
      </c>
    </row>
    <row r="253" spans="1:27" x14ac:dyDescent="0.3">
      <c r="A253" t="s">
        <v>33</v>
      </c>
      <c r="B253" s="43">
        <v>39</v>
      </c>
      <c r="C253" s="43">
        <v>38.49</v>
      </c>
      <c r="D253" s="43">
        <v>37.67</v>
      </c>
      <c r="E253" s="43">
        <v>36.74</v>
      </c>
      <c r="F253" s="43">
        <v>38.65</v>
      </c>
      <c r="G253" s="43">
        <v>36.880000000000003</v>
      </c>
      <c r="H253" s="43">
        <v>37.85</v>
      </c>
      <c r="I253" s="43">
        <v>37.590000000000003</v>
      </c>
      <c r="J253" s="43">
        <v>37.58</v>
      </c>
      <c r="K253" s="43">
        <v>36.090000000000003</v>
      </c>
      <c r="L253" s="43">
        <v>36.409999999999997</v>
      </c>
      <c r="M253" s="43">
        <v>39.21</v>
      </c>
      <c r="N253" s="43">
        <v>36.729999999999997</v>
      </c>
      <c r="O253" s="43">
        <v>37.81</v>
      </c>
      <c r="P253" s="43">
        <v>37.200000000000003</v>
      </c>
      <c r="Q253" s="43">
        <v>38.380000000000003</v>
      </c>
      <c r="R253" s="43">
        <v>36.85</v>
      </c>
      <c r="S253" s="43">
        <v>32.58</v>
      </c>
      <c r="T253" s="43">
        <v>31.59</v>
      </c>
      <c r="U253" s="43">
        <v>33.950000000000003</v>
      </c>
      <c r="V253" s="43">
        <v>34.35</v>
      </c>
      <c r="W253" s="43">
        <v>32.94</v>
      </c>
      <c r="X253" s="43">
        <v>35.57</v>
      </c>
      <c r="Y253" s="43">
        <v>35.08</v>
      </c>
      <c r="Z253" s="43">
        <v>35.31</v>
      </c>
      <c r="AA253" s="43">
        <v>35.229999999999997</v>
      </c>
    </row>
    <row r="256" spans="1:27" x14ac:dyDescent="0.3">
      <c r="A256" t="s">
        <v>0</v>
      </c>
    </row>
    <row r="257" spans="1:38" x14ac:dyDescent="0.3">
      <c r="A257" t="s">
        <v>23</v>
      </c>
    </row>
    <row r="258" spans="1:38" x14ac:dyDescent="0.3">
      <c r="A258" t="s">
        <v>16</v>
      </c>
    </row>
    <row r="259" spans="1:38" x14ac:dyDescent="0.3">
      <c r="A259" t="s">
        <v>3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s="43" t="s">
        <v>87</v>
      </c>
      <c r="S259" s="1">
        <v>43983</v>
      </c>
      <c r="T259" s="1">
        <v>44013</v>
      </c>
      <c r="U259" s="1" t="s">
        <v>88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/>
      <c r="AC259" s="1"/>
      <c r="AD259" s="1"/>
      <c r="AE259" s="1"/>
      <c r="AF259" s="1"/>
      <c r="AG259" s="1"/>
      <c r="AH259" s="1"/>
      <c r="AI259" s="1"/>
      <c r="AJ259" s="1"/>
      <c r="AK259" s="47"/>
      <c r="AL259" s="1"/>
    </row>
    <row r="260" spans="1:38" x14ac:dyDescent="0.3">
      <c r="A260" t="s">
        <v>24</v>
      </c>
    </row>
    <row r="261" spans="1:38" x14ac:dyDescent="0.3">
      <c r="A261" t="s">
        <v>25</v>
      </c>
      <c r="B261" s="43">
        <v>100</v>
      </c>
      <c r="C261" s="43">
        <v>100</v>
      </c>
      <c r="D261" s="43">
        <v>100</v>
      </c>
      <c r="E261" s="43">
        <v>100</v>
      </c>
      <c r="F261" s="43">
        <v>100</v>
      </c>
      <c r="G261" s="43">
        <v>100</v>
      </c>
      <c r="H261" s="43">
        <v>100</v>
      </c>
      <c r="I261" s="43">
        <v>100</v>
      </c>
      <c r="J261" s="43">
        <v>100</v>
      </c>
      <c r="K261" s="43">
        <v>100</v>
      </c>
      <c r="L261" s="43">
        <v>100</v>
      </c>
      <c r="M261" s="43">
        <v>100</v>
      </c>
      <c r="N261" s="43">
        <v>100</v>
      </c>
      <c r="O261" s="43">
        <v>100</v>
      </c>
      <c r="P261" s="43">
        <v>100</v>
      </c>
      <c r="Q261" s="43">
        <v>100</v>
      </c>
      <c r="R261" s="43">
        <v>100</v>
      </c>
      <c r="S261" s="43">
        <v>100</v>
      </c>
      <c r="T261" s="43">
        <v>100</v>
      </c>
      <c r="U261" s="43">
        <v>100</v>
      </c>
      <c r="V261" s="43">
        <v>100</v>
      </c>
      <c r="W261" s="43">
        <v>100</v>
      </c>
      <c r="X261" s="43">
        <v>100</v>
      </c>
      <c r="Y261" s="43">
        <v>100</v>
      </c>
      <c r="Z261" s="43">
        <v>100</v>
      </c>
      <c r="AA261" s="43">
        <v>100</v>
      </c>
    </row>
    <row r="262" spans="1:38" x14ac:dyDescent="0.3">
      <c r="A262" t="s">
        <v>26</v>
      </c>
      <c r="B262" s="43">
        <v>48.84</v>
      </c>
      <c r="C262" s="43">
        <v>50.03</v>
      </c>
      <c r="D262" s="43">
        <v>49.64</v>
      </c>
      <c r="E262" s="43">
        <v>52.18</v>
      </c>
      <c r="F262" s="43">
        <v>50.75</v>
      </c>
      <c r="G262" s="43">
        <v>50.73</v>
      </c>
      <c r="H262" s="43">
        <v>51.68</v>
      </c>
      <c r="I262" s="43">
        <v>51</v>
      </c>
      <c r="J262" s="43">
        <v>49.67</v>
      </c>
      <c r="K262" s="43">
        <v>51.1</v>
      </c>
      <c r="L262" s="43">
        <v>50.54</v>
      </c>
      <c r="M262" s="43">
        <v>52.63</v>
      </c>
      <c r="N262" s="43">
        <v>50.81</v>
      </c>
      <c r="O262" s="43">
        <v>51.98</v>
      </c>
      <c r="P262" s="43">
        <v>53.26</v>
      </c>
      <c r="Q262" s="43">
        <v>54.36</v>
      </c>
      <c r="R262" s="43">
        <v>54.09</v>
      </c>
      <c r="S262" s="43">
        <v>55.93</v>
      </c>
      <c r="T262" s="43">
        <v>54.88</v>
      </c>
      <c r="U262" s="43">
        <v>55.07</v>
      </c>
      <c r="V262" s="43">
        <v>55.58</v>
      </c>
      <c r="W262" s="43">
        <v>55.07</v>
      </c>
      <c r="X262" s="43">
        <v>53.53</v>
      </c>
      <c r="Y262" s="43">
        <v>54.46</v>
      </c>
      <c r="Z262" s="43">
        <v>51.99</v>
      </c>
      <c r="AA262" s="43">
        <v>53.39</v>
      </c>
    </row>
    <row r="263" spans="1:38" x14ac:dyDescent="0.3">
      <c r="A263" t="s">
        <v>27</v>
      </c>
      <c r="B263" s="43">
        <v>5</v>
      </c>
      <c r="C263" s="43">
        <v>4.54</v>
      </c>
      <c r="D263" s="43">
        <v>4.38</v>
      </c>
      <c r="E263" s="43">
        <v>4.6100000000000003</v>
      </c>
      <c r="F263" s="43">
        <v>4.9000000000000004</v>
      </c>
      <c r="G263" s="43">
        <v>4.93</v>
      </c>
      <c r="H263" s="43">
        <v>4.4000000000000004</v>
      </c>
      <c r="I263" s="43">
        <v>4.2699999999999996</v>
      </c>
      <c r="J263" s="43">
        <v>5.38</v>
      </c>
      <c r="K263" s="43">
        <v>4.24</v>
      </c>
      <c r="L263" s="43">
        <v>3.72</v>
      </c>
      <c r="M263" s="43">
        <v>3.55</v>
      </c>
      <c r="N263" s="43">
        <v>4.96</v>
      </c>
      <c r="O263" s="43">
        <v>4.47</v>
      </c>
      <c r="P263" s="43">
        <v>3.23</v>
      </c>
      <c r="Q263" s="43">
        <v>2.2999999999999998</v>
      </c>
      <c r="R263" s="43">
        <v>4.5</v>
      </c>
      <c r="S263" s="43">
        <v>3.95</v>
      </c>
      <c r="T263" s="43">
        <v>4.25</v>
      </c>
      <c r="U263" s="43">
        <v>4.5599999999999996</v>
      </c>
      <c r="V263" s="43">
        <v>4.75</v>
      </c>
      <c r="W263" s="43">
        <v>4.29</v>
      </c>
      <c r="X263" s="43">
        <v>4.62</v>
      </c>
      <c r="Y263" s="43">
        <v>3.33</v>
      </c>
      <c r="Z263" s="43">
        <v>4.7699999999999996</v>
      </c>
      <c r="AA263" s="43">
        <v>4.37</v>
      </c>
    </row>
    <row r="264" spans="1:38" x14ac:dyDescent="0.3">
      <c r="A264" t="s">
        <v>28</v>
      </c>
      <c r="B264" s="43">
        <v>46.16</v>
      </c>
      <c r="C264" s="43">
        <v>45.44</v>
      </c>
      <c r="D264" s="43">
        <v>45.98</v>
      </c>
      <c r="E264" s="43">
        <v>43.21</v>
      </c>
      <c r="F264" s="43">
        <v>44.35</v>
      </c>
      <c r="G264" s="43">
        <v>44.34</v>
      </c>
      <c r="H264" s="43">
        <v>43.92</v>
      </c>
      <c r="I264" s="43">
        <v>44.73</v>
      </c>
      <c r="J264" s="43">
        <v>44.96</v>
      </c>
      <c r="K264" s="43">
        <v>44.67</v>
      </c>
      <c r="L264" s="43">
        <v>45.74</v>
      </c>
      <c r="M264" s="43">
        <v>43.82</v>
      </c>
      <c r="N264" s="43">
        <v>44.23</v>
      </c>
      <c r="O264" s="43">
        <v>43.55</v>
      </c>
      <c r="P264" s="43">
        <v>43.52</v>
      </c>
      <c r="Q264" s="43">
        <v>43.33</v>
      </c>
      <c r="R264" s="43">
        <v>41.41</v>
      </c>
      <c r="S264" s="43">
        <v>40.119999999999997</v>
      </c>
      <c r="T264" s="43">
        <v>40.869999999999997</v>
      </c>
      <c r="U264" s="43">
        <v>40.380000000000003</v>
      </c>
      <c r="V264" s="43">
        <v>39.68</v>
      </c>
      <c r="W264" s="43">
        <v>40.64</v>
      </c>
      <c r="X264" s="43">
        <v>41.84</v>
      </c>
      <c r="Y264" s="43">
        <v>42.22</v>
      </c>
      <c r="Z264" s="43">
        <v>43.24</v>
      </c>
      <c r="AA264" s="43">
        <v>42.24</v>
      </c>
    </row>
    <row r="266" spans="1:38" x14ac:dyDescent="0.3">
      <c r="A266" t="s">
        <v>29</v>
      </c>
    </row>
    <row r="267" spans="1:38" x14ac:dyDescent="0.3">
      <c r="A267" t="s">
        <v>30</v>
      </c>
      <c r="B267" s="43">
        <v>100</v>
      </c>
      <c r="C267" s="43">
        <v>100</v>
      </c>
      <c r="D267" s="43">
        <v>100</v>
      </c>
      <c r="E267" s="43">
        <v>100</v>
      </c>
      <c r="F267" s="43">
        <v>100</v>
      </c>
      <c r="G267" s="43">
        <v>100</v>
      </c>
      <c r="H267" s="43">
        <v>100</v>
      </c>
      <c r="I267" s="43">
        <v>100</v>
      </c>
      <c r="J267" s="43">
        <v>100</v>
      </c>
      <c r="K267" s="43">
        <v>100</v>
      </c>
      <c r="L267" s="43">
        <v>100</v>
      </c>
      <c r="M267" s="43">
        <v>100</v>
      </c>
      <c r="N267" s="43">
        <v>100</v>
      </c>
      <c r="O267" s="43">
        <v>100</v>
      </c>
      <c r="P267" s="43">
        <v>100</v>
      </c>
      <c r="Q267" s="43">
        <v>100</v>
      </c>
      <c r="R267" s="43">
        <v>100</v>
      </c>
      <c r="S267" s="43">
        <v>100</v>
      </c>
      <c r="T267" s="43">
        <v>100</v>
      </c>
      <c r="U267" s="43">
        <v>100</v>
      </c>
      <c r="V267" s="43">
        <v>100</v>
      </c>
      <c r="W267" s="43">
        <v>100</v>
      </c>
      <c r="X267" s="43">
        <v>100</v>
      </c>
      <c r="Y267" s="43">
        <v>100</v>
      </c>
      <c r="Z267" s="43">
        <v>100</v>
      </c>
      <c r="AA267" s="43">
        <v>100</v>
      </c>
    </row>
    <row r="268" spans="1:38" x14ac:dyDescent="0.3">
      <c r="A268" t="s">
        <v>31</v>
      </c>
      <c r="B268" s="43">
        <v>55.76</v>
      </c>
      <c r="C268" s="43">
        <v>56.19</v>
      </c>
      <c r="D268" s="43">
        <v>56.03</v>
      </c>
      <c r="E268" s="43">
        <v>56.89</v>
      </c>
      <c r="F268" s="43">
        <v>56.34</v>
      </c>
      <c r="G268" s="43">
        <v>56.81</v>
      </c>
      <c r="H268" s="43">
        <v>56.07</v>
      </c>
      <c r="I268" s="43">
        <v>56.47</v>
      </c>
      <c r="J268" s="43">
        <v>55.75</v>
      </c>
      <c r="K268" s="43">
        <v>56.14</v>
      </c>
      <c r="L268" s="43">
        <v>56.65</v>
      </c>
      <c r="M268" s="43">
        <v>56.13</v>
      </c>
      <c r="N268" s="43">
        <v>54.93</v>
      </c>
      <c r="O268" s="43">
        <v>56.13</v>
      </c>
      <c r="P268" s="43">
        <v>56.26</v>
      </c>
      <c r="Q268" s="43">
        <v>56.17</v>
      </c>
      <c r="R268" s="43">
        <v>58.47</v>
      </c>
      <c r="S268" s="43">
        <v>59.93</v>
      </c>
      <c r="T268" s="43">
        <v>60.74</v>
      </c>
      <c r="U268" s="43">
        <v>60.72</v>
      </c>
      <c r="V268" s="43">
        <v>59.87</v>
      </c>
      <c r="W268" s="43">
        <v>60.03</v>
      </c>
      <c r="X268" s="43">
        <v>58.5</v>
      </c>
      <c r="Y268" s="43">
        <v>58.88</v>
      </c>
      <c r="Z268" s="43">
        <v>57.16</v>
      </c>
      <c r="AA268" s="43">
        <v>57.74</v>
      </c>
    </row>
    <row r="269" spans="1:38" x14ac:dyDescent="0.3">
      <c r="A269" t="s">
        <v>32</v>
      </c>
      <c r="B269" s="43">
        <v>1.52</v>
      </c>
      <c r="C269" s="43">
        <v>1.49</v>
      </c>
      <c r="D269" s="43">
        <v>1.68</v>
      </c>
      <c r="E269" s="43">
        <v>1.42</v>
      </c>
      <c r="F269" s="43">
        <v>1.52</v>
      </c>
      <c r="G269" s="43">
        <v>1.67</v>
      </c>
      <c r="H269" s="43">
        <v>1.63</v>
      </c>
      <c r="I269" s="43">
        <v>1.5</v>
      </c>
      <c r="J269" s="43">
        <v>1.6</v>
      </c>
      <c r="K269" s="43">
        <v>1.47</v>
      </c>
      <c r="L269" s="43">
        <v>1.51</v>
      </c>
      <c r="M269" s="43">
        <v>1.67</v>
      </c>
      <c r="N269" s="43">
        <v>1.56</v>
      </c>
      <c r="O269" s="43">
        <v>1.48</v>
      </c>
      <c r="P269" s="43">
        <v>1.24</v>
      </c>
      <c r="Q269" s="43">
        <v>0.84</v>
      </c>
      <c r="R269" s="43">
        <v>0.88</v>
      </c>
      <c r="S269" s="43">
        <v>1.26</v>
      </c>
      <c r="T269" s="43">
        <v>1.62</v>
      </c>
      <c r="U269" s="43">
        <v>1.55</v>
      </c>
      <c r="V269" s="43">
        <v>1.58</v>
      </c>
      <c r="W269" s="43">
        <v>1.24</v>
      </c>
      <c r="X269" s="43">
        <v>1.37</v>
      </c>
      <c r="Y269" s="43">
        <v>1.48</v>
      </c>
      <c r="Z269" s="43">
        <v>1.44</v>
      </c>
      <c r="AA269" s="43">
        <v>1.4</v>
      </c>
    </row>
    <row r="270" spans="1:38" x14ac:dyDescent="0.3">
      <c r="A270" t="s">
        <v>33</v>
      </c>
      <c r="B270" s="43">
        <v>42.72</v>
      </c>
      <c r="C270" s="43">
        <v>42.32</v>
      </c>
      <c r="D270" s="43">
        <v>42.29</v>
      </c>
      <c r="E270" s="43">
        <v>41.69</v>
      </c>
      <c r="F270" s="43">
        <v>42.14</v>
      </c>
      <c r="G270" s="43">
        <v>41.52</v>
      </c>
      <c r="H270" s="43">
        <v>42.29</v>
      </c>
      <c r="I270" s="43">
        <v>42.03</v>
      </c>
      <c r="J270" s="43">
        <v>42.65</v>
      </c>
      <c r="K270" s="43">
        <v>42.39</v>
      </c>
      <c r="L270" s="43">
        <v>41.84</v>
      </c>
      <c r="M270" s="43">
        <v>42.2</v>
      </c>
      <c r="N270" s="43">
        <v>43.51</v>
      </c>
      <c r="O270" s="43">
        <v>42.39</v>
      </c>
      <c r="P270" s="43">
        <v>42.5</v>
      </c>
      <c r="Q270" s="43">
        <v>42.99</v>
      </c>
      <c r="R270" s="43">
        <v>40.65</v>
      </c>
      <c r="S270" s="43">
        <v>38.81</v>
      </c>
      <c r="T270" s="43">
        <v>37.64</v>
      </c>
      <c r="U270" s="43">
        <v>37.74</v>
      </c>
      <c r="V270" s="43">
        <v>38.549999999999997</v>
      </c>
      <c r="W270" s="43">
        <v>38.729999999999997</v>
      </c>
      <c r="X270" s="43">
        <v>40.130000000000003</v>
      </c>
      <c r="Y270" s="43">
        <v>39.64</v>
      </c>
      <c r="Z270" s="43">
        <v>41.4</v>
      </c>
      <c r="AA270" s="43">
        <v>40.86</v>
      </c>
    </row>
    <row r="272" spans="1:38" x14ac:dyDescent="0.3">
      <c r="A272" t="s">
        <v>34</v>
      </c>
    </row>
    <row r="273" spans="1:38" x14ac:dyDescent="0.3">
      <c r="A273" t="s">
        <v>30</v>
      </c>
      <c r="B273" s="43">
        <v>100</v>
      </c>
      <c r="C273" s="43">
        <v>100</v>
      </c>
      <c r="D273" s="43">
        <v>100</v>
      </c>
      <c r="E273" s="43">
        <v>100</v>
      </c>
      <c r="F273" s="43">
        <v>100</v>
      </c>
      <c r="G273" s="43">
        <v>100</v>
      </c>
      <c r="H273" s="43">
        <v>100</v>
      </c>
      <c r="I273" s="43">
        <v>100</v>
      </c>
      <c r="J273" s="43">
        <v>100</v>
      </c>
      <c r="K273" s="43">
        <v>100</v>
      </c>
      <c r="L273" s="43">
        <v>100</v>
      </c>
      <c r="M273" s="43">
        <v>100</v>
      </c>
      <c r="N273" s="43">
        <v>100</v>
      </c>
      <c r="O273" s="43">
        <v>100</v>
      </c>
      <c r="P273" s="43">
        <v>100</v>
      </c>
      <c r="Q273" s="43">
        <v>100</v>
      </c>
      <c r="R273" s="43">
        <v>100</v>
      </c>
      <c r="S273" s="43">
        <v>100</v>
      </c>
      <c r="T273" s="43">
        <v>100</v>
      </c>
      <c r="U273" s="43">
        <v>100</v>
      </c>
      <c r="V273" s="43">
        <v>100</v>
      </c>
      <c r="W273" s="43">
        <v>100</v>
      </c>
      <c r="X273" s="43">
        <v>100</v>
      </c>
      <c r="Y273" s="43">
        <v>100</v>
      </c>
      <c r="Z273" s="43">
        <v>100</v>
      </c>
      <c r="AA273" s="43">
        <v>100</v>
      </c>
    </row>
    <row r="274" spans="1:38" x14ac:dyDescent="0.3">
      <c r="A274" t="s">
        <v>31</v>
      </c>
      <c r="B274" s="43">
        <v>50.05</v>
      </c>
      <c r="C274" s="43">
        <v>49.12</v>
      </c>
      <c r="D274" s="43">
        <v>51.51</v>
      </c>
      <c r="E274" s="43">
        <v>51.99</v>
      </c>
      <c r="F274" s="43">
        <v>50.93</v>
      </c>
      <c r="G274" s="43">
        <v>50.42</v>
      </c>
      <c r="H274" s="43">
        <v>51.16</v>
      </c>
      <c r="I274" s="43">
        <v>52.38</v>
      </c>
      <c r="J274" s="43">
        <v>52.55</v>
      </c>
      <c r="K274" s="43">
        <v>53.4</v>
      </c>
      <c r="L274" s="43">
        <v>51.66</v>
      </c>
      <c r="M274" s="43">
        <v>52.82</v>
      </c>
      <c r="N274" s="43">
        <v>51.29</v>
      </c>
      <c r="O274" s="43">
        <v>51.42</v>
      </c>
      <c r="P274" s="43">
        <v>55.1</v>
      </c>
      <c r="Q274" s="43">
        <v>55.96</v>
      </c>
      <c r="R274" s="43">
        <v>57.79</v>
      </c>
      <c r="S274" s="43">
        <v>58.45</v>
      </c>
      <c r="T274" s="43">
        <v>58.05</v>
      </c>
      <c r="U274" s="43">
        <v>58.24</v>
      </c>
      <c r="V274" s="43">
        <v>57.12</v>
      </c>
      <c r="W274" s="43">
        <v>57.46</v>
      </c>
      <c r="X274" s="43">
        <v>57.4</v>
      </c>
      <c r="Y274" s="43">
        <v>57.03</v>
      </c>
      <c r="Z274" s="43">
        <v>54.89</v>
      </c>
      <c r="AA274" s="43">
        <v>56.14</v>
      </c>
    </row>
    <row r="275" spans="1:38" x14ac:dyDescent="0.3">
      <c r="A275" t="s">
        <v>32</v>
      </c>
      <c r="B275" s="43">
        <v>9.26</v>
      </c>
      <c r="C275" s="43">
        <v>8.92</v>
      </c>
      <c r="D275" s="43">
        <v>7.68</v>
      </c>
      <c r="E275" s="43">
        <v>7.56</v>
      </c>
      <c r="F275" s="43">
        <v>8.48</v>
      </c>
      <c r="G275" s="43">
        <v>9.48</v>
      </c>
      <c r="H275" s="43">
        <v>9.3000000000000007</v>
      </c>
      <c r="I275" s="43">
        <v>7.02</v>
      </c>
      <c r="J275" s="43">
        <v>7.65</v>
      </c>
      <c r="K275" s="43">
        <v>6.05</v>
      </c>
      <c r="L275" s="43">
        <v>7.73</v>
      </c>
      <c r="M275" s="43">
        <v>6.34</v>
      </c>
      <c r="N275" s="43">
        <v>7.3</v>
      </c>
      <c r="O275" s="43">
        <v>6.99</v>
      </c>
      <c r="P275" s="43">
        <v>4.2699999999999996</v>
      </c>
      <c r="Q275" s="43">
        <v>3.3</v>
      </c>
      <c r="R275" s="43">
        <v>3.66</v>
      </c>
      <c r="S275" s="43">
        <v>4.8</v>
      </c>
      <c r="T275" s="43">
        <v>5.36</v>
      </c>
      <c r="U275" s="43">
        <v>4.91</v>
      </c>
      <c r="V275" s="43">
        <v>4.71</v>
      </c>
      <c r="W275" s="43">
        <v>5.2</v>
      </c>
      <c r="X275" s="43">
        <v>4.4000000000000004</v>
      </c>
      <c r="Y275" s="43">
        <v>4.25</v>
      </c>
      <c r="Z275" s="43">
        <v>5.27</v>
      </c>
      <c r="AA275" s="43">
        <v>4.82</v>
      </c>
    </row>
    <row r="276" spans="1:38" x14ac:dyDescent="0.3">
      <c r="A276" t="s">
        <v>33</v>
      </c>
      <c r="B276" s="43">
        <v>40.69</v>
      </c>
      <c r="C276" s="43">
        <v>41.95</v>
      </c>
      <c r="D276" s="43">
        <v>40.81</v>
      </c>
      <c r="E276" s="43">
        <v>40.450000000000003</v>
      </c>
      <c r="F276" s="43">
        <v>40.590000000000003</v>
      </c>
      <c r="G276" s="43">
        <v>40.1</v>
      </c>
      <c r="H276" s="43">
        <v>39.549999999999997</v>
      </c>
      <c r="I276" s="43">
        <v>40.61</v>
      </c>
      <c r="J276" s="43">
        <v>39.799999999999997</v>
      </c>
      <c r="K276" s="43">
        <v>40.54</v>
      </c>
      <c r="L276" s="43">
        <v>40.61</v>
      </c>
      <c r="M276" s="43">
        <v>40.83</v>
      </c>
      <c r="N276" s="43">
        <v>41.41</v>
      </c>
      <c r="O276" s="43">
        <v>41.59</v>
      </c>
      <c r="P276" s="43">
        <v>40.630000000000003</v>
      </c>
      <c r="Q276" s="43">
        <v>40.74</v>
      </c>
      <c r="R276" s="43">
        <v>38.56</v>
      </c>
      <c r="S276" s="43">
        <v>36.75</v>
      </c>
      <c r="T276" s="43">
        <v>36.590000000000003</v>
      </c>
      <c r="U276" s="43">
        <v>36.85</v>
      </c>
      <c r="V276" s="43">
        <v>38.17</v>
      </c>
      <c r="W276" s="43">
        <v>37.340000000000003</v>
      </c>
      <c r="X276" s="43">
        <v>38.200000000000003</v>
      </c>
      <c r="Y276" s="43">
        <v>38.72</v>
      </c>
      <c r="Z276" s="43">
        <v>39.840000000000003</v>
      </c>
      <c r="AA276" s="43">
        <v>39.04</v>
      </c>
    </row>
    <row r="279" spans="1:38" x14ac:dyDescent="0.3">
      <c r="A279" t="s">
        <v>0</v>
      </c>
    </row>
    <row r="280" spans="1:38" x14ac:dyDescent="0.3">
      <c r="A280" t="s">
        <v>23</v>
      </c>
    </row>
    <row r="281" spans="1:38" x14ac:dyDescent="0.3">
      <c r="A281" t="s">
        <v>17</v>
      </c>
    </row>
    <row r="282" spans="1:38" x14ac:dyDescent="0.3">
      <c r="A282" t="s">
        <v>3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s="43" t="s">
        <v>87</v>
      </c>
      <c r="S282" s="1">
        <v>43983</v>
      </c>
      <c r="T282" s="1">
        <v>44013</v>
      </c>
      <c r="U282" s="1" t="s">
        <v>88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/>
      <c r="AC282" s="1"/>
      <c r="AD282" s="1"/>
      <c r="AE282" s="1"/>
      <c r="AF282" s="1"/>
      <c r="AG282" s="1"/>
      <c r="AH282" s="1"/>
      <c r="AI282" s="1"/>
      <c r="AJ282" s="1"/>
      <c r="AK282" s="47"/>
      <c r="AL282" s="1"/>
    </row>
    <row r="283" spans="1:38" x14ac:dyDescent="0.3">
      <c r="A283" t="s">
        <v>24</v>
      </c>
    </row>
    <row r="284" spans="1:38" x14ac:dyDescent="0.3">
      <c r="A284" t="s">
        <v>25</v>
      </c>
      <c r="B284" s="43">
        <v>100</v>
      </c>
      <c r="C284" s="43">
        <v>100</v>
      </c>
      <c r="D284" s="43">
        <v>100</v>
      </c>
      <c r="E284" s="43">
        <v>100</v>
      </c>
      <c r="F284" s="43">
        <v>100</v>
      </c>
      <c r="G284" s="43">
        <v>100</v>
      </c>
      <c r="H284" s="43">
        <v>100</v>
      </c>
      <c r="I284" s="43">
        <v>100</v>
      </c>
      <c r="J284" s="43">
        <v>100</v>
      </c>
      <c r="K284" s="43">
        <v>100</v>
      </c>
      <c r="L284" s="43">
        <v>100</v>
      </c>
      <c r="M284" s="43">
        <v>100</v>
      </c>
      <c r="N284" s="43">
        <v>100</v>
      </c>
      <c r="O284" s="43">
        <v>100</v>
      </c>
      <c r="P284" s="43">
        <v>100</v>
      </c>
      <c r="Q284" s="43">
        <v>100</v>
      </c>
      <c r="R284" s="43">
        <v>100</v>
      </c>
      <c r="S284" s="43">
        <v>100</v>
      </c>
      <c r="T284" s="43">
        <v>100</v>
      </c>
      <c r="U284" s="43">
        <v>100</v>
      </c>
      <c r="V284" s="43">
        <v>100</v>
      </c>
      <c r="W284" s="43">
        <v>100</v>
      </c>
      <c r="X284" s="43">
        <v>100</v>
      </c>
      <c r="Y284" s="43">
        <v>100</v>
      </c>
      <c r="Z284" s="43">
        <v>100</v>
      </c>
      <c r="AA284" s="43">
        <v>100</v>
      </c>
    </row>
    <row r="285" spans="1:38" x14ac:dyDescent="0.3">
      <c r="A285" t="s">
        <v>26</v>
      </c>
      <c r="B285" s="43">
        <v>45.64</v>
      </c>
      <c r="C285" s="43">
        <v>44.9</v>
      </c>
      <c r="D285" s="43">
        <v>45.77</v>
      </c>
      <c r="E285" s="43">
        <v>47.4</v>
      </c>
      <c r="F285" s="43">
        <v>48.01</v>
      </c>
      <c r="G285" s="43">
        <v>48.19</v>
      </c>
      <c r="H285" s="43">
        <v>47.65</v>
      </c>
      <c r="I285" s="43">
        <v>45.78</v>
      </c>
      <c r="J285" s="43">
        <v>44.26</v>
      </c>
      <c r="K285" s="43">
        <v>49.24</v>
      </c>
      <c r="L285" s="43">
        <v>48.11</v>
      </c>
      <c r="M285" s="43">
        <v>51.31</v>
      </c>
      <c r="N285" s="43">
        <v>45.86</v>
      </c>
      <c r="O285" s="43">
        <v>50.93</v>
      </c>
      <c r="P285" s="43">
        <v>50.69</v>
      </c>
      <c r="Q285" s="43">
        <v>50.46</v>
      </c>
      <c r="R285" s="43">
        <v>48.48</v>
      </c>
      <c r="S285" s="43">
        <v>51.64</v>
      </c>
      <c r="T285" s="43">
        <v>49.55</v>
      </c>
      <c r="U285" s="43">
        <v>50.51</v>
      </c>
      <c r="V285" s="43">
        <v>53.86</v>
      </c>
      <c r="W285" s="43">
        <v>51.97</v>
      </c>
      <c r="X285" s="43">
        <v>51.19</v>
      </c>
      <c r="Y285" s="43">
        <v>57.63</v>
      </c>
      <c r="Z285" s="43">
        <v>50.05</v>
      </c>
      <c r="AA285" s="43">
        <v>53</v>
      </c>
    </row>
    <row r="286" spans="1:38" x14ac:dyDescent="0.3">
      <c r="A286" t="s">
        <v>27</v>
      </c>
      <c r="B286" s="43">
        <v>12.8</v>
      </c>
      <c r="C286" s="43">
        <v>13.51</v>
      </c>
      <c r="D286" s="43">
        <v>12.95</v>
      </c>
      <c r="E286" s="43">
        <v>12.76</v>
      </c>
      <c r="F286" s="43">
        <v>11.85</v>
      </c>
      <c r="G286" s="43">
        <v>12.47</v>
      </c>
      <c r="H286" s="43">
        <v>11.77</v>
      </c>
      <c r="I286" s="43">
        <v>12.36</v>
      </c>
      <c r="J286" s="43">
        <v>14.33</v>
      </c>
      <c r="K286" s="43">
        <v>12.32</v>
      </c>
      <c r="L286" s="43">
        <v>12.63</v>
      </c>
      <c r="M286" s="43">
        <v>10.67</v>
      </c>
      <c r="N286" s="43">
        <v>16.09</v>
      </c>
      <c r="O286" s="43">
        <v>13.57</v>
      </c>
      <c r="P286" s="43">
        <v>10.119999999999999</v>
      </c>
      <c r="Q286" s="43">
        <v>6.36</v>
      </c>
      <c r="R286" s="43">
        <v>10.220000000000001</v>
      </c>
      <c r="S286" s="43">
        <v>11.5</v>
      </c>
      <c r="T286" s="43">
        <v>11.57</v>
      </c>
      <c r="U286" s="43">
        <v>11.81</v>
      </c>
      <c r="V286" s="43">
        <v>13.1</v>
      </c>
      <c r="W286" s="43">
        <v>13.14</v>
      </c>
      <c r="X286" s="43">
        <v>13.77</v>
      </c>
      <c r="Y286" s="43">
        <v>8.49</v>
      </c>
      <c r="Z286" s="43">
        <v>12.18</v>
      </c>
      <c r="AA286" s="43">
        <v>11.38</v>
      </c>
    </row>
    <row r="287" spans="1:38" x14ac:dyDescent="0.3">
      <c r="A287" t="s">
        <v>28</v>
      </c>
      <c r="B287" s="43">
        <v>41.56</v>
      </c>
      <c r="C287" s="43">
        <v>41.59</v>
      </c>
      <c r="D287" s="43">
        <v>41.28</v>
      </c>
      <c r="E287" s="43">
        <v>39.840000000000003</v>
      </c>
      <c r="F287" s="43">
        <v>40.14</v>
      </c>
      <c r="G287" s="43">
        <v>39.33</v>
      </c>
      <c r="H287" s="43">
        <v>40.58</v>
      </c>
      <c r="I287" s="43">
        <v>41.86</v>
      </c>
      <c r="J287" s="43">
        <v>41.4</v>
      </c>
      <c r="K287" s="43">
        <v>38.44</v>
      </c>
      <c r="L287" s="43">
        <v>39.26</v>
      </c>
      <c r="M287" s="43">
        <v>38.020000000000003</v>
      </c>
      <c r="N287" s="43">
        <v>38.049999999999997</v>
      </c>
      <c r="O287" s="43">
        <v>35.5</v>
      </c>
      <c r="P287" s="43">
        <v>39.19</v>
      </c>
      <c r="Q287" s="43">
        <v>43.18</v>
      </c>
      <c r="R287" s="43">
        <v>41.3</v>
      </c>
      <c r="S287" s="43">
        <v>36.86</v>
      </c>
      <c r="T287" s="43">
        <v>38.880000000000003</v>
      </c>
      <c r="U287" s="43">
        <v>37.68</v>
      </c>
      <c r="V287" s="43">
        <v>33.04</v>
      </c>
      <c r="W287" s="43">
        <v>34.89</v>
      </c>
      <c r="X287" s="43">
        <v>35.04</v>
      </c>
      <c r="Y287" s="43">
        <v>33.880000000000003</v>
      </c>
      <c r="Z287" s="43">
        <v>37.76</v>
      </c>
      <c r="AA287" s="43">
        <v>35.619999999999997</v>
      </c>
    </row>
    <row r="289" spans="1:27" x14ac:dyDescent="0.3">
      <c r="A289" t="s">
        <v>29</v>
      </c>
    </row>
    <row r="290" spans="1:27" x14ac:dyDescent="0.3">
      <c r="A290" t="s">
        <v>30</v>
      </c>
      <c r="B290" s="43">
        <v>100</v>
      </c>
      <c r="C290" s="43">
        <v>100</v>
      </c>
      <c r="D290" s="43">
        <v>100</v>
      </c>
      <c r="E290" s="43">
        <v>100</v>
      </c>
      <c r="F290" s="43">
        <v>100</v>
      </c>
      <c r="G290" s="43">
        <v>100</v>
      </c>
      <c r="H290" s="43">
        <v>100</v>
      </c>
      <c r="I290" s="43">
        <v>100</v>
      </c>
      <c r="J290" s="43">
        <v>100</v>
      </c>
      <c r="K290" s="43">
        <v>100</v>
      </c>
      <c r="L290" s="43">
        <v>100</v>
      </c>
      <c r="M290" s="43">
        <v>100</v>
      </c>
      <c r="N290" s="43">
        <v>100</v>
      </c>
      <c r="O290" s="43">
        <v>100</v>
      </c>
      <c r="P290" s="43">
        <v>100</v>
      </c>
      <c r="Q290" s="43">
        <v>100</v>
      </c>
      <c r="R290" s="43">
        <v>100</v>
      </c>
      <c r="S290" s="43">
        <v>100</v>
      </c>
      <c r="T290" s="43">
        <v>100</v>
      </c>
      <c r="U290" s="43">
        <v>100</v>
      </c>
      <c r="V290" s="43">
        <v>100</v>
      </c>
      <c r="W290" s="43">
        <v>100</v>
      </c>
      <c r="X290" s="43">
        <v>100</v>
      </c>
      <c r="Y290" s="43">
        <v>100</v>
      </c>
      <c r="Z290" s="43">
        <v>100</v>
      </c>
      <c r="AA290" s="43">
        <v>100</v>
      </c>
    </row>
    <row r="291" spans="1:27" x14ac:dyDescent="0.3">
      <c r="A291" t="s">
        <v>31</v>
      </c>
      <c r="B291" s="43">
        <v>57.54</v>
      </c>
      <c r="C291" s="43">
        <v>58.04</v>
      </c>
      <c r="D291" s="43">
        <v>55.8</v>
      </c>
      <c r="E291" s="43">
        <v>58.22</v>
      </c>
      <c r="F291" s="43">
        <v>60.43</v>
      </c>
      <c r="G291" s="43">
        <v>57.7</v>
      </c>
      <c r="H291" s="43">
        <v>57.08</v>
      </c>
      <c r="I291" s="43">
        <v>57.19</v>
      </c>
      <c r="J291" s="43">
        <v>57.03</v>
      </c>
      <c r="K291" s="43">
        <v>55.67</v>
      </c>
      <c r="L291" s="43">
        <v>58.02</v>
      </c>
      <c r="M291" s="43">
        <v>57.43</v>
      </c>
      <c r="N291" s="43">
        <v>57.7</v>
      </c>
      <c r="O291" s="43">
        <v>57.13</v>
      </c>
      <c r="P291" s="43">
        <v>59.45</v>
      </c>
      <c r="Q291" s="43">
        <v>57.79</v>
      </c>
      <c r="R291" s="43">
        <v>61.37</v>
      </c>
      <c r="S291" s="43">
        <v>59.75</v>
      </c>
      <c r="T291" s="43">
        <v>62.46</v>
      </c>
      <c r="U291" s="43">
        <v>62.43</v>
      </c>
      <c r="V291" s="43">
        <v>62.61</v>
      </c>
      <c r="W291" s="43">
        <v>60.67</v>
      </c>
      <c r="X291" s="43">
        <v>61.28</v>
      </c>
      <c r="Y291" s="43">
        <v>60.51</v>
      </c>
      <c r="Z291" s="43">
        <v>62.07</v>
      </c>
      <c r="AA291" s="43">
        <v>61.12</v>
      </c>
    </row>
    <row r="292" spans="1:27" x14ac:dyDescent="0.3">
      <c r="A292" t="s">
        <v>32</v>
      </c>
      <c r="B292" s="43">
        <v>6.65</v>
      </c>
      <c r="C292" s="43">
        <v>6.03</v>
      </c>
      <c r="D292" s="43">
        <v>5.83</v>
      </c>
      <c r="E292" s="43">
        <v>5.92</v>
      </c>
      <c r="F292" s="43">
        <v>5.48</v>
      </c>
      <c r="G292" s="43">
        <v>5.38</v>
      </c>
      <c r="H292" s="43">
        <v>6.37</v>
      </c>
      <c r="I292" s="43">
        <v>5.03</v>
      </c>
      <c r="J292" s="43">
        <v>5.79</v>
      </c>
      <c r="K292" s="43">
        <v>7.42</v>
      </c>
      <c r="L292" s="43">
        <v>6.3</v>
      </c>
      <c r="M292" s="43">
        <v>5.16</v>
      </c>
      <c r="N292" s="43">
        <v>5.58</v>
      </c>
      <c r="O292" s="43">
        <v>6.77</v>
      </c>
      <c r="P292" s="43">
        <v>3.79</v>
      </c>
      <c r="Q292" s="43">
        <v>2.58</v>
      </c>
      <c r="R292" s="43">
        <v>4.7300000000000004</v>
      </c>
      <c r="S292" s="43">
        <v>4.68</v>
      </c>
      <c r="T292" s="43">
        <v>4.71</v>
      </c>
      <c r="U292" s="43">
        <v>5.85</v>
      </c>
      <c r="V292" s="43">
        <v>5.2</v>
      </c>
      <c r="W292" s="43">
        <v>5.44</v>
      </c>
      <c r="X292" s="43">
        <v>5.1100000000000003</v>
      </c>
      <c r="Y292" s="43">
        <v>4.42</v>
      </c>
      <c r="Z292" s="43">
        <v>4.0999999999999996</v>
      </c>
      <c r="AA292" s="43">
        <v>3.98</v>
      </c>
    </row>
    <row r="293" spans="1:27" x14ac:dyDescent="0.3">
      <c r="A293" t="s">
        <v>33</v>
      </c>
      <c r="B293" s="43">
        <v>35.81</v>
      </c>
      <c r="C293" s="43">
        <v>35.93</v>
      </c>
      <c r="D293" s="43">
        <v>38.369999999999997</v>
      </c>
      <c r="E293" s="43">
        <v>35.85</v>
      </c>
      <c r="F293" s="43">
        <v>34.090000000000003</v>
      </c>
      <c r="G293" s="43">
        <v>36.92</v>
      </c>
      <c r="H293" s="43">
        <v>36.54</v>
      </c>
      <c r="I293" s="43">
        <v>37.770000000000003</v>
      </c>
      <c r="J293" s="43">
        <v>37.18</v>
      </c>
      <c r="K293" s="43">
        <v>36.909999999999997</v>
      </c>
      <c r="L293" s="43">
        <v>35.68</v>
      </c>
      <c r="M293" s="43">
        <v>37.409999999999997</v>
      </c>
      <c r="N293" s="43">
        <v>36.72</v>
      </c>
      <c r="O293" s="43">
        <v>36.1</v>
      </c>
      <c r="P293" s="43">
        <v>36.770000000000003</v>
      </c>
      <c r="Q293" s="43">
        <v>39.630000000000003</v>
      </c>
      <c r="R293" s="43">
        <v>33.9</v>
      </c>
      <c r="S293" s="43">
        <v>35.57</v>
      </c>
      <c r="T293" s="43">
        <v>32.840000000000003</v>
      </c>
      <c r="U293" s="43">
        <v>31.73</v>
      </c>
      <c r="V293" s="43">
        <v>32.19</v>
      </c>
      <c r="W293" s="43">
        <v>33.89</v>
      </c>
      <c r="X293" s="43">
        <v>33.61</v>
      </c>
      <c r="Y293" s="43">
        <v>35.07</v>
      </c>
      <c r="Z293" s="43">
        <v>33.83</v>
      </c>
      <c r="AA293" s="43">
        <v>34.909999999999997</v>
      </c>
    </row>
    <row r="295" spans="1:27" x14ac:dyDescent="0.3">
      <c r="A295" t="s">
        <v>34</v>
      </c>
    </row>
    <row r="296" spans="1:27" x14ac:dyDescent="0.3">
      <c r="A296" t="s">
        <v>30</v>
      </c>
      <c r="B296" s="43">
        <v>100</v>
      </c>
      <c r="C296" s="43">
        <v>100</v>
      </c>
      <c r="D296" s="43">
        <v>100</v>
      </c>
      <c r="E296" s="43">
        <v>100</v>
      </c>
      <c r="F296" s="43">
        <v>100</v>
      </c>
      <c r="G296" s="43">
        <v>100</v>
      </c>
      <c r="H296" s="43">
        <v>100</v>
      </c>
      <c r="I296" s="43">
        <v>100</v>
      </c>
      <c r="J296" s="43">
        <v>100</v>
      </c>
      <c r="K296" s="43">
        <v>100</v>
      </c>
      <c r="L296" s="43">
        <v>100</v>
      </c>
      <c r="M296" s="43">
        <v>100</v>
      </c>
      <c r="N296" s="43">
        <v>100</v>
      </c>
      <c r="O296" s="43">
        <v>100</v>
      </c>
      <c r="P296" s="43">
        <v>100</v>
      </c>
      <c r="Q296" s="43">
        <v>100</v>
      </c>
      <c r="R296" s="43">
        <v>100</v>
      </c>
      <c r="S296" s="43">
        <v>100</v>
      </c>
      <c r="T296" s="43">
        <v>100</v>
      </c>
      <c r="U296" s="43">
        <v>100</v>
      </c>
      <c r="V296" s="43">
        <v>100</v>
      </c>
      <c r="W296" s="43">
        <v>100</v>
      </c>
      <c r="X296" s="43">
        <v>100</v>
      </c>
      <c r="Y296" s="43">
        <v>100</v>
      </c>
      <c r="Z296" s="43">
        <v>100</v>
      </c>
      <c r="AA296" s="43">
        <v>100</v>
      </c>
    </row>
    <row r="297" spans="1:27" x14ac:dyDescent="0.3">
      <c r="A297" t="s">
        <v>31</v>
      </c>
      <c r="B297" s="43">
        <v>58.19</v>
      </c>
      <c r="C297" s="43">
        <v>56.98</v>
      </c>
      <c r="D297" s="43">
        <v>58.27</v>
      </c>
      <c r="E297" s="43">
        <v>60.68</v>
      </c>
      <c r="F297" s="43">
        <v>58.29</v>
      </c>
      <c r="G297" s="43">
        <v>58.3</v>
      </c>
      <c r="H297" s="43">
        <v>61.64</v>
      </c>
      <c r="I297" s="43">
        <v>56.23</v>
      </c>
      <c r="J297" s="43">
        <v>59.86</v>
      </c>
      <c r="K297" s="43">
        <v>54.44</v>
      </c>
      <c r="L297" s="43">
        <v>59.83</v>
      </c>
      <c r="M297" s="43">
        <v>60.07</v>
      </c>
      <c r="N297" s="43">
        <v>59.23</v>
      </c>
      <c r="O297" s="43">
        <v>57.75</v>
      </c>
      <c r="P297" s="43">
        <v>60.83</v>
      </c>
      <c r="Q297" s="43">
        <v>59.81</v>
      </c>
      <c r="R297" s="43">
        <v>59.36</v>
      </c>
      <c r="S297" s="43">
        <v>65.28</v>
      </c>
      <c r="T297" s="43">
        <v>64.62</v>
      </c>
      <c r="U297" s="43">
        <v>58.82</v>
      </c>
      <c r="V297" s="43">
        <v>63.67</v>
      </c>
      <c r="W297" s="43">
        <v>60.73</v>
      </c>
      <c r="X297" s="43">
        <v>60.13</v>
      </c>
      <c r="Y297" s="43">
        <v>61.83</v>
      </c>
      <c r="Z297" s="43">
        <v>59.66</v>
      </c>
      <c r="AA297" s="43">
        <v>61.22</v>
      </c>
    </row>
    <row r="298" spans="1:27" x14ac:dyDescent="0.3">
      <c r="A298" t="s">
        <v>32</v>
      </c>
      <c r="B298" s="43">
        <v>5.97</v>
      </c>
      <c r="C298" s="43">
        <v>6.03</v>
      </c>
      <c r="D298" s="43">
        <v>5.9</v>
      </c>
      <c r="E298" s="43">
        <v>4.57</v>
      </c>
      <c r="F298" s="43">
        <v>8.0500000000000007</v>
      </c>
      <c r="G298" s="43">
        <v>7.58</v>
      </c>
      <c r="H298" s="43">
        <v>5.63</v>
      </c>
      <c r="I298" s="43">
        <v>7.06</v>
      </c>
      <c r="J298" s="43">
        <v>8.85</v>
      </c>
      <c r="K298" s="43">
        <v>7.72</v>
      </c>
      <c r="L298" s="43">
        <v>7.81</v>
      </c>
      <c r="M298" s="43">
        <v>5.28</v>
      </c>
      <c r="N298" s="43">
        <v>6.54</v>
      </c>
      <c r="O298" s="43">
        <v>7.81</v>
      </c>
      <c r="P298" s="43">
        <v>5.57</v>
      </c>
      <c r="Q298" s="43">
        <v>2.88</v>
      </c>
      <c r="R298" s="43">
        <v>4.5199999999999996</v>
      </c>
      <c r="S298" s="43">
        <v>3.22</v>
      </c>
      <c r="T298" s="43">
        <v>4.97</v>
      </c>
      <c r="U298" s="43">
        <v>7.21</v>
      </c>
      <c r="V298" s="43">
        <v>7.18</v>
      </c>
      <c r="W298" s="43">
        <v>5.76</v>
      </c>
      <c r="X298" s="43">
        <v>5.15</v>
      </c>
      <c r="Y298" s="43">
        <v>4.4800000000000004</v>
      </c>
      <c r="Z298" s="43">
        <v>5.6</v>
      </c>
      <c r="AA298" s="43">
        <v>2.97</v>
      </c>
    </row>
    <row r="299" spans="1:27" x14ac:dyDescent="0.3">
      <c r="A299" t="s">
        <v>33</v>
      </c>
      <c r="B299" s="43">
        <v>35.840000000000003</v>
      </c>
      <c r="C299" s="43">
        <v>36.99</v>
      </c>
      <c r="D299" s="43">
        <v>35.83</v>
      </c>
      <c r="E299" s="43">
        <v>34.75</v>
      </c>
      <c r="F299" s="43">
        <v>33.659999999999997</v>
      </c>
      <c r="G299" s="43">
        <v>34.11</v>
      </c>
      <c r="H299" s="43">
        <v>32.729999999999997</v>
      </c>
      <c r="I299" s="43">
        <v>36.71</v>
      </c>
      <c r="J299" s="43">
        <v>31.3</v>
      </c>
      <c r="K299" s="43">
        <v>37.85</v>
      </c>
      <c r="L299" s="43">
        <v>32.369999999999997</v>
      </c>
      <c r="M299" s="43">
        <v>34.65</v>
      </c>
      <c r="N299" s="43">
        <v>34.229999999999997</v>
      </c>
      <c r="O299" s="43">
        <v>34.44</v>
      </c>
      <c r="P299" s="43">
        <v>33.6</v>
      </c>
      <c r="Q299" s="43">
        <v>37.31</v>
      </c>
      <c r="R299" s="43">
        <v>36.119999999999997</v>
      </c>
      <c r="S299" s="43">
        <v>31.5</v>
      </c>
      <c r="T299" s="43">
        <v>30.41</v>
      </c>
      <c r="U299" s="43">
        <v>33.97</v>
      </c>
      <c r="V299" s="43">
        <v>29.15</v>
      </c>
      <c r="W299" s="43">
        <v>33.51</v>
      </c>
      <c r="X299" s="43">
        <v>34.72</v>
      </c>
      <c r="Y299" s="43">
        <v>33.69</v>
      </c>
      <c r="Z299" s="43">
        <v>34.729999999999997</v>
      </c>
      <c r="AA299" s="43">
        <v>35.799999999999997</v>
      </c>
    </row>
    <row r="302" spans="1:27" x14ac:dyDescent="0.3">
      <c r="A302" t="s">
        <v>0</v>
      </c>
    </row>
    <row r="303" spans="1:27" x14ac:dyDescent="0.3">
      <c r="A303" t="s">
        <v>23</v>
      </c>
    </row>
    <row r="304" spans="1:27" x14ac:dyDescent="0.3">
      <c r="A304" t="s">
        <v>18</v>
      </c>
    </row>
    <row r="305" spans="1:38" x14ac:dyDescent="0.3">
      <c r="A305" t="s">
        <v>3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s="43" t="s">
        <v>87</v>
      </c>
      <c r="S305" s="1">
        <v>43983</v>
      </c>
      <c r="T305" s="1">
        <v>44013</v>
      </c>
      <c r="U305" s="1" t="s">
        <v>88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/>
      <c r="AC305" s="1"/>
      <c r="AD305" s="1"/>
      <c r="AE305" s="1"/>
      <c r="AF305" s="1"/>
      <c r="AG305" s="1"/>
      <c r="AH305" s="1"/>
      <c r="AI305" s="1"/>
      <c r="AJ305" s="1"/>
      <c r="AK305" s="47"/>
      <c r="AL305" s="1"/>
    </row>
    <row r="306" spans="1:38" x14ac:dyDescent="0.3">
      <c r="A306" t="s">
        <v>24</v>
      </c>
    </row>
    <row r="307" spans="1:38" x14ac:dyDescent="0.3">
      <c r="A307" t="s">
        <v>25</v>
      </c>
      <c r="B307" s="43">
        <v>100</v>
      </c>
      <c r="C307" s="43">
        <v>100</v>
      </c>
      <c r="D307" s="43">
        <v>100</v>
      </c>
      <c r="E307" s="43">
        <v>100</v>
      </c>
      <c r="F307" s="43">
        <v>100</v>
      </c>
      <c r="G307" s="43">
        <v>100</v>
      </c>
      <c r="H307" s="43">
        <v>100</v>
      </c>
      <c r="I307" s="43">
        <v>100</v>
      </c>
      <c r="J307" s="43">
        <v>100</v>
      </c>
      <c r="K307" s="43">
        <v>100</v>
      </c>
      <c r="L307" s="43">
        <v>100</v>
      </c>
      <c r="M307" s="43">
        <v>100</v>
      </c>
      <c r="N307" s="43">
        <v>100</v>
      </c>
      <c r="O307" s="43">
        <v>100</v>
      </c>
      <c r="P307" s="43">
        <v>100</v>
      </c>
      <c r="Q307" s="43">
        <v>100</v>
      </c>
      <c r="R307" s="43">
        <v>100</v>
      </c>
      <c r="S307" s="43">
        <v>100</v>
      </c>
      <c r="T307" s="43">
        <v>100</v>
      </c>
      <c r="U307" s="43">
        <v>100</v>
      </c>
      <c r="V307" s="43">
        <v>100</v>
      </c>
      <c r="W307" s="43">
        <v>100</v>
      </c>
      <c r="X307" s="43">
        <v>100</v>
      </c>
      <c r="Y307" s="43">
        <v>100</v>
      </c>
      <c r="Z307" s="43">
        <v>100</v>
      </c>
      <c r="AA307" s="43">
        <v>100</v>
      </c>
    </row>
    <row r="308" spans="1:38" x14ac:dyDescent="0.3">
      <c r="A308" t="s">
        <v>26</v>
      </c>
      <c r="B308" s="43">
        <v>38.869999999999997</v>
      </c>
      <c r="C308" s="43">
        <v>34.159999999999997</v>
      </c>
      <c r="D308" s="43">
        <v>34.71</v>
      </c>
      <c r="E308" s="43">
        <v>38.07</v>
      </c>
      <c r="F308" s="43">
        <v>39.76</v>
      </c>
      <c r="G308" s="43">
        <v>41.17</v>
      </c>
      <c r="H308" s="43">
        <v>38.35</v>
      </c>
      <c r="I308" s="43">
        <v>33.54</v>
      </c>
      <c r="J308" s="43">
        <v>39.58</v>
      </c>
      <c r="K308" s="43">
        <v>43.02</v>
      </c>
      <c r="L308" s="43">
        <v>35.729999999999997</v>
      </c>
      <c r="M308" s="43">
        <v>41.34</v>
      </c>
      <c r="N308" s="43">
        <v>36.909999999999997</v>
      </c>
      <c r="O308" s="43">
        <v>41.62</v>
      </c>
      <c r="P308" s="43">
        <v>38.74</v>
      </c>
      <c r="Q308" s="43">
        <v>41.31</v>
      </c>
      <c r="R308" s="43">
        <v>43.8</v>
      </c>
      <c r="S308" s="43">
        <v>39.47</v>
      </c>
      <c r="T308" s="43">
        <v>39.94</v>
      </c>
      <c r="U308" s="43">
        <v>40.03</v>
      </c>
      <c r="V308" s="43">
        <v>41.19</v>
      </c>
      <c r="W308" s="43">
        <v>42.6</v>
      </c>
      <c r="X308" s="43">
        <v>40.880000000000003</v>
      </c>
      <c r="Y308" s="43">
        <v>50.78</v>
      </c>
      <c r="Z308" s="43">
        <v>42.01</v>
      </c>
      <c r="AA308" s="43">
        <v>42.9</v>
      </c>
    </row>
    <row r="309" spans="1:38" x14ac:dyDescent="0.3">
      <c r="A309" t="s">
        <v>27</v>
      </c>
      <c r="B309" s="43">
        <v>19.13</v>
      </c>
      <c r="C309" s="43">
        <v>18.86</v>
      </c>
      <c r="D309" s="43">
        <v>18.46</v>
      </c>
      <c r="E309" s="43">
        <v>19.23</v>
      </c>
      <c r="F309" s="43">
        <v>13.46</v>
      </c>
      <c r="G309" s="43">
        <v>16.579999999999998</v>
      </c>
      <c r="H309" s="43">
        <v>14.67</v>
      </c>
      <c r="I309" s="43">
        <v>22.35</v>
      </c>
      <c r="J309" s="43">
        <v>17.989999999999998</v>
      </c>
      <c r="K309" s="43">
        <v>17.559999999999999</v>
      </c>
      <c r="L309" s="43">
        <v>23.49</v>
      </c>
      <c r="M309" s="43">
        <v>18.62</v>
      </c>
      <c r="N309" s="43">
        <v>23.19</v>
      </c>
      <c r="O309" s="43">
        <v>18.27</v>
      </c>
      <c r="P309" s="43">
        <v>17.22</v>
      </c>
      <c r="Q309" s="43">
        <v>11.81</v>
      </c>
      <c r="R309" s="43">
        <v>15.16</v>
      </c>
      <c r="S309" s="43">
        <v>20.309999999999999</v>
      </c>
      <c r="T309" s="43">
        <v>17.25</v>
      </c>
      <c r="U309" s="43">
        <v>15.41</v>
      </c>
      <c r="V309" s="43">
        <v>20.91</v>
      </c>
      <c r="W309" s="43">
        <v>18.91</v>
      </c>
      <c r="X309" s="43">
        <v>24.51</v>
      </c>
      <c r="Y309" s="43">
        <v>16.440000000000001</v>
      </c>
      <c r="Z309" s="43">
        <v>17.88</v>
      </c>
      <c r="AA309" s="43">
        <v>19.420000000000002</v>
      </c>
    </row>
    <row r="310" spans="1:38" x14ac:dyDescent="0.3">
      <c r="A310" t="s">
        <v>28</v>
      </c>
      <c r="B310" s="43">
        <v>42</v>
      </c>
      <c r="C310" s="43">
        <v>46.98</v>
      </c>
      <c r="D310" s="43">
        <v>46.83</v>
      </c>
      <c r="E310" s="43">
        <v>42.7</v>
      </c>
      <c r="F310" s="43">
        <v>46.77</v>
      </c>
      <c r="G310" s="43">
        <v>42.24</v>
      </c>
      <c r="H310" s="43">
        <v>46.98</v>
      </c>
      <c r="I310" s="43">
        <v>44.11</v>
      </c>
      <c r="J310" s="43">
        <v>42.42</v>
      </c>
      <c r="K310" s="43">
        <v>39.42</v>
      </c>
      <c r="L310" s="43">
        <v>40.79</v>
      </c>
      <c r="M310" s="43">
        <v>40.04</v>
      </c>
      <c r="N310" s="43">
        <v>39.9</v>
      </c>
      <c r="O310" s="43">
        <v>40.119999999999997</v>
      </c>
      <c r="P310" s="43">
        <v>44.04</v>
      </c>
      <c r="Q310" s="43">
        <v>46.88</v>
      </c>
      <c r="R310" s="43">
        <v>41.04</v>
      </c>
      <c r="S310" s="43">
        <v>40.22</v>
      </c>
      <c r="T310" s="43">
        <v>42.81</v>
      </c>
      <c r="U310" s="43">
        <v>44.57</v>
      </c>
      <c r="V310" s="43">
        <v>37.9</v>
      </c>
      <c r="W310" s="43">
        <v>38.49</v>
      </c>
      <c r="X310" s="43">
        <v>34.61</v>
      </c>
      <c r="Y310" s="43">
        <v>32.78</v>
      </c>
      <c r="Z310" s="43">
        <v>40.11</v>
      </c>
      <c r="AA310" s="43">
        <v>37.68</v>
      </c>
    </row>
    <row r="312" spans="1:38" x14ac:dyDescent="0.3">
      <c r="A312" t="s">
        <v>29</v>
      </c>
    </row>
    <row r="313" spans="1:38" x14ac:dyDescent="0.3">
      <c r="A313" t="s">
        <v>30</v>
      </c>
      <c r="B313" s="43">
        <v>100</v>
      </c>
      <c r="C313" s="43">
        <v>100</v>
      </c>
      <c r="D313" s="43">
        <v>100</v>
      </c>
      <c r="E313" s="43">
        <v>100</v>
      </c>
      <c r="F313" s="43">
        <v>100</v>
      </c>
      <c r="G313" s="43">
        <v>100</v>
      </c>
      <c r="H313" s="43">
        <v>100</v>
      </c>
      <c r="I313" s="43">
        <v>100</v>
      </c>
      <c r="J313" s="43">
        <v>100</v>
      </c>
      <c r="K313" s="43">
        <v>100</v>
      </c>
      <c r="L313" s="43">
        <v>100</v>
      </c>
      <c r="M313" s="43">
        <v>100</v>
      </c>
      <c r="N313" s="43">
        <v>100</v>
      </c>
      <c r="O313" s="43">
        <v>100</v>
      </c>
      <c r="P313" s="43">
        <v>100</v>
      </c>
      <c r="Q313" s="43">
        <v>100</v>
      </c>
      <c r="R313" s="43">
        <v>100</v>
      </c>
      <c r="S313" s="43">
        <v>100</v>
      </c>
      <c r="T313" s="43">
        <v>100</v>
      </c>
      <c r="U313" s="43">
        <v>100</v>
      </c>
      <c r="V313" s="43">
        <v>100</v>
      </c>
      <c r="W313" s="43">
        <v>100</v>
      </c>
      <c r="X313" s="43">
        <v>100</v>
      </c>
      <c r="Y313" s="43">
        <v>100</v>
      </c>
      <c r="Z313" s="43">
        <v>100</v>
      </c>
      <c r="AA313" s="43">
        <v>100</v>
      </c>
    </row>
    <row r="314" spans="1:38" x14ac:dyDescent="0.3">
      <c r="A314" t="s">
        <v>31</v>
      </c>
      <c r="B314" s="43">
        <v>57.26</v>
      </c>
      <c r="C314" s="43">
        <v>57.71</v>
      </c>
      <c r="D314" s="43">
        <v>51.35</v>
      </c>
      <c r="E314" s="43">
        <v>54.57</v>
      </c>
      <c r="F314" s="43">
        <v>55.94</v>
      </c>
      <c r="G314" s="43">
        <v>53.96</v>
      </c>
      <c r="H314" s="43">
        <v>52.59</v>
      </c>
      <c r="I314" s="43">
        <v>51.34</v>
      </c>
      <c r="J314" s="43">
        <v>54.05</v>
      </c>
      <c r="K314" s="43">
        <v>50.09</v>
      </c>
      <c r="L314" s="43">
        <v>53.35</v>
      </c>
      <c r="M314" s="43">
        <v>53.07</v>
      </c>
      <c r="N314" s="43">
        <v>56.14</v>
      </c>
      <c r="O314" s="43">
        <v>52.55</v>
      </c>
      <c r="P314" s="43">
        <v>56.65</v>
      </c>
      <c r="Q314" s="43">
        <v>52.35</v>
      </c>
      <c r="R314" s="43">
        <v>57.08</v>
      </c>
      <c r="S314" s="43">
        <v>55.29</v>
      </c>
      <c r="T314" s="43">
        <v>59.92</v>
      </c>
      <c r="U314" s="43">
        <v>59.28</v>
      </c>
      <c r="V314" s="43">
        <v>59.21</v>
      </c>
      <c r="W314" s="43">
        <v>56.37</v>
      </c>
      <c r="X314" s="43">
        <v>56.02</v>
      </c>
      <c r="Y314" s="43">
        <v>55.63</v>
      </c>
      <c r="Z314" s="43">
        <v>61.31</v>
      </c>
      <c r="AA314" s="43">
        <v>58.06</v>
      </c>
    </row>
    <row r="315" spans="1:38" x14ac:dyDescent="0.3">
      <c r="A315" t="s">
        <v>32</v>
      </c>
      <c r="B315" s="43">
        <v>7.78</v>
      </c>
      <c r="C315" s="43">
        <v>6.08</v>
      </c>
      <c r="D315" s="43">
        <v>6.4</v>
      </c>
      <c r="E315" s="43">
        <v>7.24</v>
      </c>
      <c r="F315" s="43">
        <v>7.15</v>
      </c>
      <c r="G315" s="43">
        <v>5.64</v>
      </c>
      <c r="H315" s="43">
        <v>9.44</v>
      </c>
      <c r="I315" s="43">
        <v>7.58</v>
      </c>
      <c r="J315" s="43">
        <v>7.58</v>
      </c>
      <c r="K315" s="43">
        <v>11.11</v>
      </c>
      <c r="L315" s="43">
        <v>7.7</v>
      </c>
      <c r="M315" s="43">
        <v>7.71</v>
      </c>
      <c r="N315" s="43">
        <v>6.19</v>
      </c>
      <c r="O315" s="43">
        <v>10.83</v>
      </c>
      <c r="P315" s="43">
        <v>5.17</v>
      </c>
      <c r="Q315" s="43">
        <v>5.42</v>
      </c>
      <c r="R315" s="43">
        <v>6.99</v>
      </c>
      <c r="S315" s="43">
        <v>6.11</v>
      </c>
      <c r="T315" s="43">
        <v>6.05</v>
      </c>
      <c r="U315" s="43">
        <v>8.0299999999999994</v>
      </c>
      <c r="V315" s="43">
        <v>7.5</v>
      </c>
      <c r="W315" s="43">
        <v>8.32</v>
      </c>
      <c r="X315" s="43">
        <v>9.6999999999999993</v>
      </c>
      <c r="Y315" s="43">
        <v>8.6999999999999993</v>
      </c>
      <c r="Z315" s="43">
        <v>5.88</v>
      </c>
      <c r="AA315" s="43">
        <v>6.89</v>
      </c>
    </row>
    <row r="316" spans="1:38" x14ac:dyDescent="0.3">
      <c r="A316" t="s">
        <v>33</v>
      </c>
      <c r="B316" s="43">
        <v>34.96</v>
      </c>
      <c r="C316" s="43">
        <v>36.21</v>
      </c>
      <c r="D316" s="43">
        <v>42.25</v>
      </c>
      <c r="E316" s="43">
        <v>38.18</v>
      </c>
      <c r="F316" s="43">
        <v>36.909999999999997</v>
      </c>
      <c r="G316" s="43">
        <v>40.4</v>
      </c>
      <c r="H316" s="43">
        <v>37.97</v>
      </c>
      <c r="I316" s="43">
        <v>41.08</v>
      </c>
      <c r="J316" s="43">
        <v>38.369999999999997</v>
      </c>
      <c r="K316" s="43">
        <v>38.799999999999997</v>
      </c>
      <c r="L316" s="43">
        <v>38.950000000000003</v>
      </c>
      <c r="M316" s="43">
        <v>39.22</v>
      </c>
      <c r="N316" s="43">
        <v>37.659999999999997</v>
      </c>
      <c r="O316" s="43">
        <v>36.619999999999997</v>
      </c>
      <c r="P316" s="43">
        <v>38.18</v>
      </c>
      <c r="Q316" s="43">
        <v>42.23</v>
      </c>
      <c r="R316" s="43">
        <v>35.93</v>
      </c>
      <c r="S316" s="43">
        <v>38.6</v>
      </c>
      <c r="T316" s="43">
        <v>34.03</v>
      </c>
      <c r="U316" s="43">
        <v>32.69</v>
      </c>
      <c r="V316" s="43">
        <v>33.29</v>
      </c>
      <c r="W316" s="43">
        <v>35.31</v>
      </c>
      <c r="X316" s="43">
        <v>34.28</v>
      </c>
      <c r="Y316" s="43">
        <v>35.67</v>
      </c>
      <c r="Z316" s="43">
        <v>32.81</v>
      </c>
      <c r="AA316" s="43">
        <v>35.06</v>
      </c>
    </row>
    <row r="318" spans="1:38" x14ac:dyDescent="0.3">
      <c r="A318" t="s">
        <v>34</v>
      </c>
    </row>
    <row r="319" spans="1:38" x14ac:dyDescent="0.3">
      <c r="A319" t="s">
        <v>30</v>
      </c>
      <c r="B319" s="43">
        <v>100</v>
      </c>
      <c r="C319" s="43">
        <v>100</v>
      </c>
      <c r="D319" s="43">
        <v>100</v>
      </c>
      <c r="E319" s="43">
        <v>100</v>
      </c>
      <c r="F319" s="43">
        <v>100</v>
      </c>
      <c r="G319" s="43">
        <v>100</v>
      </c>
      <c r="H319" s="43">
        <v>100</v>
      </c>
      <c r="I319" s="43">
        <v>100</v>
      </c>
      <c r="J319" s="43">
        <v>100</v>
      </c>
      <c r="K319" s="43">
        <v>100</v>
      </c>
      <c r="L319" s="43">
        <v>100</v>
      </c>
      <c r="M319" s="43">
        <v>100</v>
      </c>
      <c r="N319" s="43">
        <v>100</v>
      </c>
      <c r="O319" s="43">
        <v>100</v>
      </c>
      <c r="P319" s="43">
        <v>100</v>
      </c>
      <c r="Q319" s="43">
        <v>100</v>
      </c>
      <c r="R319" s="43">
        <v>100</v>
      </c>
      <c r="S319" s="43">
        <v>100</v>
      </c>
      <c r="T319" s="43">
        <v>100</v>
      </c>
      <c r="U319" s="43">
        <v>100</v>
      </c>
      <c r="V319" s="43">
        <v>100</v>
      </c>
      <c r="W319" s="43">
        <v>100</v>
      </c>
      <c r="X319" s="43">
        <v>100</v>
      </c>
      <c r="Y319" s="43">
        <v>100</v>
      </c>
      <c r="Z319" s="43">
        <v>100</v>
      </c>
      <c r="AA319" s="43">
        <v>100</v>
      </c>
    </row>
    <row r="320" spans="1:38" x14ac:dyDescent="0.3">
      <c r="A320" t="s">
        <v>31</v>
      </c>
      <c r="B320" s="43">
        <v>56.08</v>
      </c>
      <c r="C320" s="43">
        <v>52.4</v>
      </c>
      <c r="D320" s="43">
        <v>51.36</v>
      </c>
      <c r="E320" s="43">
        <v>53.46</v>
      </c>
      <c r="F320" s="43">
        <v>52.01</v>
      </c>
      <c r="G320" s="43">
        <v>56.75</v>
      </c>
      <c r="H320" s="43">
        <v>47.76</v>
      </c>
      <c r="I320" s="43">
        <v>49.35</v>
      </c>
      <c r="J320" s="43">
        <v>56.63</v>
      </c>
      <c r="K320" s="43">
        <v>45.39</v>
      </c>
      <c r="L320" s="43">
        <v>59.5</v>
      </c>
      <c r="M320" s="43">
        <v>51.79</v>
      </c>
      <c r="N320" s="43">
        <v>47.23</v>
      </c>
      <c r="O320" s="43">
        <v>59.78</v>
      </c>
      <c r="P320" s="43">
        <v>67.58</v>
      </c>
      <c r="Q320" s="43">
        <v>62.68</v>
      </c>
      <c r="R320" s="43">
        <v>56.69</v>
      </c>
      <c r="S320" s="43">
        <v>54.88</v>
      </c>
      <c r="T320" s="43">
        <v>61.05</v>
      </c>
      <c r="U320" s="43">
        <v>50.05</v>
      </c>
      <c r="V320" s="43">
        <v>55.24</v>
      </c>
      <c r="W320" s="43">
        <v>55.76</v>
      </c>
      <c r="X320" s="43">
        <v>59.1</v>
      </c>
      <c r="Y320" s="43">
        <v>54.36</v>
      </c>
      <c r="Z320" s="43">
        <v>47.62</v>
      </c>
      <c r="AA320" s="43">
        <v>58</v>
      </c>
    </row>
    <row r="321" spans="1:38" x14ac:dyDescent="0.3">
      <c r="A321" t="s">
        <v>32</v>
      </c>
      <c r="B321" s="43">
        <v>5.76</v>
      </c>
      <c r="C321" s="43">
        <v>8.76</v>
      </c>
      <c r="D321" s="43">
        <v>11.88</v>
      </c>
      <c r="E321" s="43">
        <v>10.28</v>
      </c>
      <c r="F321" s="43">
        <v>14.03</v>
      </c>
      <c r="G321" s="43">
        <v>8.27</v>
      </c>
      <c r="H321" s="43">
        <v>8.85</v>
      </c>
      <c r="I321" s="43">
        <v>8.0500000000000007</v>
      </c>
      <c r="J321" s="43">
        <v>10.83</v>
      </c>
      <c r="K321" s="43">
        <v>11.24</v>
      </c>
      <c r="L321" s="43">
        <v>5.89</v>
      </c>
      <c r="M321" s="43">
        <v>3.58</v>
      </c>
      <c r="N321" s="43">
        <v>12.55</v>
      </c>
      <c r="O321" s="43">
        <v>4.97</v>
      </c>
      <c r="P321" s="43">
        <v>4.82</v>
      </c>
      <c r="Q321" s="43">
        <v>2.25</v>
      </c>
      <c r="R321" s="43">
        <v>9.5399999999999991</v>
      </c>
      <c r="S321" s="43">
        <v>4.96</v>
      </c>
      <c r="T321" s="43">
        <v>7.4</v>
      </c>
      <c r="U321" s="43">
        <v>17.260000000000002</v>
      </c>
      <c r="V321" s="43">
        <v>14.72</v>
      </c>
      <c r="W321" s="43">
        <v>8.5299999999999994</v>
      </c>
      <c r="X321" s="43">
        <v>5.35</v>
      </c>
      <c r="Y321" s="43">
        <v>12.31</v>
      </c>
      <c r="Z321" s="43">
        <v>13.8</v>
      </c>
      <c r="AA321" s="43">
        <v>3.5</v>
      </c>
    </row>
    <row r="322" spans="1:38" x14ac:dyDescent="0.3">
      <c r="A322" t="s">
        <v>33</v>
      </c>
      <c r="B322" s="43">
        <v>38.15</v>
      </c>
      <c r="C322" s="43">
        <v>38.840000000000003</v>
      </c>
      <c r="D322" s="43">
        <v>36.76</v>
      </c>
      <c r="E322" s="43">
        <v>36.26</v>
      </c>
      <c r="F322" s="43">
        <v>33.96</v>
      </c>
      <c r="G322" s="43">
        <v>34.99</v>
      </c>
      <c r="H322" s="43">
        <v>43.39</v>
      </c>
      <c r="I322" s="43">
        <v>42.6</v>
      </c>
      <c r="J322" s="43">
        <v>32.54</v>
      </c>
      <c r="K322" s="43">
        <v>43.38</v>
      </c>
      <c r="L322" s="43">
        <v>34.6</v>
      </c>
      <c r="M322" s="43">
        <v>44.63</v>
      </c>
      <c r="N322" s="43">
        <v>40.21</v>
      </c>
      <c r="O322" s="43">
        <v>35.25</v>
      </c>
      <c r="P322" s="43">
        <v>27.59</v>
      </c>
      <c r="Q322" s="43">
        <v>35.06</v>
      </c>
      <c r="R322" s="43">
        <v>33.78</v>
      </c>
      <c r="S322" s="43">
        <v>40.159999999999997</v>
      </c>
      <c r="T322" s="43">
        <v>31.55</v>
      </c>
      <c r="U322" s="43">
        <v>32.69</v>
      </c>
      <c r="V322" s="43">
        <v>30.04</v>
      </c>
      <c r="W322" s="43">
        <v>35.72</v>
      </c>
      <c r="X322" s="43">
        <v>35.549999999999997</v>
      </c>
      <c r="Y322" s="43">
        <v>33.340000000000003</v>
      </c>
      <c r="Z322" s="43">
        <v>38.58</v>
      </c>
      <c r="AA322" s="43">
        <v>38.5</v>
      </c>
    </row>
    <row r="325" spans="1:38" x14ac:dyDescent="0.3">
      <c r="A325" t="s">
        <v>0</v>
      </c>
    </row>
    <row r="326" spans="1:38" x14ac:dyDescent="0.3">
      <c r="A326" t="s">
        <v>23</v>
      </c>
    </row>
    <row r="327" spans="1:38" x14ac:dyDescent="0.3">
      <c r="A327" t="s">
        <v>19</v>
      </c>
    </row>
    <row r="328" spans="1:38" x14ac:dyDescent="0.3">
      <c r="A328" t="s">
        <v>3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s="43" t="s">
        <v>87</v>
      </c>
      <c r="S328" s="1">
        <v>43983</v>
      </c>
      <c r="T328" s="1">
        <v>44013</v>
      </c>
      <c r="U328" s="1" t="s">
        <v>88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/>
      <c r="AC328" s="1"/>
      <c r="AD328" s="1"/>
      <c r="AE328" s="1"/>
      <c r="AF328" s="1"/>
      <c r="AG328" s="1"/>
      <c r="AH328" s="1"/>
      <c r="AI328" s="1"/>
      <c r="AJ328" s="1"/>
      <c r="AK328" s="47"/>
      <c r="AL328" s="1"/>
    </row>
    <row r="329" spans="1:38" x14ac:dyDescent="0.3">
      <c r="A329" t="s">
        <v>24</v>
      </c>
    </row>
    <row r="330" spans="1:38" x14ac:dyDescent="0.3">
      <c r="A330" t="s">
        <v>25</v>
      </c>
      <c r="B330" s="43">
        <v>100</v>
      </c>
      <c r="C330" s="43">
        <v>100</v>
      </c>
      <c r="D330" s="43">
        <v>100</v>
      </c>
      <c r="E330" s="43">
        <v>100</v>
      </c>
      <c r="F330" s="43">
        <v>100</v>
      </c>
      <c r="G330" s="43">
        <v>100</v>
      </c>
      <c r="H330" s="43">
        <v>100</v>
      </c>
      <c r="I330" s="43">
        <v>100</v>
      </c>
      <c r="J330" s="43">
        <v>100</v>
      </c>
      <c r="K330" s="43">
        <v>100</v>
      </c>
      <c r="L330" s="43">
        <v>100</v>
      </c>
      <c r="M330" s="43">
        <v>100</v>
      </c>
      <c r="N330" s="43">
        <v>100</v>
      </c>
      <c r="O330" s="43">
        <v>100</v>
      </c>
      <c r="P330" s="43">
        <v>100</v>
      </c>
      <c r="Q330" s="43">
        <v>100</v>
      </c>
      <c r="R330" s="43">
        <v>100</v>
      </c>
      <c r="S330" s="43">
        <v>100</v>
      </c>
      <c r="T330" s="43">
        <v>100</v>
      </c>
      <c r="U330" s="43">
        <v>100</v>
      </c>
      <c r="V330" s="43">
        <v>100</v>
      </c>
      <c r="W330" s="43">
        <v>100</v>
      </c>
      <c r="X330" s="43">
        <v>100</v>
      </c>
      <c r="Y330" s="43">
        <v>100</v>
      </c>
      <c r="Z330" s="43">
        <v>100</v>
      </c>
      <c r="AA330" s="43">
        <v>100</v>
      </c>
    </row>
    <row r="331" spans="1:38" x14ac:dyDescent="0.3">
      <c r="A331" t="s">
        <v>26</v>
      </c>
      <c r="B331" s="43">
        <v>47.35</v>
      </c>
      <c r="C331" s="43">
        <v>43.37</v>
      </c>
      <c r="D331" s="43">
        <v>24.09</v>
      </c>
      <c r="E331" s="43">
        <v>35.65</v>
      </c>
      <c r="F331" s="43">
        <v>40.36</v>
      </c>
      <c r="G331" s="43">
        <v>53.15</v>
      </c>
      <c r="H331" s="43">
        <v>37.01</v>
      </c>
      <c r="I331" s="43">
        <v>44.03</v>
      </c>
      <c r="J331" s="43">
        <v>50.13</v>
      </c>
      <c r="K331" s="43">
        <v>37.94</v>
      </c>
      <c r="L331" s="43">
        <v>32.72</v>
      </c>
      <c r="M331" s="43">
        <v>44.64</v>
      </c>
      <c r="N331" s="43">
        <v>40.15</v>
      </c>
      <c r="O331" s="43">
        <v>37.4</v>
      </c>
      <c r="P331" s="43">
        <v>39.86</v>
      </c>
      <c r="Q331" s="43">
        <v>43.39</v>
      </c>
      <c r="R331" s="43">
        <v>46.11</v>
      </c>
      <c r="S331" s="43">
        <v>55.44</v>
      </c>
      <c r="T331" s="43">
        <v>31.67</v>
      </c>
      <c r="U331" s="43">
        <v>56.94</v>
      </c>
      <c r="V331" s="43">
        <v>37.54</v>
      </c>
      <c r="W331" s="43">
        <v>49.55</v>
      </c>
      <c r="X331" s="43">
        <v>46.62</v>
      </c>
      <c r="Y331" s="43">
        <v>51.65</v>
      </c>
      <c r="Z331" s="43">
        <v>42.88</v>
      </c>
      <c r="AA331" s="43">
        <v>36.54</v>
      </c>
    </row>
    <row r="332" spans="1:38" x14ac:dyDescent="0.3">
      <c r="A332" t="s">
        <v>27</v>
      </c>
      <c r="B332" s="43">
        <v>16.89</v>
      </c>
      <c r="C332" s="43">
        <v>14.51</v>
      </c>
      <c r="D332" s="43">
        <v>21.23</v>
      </c>
      <c r="E332" s="43">
        <v>17.43</v>
      </c>
      <c r="F332" s="43">
        <v>20.7</v>
      </c>
      <c r="G332" s="43">
        <v>11.21</v>
      </c>
      <c r="H332" s="43">
        <v>1.86</v>
      </c>
      <c r="I332" s="43">
        <v>9.44</v>
      </c>
      <c r="J332" s="43">
        <v>8.08</v>
      </c>
      <c r="K332" s="43">
        <v>9.93</v>
      </c>
      <c r="L332" s="43">
        <v>8.82</v>
      </c>
      <c r="M332" s="43">
        <v>10.92</v>
      </c>
      <c r="N332" s="43">
        <v>23.75</v>
      </c>
      <c r="O332" s="43">
        <v>9.08</v>
      </c>
      <c r="P332" s="43">
        <v>10.75</v>
      </c>
      <c r="Q332" s="43">
        <v>4.91</v>
      </c>
      <c r="R332" s="43">
        <v>19.7</v>
      </c>
      <c r="S332" s="43">
        <v>12.84</v>
      </c>
      <c r="T332" s="43">
        <v>24.9</v>
      </c>
      <c r="U332" s="43">
        <v>9.33</v>
      </c>
      <c r="V332" s="43">
        <v>27.38</v>
      </c>
      <c r="W332" s="43">
        <v>23.11</v>
      </c>
      <c r="X332" s="43">
        <v>18.62</v>
      </c>
      <c r="Y332" s="43">
        <v>25.23</v>
      </c>
      <c r="Z332" s="43">
        <v>11.5</v>
      </c>
      <c r="AA332" s="43">
        <v>18.37</v>
      </c>
    </row>
    <row r="333" spans="1:38" x14ac:dyDescent="0.3">
      <c r="A333" t="s">
        <v>28</v>
      </c>
      <c r="B333" s="43">
        <v>35.76</v>
      </c>
      <c r="C333" s="43">
        <v>42.12</v>
      </c>
      <c r="D333" s="43">
        <v>54.67</v>
      </c>
      <c r="E333" s="43">
        <v>46.93</v>
      </c>
      <c r="F333" s="43">
        <v>38.94</v>
      </c>
      <c r="G333" s="43">
        <v>35.64</v>
      </c>
      <c r="H333" s="43">
        <v>61.12</v>
      </c>
      <c r="I333" s="43">
        <v>46.52</v>
      </c>
      <c r="J333" s="43">
        <v>41.79</v>
      </c>
      <c r="K333" s="43">
        <v>52.13</v>
      </c>
      <c r="L333" s="43">
        <v>58.46</v>
      </c>
      <c r="M333" s="43">
        <v>44.44</v>
      </c>
      <c r="N333" s="43">
        <v>36.090000000000003</v>
      </c>
      <c r="O333" s="43">
        <v>53.52</v>
      </c>
      <c r="P333" s="43">
        <v>49.39</v>
      </c>
      <c r="Q333" s="43">
        <v>51.7</v>
      </c>
      <c r="R333" s="43">
        <v>34.19</v>
      </c>
      <c r="S333" s="43">
        <v>31.72</v>
      </c>
      <c r="T333" s="43">
        <v>43.43</v>
      </c>
      <c r="U333" s="43">
        <v>33.729999999999997</v>
      </c>
      <c r="V333" s="43">
        <v>35.090000000000003</v>
      </c>
      <c r="W333" s="43">
        <v>27.35</v>
      </c>
      <c r="X333" s="43">
        <v>34.76</v>
      </c>
      <c r="Y333" s="43">
        <v>23.12</v>
      </c>
      <c r="Z333" s="43">
        <v>45.63</v>
      </c>
      <c r="AA333" s="43">
        <v>45.09</v>
      </c>
    </row>
    <row r="335" spans="1:38" x14ac:dyDescent="0.3">
      <c r="A335" t="s">
        <v>29</v>
      </c>
    </row>
    <row r="336" spans="1:38" x14ac:dyDescent="0.3">
      <c r="A336" t="s">
        <v>30</v>
      </c>
      <c r="B336" s="43">
        <v>100</v>
      </c>
      <c r="C336" s="43">
        <v>100</v>
      </c>
      <c r="D336" s="43">
        <v>100</v>
      </c>
      <c r="E336" s="43">
        <v>100</v>
      </c>
      <c r="F336" s="43">
        <v>100</v>
      </c>
      <c r="G336" s="43">
        <v>100</v>
      </c>
      <c r="H336" s="43">
        <v>100</v>
      </c>
      <c r="I336" s="43">
        <v>100</v>
      </c>
      <c r="J336" s="43">
        <v>100</v>
      </c>
      <c r="K336" s="43">
        <v>100</v>
      </c>
      <c r="L336" s="43">
        <v>100</v>
      </c>
      <c r="M336" s="43">
        <v>100</v>
      </c>
      <c r="N336" s="43">
        <v>100</v>
      </c>
      <c r="O336" s="43">
        <v>100</v>
      </c>
      <c r="P336" s="43">
        <v>100</v>
      </c>
      <c r="Q336" s="43">
        <v>100</v>
      </c>
      <c r="R336" s="43">
        <v>100</v>
      </c>
      <c r="S336" s="43">
        <v>100</v>
      </c>
      <c r="T336" s="43">
        <v>100</v>
      </c>
      <c r="U336" s="43">
        <v>100</v>
      </c>
      <c r="V336" s="43">
        <v>100</v>
      </c>
      <c r="W336" s="43">
        <v>100</v>
      </c>
      <c r="X336" s="43">
        <v>100</v>
      </c>
      <c r="Y336" s="43">
        <v>100</v>
      </c>
      <c r="Z336" s="43">
        <v>100</v>
      </c>
      <c r="AA336" s="43">
        <v>100</v>
      </c>
    </row>
    <row r="337" spans="1:38" x14ac:dyDescent="0.3">
      <c r="A337" t="s">
        <v>31</v>
      </c>
      <c r="B337" s="43">
        <v>59.65</v>
      </c>
      <c r="C337" s="43">
        <v>57.85</v>
      </c>
      <c r="D337" s="43">
        <v>55.69</v>
      </c>
      <c r="E337" s="43">
        <v>61.98</v>
      </c>
      <c r="F337" s="43">
        <v>60.11</v>
      </c>
      <c r="G337" s="43">
        <v>62.18</v>
      </c>
      <c r="H337" s="43">
        <v>58.72</v>
      </c>
      <c r="I337" s="43">
        <v>51.16</v>
      </c>
      <c r="J337" s="43">
        <v>57.69</v>
      </c>
      <c r="K337" s="43">
        <v>54.81</v>
      </c>
      <c r="L337" s="43">
        <v>59.31</v>
      </c>
      <c r="M337" s="43">
        <v>57.92</v>
      </c>
      <c r="N337" s="43">
        <v>61.68</v>
      </c>
      <c r="O337" s="43">
        <v>56.92</v>
      </c>
      <c r="P337" s="43">
        <v>53.05</v>
      </c>
      <c r="Q337" s="43">
        <v>48.34</v>
      </c>
      <c r="R337" s="43">
        <v>58.36</v>
      </c>
      <c r="S337" s="43">
        <v>60.59</v>
      </c>
      <c r="T337" s="43">
        <v>65.84</v>
      </c>
      <c r="U337" s="43">
        <v>59.76</v>
      </c>
      <c r="V337" s="43">
        <v>63.07</v>
      </c>
      <c r="W337" s="43">
        <v>60.73</v>
      </c>
      <c r="X337" s="43">
        <v>57.81</v>
      </c>
      <c r="Y337" s="43">
        <v>54.81</v>
      </c>
      <c r="Z337" s="43">
        <v>65.959999999999994</v>
      </c>
      <c r="AA337" s="43">
        <v>64.400000000000006</v>
      </c>
    </row>
    <row r="338" spans="1:38" x14ac:dyDescent="0.3">
      <c r="A338" t="s">
        <v>32</v>
      </c>
      <c r="B338" s="43">
        <v>11.2</v>
      </c>
      <c r="C338" s="43">
        <v>9.27</v>
      </c>
      <c r="D338" s="43">
        <v>6.35</v>
      </c>
      <c r="E338" s="43">
        <v>5.87</v>
      </c>
      <c r="F338" s="43">
        <v>6.41</v>
      </c>
      <c r="G338" s="43">
        <v>6.35</v>
      </c>
      <c r="H338" s="43">
        <v>8.4</v>
      </c>
      <c r="I338" s="43">
        <v>7.81</v>
      </c>
      <c r="J338" s="43">
        <v>8.2899999999999991</v>
      </c>
      <c r="K338" s="43">
        <v>8.5299999999999994</v>
      </c>
      <c r="L338" s="43">
        <v>2.96</v>
      </c>
      <c r="M338" s="43">
        <v>7.45</v>
      </c>
      <c r="N338" s="43">
        <v>5.0999999999999996</v>
      </c>
      <c r="O338" s="43">
        <v>9.82</v>
      </c>
      <c r="P338" s="43">
        <v>7.49</v>
      </c>
      <c r="Q338" s="43">
        <v>6.47</v>
      </c>
      <c r="R338" s="43">
        <v>6.26</v>
      </c>
      <c r="S338" s="43">
        <v>3.91</v>
      </c>
      <c r="T338" s="43">
        <v>4.5199999999999996</v>
      </c>
      <c r="U338" s="43">
        <v>5.63</v>
      </c>
      <c r="V338" s="43">
        <v>7.45</v>
      </c>
      <c r="W338" s="43">
        <v>4.6100000000000003</v>
      </c>
      <c r="X338" s="43">
        <v>10.16</v>
      </c>
      <c r="Y338" s="43">
        <v>7.05</v>
      </c>
      <c r="Z338" s="43">
        <v>6.03</v>
      </c>
      <c r="AA338" s="43">
        <v>4.03</v>
      </c>
    </row>
    <row r="339" spans="1:38" x14ac:dyDescent="0.3">
      <c r="A339" t="s">
        <v>33</v>
      </c>
      <c r="B339" s="43">
        <v>29.16</v>
      </c>
      <c r="C339" s="43">
        <v>32.880000000000003</v>
      </c>
      <c r="D339" s="43">
        <v>37.97</v>
      </c>
      <c r="E339" s="43">
        <v>32.15</v>
      </c>
      <c r="F339" s="43">
        <v>33.479999999999997</v>
      </c>
      <c r="G339" s="43">
        <v>31.47</v>
      </c>
      <c r="H339" s="43">
        <v>32.880000000000003</v>
      </c>
      <c r="I339" s="43">
        <v>41.03</v>
      </c>
      <c r="J339" s="43">
        <v>34.020000000000003</v>
      </c>
      <c r="K339" s="43">
        <v>36.67</v>
      </c>
      <c r="L339" s="43">
        <v>37.729999999999997</v>
      </c>
      <c r="M339" s="43">
        <v>34.630000000000003</v>
      </c>
      <c r="N339" s="43">
        <v>33.22</v>
      </c>
      <c r="O339" s="43">
        <v>33.26</v>
      </c>
      <c r="P339" s="43">
        <v>39.46</v>
      </c>
      <c r="Q339" s="43">
        <v>45.19</v>
      </c>
      <c r="R339" s="43">
        <v>35.380000000000003</v>
      </c>
      <c r="S339" s="43">
        <v>35.5</v>
      </c>
      <c r="T339" s="43">
        <v>29.64</v>
      </c>
      <c r="U339" s="43">
        <v>34.61</v>
      </c>
      <c r="V339" s="43">
        <v>29.48</v>
      </c>
      <c r="W339" s="43">
        <v>34.659999999999997</v>
      </c>
      <c r="X339" s="43">
        <v>32.03</v>
      </c>
      <c r="Y339" s="43">
        <v>38.14</v>
      </c>
      <c r="Z339" s="43">
        <v>28.01</v>
      </c>
      <c r="AA339" s="43">
        <v>31.57</v>
      </c>
    </row>
    <row r="341" spans="1:38" x14ac:dyDescent="0.3">
      <c r="A341" t="s">
        <v>34</v>
      </c>
    </row>
    <row r="342" spans="1:38" x14ac:dyDescent="0.3">
      <c r="A342" t="s">
        <v>30</v>
      </c>
      <c r="B342" s="43">
        <v>100</v>
      </c>
      <c r="C342" s="43">
        <v>100</v>
      </c>
      <c r="D342" s="43">
        <v>100</v>
      </c>
      <c r="E342" s="43">
        <v>100</v>
      </c>
      <c r="F342" s="43">
        <v>100</v>
      </c>
      <c r="G342" s="43">
        <v>100</v>
      </c>
      <c r="H342" s="43">
        <v>100</v>
      </c>
      <c r="I342" s="43">
        <v>100</v>
      </c>
      <c r="J342" s="43">
        <v>100</v>
      </c>
      <c r="K342" s="43">
        <v>100</v>
      </c>
      <c r="L342" s="43">
        <v>100</v>
      </c>
      <c r="M342" s="43">
        <v>100</v>
      </c>
      <c r="N342" s="43">
        <v>100</v>
      </c>
      <c r="O342" s="43">
        <v>100</v>
      </c>
      <c r="P342" s="43">
        <v>100</v>
      </c>
      <c r="Q342" s="43">
        <v>100</v>
      </c>
      <c r="R342" s="43">
        <v>100</v>
      </c>
      <c r="S342" s="43">
        <v>100</v>
      </c>
      <c r="T342" s="43">
        <v>100</v>
      </c>
      <c r="U342" s="43">
        <v>100</v>
      </c>
      <c r="V342" s="43">
        <v>100</v>
      </c>
      <c r="W342" s="43">
        <v>100</v>
      </c>
      <c r="X342" s="43">
        <v>100</v>
      </c>
      <c r="Y342" s="43">
        <v>100</v>
      </c>
      <c r="Z342" s="43">
        <v>100</v>
      </c>
      <c r="AA342" s="43">
        <v>100</v>
      </c>
    </row>
    <row r="343" spans="1:38" x14ac:dyDescent="0.3">
      <c r="A343" t="s">
        <v>31</v>
      </c>
      <c r="B343" s="43">
        <v>63.61</v>
      </c>
      <c r="C343" s="43">
        <v>56.09</v>
      </c>
      <c r="D343" s="43">
        <v>50</v>
      </c>
      <c r="E343" s="43">
        <v>62.22</v>
      </c>
      <c r="F343" s="43">
        <v>54.15</v>
      </c>
      <c r="G343" s="43">
        <v>56.36</v>
      </c>
      <c r="H343" s="43">
        <v>28.26</v>
      </c>
      <c r="I343" s="43">
        <v>41.55</v>
      </c>
      <c r="J343" s="43">
        <v>53.52</v>
      </c>
      <c r="K343" s="43">
        <v>60.55</v>
      </c>
      <c r="L343" s="43">
        <v>57.21</v>
      </c>
      <c r="M343" s="43">
        <v>42</v>
      </c>
      <c r="N343" s="43">
        <v>63.63</v>
      </c>
      <c r="O343" s="43">
        <v>67.12</v>
      </c>
      <c r="P343" s="43">
        <v>77.239999999999995</v>
      </c>
      <c r="Q343" s="43">
        <v>65.319999999999993</v>
      </c>
      <c r="R343" s="43">
        <v>61.46</v>
      </c>
      <c r="S343" s="43">
        <v>51.65</v>
      </c>
      <c r="T343" s="43">
        <v>59.5</v>
      </c>
      <c r="U343" s="43">
        <v>48.89</v>
      </c>
      <c r="V343" s="43">
        <v>61.02</v>
      </c>
      <c r="W343" s="43">
        <v>47.67</v>
      </c>
      <c r="X343" s="43">
        <v>63.09</v>
      </c>
      <c r="Y343" s="43">
        <v>64.760000000000005</v>
      </c>
      <c r="Z343" s="43">
        <v>71.16</v>
      </c>
      <c r="AA343" s="43">
        <v>54.75</v>
      </c>
    </row>
    <row r="344" spans="1:38" x14ac:dyDescent="0.3">
      <c r="A344" t="s">
        <v>32</v>
      </c>
      <c r="B344" s="43">
        <v>9.2799999999999994</v>
      </c>
      <c r="C344" s="43">
        <v>14.64</v>
      </c>
      <c r="D344" s="43">
        <v>21.72</v>
      </c>
      <c r="E344" s="43">
        <v>18.34</v>
      </c>
      <c r="F344" s="43">
        <v>12.46</v>
      </c>
      <c r="G344" s="43">
        <v>9.5</v>
      </c>
      <c r="H344" s="43">
        <v>18.809999999999999</v>
      </c>
      <c r="I344" s="43">
        <v>16.03</v>
      </c>
      <c r="J344" s="43">
        <v>2.52</v>
      </c>
      <c r="K344" s="43">
        <v>0</v>
      </c>
      <c r="L344" s="43">
        <v>2.5099999999999998</v>
      </c>
      <c r="M344" s="43">
        <v>3.01</v>
      </c>
      <c r="N344" s="43">
        <v>3.37</v>
      </c>
      <c r="O344" s="43">
        <v>2.09</v>
      </c>
      <c r="P344" s="43">
        <v>0</v>
      </c>
      <c r="Q344" s="43">
        <v>3.53</v>
      </c>
      <c r="R344" s="43">
        <v>9.35</v>
      </c>
      <c r="S344" s="43">
        <v>0</v>
      </c>
      <c r="T344" s="43">
        <v>3.42</v>
      </c>
      <c r="U344" s="43">
        <v>4.18</v>
      </c>
      <c r="V344" s="43">
        <v>1.74</v>
      </c>
      <c r="W344" s="43">
        <v>9.7799999999999994</v>
      </c>
      <c r="X344" s="43">
        <v>7.04</v>
      </c>
      <c r="Y344" s="43">
        <v>0</v>
      </c>
      <c r="Z344" s="43">
        <v>3.68</v>
      </c>
      <c r="AA344" s="43">
        <v>2.08</v>
      </c>
    </row>
    <row r="345" spans="1:38" x14ac:dyDescent="0.3">
      <c r="A345" t="s">
        <v>33</v>
      </c>
      <c r="B345" s="43">
        <v>27.11</v>
      </c>
      <c r="C345" s="43">
        <v>29.27</v>
      </c>
      <c r="D345" s="43">
        <v>28.28</v>
      </c>
      <c r="E345" s="43">
        <v>19.440000000000001</v>
      </c>
      <c r="F345" s="43">
        <v>33.39</v>
      </c>
      <c r="G345" s="43">
        <v>34.14</v>
      </c>
      <c r="H345" s="43">
        <v>52.92</v>
      </c>
      <c r="I345" s="43">
        <v>42.42</v>
      </c>
      <c r="J345" s="43">
        <v>43.97</v>
      </c>
      <c r="K345" s="43">
        <v>39.450000000000003</v>
      </c>
      <c r="L345" s="43">
        <v>40.29</v>
      </c>
      <c r="M345" s="43">
        <v>54.99</v>
      </c>
      <c r="N345" s="43">
        <v>33</v>
      </c>
      <c r="O345" s="43">
        <v>30.79</v>
      </c>
      <c r="P345" s="43">
        <v>22.76</v>
      </c>
      <c r="Q345" s="43">
        <v>31.15</v>
      </c>
      <c r="R345" s="43">
        <v>29.19</v>
      </c>
      <c r="S345" s="43">
        <v>48.35</v>
      </c>
      <c r="T345" s="43">
        <v>37.08</v>
      </c>
      <c r="U345" s="43">
        <v>46.93</v>
      </c>
      <c r="V345" s="43">
        <v>37.229999999999997</v>
      </c>
      <c r="W345" s="43">
        <v>42.55</v>
      </c>
      <c r="X345" s="43">
        <v>29.87</v>
      </c>
      <c r="Y345" s="43">
        <v>35.24</v>
      </c>
      <c r="Z345" s="43">
        <v>25.16</v>
      </c>
      <c r="AA345" s="43">
        <v>43.17</v>
      </c>
    </row>
    <row r="348" spans="1:38" x14ac:dyDescent="0.3">
      <c r="A348" t="s">
        <v>0</v>
      </c>
    </row>
    <row r="349" spans="1:38" x14ac:dyDescent="0.3">
      <c r="A349" t="s">
        <v>23</v>
      </c>
    </row>
    <row r="350" spans="1:38" x14ac:dyDescent="0.3">
      <c r="A350" t="s">
        <v>20</v>
      </c>
    </row>
    <row r="351" spans="1:38" x14ac:dyDescent="0.3">
      <c r="A351" t="s">
        <v>3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s="43" t="s">
        <v>87</v>
      </c>
      <c r="S351" s="1">
        <v>43983</v>
      </c>
      <c r="T351" s="1">
        <v>44013</v>
      </c>
      <c r="U351" s="1" t="s">
        <v>88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/>
      <c r="AC351" s="1"/>
      <c r="AD351" s="1"/>
      <c r="AE351" s="1"/>
      <c r="AF351" s="1"/>
      <c r="AG351" s="1"/>
      <c r="AH351" s="1"/>
      <c r="AI351" s="1"/>
      <c r="AJ351" s="1"/>
      <c r="AK351" s="47"/>
      <c r="AL351" s="1"/>
    </row>
    <row r="352" spans="1:38" x14ac:dyDescent="0.3">
      <c r="A352" t="s">
        <v>24</v>
      </c>
    </row>
    <row r="353" spans="1:27" x14ac:dyDescent="0.3">
      <c r="A353" t="s">
        <v>25</v>
      </c>
      <c r="B353" s="43">
        <v>100</v>
      </c>
      <c r="C353" s="43">
        <v>100</v>
      </c>
      <c r="D353" s="43">
        <v>100</v>
      </c>
      <c r="E353" s="43">
        <v>100</v>
      </c>
      <c r="F353" s="43">
        <v>100</v>
      </c>
      <c r="G353" s="43">
        <v>100</v>
      </c>
      <c r="H353" s="43">
        <v>100</v>
      </c>
      <c r="I353" s="43">
        <v>100</v>
      </c>
      <c r="J353" s="43">
        <v>100</v>
      </c>
      <c r="K353" s="43">
        <v>100</v>
      </c>
      <c r="L353" s="43">
        <v>100</v>
      </c>
      <c r="M353" s="43">
        <v>100</v>
      </c>
      <c r="N353" s="43">
        <v>100</v>
      </c>
      <c r="O353" s="43">
        <v>100</v>
      </c>
      <c r="P353" s="43">
        <v>100</v>
      </c>
      <c r="Q353" s="43">
        <v>100</v>
      </c>
      <c r="R353" s="43">
        <v>100</v>
      </c>
      <c r="S353" s="43">
        <v>100</v>
      </c>
      <c r="T353" s="43">
        <v>100</v>
      </c>
      <c r="U353" s="43">
        <v>100</v>
      </c>
      <c r="V353" s="43">
        <v>100</v>
      </c>
      <c r="W353" s="43">
        <v>100</v>
      </c>
      <c r="X353" s="43">
        <v>100</v>
      </c>
      <c r="Y353" s="43">
        <v>100</v>
      </c>
      <c r="Z353" s="43">
        <v>100</v>
      </c>
      <c r="AA353" s="43">
        <v>100</v>
      </c>
    </row>
    <row r="354" spans="1:27" x14ac:dyDescent="0.3">
      <c r="A354" t="s">
        <v>26</v>
      </c>
      <c r="B354" s="43">
        <v>36.92</v>
      </c>
      <c r="C354" s="43">
        <v>31.39</v>
      </c>
      <c r="D354" s="43">
        <v>36.25</v>
      </c>
      <c r="E354" s="43">
        <v>38.53</v>
      </c>
      <c r="F354" s="43">
        <v>39.65</v>
      </c>
      <c r="G354" s="43">
        <v>39.020000000000003</v>
      </c>
      <c r="H354" s="43">
        <v>38.53</v>
      </c>
      <c r="I354" s="43">
        <v>31.46</v>
      </c>
      <c r="J354" s="43">
        <v>37.57</v>
      </c>
      <c r="K354" s="43">
        <v>43.57</v>
      </c>
      <c r="L354" s="43">
        <v>35.979999999999997</v>
      </c>
      <c r="M354" s="43">
        <v>40.92</v>
      </c>
      <c r="N354" s="43">
        <v>36.4</v>
      </c>
      <c r="O354" s="43">
        <v>42.31</v>
      </c>
      <c r="P354" s="43">
        <v>38.53</v>
      </c>
      <c r="Q354" s="43">
        <v>41.02</v>
      </c>
      <c r="R354" s="43">
        <v>43.49</v>
      </c>
      <c r="S354" s="43">
        <v>37.659999999999997</v>
      </c>
      <c r="T354" s="43">
        <v>41.21</v>
      </c>
      <c r="U354" s="43">
        <v>38.21</v>
      </c>
      <c r="V354" s="43">
        <v>41.82</v>
      </c>
      <c r="W354" s="43">
        <v>41.64</v>
      </c>
      <c r="X354" s="43">
        <v>39.99</v>
      </c>
      <c r="Y354" s="43">
        <v>50.67</v>
      </c>
      <c r="Z354" s="43">
        <v>41.89</v>
      </c>
      <c r="AA354" s="43">
        <v>43.63</v>
      </c>
    </row>
    <row r="355" spans="1:27" x14ac:dyDescent="0.3">
      <c r="A355" t="s">
        <v>27</v>
      </c>
      <c r="B355" s="43">
        <v>19.64</v>
      </c>
      <c r="C355" s="43">
        <v>20.170000000000002</v>
      </c>
      <c r="D355" s="43">
        <v>18.059999999999999</v>
      </c>
      <c r="E355" s="43">
        <v>19.579999999999998</v>
      </c>
      <c r="F355" s="43">
        <v>12.01</v>
      </c>
      <c r="G355" s="43">
        <v>17.55</v>
      </c>
      <c r="H355" s="43">
        <v>16.420000000000002</v>
      </c>
      <c r="I355" s="43">
        <v>24.91</v>
      </c>
      <c r="J355" s="43">
        <v>19.89</v>
      </c>
      <c r="K355" s="43">
        <v>18.38</v>
      </c>
      <c r="L355" s="43">
        <v>24.69</v>
      </c>
      <c r="M355" s="43">
        <v>19.600000000000001</v>
      </c>
      <c r="N355" s="43">
        <v>23.1</v>
      </c>
      <c r="O355" s="43">
        <v>19.78</v>
      </c>
      <c r="P355" s="43">
        <v>18.45</v>
      </c>
      <c r="Q355" s="43">
        <v>12.78</v>
      </c>
      <c r="R355" s="43">
        <v>14.55</v>
      </c>
      <c r="S355" s="43">
        <v>21.16</v>
      </c>
      <c r="T355" s="43">
        <v>16.07</v>
      </c>
      <c r="U355" s="43">
        <v>16.059999999999999</v>
      </c>
      <c r="V355" s="43">
        <v>19.8</v>
      </c>
      <c r="W355" s="43">
        <v>18.329999999999998</v>
      </c>
      <c r="X355" s="43">
        <v>25.43</v>
      </c>
      <c r="Y355" s="43">
        <v>15.35</v>
      </c>
      <c r="Z355" s="43">
        <v>18.77</v>
      </c>
      <c r="AA355" s="43">
        <v>19.54</v>
      </c>
    </row>
    <row r="356" spans="1:27" x14ac:dyDescent="0.3">
      <c r="A356" t="s">
        <v>28</v>
      </c>
      <c r="B356" s="43">
        <v>43.43</v>
      </c>
      <c r="C356" s="43">
        <v>48.44</v>
      </c>
      <c r="D356" s="43">
        <v>45.69</v>
      </c>
      <c r="E356" s="43">
        <v>41.89</v>
      </c>
      <c r="F356" s="43">
        <v>48.34</v>
      </c>
      <c r="G356" s="43">
        <v>43.43</v>
      </c>
      <c r="H356" s="43">
        <v>45.04</v>
      </c>
      <c r="I356" s="43">
        <v>43.63</v>
      </c>
      <c r="J356" s="43">
        <v>42.54</v>
      </c>
      <c r="K356" s="43">
        <v>38.049999999999997</v>
      </c>
      <c r="L356" s="43">
        <v>39.33</v>
      </c>
      <c r="M356" s="43">
        <v>39.479999999999997</v>
      </c>
      <c r="N356" s="43">
        <v>40.5</v>
      </c>
      <c r="O356" s="43">
        <v>37.909999999999997</v>
      </c>
      <c r="P356" s="43">
        <v>43.02</v>
      </c>
      <c r="Q356" s="43">
        <v>46.21</v>
      </c>
      <c r="R356" s="43">
        <v>41.96</v>
      </c>
      <c r="S356" s="43">
        <v>41.18</v>
      </c>
      <c r="T356" s="43">
        <v>42.71</v>
      </c>
      <c r="U356" s="43">
        <v>45.73</v>
      </c>
      <c r="V356" s="43">
        <v>38.39</v>
      </c>
      <c r="W356" s="43">
        <v>40.04</v>
      </c>
      <c r="X356" s="43">
        <v>34.590000000000003</v>
      </c>
      <c r="Y356" s="43">
        <v>33.99</v>
      </c>
      <c r="Z356" s="43">
        <v>39.340000000000003</v>
      </c>
      <c r="AA356" s="43">
        <v>36.83</v>
      </c>
    </row>
    <row r="358" spans="1:27" x14ac:dyDescent="0.3">
      <c r="A358" t="s">
        <v>29</v>
      </c>
    </row>
    <row r="359" spans="1:27" x14ac:dyDescent="0.3">
      <c r="A359" t="s">
        <v>30</v>
      </c>
      <c r="B359" s="43">
        <v>100</v>
      </c>
      <c r="C359" s="43">
        <v>100</v>
      </c>
      <c r="D359" s="43">
        <v>100</v>
      </c>
      <c r="E359" s="43">
        <v>100</v>
      </c>
      <c r="F359" s="43">
        <v>100</v>
      </c>
      <c r="G359" s="43">
        <v>100</v>
      </c>
      <c r="H359" s="43">
        <v>100</v>
      </c>
      <c r="I359" s="43">
        <v>100</v>
      </c>
      <c r="J359" s="43">
        <v>100</v>
      </c>
      <c r="K359" s="43">
        <v>100</v>
      </c>
      <c r="L359" s="43">
        <v>100</v>
      </c>
      <c r="M359" s="43">
        <v>100</v>
      </c>
      <c r="N359" s="43">
        <v>100</v>
      </c>
      <c r="O359" s="43">
        <v>100</v>
      </c>
      <c r="P359" s="43">
        <v>100</v>
      </c>
      <c r="Q359" s="43">
        <v>100</v>
      </c>
      <c r="R359" s="43">
        <v>100</v>
      </c>
      <c r="S359" s="43">
        <v>100</v>
      </c>
      <c r="T359" s="43">
        <v>100</v>
      </c>
      <c r="U359" s="43">
        <v>100</v>
      </c>
      <c r="V359" s="43">
        <v>100</v>
      </c>
      <c r="W359" s="43">
        <v>100</v>
      </c>
      <c r="X359" s="43">
        <v>100</v>
      </c>
      <c r="Y359" s="43">
        <v>100</v>
      </c>
      <c r="Z359" s="43">
        <v>100</v>
      </c>
      <c r="AA359" s="43">
        <v>100</v>
      </c>
    </row>
    <row r="360" spans="1:27" x14ac:dyDescent="0.3">
      <c r="A360" t="s">
        <v>31</v>
      </c>
      <c r="B360" s="43">
        <v>56.15</v>
      </c>
      <c r="C360" s="43">
        <v>57.66</v>
      </c>
      <c r="D360" s="43">
        <v>49.99</v>
      </c>
      <c r="E360" s="43">
        <v>51.31</v>
      </c>
      <c r="F360" s="43">
        <v>54.62</v>
      </c>
      <c r="G360" s="43">
        <v>51.33</v>
      </c>
      <c r="H360" s="43">
        <v>50.98</v>
      </c>
      <c r="I360" s="43">
        <v>51.39</v>
      </c>
      <c r="J360" s="43">
        <v>52.86</v>
      </c>
      <c r="K360" s="43">
        <v>48.54</v>
      </c>
      <c r="L360" s="43">
        <v>51.02</v>
      </c>
      <c r="M360" s="43">
        <v>51.62</v>
      </c>
      <c r="N360" s="43">
        <v>54.27</v>
      </c>
      <c r="O360" s="43">
        <v>51.3</v>
      </c>
      <c r="P360" s="43">
        <v>57.57</v>
      </c>
      <c r="Q360" s="43">
        <v>53.54</v>
      </c>
      <c r="R360" s="43">
        <v>56.67</v>
      </c>
      <c r="S360" s="43">
        <v>53.92</v>
      </c>
      <c r="T360" s="43">
        <v>58.25</v>
      </c>
      <c r="U360" s="43">
        <v>59.14</v>
      </c>
      <c r="V360" s="43">
        <v>58.11</v>
      </c>
      <c r="W360" s="43">
        <v>55.02</v>
      </c>
      <c r="X360" s="43">
        <v>55.43</v>
      </c>
      <c r="Y360" s="43">
        <v>55.85</v>
      </c>
      <c r="Z360" s="43">
        <v>59.89</v>
      </c>
      <c r="AA360" s="43">
        <v>56.05</v>
      </c>
    </row>
    <row r="361" spans="1:27" x14ac:dyDescent="0.3">
      <c r="A361" t="s">
        <v>32</v>
      </c>
      <c r="B361" s="43">
        <v>6.2</v>
      </c>
      <c r="C361" s="43">
        <v>5.05</v>
      </c>
      <c r="D361" s="43">
        <v>6.42</v>
      </c>
      <c r="E361" s="43">
        <v>7.85</v>
      </c>
      <c r="F361" s="43">
        <v>7.39</v>
      </c>
      <c r="G361" s="43">
        <v>5.41</v>
      </c>
      <c r="H361" s="43">
        <v>9.7100000000000009</v>
      </c>
      <c r="I361" s="43">
        <v>7.51</v>
      </c>
      <c r="J361" s="43">
        <v>7.35</v>
      </c>
      <c r="K361" s="43">
        <v>11.96</v>
      </c>
      <c r="L361" s="43">
        <v>9.56</v>
      </c>
      <c r="M361" s="43">
        <v>7.79</v>
      </c>
      <c r="N361" s="43">
        <v>6.56</v>
      </c>
      <c r="O361" s="43">
        <v>11.13</v>
      </c>
      <c r="P361" s="43">
        <v>4.58</v>
      </c>
      <c r="Q361" s="43">
        <v>5.1100000000000003</v>
      </c>
      <c r="R361" s="43">
        <v>7.22</v>
      </c>
      <c r="S361" s="43">
        <v>6.68</v>
      </c>
      <c r="T361" s="43">
        <v>6.48</v>
      </c>
      <c r="U361" s="43">
        <v>8.73</v>
      </c>
      <c r="V361" s="43">
        <v>7.51</v>
      </c>
      <c r="W361" s="43">
        <v>9.4600000000000009</v>
      </c>
      <c r="X361" s="43">
        <v>9.5500000000000007</v>
      </c>
      <c r="Y361" s="43">
        <v>9.14</v>
      </c>
      <c r="Z361" s="43">
        <v>5.83</v>
      </c>
      <c r="AA361" s="43">
        <v>7.79</v>
      </c>
    </row>
    <row r="362" spans="1:27" x14ac:dyDescent="0.3">
      <c r="A362" t="s">
        <v>33</v>
      </c>
      <c r="B362" s="43">
        <v>37.65</v>
      </c>
      <c r="C362" s="43">
        <v>37.29</v>
      </c>
      <c r="D362" s="43">
        <v>43.59</v>
      </c>
      <c r="E362" s="43">
        <v>40.85</v>
      </c>
      <c r="F362" s="43">
        <v>37.99</v>
      </c>
      <c r="G362" s="43">
        <v>43.26</v>
      </c>
      <c r="H362" s="43">
        <v>39.32</v>
      </c>
      <c r="I362" s="43">
        <v>41.1</v>
      </c>
      <c r="J362" s="43">
        <v>39.79</v>
      </c>
      <c r="K362" s="43">
        <v>39.5</v>
      </c>
      <c r="L362" s="43">
        <v>39.43</v>
      </c>
      <c r="M362" s="43">
        <v>40.590000000000003</v>
      </c>
      <c r="N362" s="43">
        <v>39.159999999999997</v>
      </c>
      <c r="O362" s="43">
        <v>37.58</v>
      </c>
      <c r="P362" s="43">
        <v>37.85</v>
      </c>
      <c r="Q362" s="43">
        <v>41.36</v>
      </c>
      <c r="R362" s="43">
        <v>36.11</v>
      </c>
      <c r="S362" s="43">
        <v>39.4</v>
      </c>
      <c r="T362" s="43">
        <v>35.270000000000003</v>
      </c>
      <c r="U362" s="43">
        <v>32.119999999999997</v>
      </c>
      <c r="V362" s="43">
        <v>34.380000000000003</v>
      </c>
      <c r="W362" s="43">
        <v>35.51</v>
      </c>
      <c r="X362" s="43">
        <v>35.020000000000003</v>
      </c>
      <c r="Y362" s="43">
        <v>35.01</v>
      </c>
      <c r="Z362" s="43">
        <v>34.28</v>
      </c>
      <c r="AA362" s="43">
        <v>36.159999999999997</v>
      </c>
    </row>
    <row r="364" spans="1:27" x14ac:dyDescent="0.3">
      <c r="A364" t="s">
        <v>34</v>
      </c>
    </row>
    <row r="365" spans="1:27" x14ac:dyDescent="0.3">
      <c r="A365" t="s">
        <v>30</v>
      </c>
      <c r="B365" s="43">
        <v>100</v>
      </c>
      <c r="C365" s="43">
        <v>100</v>
      </c>
      <c r="D365" s="43">
        <v>100</v>
      </c>
      <c r="E365" s="43">
        <v>100</v>
      </c>
      <c r="F365" s="43">
        <v>100</v>
      </c>
      <c r="G365" s="43">
        <v>100</v>
      </c>
      <c r="H365" s="43">
        <v>100</v>
      </c>
      <c r="I365" s="43">
        <v>100</v>
      </c>
      <c r="J365" s="43">
        <v>100</v>
      </c>
      <c r="K365" s="43">
        <v>100</v>
      </c>
      <c r="L365" s="43">
        <v>100</v>
      </c>
      <c r="M365" s="43">
        <v>100</v>
      </c>
      <c r="N365" s="43">
        <v>100</v>
      </c>
      <c r="O365" s="43">
        <v>100</v>
      </c>
      <c r="P365" s="43">
        <v>100</v>
      </c>
      <c r="Q365" s="43">
        <v>100</v>
      </c>
      <c r="R365" s="43">
        <v>100</v>
      </c>
      <c r="S365" s="43">
        <v>100</v>
      </c>
      <c r="T365" s="43">
        <v>100</v>
      </c>
      <c r="U365" s="43">
        <v>100</v>
      </c>
      <c r="V365" s="43">
        <v>100</v>
      </c>
      <c r="W365" s="43">
        <v>100</v>
      </c>
      <c r="X365" s="43">
        <v>100</v>
      </c>
      <c r="Y365" s="43">
        <v>100</v>
      </c>
      <c r="Z365" s="43">
        <v>100</v>
      </c>
      <c r="AA365" s="43">
        <v>100</v>
      </c>
    </row>
    <row r="366" spans="1:27" x14ac:dyDescent="0.3">
      <c r="A366" t="s">
        <v>31</v>
      </c>
      <c r="B366" s="43">
        <v>54.78</v>
      </c>
      <c r="C366" s="43">
        <v>51.54</v>
      </c>
      <c r="D366" s="43">
        <v>51.77</v>
      </c>
      <c r="E366" s="43">
        <v>51.13</v>
      </c>
      <c r="F366" s="43">
        <v>51.54</v>
      </c>
      <c r="G366" s="43">
        <v>56.83</v>
      </c>
      <c r="H366" s="43">
        <v>51.21</v>
      </c>
      <c r="I366" s="43">
        <v>51.39</v>
      </c>
      <c r="J366" s="43">
        <v>57.14</v>
      </c>
      <c r="K366" s="43">
        <v>42.26</v>
      </c>
      <c r="L366" s="43">
        <v>60.24</v>
      </c>
      <c r="M366" s="43">
        <v>54.26</v>
      </c>
      <c r="N366" s="43">
        <v>44.16</v>
      </c>
      <c r="O366" s="43">
        <v>57.77</v>
      </c>
      <c r="P366" s="43">
        <v>65.39</v>
      </c>
      <c r="Q366" s="43">
        <v>61.97</v>
      </c>
      <c r="R366" s="43">
        <v>55.33</v>
      </c>
      <c r="S366" s="43">
        <v>55.6</v>
      </c>
      <c r="T366" s="43">
        <v>61.41</v>
      </c>
      <c r="U366" s="43">
        <v>50.35</v>
      </c>
      <c r="V366" s="43">
        <v>53.82</v>
      </c>
      <c r="W366" s="43">
        <v>57.18</v>
      </c>
      <c r="X366" s="43">
        <v>58.11</v>
      </c>
      <c r="Y366" s="43">
        <v>52.45</v>
      </c>
      <c r="Z366" s="43">
        <v>42.04</v>
      </c>
      <c r="AA366" s="43">
        <v>58.84</v>
      </c>
    </row>
    <row r="367" spans="1:27" x14ac:dyDescent="0.3">
      <c r="A367" t="s">
        <v>32</v>
      </c>
      <c r="B367" s="43">
        <v>5.15</v>
      </c>
      <c r="C367" s="43">
        <v>7.39</v>
      </c>
      <c r="D367" s="43">
        <v>8.94</v>
      </c>
      <c r="E367" s="43">
        <v>8.14</v>
      </c>
      <c r="F367" s="43">
        <v>14.37</v>
      </c>
      <c r="G367" s="43">
        <v>7.99</v>
      </c>
      <c r="H367" s="43">
        <v>7.09</v>
      </c>
      <c r="I367" s="43">
        <v>5.97</v>
      </c>
      <c r="J367" s="43">
        <v>12.18</v>
      </c>
      <c r="K367" s="43">
        <v>13.56</v>
      </c>
      <c r="L367" s="43">
        <v>6.97</v>
      </c>
      <c r="M367" s="43">
        <v>3.73</v>
      </c>
      <c r="N367" s="43">
        <v>14.27</v>
      </c>
      <c r="O367" s="43">
        <v>5.75</v>
      </c>
      <c r="P367" s="43">
        <v>5.92</v>
      </c>
      <c r="Q367" s="43">
        <v>1.91</v>
      </c>
      <c r="R367" s="43">
        <v>9.59</v>
      </c>
      <c r="S367" s="43">
        <v>6.07</v>
      </c>
      <c r="T367" s="43">
        <v>8.32</v>
      </c>
      <c r="U367" s="43">
        <v>20.67</v>
      </c>
      <c r="V367" s="43">
        <v>17.920000000000002</v>
      </c>
      <c r="W367" s="43">
        <v>8.31</v>
      </c>
      <c r="X367" s="43">
        <v>4.93</v>
      </c>
      <c r="Y367" s="43">
        <v>14.56</v>
      </c>
      <c r="Z367" s="43">
        <v>16.2</v>
      </c>
      <c r="AA367" s="43">
        <v>3.86</v>
      </c>
    </row>
    <row r="368" spans="1:27" x14ac:dyDescent="0.3">
      <c r="A368" t="s">
        <v>33</v>
      </c>
      <c r="B368" s="43">
        <v>40.07</v>
      </c>
      <c r="C368" s="43">
        <v>41.07</v>
      </c>
      <c r="D368" s="43">
        <v>39.29</v>
      </c>
      <c r="E368" s="43">
        <v>40.729999999999997</v>
      </c>
      <c r="F368" s="43">
        <v>34.090000000000003</v>
      </c>
      <c r="G368" s="43">
        <v>35.18</v>
      </c>
      <c r="H368" s="43">
        <v>41.7</v>
      </c>
      <c r="I368" s="43">
        <v>42.64</v>
      </c>
      <c r="J368" s="43">
        <v>30.68</v>
      </c>
      <c r="K368" s="43">
        <v>44.19</v>
      </c>
      <c r="L368" s="43">
        <v>32.79</v>
      </c>
      <c r="M368" s="43">
        <v>42.02</v>
      </c>
      <c r="N368" s="43">
        <v>41.57</v>
      </c>
      <c r="O368" s="43">
        <v>36.47</v>
      </c>
      <c r="P368" s="43">
        <v>28.69</v>
      </c>
      <c r="Q368" s="43">
        <v>36.119999999999997</v>
      </c>
      <c r="R368" s="43">
        <v>35.08</v>
      </c>
      <c r="S368" s="43">
        <v>38.33</v>
      </c>
      <c r="T368" s="43">
        <v>30.27</v>
      </c>
      <c r="U368" s="43">
        <v>28.98</v>
      </c>
      <c r="V368" s="43">
        <v>28.26</v>
      </c>
      <c r="W368" s="43">
        <v>34.520000000000003</v>
      </c>
      <c r="X368" s="43">
        <v>36.96</v>
      </c>
      <c r="Y368" s="43">
        <v>32.99</v>
      </c>
      <c r="Z368" s="43">
        <v>41.76</v>
      </c>
      <c r="AA368" s="43">
        <v>37.299999999999997</v>
      </c>
    </row>
    <row r="371" spans="1:38" x14ac:dyDescent="0.3">
      <c r="A371" t="s">
        <v>0</v>
      </c>
    </row>
    <row r="372" spans="1:38" x14ac:dyDescent="0.3">
      <c r="A372" t="s">
        <v>23</v>
      </c>
    </row>
    <row r="373" spans="1:38" x14ac:dyDescent="0.3">
      <c r="A373" t="s">
        <v>21</v>
      </c>
    </row>
    <row r="374" spans="1:38" x14ac:dyDescent="0.3">
      <c r="A374" t="s">
        <v>3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s="43" t="s">
        <v>87</v>
      </c>
      <c r="S374" s="1">
        <v>43983</v>
      </c>
      <c r="T374" s="1">
        <v>44013</v>
      </c>
      <c r="U374" s="1" t="s">
        <v>88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/>
      <c r="AC374" s="1"/>
      <c r="AD374" s="1"/>
      <c r="AE374" s="1"/>
      <c r="AF374" s="1"/>
      <c r="AG374" s="1"/>
      <c r="AH374" s="1"/>
      <c r="AI374" s="1"/>
      <c r="AJ374" s="1"/>
      <c r="AK374" s="47"/>
      <c r="AL374" s="1"/>
    </row>
    <row r="375" spans="1:38" x14ac:dyDescent="0.3">
      <c r="A375" t="s">
        <v>24</v>
      </c>
    </row>
    <row r="376" spans="1:38" x14ac:dyDescent="0.3">
      <c r="A376" t="s">
        <v>25</v>
      </c>
      <c r="B376" s="43">
        <v>100</v>
      </c>
      <c r="C376" s="43">
        <v>100</v>
      </c>
      <c r="D376" s="43">
        <v>100</v>
      </c>
      <c r="E376" s="43">
        <v>100</v>
      </c>
      <c r="F376" s="43">
        <v>100</v>
      </c>
      <c r="G376" s="43">
        <v>100</v>
      </c>
      <c r="H376" s="43">
        <v>100</v>
      </c>
      <c r="I376" s="43">
        <v>100</v>
      </c>
      <c r="J376" s="43">
        <v>100</v>
      </c>
      <c r="K376" s="43">
        <v>100</v>
      </c>
      <c r="L376" s="43">
        <v>100</v>
      </c>
      <c r="M376" s="43">
        <v>100</v>
      </c>
      <c r="N376" s="43">
        <v>100</v>
      </c>
      <c r="O376" s="43">
        <v>100</v>
      </c>
      <c r="P376" s="43">
        <v>100</v>
      </c>
      <c r="Q376" s="43">
        <v>100</v>
      </c>
      <c r="R376" s="43">
        <v>100</v>
      </c>
      <c r="S376" s="43">
        <v>100</v>
      </c>
      <c r="T376" s="43">
        <v>100</v>
      </c>
      <c r="U376" s="43">
        <v>100</v>
      </c>
      <c r="V376" s="43">
        <v>100</v>
      </c>
      <c r="W376" s="43">
        <v>100</v>
      </c>
      <c r="X376" s="43">
        <v>100</v>
      </c>
      <c r="Y376" s="43">
        <v>100</v>
      </c>
      <c r="Z376" s="43">
        <v>100</v>
      </c>
      <c r="AA376" s="43">
        <v>100</v>
      </c>
    </row>
    <row r="377" spans="1:38" x14ac:dyDescent="0.3">
      <c r="A377" t="s">
        <v>26</v>
      </c>
      <c r="B377" s="43">
        <v>46.91</v>
      </c>
      <c r="C377" s="43">
        <v>50.17</v>
      </c>
      <c r="D377" s="43">
        <v>48.9</v>
      </c>
      <c r="E377" s="43">
        <v>53.37</v>
      </c>
      <c r="F377" s="43">
        <v>52.22</v>
      </c>
      <c r="G377" s="43">
        <v>51.47</v>
      </c>
      <c r="H377" s="43">
        <v>47.59</v>
      </c>
      <c r="I377" s="43">
        <v>48.66</v>
      </c>
      <c r="J377" s="43">
        <v>44.78</v>
      </c>
      <c r="K377" s="43">
        <v>52.22</v>
      </c>
      <c r="L377" s="43">
        <v>58.77</v>
      </c>
      <c r="M377" s="43">
        <v>56.31</v>
      </c>
      <c r="N377" s="43">
        <v>48.68</v>
      </c>
      <c r="O377" s="43">
        <v>53.12</v>
      </c>
      <c r="P377" s="43">
        <v>51.98</v>
      </c>
      <c r="Q377" s="43">
        <v>52.85</v>
      </c>
      <c r="R377" s="43">
        <v>54.92</v>
      </c>
      <c r="S377" s="43">
        <v>58.63</v>
      </c>
      <c r="T377" s="43">
        <v>52.9</v>
      </c>
      <c r="U377" s="43">
        <v>53.29</v>
      </c>
      <c r="V377" s="43">
        <v>59.85</v>
      </c>
      <c r="W377" s="43">
        <v>54.52</v>
      </c>
      <c r="X377" s="43">
        <v>58.89</v>
      </c>
      <c r="Y377" s="43">
        <v>59.83</v>
      </c>
      <c r="Z377" s="43">
        <v>53.25</v>
      </c>
      <c r="AA377" s="43">
        <v>56.6</v>
      </c>
    </row>
    <row r="378" spans="1:38" x14ac:dyDescent="0.3">
      <c r="A378" t="s">
        <v>27</v>
      </c>
      <c r="B378" s="43">
        <v>11.57</v>
      </c>
      <c r="C378" s="43">
        <v>12.62</v>
      </c>
      <c r="D378" s="43">
        <v>10.6</v>
      </c>
      <c r="E378" s="43">
        <v>10.44</v>
      </c>
      <c r="F378" s="43">
        <v>12.4</v>
      </c>
      <c r="G378" s="43">
        <v>11.56</v>
      </c>
      <c r="H378" s="43">
        <v>15.39</v>
      </c>
      <c r="I378" s="43">
        <v>7.83</v>
      </c>
      <c r="J378" s="43">
        <v>18.47</v>
      </c>
      <c r="K378" s="43">
        <v>11.7</v>
      </c>
      <c r="L378" s="43">
        <v>5.78</v>
      </c>
      <c r="M378" s="43">
        <v>9.93</v>
      </c>
      <c r="N378" s="43">
        <v>14.79</v>
      </c>
      <c r="O378" s="43">
        <v>15.17</v>
      </c>
      <c r="P378" s="43">
        <v>9.43</v>
      </c>
      <c r="Q378" s="43">
        <v>7.12</v>
      </c>
      <c r="R378" s="43">
        <v>6.73</v>
      </c>
      <c r="S378" s="43">
        <v>8.36</v>
      </c>
      <c r="T378" s="43">
        <v>11.19</v>
      </c>
      <c r="U378" s="43">
        <v>12.79</v>
      </c>
      <c r="V378" s="43">
        <v>9.76</v>
      </c>
      <c r="W378" s="43">
        <v>13.15</v>
      </c>
      <c r="X378" s="43">
        <v>8.17</v>
      </c>
      <c r="Y378" s="43">
        <v>6.25</v>
      </c>
      <c r="Z378" s="43">
        <v>12.27</v>
      </c>
      <c r="AA378" s="43">
        <v>7.98</v>
      </c>
    </row>
    <row r="379" spans="1:38" x14ac:dyDescent="0.3">
      <c r="A379" t="s">
        <v>28</v>
      </c>
      <c r="B379" s="43">
        <v>41.52</v>
      </c>
      <c r="C379" s="43">
        <v>37.21</v>
      </c>
      <c r="D379" s="43">
        <v>40.51</v>
      </c>
      <c r="E379" s="43">
        <v>36.18</v>
      </c>
      <c r="F379" s="43">
        <v>35.380000000000003</v>
      </c>
      <c r="G379" s="43">
        <v>36.97</v>
      </c>
      <c r="H379" s="43">
        <v>37.020000000000003</v>
      </c>
      <c r="I379" s="43">
        <v>43.5</v>
      </c>
      <c r="J379" s="43">
        <v>36.75</v>
      </c>
      <c r="K379" s="43">
        <v>36.08</v>
      </c>
      <c r="L379" s="43">
        <v>35.450000000000003</v>
      </c>
      <c r="M379" s="43">
        <v>33.76</v>
      </c>
      <c r="N379" s="43">
        <v>36.53</v>
      </c>
      <c r="O379" s="43">
        <v>31.7</v>
      </c>
      <c r="P379" s="43">
        <v>38.590000000000003</v>
      </c>
      <c r="Q379" s="43">
        <v>40.03</v>
      </c>
      <c r="R379" s="43">
        <v>38.35</v>
      </c>
      <c r="S379" s="43">
        <v>33.01</v>
      </c>
      <c r="T379" s="43">
        <v>35.9</v>
      </c>
      <c r="U379" s="43">
        <v>33.92</v>
      </c>
      <c r="V379" s="43">
        <v>30.39</v>
      </c>
      <c r="W379" s="43">
        <v>32.33</v>
      </c>
      <c r="X379" s="43">
        <v>32.950000000000003</v>
      </c>
      <c r="Y379" s="43">
        <v>33.92</v>
      </c>
      <c r="Z379" s="43">
        <v>34.479999999999997</v>
      </c>
      <c r="AA379" s="43">
        <v>35.42</v>
      </c>
    </row>
    <row r="381" spans="1:38" x14ac:dyDescent="0.3">
      <c r="A381" t="s">
        <v>29</v>
      </c>
    </row>
    <row r="382" spans="1:38" x14ac:dyDescent="0.3">
      <c r="A382" t="s">
        <v>30</v>
      </c>
      <c r="B382" s="43">
        <v>100</v>
      </c>
      <c r="C382" s="43">
        <v>100</v>
      </c>
      <c r="D382" s="43">
        <v>100</v>
      </c>
      <c r="E382" s="43">
        <v>100</v>
      </c>
      <c r="F382" s="43">
        <v>100</v>
      </c>
      <c r="G382" s="43">
        <v>100</v>
      </c>
      <c r="H382" s="43">
        <v>100</v>
      </c>
      <c r="I382" s="43">
        <v>100</v>
      </c>
      <c r="J382" s="43">
        <v>100</v>
      </c>
      <c r="K382" s="43">
        <v>100</v>
      </c>
      <c r="L382" s="43">
        <v>100</v>
      </c>
      <c r="M382" s="43">
        <v>100</v>
      </c>
      <c r="N382" s="43">
        <v>100</v>
      </c>
      <c r="O382" s="43">
        <v>100</v>
      </c>
      <c r="P382" s="43">
        <v>100</v>
      </c>
      <c r="Q382" s="43">
        <v>100</v>
      </c>
      <c r="R382" s="43">
        <v>100</v>
      </c>
      <c r="S382" s="43">
        <v>100</v>
      </c>
      <c r="T382" s="43">
        <v>100</v>
      </c>
      <c r="U382" s="43">
        <v>100</v>
      </c>
      <c r="V382" s="43">
        <v>100</v>
      </c>
      <c r="W382" s="43">
        <v>100</v>
      </c>
      <c r="X382" s="43">
        <v>100</v>
      </c>
      <c r="Y382" s="43">
        <v>100</v>
      </c>
      <c r="Z382" s="43">
        <v>100</v>
      </c>
      <c r="AA382" s="43">
        <v>100</v>
      </c>
    </row>
    <row r="383" spans="1:38" x14ac:dyDescent="0.3">
      <c r="A383" t="s">
        <v>31</v>
      </c>
      <c r="B383" s="43">
        <v>58.75</v>
      </c>
      <c r="C383" s="43">
        <v>56.09</v>
      </c>
      <c r="D383" s="43">
        <v>57.59</v>
      </c>
      <c r="E383" s="43">
        <v>59.68</v>
      </c>
      <c r="F383" s="43">
        <v>63.64</v>
      </c>
      <c r="G383" s="43">
        <v>58.35</v>
      </c>
      <c r="H383" s="43">
        <v>58.8</v>
      </c>
      <c r="I383" s="43">
        <v>58.05</v>
      </c>
      <c r="J383" s="43">
        <v>56.66</v>
      </c>
      <c r="K383" s="43">
        <v>55.54</v>
      </c>
      <c r="L383" s="43">
        <v>57.54</v>
      </c>
      <c r="M383" s="43">
        <v>58.81</v>
      </c>
      <c r="N383" s="43">
        <v>56.49</v>
      </c>
      <c r="O383" s="43">
        <v>57.09</v>
      </c>
      <c r="P383" s="43">
        <v>58.98</v>
      </c>
      <c r="Q383" s="43">
        <v>60.95</v>
      </c>
      <c r="R383" s="43">
        <v>61.75</v>
      </c>
      <c r="S383" s="43">
        <v>60.71</v>
      </c>
      <c r="T383" s="43">
        <v>63.42</v>
      </c>
      <c r="U383" s="43">
        <v>62.42</v>
      </c>
      <c r="V383" s="43">
        <v>61.17</v>
      </c>
      <c r="W383" s="43">
        <v>60.53</v>
      </c>
      <c r="X383" s="43">
        <v>62.31</v>
      </c>
      <c r="Y383" s="43">
        <v>62.04</v>
      </c>
      <c r="Z383" s="43">
        <v>60.94</v>
      </c>
      <c r="AA383" s="43">
        <v>62.09</v>
      </c>
    </row>
    <row r="384" spans="1:38" x14ac:dyDescent="0.3">
      <c r="A384" t="s">
        <v>32</v>
      </c>
      <c r="B384" s="43">
        <v>9.91</v>
      </c>
      <c r="C384" s="43">
        <v>8.7899999999999991</v>
      </c>
      <c r="D384" s="43">
        <v>7.8</v>
      </c>
      <c r="E384" s="43">
        <v>8.2899999999999991</v>
      </c>
      <c r="F384" s="43">
        <v>6.38</v>
      </c>
      <c r="G384" s="43">
        <v>9.11</v>
      </c>
      <c r="H384" s="43">
        <v>7.52</v>
      </c>
      <c r="I384" s="43">
        <v>6.82</v>
      </c>
      <c r="J384" s="43">
        <v>8.35</v>
      </c>
      <c r="K384" s="43">
        <v>10.14</v>
      </c>
      <c r="L384" s="43">
        <v>8.58</v>
      </c>
      <c r="M384" s="43">
        <v>6.26</v>
      </c>
      <c r="N384" s="43">
        <v>9.01</v>
      </c>
      <c r="O384" s="43">
        <v>9.68</v>
      </c>
      <c r="P384" s="43">
        <v>5.41</v>
      </c>
      <c r="Q384" s="43">
        <v>3.44</v>
      </c>
      <c r="R384" s="43">
        <v>6.49</v>
      </c>
      <c r="S384" s="43">
        <v>7.78</v>
      </c>
      <c r="T384" s="43">
        <v>5.83</v>
      </c>
      <c r="U384" s="43">
        <v>7.07</v>
      </c>
      <c r="V384" s="43">
        <v>7.19</v>
      </c>
      <c r="W384" s="43">
        <v>7.96</v>
      </c>
      <c r="X384" s="43">
        <v>5.95</v>
      </c>
      <c r="Y384" s="43">
        <v>4.6399999999999997</v>
      </c>
      <c r="Z384" s="43">
        <v>6.51</v>
      </c>
      <c r="AA384" s="43">
        <v>4.8499999999999996</v>
      </c>
    </row>
    <row r="385" spans="1:38" x14ac:dyDescent="0.3">
      <c r="A385" t="s">
        <v>33</v>
      </c>
      <c r="B385" s="43">
        <v>31.35</v>
      </c>
      <c r="C385" s="43">
        <v>35.119999999999997</v>
      </c>
      <c r="D385" s="43">
        <v>34.619999999999997</v>
      </c>
      <c r="E385" s="43">
        <v>32.03</v>
      </c>
      <c r="F385" s="43">
        <v>29.98</v>
      </c>
      <c r="G385" s="43">
        <v>32.54</v>
      </c>
      <c r="H385" s="43">
        <v>33.68</v>
      </c>
      <c r="I385" s="43">
        <v>35.119999999999997</v>
      </c>
      <c r="J385" s="43">
        <v>34.979999999999997</v>
      </c>
      <c r="K385" s="43">
        <v>34.32</v>
      </c>
      <c r="L385" s="43">
        <v>33.880000000000003</v>
      </c>
      <c r="M385" s="43">
        <v>34.93</v>
      </c>
      <c r="N385" s="43">
        <v>34.49</v>
      </c>
      <c r="O385" s="43">
        <v>33.229999999999997</v>
      </c>
      <c r="P385" s="43">
        <v>35.61</v>
      </c>
      <c r="Q385" s="43">
        <v>35.619999999999997</v>
      </c>
      <c r="R385" s="43">
        <v>31.77</v>
      </c>
      <c r="S385" s="43">
        <v>31.5</v>
      </c>
      <c r="T385" s="43">
        <v>30.74</v>
      </c>
      <c r="U385" s="43">
        <v>30.51</v>
      </c>
      <c r="V385" s="43">
        <v>31.64</v>
      </c>
      <c r="W385" s="43">
        <v>31.5</v>
      </c>
      <c r="X385" s="43">
        <v>31.74</v>
      </c>
      <c r="Y385" s="43">
        <v>33.32</v>
      </c>
      <c r="Z385" s="43">
        <v>32.549999999999997</v>
      </c>
      <c r="AA385" s="43">
        <v>33.06</v>
      </c>
    </row>
    <row r="387" spans="1:38" x14ac:dyDescent="0.3">
      <c r="A387" t="s">
        <v>34</v>
      </c>
    </row>
    <row r="388" spans="1:38" x14ac:dyDescent="0.3">
      <c r="A388" t="s">
        <v>30</v>
      </c>
      <c r="B388" s="43">
        <v>100</v>
      </c>
      <c r="C388" s="43">
        <v>100</v>
      </c>
      <c r="D388" s="43">
        <v>100</v>
      </c>
      <c r="E388" s="43">
        <v>100</v>
      </c>
      <c r="F388" s="43">
        <v>100</v>
      </c>
      <c r="G388" s="43">
        <v>100</v>
      </c>
      <c r="H388" s="43">
        <v>100</v>
      </c>
      <c r="I388" s="43">
        <v>100</v>
      </c>
      <c r="J388" s="43">
        <v>100</v>
      </c>
      <c r="K388" s="43">
        <v>100</v>
      </c>
      <c r="L388" s="43">
        <v>100</v>
      </c>
      <c r="M388" s="43">
        <v>100</v>
      </c>
      <c r="N388" s="43">
        <v>100</v>
      </c>
      <c r="O388" s="43">
        <v>100</v>
      </c>
      <c r="P388" s="43">
        <v>100</v>
      </c>
      <c r="Q388" s="43">
        <v>100</v>
      </c>
      <c r="R388" s="43">
        <v>100</v>
      </c>
      <c r="S388" s="43">
        <v>100</v>
      </c>
      <c r="T388" s="43">
        <v>100</v>
      </c>
      <c r="U388" s="43">
        <v>100</v>
      </c>
      <c r="V388" s="43">
        <v>100</v>
      </c>
      <c r="W388" s="43">
        <v>100</v>
      </c>
      <c r="X388" s="43">
        <v>100</v>
      </c>
      <c r="Y388" s="43">
        <v>100</v>
      </c>
      <c r="Z388" s="43">
        <v>100</v>
      </c>
      <c r="AA388" s="43">
        <v>100</v>
      </c>
    </row>
    <row r="389" spans="1:38" x14ac:dyDescent="0.3">
      <c r="A389" t="s">
        <v>31</v>
      </c>
      <c r="B389" s="43">
        <v>59.35</v>
      </c>
      <c r="C389" s="43">
        <v>62.62</v>
      </c>
      <c r="D389" s="43">
        <v>63.53</v>
      </c>
      <c r="E389" s="43">
        <v>63.56</v>
      </c>
      <c r="F389" s="43">
        <v>60.15</v>
      </c>
      <c r="G389" s="43">
        <v>55.29</v>
      </c>
      <c r="H389" s="43">
        <v>64.36</v>
      </c>
      <c r="I389" s="43">
        <v>56.33</v>
      </c>
      <c r="J389" s="43">
        <v>57.88</v>
      </c>
      <c r="K389" s="43">
        <v>56.77</v>
      </c>
      <c r="L389" s="43">
        <v>59.62</v>
      </c>
      <c r="M389" s="43">
        <v>61.39</v>
      </c>
      <c r="N389" s="43">
        <v>58.84</v>
      </c>
      <c r="O389" s="43">
        <v>50.65</v>
      </c>
      <c r="P389" s="43">
        <v>57.45</v>
      </c>
      <c r="Q389" s="43">
        <v>57.25</v>
      </c>
      <c r="R389" s="43">
        <v>58.77</v>
      </c>
      <c r="S389" s="43">
        <v>71.39</v>
      </c>
      <c r="T389" s="43">
        <v>59.34</v>
      </c>
      <c r="U389" s="43">
        <v>60</v>
      </c>
      <c r="V389" s="43">
        <v>67.39</v>
      </c>
      <c r="W389" s="43">
        <v>61.61</v>
      </c>
      <c r="X389" s="43">
        <v>55.35</v>
      </c>
      <c r="Y389" s="43">
        <v>65.83</v>
      </c>
      <c r="Z389" s="43">
        <v>62.82</v>
      </c>
      <c r="AA389" s="43">
        <v>63.99</v>
      </c>
    </row>
    <row r="390" spans="1:38" x14ac:dyDescent="0.3">
      <c r="A390" t="s">
        <v>32</v>
      </c>
      <c r="B390" s="43">
        <v>10.25</v>
      </c>
      <c r="C390" s="43">
        <v>5.42</v>
      </c>
      <c r="D390" s="43">
        <v>5.98</v>
      </c>
      <c r="E390" s="43">
        <v>3.7</v>
      </c>
      <c r="F390" s="43">
        <v>9.2799999999999994</v>
      </c>
      <c r="G390" s="43">
        <v>12.04</v>
      </c>
      <c r="H390" s="43">
        <v>9.35</v>
      </c>
      <c r="I390" s="43">
        <v>7.91</v>
      </c>
      <c r="J390" s="43">
        <v>13.4</v>
      </c>
      <c r="K390" s="43">
        <v>12.36</v>
      </c>
      <c r="L390" s="43">
        <v>12.29</v>
      </c>
      <c r="M390" s="43">
        <v>11.03</v>
      </c>
      <c r="N390" s="43">
        <v>9.74</v>
      </c>
      <c r="O390" s="43">
        <v>15.62</v>
      </c>
      <c r="P390" s="43">
        <v>9.48</v>
      </c>
      <c r="Q390" s="43">
        <v>3.88</v>
      </c>
      <c r="R390" s="43">
        <v>6.71</v>
      </c>
      <c r="S390" s="43">
        <v>4.2699999999999996</v>
      </c>
      <c r="T390" s="43">
        <v>7.99</v>
      </c>
      <c r="U390" s="43">
        <v>8.52</v>
      </c>
      <c r="V390" s="43">
        <v>6.26</v>
      </c>
      <c r="W390" s="43">
        <v>7.16</v>
      </c>
      <c r="X390" s="43">
        <v>9.2899999999999991</v>
      </c>
      <c r="Y390" s="43">
        <v>3.67</v>
      </c>
      <c r="Z390" s="43">
        <v>4.57</v>
      </c>
      <c r="AA390" s="43">
        <v>4.0999999999999996</v>
      </c>
    </row>
    <row r="391" spans="1:38" x14ac:dyDescent="0.3">
      <c r="A391" t="s">
        <v>33</v>
      </c>
      <c r="B391" s="43">
        <v>30.39</v>
      </c>
      <c r="C391" s="43">
        <v>31.96</v>
      </c>
      <c r="D391" s="43">
        <v>30.49</v>
      </c>
      <c r="E391" s="43">
        <v>32.74</v>
      </c>
      <c r="F391" s="43">
        <v>30.56</v>
      </c>
      <c r="G391" s="43">
        <v>32.67</v>
      </c>
      <c r="H391" s="43">
        <v>26.29</v>
      </c>
      <c r="I391" s="43">
        <v>35.770000000000003</v>
      </c>
      <c r="J391" s="43">
        <v>28.72</v>
      </c>
      <c r="K391" s="43">
        <v>30.86</v>
      </c>
      <c r="L391" s="43">
        <v>28.09</v>
      </c>
      <c r="M391" s="43">
        <v>27.58</v>
      </c>
      <c r="N391" s="43">
        <v>31.42</v>
      </c>
      <c r="O391" s="43">
        <v>33.729999999999997</v>
      </c>
      <c r="P391" s="43">
        <v>33.07</v>
      </c>
      <c r="Q391" s="43">
        <v>38.869999999999997</v>
      </c>
      <c r="R391" s="43">
        <v>34.520000000000003</v>
      </c>
      <c r="S391" s="43">
        <v>24.34</v>
      </c>
      <c r="T391" s="43">
        <v>32.659999999999997</v>
      </c>
      <c r="U391" s="43">
        <v>31.48</v>
      </c>
      <c r="V391" s="43">
        <v>26.35</v>
      </c>
      <c r="W391" s="43">
        <v>31.23</v>
      </c>
      <c r="X391" s="43">
        <v>35.35</v>
      </c>
      <c r="Y391" s="43">
        <v>30.5</v>
      </c>
      <c r="Z391" s="43">
        <v>32.61</v>
      </c>
      <c r="AA391" s="43">
        <v>31.91</v>
      </c>
    </row>
    <row r="394" spans="1:38" x14ac:dyDescent="0.3">
      <c r="A394" t="s">
        <v>0</v>
      </c>
    </row>
    <row r="395" spans="1:38" x14ac:dyDescent="0.3">
      <c r="A395" t="s">
        <v>23</v>
      </c>
    </row>
    <row r="396" spans="1:38" x14ac:dyDescent="0.3">
      <c r="A396" t="s">
        <v>22</v>
      </c>
    </row>
    <row r="397" spans="1:38" x14ac:dyDescent="0.3">
      <c r="A397" t="s">
        <v>3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s="43" t="s">
        <v>87</v>
      </c>
      <c r="S397" s="1">
        <v>43983</v>
      </c>
      <c r="T397" s="1">
        <v>44013</v>
      </c>
      <c r="U397" s="1" t="s">
        <v>88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/>
      <c r="AC397" s="1"/>
      <c r="AD397" s="1"/>
      <c r="AE397" s="1"/>
      <c r="AF397" s="1"/>
      <c r="AG397" s="1"/>
      <c r="AH397" s="1"/>
      <c r="AI397" s="1"/>
      <c r="AJ397" s="1"/>
      <c r="AK397" s="47"/>
      <c r="AL397" s="1"/>
    </row>
    <row r="398" spans="1:38" x14ac:dyDescent="0.3">
      <c r="A398" t="s">
        <v>24</v>
      </c>
    </row>
    <row r="399" spans="1:38" x14ac:dyDescent="0.3">
      <c r="A399" t="s">
        <v>25</v>
      </c>
      <c r="B399" s="43">
        <v>100</v>
      </c>
      <c r="C399" s="43">
        <v>100</v>
      </c>
      <c r="D399" s="43">
        <v>100</v>
      </c>
      <c r="E399" s="43">
        <v>100</v>
      </c>
      <c r="F399" s="43">
        <v>100</v>
      </c>
      <c r="G399" s="43">
        <v>100</v>
      </c>
      <c r="H399" s="43">
        <v>100</v>
      </c>
      <c r="I399" s="43">
        <v>100</v>
      </c>
      <c r="J399" s="43">
        <v>100</v>
      </c>
      <c r="K399" s="43">
        <v>100</v>
      </c>
      <c r="L399" s="43">
        <v>100</v>
      </c>
      <c r="M399" s="43">
        <v>100</v>
      </c>
      <c r="N399" s="43">
        <v>100</v>
      </c>
      <c r="O399" s="43">
        <v>100</v>
      </c>
      <c r="P399" s="43">
        <v>100</v>
      </c>
      <c r="Q399" s="43">
        <v>100</v>
      </c>
      <c r="R399" s="43">
        <v>100</v>
      </c>
      <c r="S399" s="43">
        <v>100</v>
      </c>
      <c r="T399" s="43">
        <v>100</v>
      </c>
      <c r="U399" s="43">
        <v>100</v>
      </c>
      <c r="V399" s="43">
        <v>100</v>
      </c>
      <c r="W399" s="43">
        <v>100</v>
      </c>
      <c r="X399" s="43">
        <v>100</v>
      </c>
      <c r="Y399" s="43">
        <v>100</v>
      </c>
      <c r="Z399" s="43">
        <v>100</v>
      </c>
      <c r="AA399" s="43">
        <v>100</v>
      </c>
    </row>
    <row r="400" spans="1:38" x14ac:dyDescent="0.3">
      <c r="A400" t="s">
        <v>26</v>
      </c>
      <c r="B400" s="43">
        <v>52.38</v>
      </c>
      <c r="C400" s="43">
        <v>52.42</v>
      </c>
      <c r="D400" s="43">
        <v>54.26</v>
      </c>
      <c r="E400" s="43">
        <v>52.96</v>
      </c>
      <c r="F400" s="43">
        <v>52.74</v>
      </c>
      <c r="G400" s="43">
        <v>51.46</v>
      </c>
      <c r="H400" s="43">
        <v>58.62</v>
      </c>
      <c r="I400" s="43">
        <v>56.68</v>
      </c>
      <c r="J400" s="43">
        <v>48.64</v>
      </c>
      <c r="K400" s="43">
        <v>53.71</v>
      </c>
      <c r="L400" s="43">
        <v>52.57</v>
      </c>
      <c r="M400" s="43">
        <v>57.07</v>
      </c>
      <c r="N400" s="43">
        <v>53.82</v>
      </c>
      <c r="O400" s="43">
        <v>61.07</v>
      </c>
      <c r="P400" s="43">
        <v>58.44</v>
      </c>
      <c r="Q400" s="43">
        <v>54.93</v>
      </c>
      <c r="R400" s="43">
        <v>46.76</v>
      </c>
      <c r="S400" s="43">
        <v>58.27</v>
      </c>
      <c r="T400" s="43">
        <v>56.91</v>
      </c>
      <c r="U400" s="43">
        <v>58.81</v>
      </c>
      <c r="V400" s="43">
        <v>62.4</v>
      </c>
      <c r="W400" s="43">
        <v>61.15</v>
      </c>
      <c r="X400" s="43">
        <v>57.78</v>
      </c>
      <c r="Y400" s="43">
        <v>63.32</v>
      </c>
      <c r="Z400" s="43">
        <v>54.1</v>
      </c>
      <c r="AA400" s="43">
        <v>63</v>
      </c>
    </row>
    <row r="401" spans="1:27" x14ac:dyDescent="0.3">
      <c r="A401" t="s">
        <v>27</v>
      </c>
      <c r="B401" s="43">
        <v>6.65</v>
      </c>
      <c r="C401" s="43">
        <v>8.3000000000000007</v>
      </c>
      <c r="D401" s="43">
        <v>9.5</v>
      </c>
      <c r="E401" s="43">
        <v>7.52</v>
      </c>
      <c r="F401" s="43">
        <v>10.050000000000001</v>
      </c>
      <c r="G401" s="43">
        <v>9.74</v>
      </c>
      <c r="H401" s="43">
        <v>4.7300000000000004</v>
      </c>
      <c r="I401" s="43">
        <v>6.08</v>
      </c>
      <c r="J401" s="43">
        <v>5.7</v>
      </c>
      <c r="K401" s="43">
        <v>6.12</v>
      </c>
      <c r="L401" s="43">
        <v>7.12</v>
      </c>
      <c r="M401" s="43">
        <v>4.29</v>
      </c>
      <c r="N401" s="43">
        <v>8.1999999999999993</v>
      </c>
      <c r="O401" s="43">
        <v>5.86</v>
      </c>
      <c r="P401" s="43">
        <v>4.68</v>
      </c>
      <c r="Q401" s="43">
        <v>1.42</v>
      </c>
      <c r="R401" s="43">
        <v>8.98</v>
      </c>
      <c r="S401" s="43">
        <v>5.2</v>
      </c>
      <c r="T401" s="43">
        <v>5.24</v>
      </c>
      <c r="U401" s="43">
        <v>6.97</v>
      </c>
      <c r="V401" s="43">
        <v>7.56</v>
      </c>
      <c r="W401" s="43">
        <v>6.11</v>
      </c>
      <c r="X401" s="43">
        <v>4.18</v>
      </c>
      <c r="Y401" s="43">
        <v>2.0499999999999998</v>
      </c>
      <c r="Z401" s="43">
        <v>6.74</v>
      </c>
      <c r="AA401" s="43">
        <v>3.8</v>
      </c>
    </row>
    <row r="402" spans="1:27" x14ac:dyDescent="0.3">
      <c r="A402" t="s">
        <v>28</v>
      </c>
      <c r="B402" s="43">
        <v>40.97</v>
      </c>
      <c r="C402" s="43">
        <v>39.28</v>
      </c>
      <c r="D402" s="43">
        <v>36.24</v>
      </c>
      <c r="E402" s="43">
        <v>39.520000000000003</v>
      </c>
      <c r="F402" s="43">
        <v>37.21</v>
      </c>
      <c r="G402" s="43">
        <v>38.799999999999997</v>
      </c>
      <c r="H402" s="43">
        <v>36.65</v>
      </c>
      <c r="I402" s="43">
        <v>37.25</v>
      </c>
      <c r="J402" s="43">
        <v>45.66</v>
      </c>
      <c r="K402" s="43">
        <v>40.17</v>
      </c>
      <c r="L402" s="43">
        <v>40.31</v>
      </c>
      <c r="M402" s="43">
        <v>38.64</v>
      </c>
      <c r="N402" s="43">
        <v>37.979999999999997</v>
      </c>
      <c r="O402" s="43">
        <v>33.07</v>
      </c>
      <c r="P402" s="43">
        <v>36.880000000000003</v>
      </c>
      <c r="Q402" s="43">
        <v>43.65</v>
      </c>
      <c r="R402" s="43">
        <v>44.27</v>
      </c>
      <c r="S402" s="43">
        <v>36.520000000000003</v>
      </c>
      <c r="T402" s="43">
        <v>37.840000000000003</v>
      </c>
      <c r="U402" s="43">
        <v>34.22</v>
      </c>
      <c r="V402" s="43">
        <v>30.04</v>
      </c>
      <c r="W402" s="43">
        <v>32.74</v>
      </c>
      <c r="X402" s="43">
        <v>38.03</v>
      </c>
      <c r="Y402" s="43">
        <v>34.630000000000003</v>
      </c>
      <c r="Z402" s="43">
        <v>39.159999999999997</v>
      </c>
      <c r="AA402" s="43">
        <v>33.19</v>
      </c>
    </row>
    <row r="404" spans="1:27" x14ac:dyDescent="0.3">
      <c r="A404" t="s">
        <v>29</v>
      </c>
    </row>
    <row r="405" spans="1:27" x14ac:dyDescent="0.3">
      <c r="A405" t="s">
        <v>30</v>
      </c>
      <c r="B405" s="43">
        <v>100</v>
      </c>
      <c r="C405" s="43">
        <v>100</v>
      </c>
      <c r="D405" s="43">
        <v>100</v>
      </c>
      <c r="E405" s="43">
        <v>100</v>
      </c>
      <c r="F405" s="43">
        <v>100</v>
      </c>
      <c r="G405" s="43">
        <v>100</v>
      </c>
      <c r="H405" s="43">
        <v>100</v>
      </c>
      <c r="I405" s="43">
        <v>100</v>
      </c>
      <c r="J405" s="43">
        <v>100</v>
      </c>
      <c r="K405" s="43">
        <v>100</v>
      </c>
      <c r="L405" s="43">
        <v>100</v>
      </c>
      <c r="M405" s="43">
        <v>100</v>
      </c>
      <c r="N405" s="43">
        <v>100</v>
      </c>
      <c r="O405" s="43">
        <v>100</v>
      </c>
      <c r="P405" s="43">
        <v>100</v>
      </c>
      <c r="Q405" s="43">
        <v>100</v>
      </c>
      <c r="R405" s="43">
        <v>100</v>
      </c>
      <c r="S405" s="43">
        <v>100</v>
      </c>
      <c r="T405" s="43">
        <v>100</v>
      </c>
      <c r="U405" s="43">
        <v>100</v>
      </c>
      <c r="V405" s="43">
        <v>100</v>
      </c>
      <c r="W405" s="43">
        <v>100</v>
      </c>
      <c r="X405" s="43">
        <v>100</v>
      </c>
      <c r="Y405" s="43">
        <v>100</v>
      </c>
      <c r="Z405" s="43">
        <v>100</v>
      </c>
      <c r="AA405" s="43">
        <v>100</v>
      </c>
    </row>
    <row r="406" spans="1:27" x14ac:dyDescent="0.3">
      <c r="A406" t="s">
        <v>31</v>
      </c>
      <c r="B406" s="43">
        <v>56.81</v>
      </c>
      <c r="C406" s="43">
        <v>59.86</v>
      </c>
      <c r="D406" s="43">
        <v>56.75</v>
      </c>
      <c r="E406" s="43">
        <v>60.06</v>
      </c>
      <c r="F406" s="43">
        <v>60.55</v>
      </c>
      <c r="G406" s="43">
        <v>60.65</v>
      </c>
      <c r="H406" s="43">
        <v>58.81</v>
      </c>
      <c r="I406" s="43">
        <v>62.34</v>
      </c>
      <c r="J406" s="43">
        <v>59.56</v>
      </c>
      <c r="K406" s="43">
        <v>59.77</v>
      </c>
      <c r="L406" s="43">
        <v>61</v>
      </c>
      <c r="M406" s="43">
        <v>60.07</v>
      </c>
      <c r="N406" s="43">
        <v>59.16</v>
      </c>
      <c r="O406" s="43">
        <v>60.09</v>
      </c>
      <c r="P406" s="43">
        <v>61.32</v>
      </c>
      <c r="Q406" s="43">
        <v>58.83</v>
      </c>
      <c r="R406" s="43">
        <v>63.61</v>
      </c>
      <c r="S406" s="43">
        <v>63.37</v>
      </c>
      <c r="T406" s="43">
        <v>63.05</v>
      </c>
      <c r="U406" s="43">
        <v>64.41</v>
      </c>
      <c r="V406" s="43">
        <v>66.16</v>
      </c>
      <c r="W406" s="43">
        <v>63.5</v>
      </c>
      <c r="X406" s="43">
        <v>63.56</v>
      </c>
      <c r="Y406" s="43">
        <v>62.96</v>
      </c>
      <c r="Z406" s="43">
        <v>63.1</v>
      </c>
      <c r="AA406" s="43">
        <v>62.73</v>
      </c>
    </row>
    <row r="407" spans="1:27" x14ac:dyDescent="0.3">
      <c r="A407" t="s">
        <v>32</v>
      </c>
      <c r="B407" s="43">
        <v>3.72</v>
      </c>
      <c r="C407" s="43">
        <v>4.08</v>
      </c>
      <c r="D407" s="43">
        <v>4.33</v>
      </c>
      <c r="E407" s="43">
        <v>3.79</v>
      </c>
      <c r="F407" s="43">
        <v>3.93</v>
      </c>
      <c r="G407" s="43">
        <v>2.42</v>
      </c>
      <c r="H407" s="43">
        <v>3.42</v>
      </c>
      <c r="I407" s="43">
        <v>2.2400000000000002</v>
      </c>
      <c r="J407" s="43">
        <v>2.35</v>
      </c>
      <c r="K407" s="43">
        <v>3.25</v>
      </c>
      <c r="L407" s="43">
        <v>4.03</v>
      </c>
      <c r="M407" s="43">
        <v>3.01</v>
      </c>
      <c r="N407" s="43">
        <v>2.84</v>
      </c>
      <c r="O407" s="43">
        <v>2.06</v>
      </c>
      <c r="P407" s="43">
        <v>1.86</v>
      </c>
      <c r="Q407" s="43">
        <v>0.61</v>
      </c>
      <c r="R407" s="43">
        <v>2.0699999999999998</v>
      </c>
      <c r="S407" s="43">
        <v>1.29</v>
      </c>
      <c r="T407" s="43">
        <v>3.04</v>
      </c>
      <c r="U407" s="43">
        <v>3.68</v>
      </c>
      <c r="V407" s="43">
        <v>2.0699999999999998</v>
      </c>
      <c r="W407" s="43">
        <v>1.57</v>
      </c>
      <c r="X407" s="43">
        <v>1.53</v>
      </c>
      <c r="Y407" s="43">
        <v>1.59</v>
      </c>
      <c r="Z407" s="43">
        <v>1.28</v>
      </c>
      <c r="AA407" s="43">
        <v>1.64</v>
      </c>
    </row>
    <row r="408" spans="1:27" x14ac:dyDescent="0.3">
      <c r="A408" t="s">
        <v>33</v>
      </c>
      <c r="B408" s="43">
        <v>39.47</v>
      </c>
      <c r="C408" s="43">
        <v>36.06</v>
      </c>
      <c r="D408" s="43">
        <v>38.92</v>
      </c>
      <c r="E408" s="43">
        <v>36.159999999999997</v>
      </c>
      <c r="F408" s="43">
        <v>35.520000000000003</v>
      </c>
      <c r="G408" s="43">
        <v>36.93</v>
      </c>
      <c r="H408" s="43">
        <v>37.76</v>
      </c>
      <c r="I408" s="43">
        <v>35.42</v>
      </c>
      <c r="J408" s="43">
        <v>38.08</v>
      </c>
      <c r="K408" s="43">
        <v>36.979999999999997</v>
      </c>
      <c r="L408" s="43">
        <v>34.96</v>
      </c>
      <c r="M408" s="43">
        <v>36.93</v>
      </c>
      <c r="N408" s="43">
        <v>38</v>
      </c>
      <c r="O408" s="43">
        <v>37.840000000000003</v>
      </c>
      <c r="P408" s="43">
        <v>36.82</v>
      </c>
      <c r="Q408" s="43">
        <v>40.549999999999997</v>
      </c>
      <c r="R408" s="43">
        <v>34.32</v>
      </c>
      <c r="S408" s="43">
        <v>35.340000000000003</v>
      </c>
      <c r="T408" s="43">
        <v>33.92</v>
      </c>
      <c r="U408" s="43">
        <v>31.91</v>
      </c>
      <c r="V408" s="43">
        <v>31.78</v>
      </c>
      <c r="W408" s="43">
        <v>34.94</v>
      </c>
      <c r="X408" s="43">
        <v>34.909999999999997</v>
      </c>
      <c r="Y408" s="43">
        <v>35.450000000000003</v>
      </c>
      <c r="Z408" s="43">
        <v>35.630000000000003</v>
      </c>
      <c r="AA408" s="43">
        <v>35.619999999999997</v>
      </c>
    </row>
    <row r="410" spans="1:27" x14ac:dyDescent="0.3">
      <c r="A410" t="s">
        <v>34</v>
      </c>
    </row>
    <row r="411" spans="1:27" x14ac:dyDescent="0.3">
      <c r="A411" t="s">
        <v>30</v>
      </c>
      <c r="B411" s="43">
        <v>100</v>
      </c>
      <c r="C411" s="43">
        <v>100</v>
      </c>
      <c r="D411" s="43">
        <v>100</v>
      </c>
      <c r="E411" s="43">
        <v>100</v>
      </c>
      <c r="F411" s="43">
        <v>100</v>
      </c>
      <c r="G411" s="43">
        <v>100</v>
      </c>
      <c r="H411" s="43">
        <v>100</v>
      </c>
      <c r="I411" s="43">
        <v>100</v>
      </c>
      <c r="J411" s="43">
        <v>100</v>
      </c>
      <c r="K411" s="43">
        <v>100</v>
      </c>
      <c r="L411" s="43">
        <v>100</v>
      </c>
      <c r="M411" s="43">
        <v>100</v>
      </c>
      <c r="N411" s="43">
        <v>100</v>
      </c>
      <c r="O411" s="43">
        <v>100</v>
      </c>
      <c r="P411" s="43">
        <v>100</v>
      </c>
      <c r="Q411" s="43">
        <v>100</v>
      </c>
      <c r="R411" s="43">
        <v>100</v>
      </c>
      <c r="S411" s="43">
        <v>100</v>
      </c>
      <c r="T411" s="43">
        <v>100</v>
      </c>
      <c r="U411" s="43">
        <v>100</v>
      </c>
      <c r="V411" s="43">
        <v>100</v>
      </c>
      <c r="W411" s="43">
        <v>100</v>
      </c>
      <c r="X411" s="43">
        <v>100</v>
      </c>
      <c r="Y411" s="43">
        <v>100</v>
      </c>
      <c r="Z411" s="43">
        <v>100</v>
      </c>
      <c r="AA411" s="43">
        <v>100</v>
      </c>
    </row>
    <row r="412" spans="1:27" x14ac:dyDescent="0.3">
      <c r="A412" t="s">
        <v>31</v>
      </c>
      <c r="B412" s="43">
        <v>59.22</v>
      </c>
      <c r="C412" s="43">
        <v>55.4</v>
      </c>
      <c r="D412" s="43">
        <v>58.4</v>
      </c>
      <c r="E412" s="43">
        <v>61.51</v>
      </c>
      <c r="F412" s="43">
        <v>60.32</v>
      </c>
      <c r="G412" s="43">
        <v>61.02</v>
      </c>
      <c r="H412" s="43">
        <v>64.290000000000006</v>
      </c>
      <c r="I412" s="43">
        <v>59.82</v>
      </c>
      <c r="J412" s="43">
        <v>64.17</v>
      </c>
      <c r="K412" s="43">
        <v>57.06</v>
      </c>
      <c r="L412" s="43">
        <v>60.55</v>
      </c>
      <c r="M412" s="43">
        <v>61.38</v>
      </c>
      <c r="N412" s="43">
        <v>65.08</v>
      </c>
      <c r="O412" s="43">
        <v>63.42</v>
      </c>
      <c r="P412" s="43">
        <v>61.38</v>
      </c>
      <c r="Q412" s="43">
        <v>59.93</v>
      </c>
      <c r="R412" s="43">
        <v>62.9</v>
      </c>
      <c r="S412" s="43">
        <v>68.040000000000006</v>
      </c>
      <c r="T412" s="43">
        <v>71.42</v>
      </c>
      <c r="U412" s="43">
        <v>61.78</v>
      </c>
      <c r="V412" s="43">
        <v>65.77</v>
      </c>
      <c r="W412" s="43">
        <v>63.06</v>
      </c>
      <c r="X412" s="43">
        <v>64.97</v>
      </c>
      <c r="Y412" s="43">
        <v>64.03</v>
      </c>
      <c r="Z412" s="43">
        <v>63.51</v>
      </c>
      <c r="AA412" s="43">
        <v>61.29</v>
      </c>
    </row>
    <row r="413" spans="1:27" x14ac:dyDescent="0.3">
      <c r="A413" t="s">
        <v>32</v>
      </c>
      <c r="B413" s="43">
        <v>2.74</v>
      </c>
      <c r="C413" s="43">
        <v>5.85</v>
      </c>
      <c r="D413" s="43">
        <v>3.28</v>
      </c>
      <c r="E413" s="43">
        <v>2.8</v>
      </c>
      <c r="F413" s="43">
        <v>4.59</v>
      </c>
      <c r="G413" s="43">
        <v>4.07</v>
      </c>
      <c r="H413" s="43">
        <v>1.67</v>
      </c>
      <c r="I413" s="43">
        <v>6</v>
      </c>
      <c r="J413" s="43">
        <v>3.76</v>
      </c>
      <c r="K413" s="43">
        <v>2.39</v>
      </c>
      <c r="L413" s="43">
        <v>4.97</v>
      </c>
      <c r="M413" s="43">
        <v>1.01</v>
      </c>
      <c r="N413" s="43">
        <v>1.37</v>
      </c>
      <c r="O413" s="43">
        <v>2.5099999999999998</v>
      </c>
      <c r="P413" s="43">
        <v>2.76</v>
      </c>
      <c r="Q413" s="43">
        <v>1.89</v>
      </c>
      <c r="R413" s="43">
        <v>0.6</v>
      </c>
      <c r="S413" s="43">
        <v>1.64</v>
      </c>
      <c r="T413" s="43">
        <v>1.06</v>
      </c>
      <c r="U413" s="43">
        <v>1.59</v>
      </c>
      <c r="V413" s="43">
        <v>3.78</v>
      </c>
      <c r="W413" s="43">
        <v>3.28</v>
      </c>
      <c r="X413" s="43">
        <v>1.67</v>
      </c>
      <c r="Y413" s="43">
        <v>0.41</v>
      </c>
      <c r="Z413" s="43">
        <v>1.88</v>
      </c>
      <c r="AA413" s="43">
        <v>2.0299999999999998</v>
      </c>
    </row>
    <row r="414" spans="1:27" x14ac:dyDescent="0.3">
      <c r="A414" t="s">
        <v>33</v>
      </c>
      <c r="B414" s="43">
        <v>38.04</v>
      </c>
      <c r="C414" s="43">
        <v>38.75</v>
      </c>
      <c r="D414" s="43">
        <v>38.32</v>
      </c>
      <c r="E414" s="43">
        <v>35.69</v>
      </c>
      <c r="F414" s="43">
        <v>35.090000000000003</v>
      </c>
      <c r="G414" s="43">
        <v>34.909999999999997</v>
      </c>
      <c r="H414" s="43">
        <v>34.04</v>
      </c>
      <c r="I414" s="43">
        <v>34.17</v>
      </c>
      <c r="J414" s="43">
        <v>32.06</v>
      </c>
      <c r="K414" s="43">
        <v>40.549999999999997</v>
      </c>
      <c r="L414" s="43">
        <v>34.479999999999997</v>
      </c>
      <c r="M414" s="43">
        <v>37.61</v>
      </c>
      <c r="N414" s="43">
        <v>33.549999999999997</v>
      </c>
      <c r="O414" s="43">
        <v>34.07</v>
      </c>
      <c r="P414" s="43">
        <v>35.86</v>
      </c>
      <c r="Q414" s="43">
        <v>38.19</v>
      </c>
      <c r="R414" s="43">
        <v>36.5</v>
      </c>
      <c r="S414" s="43">
        <v>30.32</v>
      </c>
      <c r="T414" s="43">
        <v>27.52</v>
      </c>
      <c r="U414" s="43">
        <v>36.630000000000003</v>
      </c>
      <c r="V414" s="43">
        <v>30.45</v>
      </c>
      <c r="W414" s="43">
        <v>33.659999999999997</v>
      </c>
      <c r="X414" s="43">
        <v>33.35</v>
      </c>
      <c r="Y414" s="43">
        <v>35.56</v>
      </c>
      <c r="Z414" s="43">
        <v>34.61</v>
      </c>
      <c r="AA414" s="43">
        <v>36.68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316C202E8FBE4797CDC989E5A23833" ma:contentTypeVersion="12" ma:contentTypeDescription="Create a new document." ma:contentTypeScope="" ma:versionID="82998c7d4eb121113ae47b4c77b81972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0a837e5a99e316097c1bc5fc22d7c42b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A3BCB2D-D8B7-4123-8100-193DB334DF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1A088F-26C9-48A7-A7B4-31A51C7ADCF4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724c4985-e433-4d2c-9697-e180992b402a"/>
    <ds:schemaRef ds:uri="8be3414b-2ef9-485f-84d6-269f1d6f703b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3</vt:i4>
      </vt:variant>
    </vt:vector>
  </HeadingPairs>
  <TitlesOfParts>
    <vt:vector size="13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MAPA</dc:creator>
  <cp:lastModifiedBy>Mendoza Martínez, Ana</cp:lastModifiedBy>
  <cp:lastPrinted>2019-11-08T10:10:11Z</cp:lastPrinted>
  <dcterms:created xsi:type="dcterms:W3CDTF">2018-06-15T07:55:04Z</dcterms:created>
  <dcterms:modified xsi:type="dcterms:W3CDTF">2021-07-07T11:50:16Z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</Properties>
</file>