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
    </mc:Choice>
  </mc:AlternateContent>
  <xr:revisionPtr revIDLastSave="0" documentId="8_{CFCADBBD-3914-421E-934E-7392889BB429}" xr6:coauthVersionLast="47" xr6:coauthVersionMax="47" xr10:uidLastSave="{00000000-0000-0000-0000-000000000000}"/>
  <workbookProtection workbookAlgorithmName="SHA-512" workbookHashValue="4DFy87QVGQJ21MHPenOQfa61zOOZSQm06+4AsuWiC3fQiz5n5AqtvtdWG7jR+BV2EtUV1mDRr8LooXxpqlhQ/A==" workbookSaltValue="umojj6rF7KBxqN48mIWJdw==" workbookSpinCount="100000" lockStructure="1"/>
  <bookViews>
    <workbookView showSheetTabs="0" xWindow="22932" yWindow="-108" windowWidth="23256" windowHeight="12576" tabRatio="718" xr2:uid="{00000000-000D-0000-FFFF-FFFF00000000}"/>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<sst xmlns="http://schemas.openxmlformats.org/spreadsheetml/2006/main" count="697" uniqueCount="88">
  <si>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</si>
  <si>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</si>
  <si>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</si>
  <si>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</si>
  <si>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</si>
  <si>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</si>
  <si>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</si>
  <si>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</si>
  <si>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</si>
  <si>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</si>
  <si>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</si>
  <si>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</si>
  <si>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</si>
  <si>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</si>
  <si>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</si>
  <si>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</si>
  <si>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</si>
  <si>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</si>
  <si>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</si>
  <si>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</si>
  <si>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</si>
  <si>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</si>
  <si>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</si>
  <si>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</si>
  <si>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</si>
  <si>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</si>
  <si>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</si>
  <si>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</si>
  <si>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</si>
  <si>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</si>
  <si>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</si>
  <si>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</si>
  <si>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</si>
  <si>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</si>
  <si>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</si>
  <si>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</si>
  <si>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</si>
  <si>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</si>
  <si>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</si>
  <si>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</si>
  <si>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</si>
  <si>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</si>
  <si>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</si>
  <si>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</si>
  <si>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</si>
  <si>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</si>
  <si>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</si>
  <si>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</si>
  <si>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</si>
  <si>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</si>
  <si>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</si>
  <si>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</si>
  <si>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</si>
  <si>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</si>
  <si>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</si>
  <si>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</si>
  <si>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</si>
  <si>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</si>
  <si>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</si>
  <si>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</si>
  <si>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</si>
  <si>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</si>
  <si>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</si>
  <si>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</si>
  <si>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</si>
  <si>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</si>
  <si>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</si>
  <si>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</si>
  <si>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</si>
  <si>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</si>
  <si>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</si>
  <si>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</si>
  <si>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</si>
  <si>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</si>
  <si>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</si>
  <si>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</si>
  <si>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</si>
  <si>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</si>
  <si>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</si>
  <si>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</si>
  <si>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</si>
  <si>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</si>
  <si>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</si>
  <si>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</si>
  <si>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</si>
  <si>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</si>
  <si>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</si>
  <si>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En octubre de 2022 se incrementa la actividad promocional de aceite, pasa del 6,0 % al 7,4 %.
Este movimiento al alza en la promoción del sector oleícola se debe a una mayor cuantía de aceite de oliva virgen en promoción, ya que que se reduce la actividad promocional de aceite de oliva y aceite de oliva virgen extra.
• El incremento promocional se produce de manera trasversal tanto a las marcas propias de distribución, como a las marcas de fabricantes, así como a cualquiera de las plataformas de distribución. 
Las marcas de fabricante son quienes mantienen una mayor proporción de litros en promoción, aumentando dicha actividad de 19,9 % a 21,8 %. Por su parte, las marcas propias de distribución, aunque también aumentan su actividad promocional, mantienen una proporción menor con el 2,7 % de su volumen destinado a reclamo promocional.
Con respecto a las plataformas de distribución, el hipermercado es el canal que mayor proporción de litros destina a promoción (13,6 %) intensificándose en 2,1 puntos porcentuales con respecto a octubre de 2021. El canal discount se ha posicionado en segundo lugar debido a su incremento en la actividad promocional (del 4,6 % al 7,9 %), a costa del supermercado, el cual pasa a ocupar el último puesto en octubre de 2022, con una proporción del 5,1 % de los litros de aceite a reclamo promocional.
• Se reduce la promoción de aceite de oliva (6,0 % vs 6,6 %), debido a una menor actividad promocional tanto de las marcas de fabricante como de las marcas propias de la distribución. En el caso de las primeras pasan de destinar el 19,5 % al 17,7 % de sus litros a la actividad promocional, siendo del 0,4 % para las segundas.
En cuanto a las plataformas de distribución, es el supermercado quien explica esta reducción de la promoción de aceite de oliva, si bien, reduce su proporción de un 6,9 % a un 4,0 %. Por el contrario, el hipermercado aumenta su proporción de litros vendidos con promoción (11,9 % vs 6,9 %), consolidándose como canal con mayor actividad promocional. Por su parte, también crece la promoción en el discount (5,6 % vs 5,2 %).
• El aceite de oliva virgen es el responsable del aumento de actividad promocional de aceite, si bien, aumenta su promoción de un 5,1 % a un 8,8 %, movimiento explicado por las marcas de fabricante que pasan de vender el 24,1 % al 32,6 % de sus litros con promoción, ya que las marcas de distribución dejan de vender aceite de oliva virgen al reclamo promocional.
En cuanto a los canales, cualquiera de los tres explica el crecimiento del volumen vendido con promoción, si bien todos aumentan su actividad promocional. El hipermercado se consolida como la plataforma con mayor proporción de litros vendidos a reclamo promocional (14,5 %), seguido del discount (9,4 %) y por ultimo el supermercado (6,4 %).
• Por el contrario, el aceite de oliva virgen extra reduce su actividad promocional de un 12,1 % a un 9,9 %, debido a una reducción de la promoción en las marcas de fabricantes (27,2 % vs 27,9 %), si bien, las marcas propias de distribución aumentan su actividad promocional de un 1,3 % a un 2,9 %.
Si tenemos en cuenta las diferentes plataformas de distribución, observamos que el hipermercado y el supermercado son los responsables de dicha reducción en la promoción, ya que ambos reducen la actividad promocional, destinando a cierre de octubre de 2022 el 6,9 % de los litros el supermercado, y el 17,6 % el hipermercado. Por el contrario, el canal discount es el único que incrementa su peso en promoción (8,5 % vs 3,8 %), no obstante, no es suficiente para hacer crecer la actividad promocional del aceite de oliva virgen extra.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</si>
</sst>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80">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5"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6"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graficos'!$D$11:$P$11</c:f>
              <c:numCache>
                <c:formatCode>0.0%</c:formatCode>
                <c:ptCount val="13"/>
                <c:pt idx="0">
                  <c:v>0.9851902173913043</c:v>
                </c:pt>
                <c:pt idx="1">
                  <c:v>0.98856119073869908</c:v>
                </c:pt>
                <c:pt idx="2">
                  <c:v>0.98824017708909806</c:v>
                </c:pt>
                <c:pt idx="3">
                  <c:v>0.9935681917848268</c:v>
                </c:pt>
                <c:pt idx="4">
                  <c:v>0.99136193492657654</c:v>
                </c:pt>
                <c:pt idx="5">
                  <c:v>0.99103819109334057</c:v>
                </c:pt>
                <c:pt idx="6">
                  <c:v>0.99423868312757202</c:v>
                </c:pt>
                <c:pt idx="7">
                  <c:v>0.98668950975224035</c:v>
                </c:pt>
                <c:pt idx="8">
                  <c:v>0.97964344417751925</c:v>
                </c:pt>
                <c:pt idx="9">
                  <c:v>0.97966774113563104</c:v>
                </c:pt>
                <c:pt idx="10">
                  <c:v>0.97808451386366391</c:v>
                </c:pt>
                <c:pt idx="11">
                  <c:v>0.97136509503826229</c:v>
                </c:pt>
                <c:pt idx="12">
                  <c:v>0.97348212143028567</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graficos'!$D$12:$P$12</c:f>
              <c:numCache>
                <c:formatCode>0.0%</c:formatCode>
                <c:ptCount val="13"/>
                <c:pt idx="0">
                  <c:v>1.4809782608695652E-2</c:v>
                </c:pt>
                <c:pt idx="1">
                  <c:v>1.1438809261300991E-2</c:v>
                </c:pt>
                <c:pt idx="2">
                  <c:v>1.1759822910902048E-2</c:v>
                </c:pt>
                <c:pt idx="3">
                  <c:v>6.4318082151732211E-3</c:v>
                </c:pt>
                <c:pt idx="4">
                  <c:v>8.638065073423554E-3</c:v>
                </c:pt>
                <c:pt idx="5">
                  <c:v>8.9618089066593135E-3</c:v>
                </c:pt>
                <c:pt idx="6">
                  <c:v>5.761316872427983E-3</c:v>
                </c:pt>
                <c:pt idx="7">
                  <c:v>1.331049024775962E-2</c:v>
                </c:pt>
                <c:pt idx="8">
                  <c:v>2.0356555822480717E-2</c:v>
                </c:pt>
                <c:pt idx="9">
                  <c:v>2.0332258864368957E-2</c:v>
                </c:pt>
                <c:pt idx="10">
                  <c:v>2.1915486136336117E-2</c:v>
                </c:pt>
                <c:pt idx="11">
                  <c:v>2.8634904961737841E-2</c:v>
                </c:pt>
                <c:pt idx="12">
                  <c:v>2.6517878569714427E-2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graficos'!$D$78:$P$78</c:f>
              <c:numCache>
                <c:formatCode>0.0%</c:formatCode>
                <c:ptCount val="13"/>
                <c:pt idx="0">
                  <c:v>0.72140601400521764</c:v>
                </c:pt>
                <c:pt idx="1">
                  <c:v>0.68916774844944473</c:v>
                </c:pt>
                <c:pt idx="2">
                  <c:v>0.72169746748802188</c:v>
                </c:pt>
                <c:pt idx="3">
                  <c:v>0.71454138702460845</c:v>
                </c:pt>
                <c:pt idx="4">
                  <c:v>0.70304170586390724</c:v>
                </c:pt>
                <c:pt idx="5">
                  <c:v>0.73582645727974449</c:v>
                </c:pt>
                <c:pt idx="6">
                  <c:v>0.70384047267355976</c:v>
                </c:pt>
                <c:pt idx="7">
                  <c:v>0.68834389639019011</c:v>
                </c:pt>
                <c:pt idx="8">
                  <c:v>0.77039550972457904</c:v>
                </c:pt>
                <c:pt idx="9">
                  <c:v>0.72309247094492168</c:v>
                </c:pt>
                <c:pt idx="10">
                  <c:v>0.76607676969092731</c:v>
                </c:pt>
                <c:pt idx="11">
                  <c:v>0.6934875228241022</c:v>
                </c:pt>
                <c:pt idx="12">
                  <c:v>0.72783251231527091</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graficos'!$D$79:$P$79</c:f>
              <c:numCache>
                <c:formatCode>0.0%</c:formatCode>
                <c:ptCount val="13"/>
                <c:pt idx="0">
                  <c:v>0.27859398599478236</c:v>
                </c:pt>
                <c:pt idx="1">
                  <c:v>0.31083225155055533</c:v>
                </c:pt>
                <c:pt idx="2">
                  <c:v>0.27830253251197806</c:v>
                </c:pt>
                <c:pt idx="3">
                  <c:v>0.28545861297539155</c:v>
                </c:pt>
                <c:pt idx="4">
                  <c:v>0.29695829413609282</c:v>
                </c:pt>
                <c:pt idx="5">
                  <c:v>0.26417354272025556</c:v>
                </c:pt>
                <c:pt idx="6">
                  <c:v>0.29615952732644019</c:v>
                </c:pt>
                <c:pt idx="7">
                  <c:v>0.31165610360980989</c:v>
                </c:pt>
                <c:pt idx="8">
                  <c:v>0.22960449027542096</c:v>
                </c:pt>
                <c:pt idx="9">
                  <c:v>0.27690752905507837</c:v>
                </c:pt>
                <c:pt idx="10">
                  <c:v>0.2339232303090728</c:v>
                </c:pt>
                <c:pt idx="11">
                  <c:v>0.30651247717589775</c:v>
                </c:pt>
                <c:pt idx="12">
                  <c:v>0.27216748768472909</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graficos'!$D$73:$P$73</c:f>
              <c:numCache>
                <c:formatCode>0.0%</c:formatCode>
                <c:ptCount val="13"/>
                <c:pt idx="0">
                  <c:v>0.87929600886917969</c:v>
                </c:pt>
                <c:pt idx="1">
                  <c:v>0.87449173217674159</c:v>
                </c:pt>
                <c:pt idx="2">
                  <c:v>0.88569424964936883</c:v>
                </c:pt>
                <c:pt idx="3">
                  <c:v>0.88482346241457865</c:v>
                </c:pt>
                <c:pt idx="4">
                  <c:v>0.85506601394451864</c:v>
                </c:pt>
                <c:pt idx="5">
                  <c:v>0.87420951333516628</c:v>
                </c:pt>
                <c:pt idx="6">
                  <c:v>0.88366578323336598</c:v>
                </c:pt>
                <c:pt idx="7">
                  <c:v>0.87085069211127542</c:v>
                </c:pt>
                <c:pt idx="8">
                  <c:v>0.88917036098796709</c:v>
                </c:pt>
                <c:pt idx="9">
                  <c:v>0.89328832922238088</c:v>
                </c:pt>
                <c:pt idx="10">
                  <c:v>0.89992550285572381</c:v>
                </c:pt>
                <c:pt idx="11">
                  <c:v>0.88038698328935794</c:v>
                </c:pt>
                <c:pt idx="12">
                  <c:v>0.90135889347245823</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graficos'!$D$74:$P$74</c:f>
              <c:numCache>
                <c:formatCode>0.0%</c:formatCode>
                <c:ptCount val="13"/>
                <c:pt idx="0">
                  <c:v>0.12070399113082042</c:v>
                </c:pt>
                <c:pt idx="1">
                  <c:v>0.12550826782325833</c:v>
                </c:pt>
                <c:pt idx="2">
                  <c:v>0.11430575035063115</c:v>
                </c:pt>
                <c:pt idx="3">
                  <c:v>0.11517653758542142</c:v>
                </c:pt>
                <c:pt idx="4">
                  <c:v>0.14493398605548138</c:v>
                </c:pt>
                <c:pt idx="5">
                  <c:v>0.12579048666483364</c:v>
                </c:pt>
                <c:pt idx="6">
                  <c:v>0.11633421676663412</c:v>
                </c:pt>
                <c:pt idx="7">
                  <c:v>0.12914930788872464</c:v>
                </c:pt>
                <c:pt idx="8">
                  <c:v>0.11082963901203292</c:v>
                </c:pt>
                <c:pt idx="9">
                  <c:v>0.10671167077761912</c:v>
                </c:pt>
                <c:pt idx="10">
                  <c:v>0.10007449714427613</c:v>
                </c:pt>
                <c:pt idx="11">
                  <c:v>0.11961301671064205</c:v>
                </c:pt>
                <c:pt idx="12">
                  <c:v>9.8641106527541864E-2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graficos'!$D$83:$P$83</c:f>
              <c:numCache>
                <c:formatCode>0.0%</c:formatCode>
                <c:ptCount val="13"/>
                <c:pt idx="0">
                  <c:v>0.91939981410171279</c:v>
                </c:pt>
                <c:pt idx="1">
                  <c:v>0.89714977144393648</c:v>
                </c:pt>
                <c:pt idx="2">
                  <c:v>0.9286723163841808</c:v>
                </c:pt>
                <c:pt idx="3">
                  <c:v>0.92134053455200104</c:v>
                </c:pt>
                <c:pt idx="4">
                  <c:v>0.90209084354722413</c:v>
                </c:pt>
                <c:pt idx="5">
                  <c:v>0.89173632999862951</c:v>
                </c:pt>
                <c:pt idx="6">
                  <c:v>0.92450295540032235</c:v>
                </c:pt>
                <c:pt idx="7">
                  <c:v>0.90231463318948613</c:v>
                </c:pt>
                <c:pt idx="8">
                  <c:v>0.92681697946844688</c:v>
                </c:pt>
                <c:pt idx="9">
                  <c:v>0.9384095634095635</c:v>
                </c:pt>
                <c:pt idx="10">
                  <c:v>0.94946304485154764</c:v>
                </c:pt>
                <c:pt idx="11">
                  <c:v>0.93418554613340077</c:v>
                </c:pt>
                <c:pt idx="12">
                  <c:v>0.93149691917361366</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graficos'!$D$84:$P$84</c:f>
              <c:numCache>
                <c:formatCode>0.0%</c:formatCode>
                <c:ptCount val="13"/>
                <c:pt idx="0">
                  <c:v>8.0600185898287074E-2</c:v>
                </c:pt>
                <c:pt idx="1">
                  <c:v>0.10285022855606345</c:v>
                </c:pt>
                <c:pt idx="2">
                  <c:v>7.1327683615819204E-2</c:v>
                </c:pt>
                <c:pt idx="3">
                  <c:v>7.8659465447998886E-2</c:v>
                </c:pt>
                <c:pt idx="4">
                  <c:v>9.7909156452775759E-2</c:v>
                </c:pt>
                <c:pt idx="5">
                  <c:v>0.10826367000137044</c:v>
                </c:pt>
                <c:pt idx="6">
                  <c:v>7.5497044599677599E-2</c:v>
                </c:pt>
                <c:pt idx="7">
                  <c:v>9.7685366810513929E-2</c:v>
                </c:pt>
                <c:pt idx="8">
                  <c:v>7.3183020531553081E-2</c:v>
                </c:pt>
                <c:pt idx="9">
                  <c:v>6.1590436590436601E-2</c:v>
                </c:pt>
                <c:pt idx="10">
                  <c:v>5.0536955148452301E-2</c:v>
                </c:pt>
                <c:pt idx="11">
                  <c:v>6.5814453866599162E-2</c:v>
                </c:pt>
                <c:pt idx="12">
                  <c:v>6.850308082638637E-2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graficos'!$D$34:$P$34</c:f>
              <c:numCache>
                <c:formatCode>0.0%</c:formatCode>
                <c:ptCount val="13"/>
                <c:pt idx="0">
                  <c:v>0.72695035460992907</c:v>
                </c:pt>
                <c:pt idx="1">
                  <c:v>0.69555811941159496</c:v>
                </c:pt>
                <c:pt idx="2">
                  <c:v>0.74597051935528302</c:v>
                </c:pt>
                <c:pt idx="3">
                  <c:v>0.69354604786076868</c:v>
                </c:pt>
                <c:pt idx="4">
                  <c:v>0.70401437986818449</c:v>
                </c:pt>
                <c:pt idx="5">
                  <c:v>0.72803460394701269</c:v>
                </c:pt>
                <c:pt idx="6">
                  <c:v>0.69531362653208373</c:v>
                </c:pt>
                <c:pt idx="7">
                  <c:v>0.69124551228942288</c:v>
                </c:pt>
                <c:pt idx="8">
                  <c:v>0.7606237816764132</c:v>
                </c:pt>
                <c:pt idx="9">
                  <c:v>0.7100724818795302</c:v>
                </c:pt>
                <c:pt idx="10">
                  <c:v>0.75832611117989357</c:v>
                </c:pt>
                <c:pt idx="11">
                  <c:v>0.70535497940392544</c:v>
                </c:pt>
                <c:pt idx="12">
                  <c:v>0.71671113267038555</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graficos'!$D$35:$P$35</c:f>
              <c:numCache>
                <c:formatCode>0.0%</c:formatCode>
                <c:ptCount val="13"/>
                <c:pt idx="0">
                  <c:v>0.27304964539007093</c:v>
                </c:pt>
                <c:pt idx="1">
                  <c:v>0.30444188058840493</c:v>
                </c:pt>
                <c:pt idx="2">
                  <c:v>0.25402948064471692</c:v>
                </c:pt>
                <c:pt idx="3">
                  <c:v>0.30645395213923132</c:v>
                </c:pt>
                <c:pt idx="4">
                  <c:v>0.29598562013181545</c:v>
                </c:pt>
                <c:pt idx="5">
                  <c:v>0.27196539605298731</c:v>
                </c:pt>
                <c:pt idx="6">
                  <c:v>0.30468637346791638</c:v>
                </c:pt>
                <c:pt idx="7">
                  <c:v>0.30875448771057717</c:v>
                </c:pt>
                <c:pt idx="8">
                  <c:v>0.23937621832358677</c:v>
                </c:pt>
                <c:pt idx="9">
                  <c:v>0.28992751812046991</c:v>
                </c:pt>
                <c:pt idx="10">
                  <c:v>0.24167388882010649</c:v>
                </c:pt>
                <c:pt idx="11">
                  <c:v>0.29464502059607467</c:v>
                </c:pt>
                <c:pt idx="12">
                  <c:v>0.28328886732961434</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graficos'!$D$29:$P$29</c:f>
              <c:numCache>
                <c:formatCode>0.0%</c:formatCode>
                <c:ptCount val="13"/>
                <c:pt idx="0">
                  <c:v>0.89593562465902898</c:v>
                </c:pt>
                <c:pt idx="1">
                  <c:v>0.89296468655899253</c:v>
                </c:pt>
                <c:pt idx="2">
                  <c:v>0.9095098449937159</c:v>
                </c:pt>
                <c:pt idx="3">
                  <c:v>0.88843930635838142</c:v>
                </c:pt>
                <c:pt idx="4">
                  <c:v>0.86937399208327226</c:v>
                </c:pt>
                <c:pt idx="5">
                  <c:v>0.88400387114613577</c:v>
                </c:pt>
                <c:pt idx="6">
                  <c:v>0.8897812240376628</c:v>
                </c:pt>
                <c:pt idx="7">
                  <c:v>0.88150831991411704</c:v>
                </c:pt>
                <c:pt idx="8">
                  <c:v>0.89373020899303357</c:v>
                </c:pt>
                <c:pt idx="9">
                  <c:v>0.8971135343168698</c:v>
                </c:pt>
                <c:pt idx="10">
                  <c:v>0.90401482396541077</c:v>
                </c:pt>
                <c:pt idx="11">
                  <c:v>0.88368012033091003</c:v>
                </c:pt>
                <c:pt idx="12">
                  <c:v>0.90327255162419995</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graficos'!$D$30:$P$30</c:f>
              <c:numCache>
                <c:formatCode>0.0%</c:formatCode>
                <c:ptCount val="13"/>
                <c:pt idx="0">
                  <c:v>0.1040643753409711</c:v>
                </c:pt>
                <c:pt idx="1">
                  <c:v>0.10703531344100739</c:v>
                </c:pt>
                <c:pt idx="2">
                  <c:v>9.0490155006284045E-2</c:v>
                </c:pt>
                <c:pt idx="3">
                  <c:v>0.11156069364161848</c:v>
                </c:pt>
                <c:pt idx="4">
                  <c:v>0.13062600791672777</c:v>
                </c:pt>
                <c:pt idx="5">
                  <c:v>0.11599612885386425</c:v>
                </c:pt>
                <c:pt idx="6">
                  <c:v>0.1102187759623373</c:v>
                </c:pt>
                <c:pt idx="7">
                  <c:v>0.118491680085883</c:v>
                </c:pt>
                <c:pt idx="8">
                  <c:v>0.10626979100696644</c:v>
                </c:pt>
                <c:pt idx="9">
                  <c:v>0.1028864656831302</c:v>
                </c:pt>
                <c:pt idx="10">
                  <c:v>9.598517603458924E-2</c:v>
                </c:pt>
                <c:pt idx="11">
                  <c:v>0.11631987966908999</c:v>
                </c:pt>
                <c:pt idx="12">
                  <c:v>9.6727448375800024E-2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graficos'!$D$39:$P$39</c:f>
              <c:numCache>
                <c:formatCode>0.0%</c:formatCode>
                <c:ptCount val="13"/>
                <c:pt idx="0">
                  <c:v>0.78099406947190053</c:v>
                </c:pt>
                <c:pt idx="1">
                  <c:v>0.81946670552236645</c:v>
                </c:pt>
                <c:pt idx="2">
                  <c:v>0.79988597491448121</c:v>
                </c:pt>
                <c:pt idx="3">
                  <c:v>0.79180887372013653</c:v>
                </c:pt>
                <c:pt idx="4">
                  <c:v>0.75652579241765072</c:v>
                </c:pt>
                <c:pt idx="5">
                  <c:v>0.80258249641319934</c:v>
                </c:pt>
                <c:pt idx="6">
                  <c:v>0.79302359241568965</c:v>
                </c:pt>
                <c:pt idx="7">
                  <c:v>0.79767875053732618</c:v>
                </c:pt>
                <c:pt idx="8">
                  <c:v>0.80285789891505688</c:v>
                </c:pt>
                <c:pt idx="9">
                  <c:v>0.79163987138263658</c:v>
                </c:pt>
                <c:pt idx="10">
                  <c:v>0.81558567279767669</c:v>
                </c:pt>
                <c:pt idx="11">
                  <c:v>0.77622890682318413</c:v>
                </c:pt>
                <c:pt idx="12">
                  <c:v>0.82925921330189845</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graficos'!$D$40:$P$40</c:f>
              <c:numCache>
                <c:formatCode>0.0%</c:formatCode>
                <c:ptCount val="13"/>
                <c:pt idx="0">
                  <c:v>0.21900593052809939</c:v>
                </c:pt>
                <c:pt idx="1">
                  <c:v>0.18053329447763372</c:v>
                </c:pt>
                <c:pt idx="2">
                  <c:v>0.20011402508551882</c:v>
                </c:pt>
                <c:pt idx="3">
                  <c:v>0.20819112627986347</c:v>
                </c:pt>
                <c:pt idx="4">
                  <c:v>0.24347420758234928</c:v>
                </c:pt>
                <c:pt idx="5">
                  <c:v>0.19741750358680057</c:v>
                </c:pt>
                <c:pt idx="6">
                  <c:v>0.20697640758431032</c:v>
                </c:pt>
                <c:pt idx="7">
                  <c:v>0.20232124946267371</c:v>
                </c:pt>
                <c:pt idx="8">
                  <c:v>0.19714210108494312</c:v>
                </c:pt>
                <c:pt idx="9">
                  <c:v>0.20836012861736333</c:v>
                </c:pt>
                <c:pt idx="10">
                  <c:v>0.18441432720232334</c:v>
                </c:pt>
                <c:pt idx="11">
                  <c:v>0.22377109317681584</c:v>
                </c:pt>
                <c:pt idx="12">
                  <c:v>0.1707407866981015</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graficos'!$D$6:$P$6</c:f>
              <c:numCache>
                <c:formatCode>0.0%</c:formatCode>
                <c:ptCount val="13"/>
                <c:pt idx="0">
                  <c:v>0.93960636290105148</c:v>
                </c:pt>
                <c:pt idx="1">
                  <c:v>0.94466403162055335</c:v>
                </c:pt>
                <c:pt idx="2">
                  <c:v>0.95419116641597168</c:v>
                </c:pt>
                <c:pt idx="3">
                  <c:v>0.93799885974914488</c:v>
                </c:pt>
                <c:pt idx="4">
                  <c:v>0.92782189449801467</c:v>
                </c:pt>
                <c:pt idx="5">
                  <c:v>0.9421217486041128</c:v>
                </c:pt>
                <c:pt idx="6">
                  <c:v>0.9486475353563093</c:v>
                </c:pt>
                <c:pt idx="7">
                  <c:v>0.92845891310055129</c:v>
                </c:pt>
                <c:pt idx="8">
                  <c:v>0.93157961300113823</c:v>
                </c:pt>
                <c:pt idx="9">
                  <c:v>0.92480735769326372</c:v>
                </c:pt>
                <c:pt idx="10">
                  <c:v>0.92124652735837664</c:v>
                </c:pt>
                <c:pt idx="11">
                  <c:v>0.91667690795133339</c:v>
                </c:pt>
                <c:pt idx="12">
                  <c:v>0.92626783359309428</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graficos'!$D$7:$P$7</c:f>
              <c:numCache>
                <c:formatCode>0.0%</c:formatCode>
                <c:ptCount val="13"/>
                <c:pt idx="0">
                  <c:v>6.0393637098948502E-2</c:v>
                </c:pt>
                <c:pt idx="1">
                  <c:v>5.5335968379446633E-2</c:v>
                </c:pt>
                <c:pt idx="2">
                  <c:v>4.5808833584028444E-2</c:v>
                </c:pt>
                <c:pt idx="3">
                  <c:v>6.2001140250855187E-2</c:v>
                </c:pt>
                <c:pt idx="4">
                  <c:v>7.2178105501985237E-2</c:v>
                </c:pt>
                <c:pt idx="5">
                  <c:v>5.7878251395887231E-2</c:v>
                </c:pt>
                <c:pt idx="6">
                  <c:v>5.1352464643690789E-2</c:v>
                </c:pt>
                <c:pt idx="7">
                  <c:v>7.1541086899448672E-2</c:v>
                </c:pt>
                <c:pt idx="8">
                  <c:v>6.8420386998861771E-2</c:v>
                </c:pt>
                <c:pt idx="9">
                  <c:v>7.5192642306736265E-2</c:v>
                </c:pt>
                <c:pt idx="10">
                  <c:v>7.8753472641623384E-2</c:v>
                </c:pt>
                <c:pt idx="11">
                  <c:v>8.3323092048666586E-2</c:v>
                </c:pt>
                <c:pt idx="12">
                  <c:v>7.3732166406905636E-2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graficos'!$D$16:$P$16</c:f>
              <c:numCache>
                <c:formatCode>0.0%</c:formatCode>
                <c:ptCount val="13"/>
                <c:pt idx="0">
                  <c:v>0.88478414720452925</c:v>
                </c:pt>
                <c:pt idx="1">
                  <c:v>0.89657631954350936</c:v>
                </c:pt>
                <c:pt idx="2">
                  <c:v>0.87868480725623577</c:v>
                </c:pt>
                <c:pt idx="3">
                  <c:v>0.8789244186046512</c:v>
                </c:pt>
                <c:pt idx="4">
                  <c:v>0.85047990401919604</c:v>
                </c:pt>
                <c:pt idx="5">
                  <c:v>0.89555311556409556</c:v>
                </c:pt>
                <c:pt idx="6">
                  <c:v>0.88467569493941545</c:v>
                </c:pt>
                <c:pt idx="7">
                  <c:v>0.85657708628005658</c:v>
                </c:pt>
                <c:pt idx="8">
                  <c:v>0.86378392416569283</c:v>
                </c:pt>
                <c:pt idx="9">
                  <c:v>0.8771951989892609</c:v>
                </c:pt>
                <c:pt idx="10">
                  <c:v>0.85259061055704199</c:v>
                </c:pt>
                <c:pt idx="11">
                  <c:v>0.84113060428849895</c:v>
                </c:pt>
                <c:pt idx="12">
                  <c:v>0.86422041018038054</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graficos'!$D$17:$P$17</c:f>
              <c:numCache>
                <c:formatCode>0.0%</c:formatCode>
                <c:ptCount val="13"/>
                <c:pt idx="0">
                  <c:v>0.11521585279547063</c:v>
                </c:pt>
                <c:pt idx="1">
                  <c:v>0.10342368045649074</c:v>
                </c:pt>
                <c:pt idx="2">
                  <c:v>0.12131519274376418</c:v>
                </c:pt>
                <c:pt idx="3">
                  <c:v>0.12107558139534884</c:v>
                </c:pt>
                <c:pt idx="4">
                  <c:v>0.14952009598080385</c:v>
                </c:pt>
                <c:pt idx="5">
                  <c:v>0.10444688443590448</c:v>
                </c:pt>
                <c:pt idx="6">
                  <c:v>0.11532430506058446</c:v>
                </c:pt>
                <c:pt idx="7">
                  <c:v>0.14342291371994342</c:v>
                </c:pt>
                <c:pt idx="8">
                  <c:v>0.13621607583430725</c:v>
                </c:pt>
                <c:pt idx="9">
                  <c:v>0.12280480101073911</c:v>
                </c:pt>
                <c:pt idx="10">
                  <c:v>0.14740938944295792</c:v>
                </c:pt>
                <c:pt idx="11">
                  <c:v>0.15886939571150094</c:v>
                </c:pt>
                <c:pt idx="12">
                  <c:v>0.13577958981961949</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graficos'!$D$56:$P$56</c:f>
              <c:numCache>
                <c:formatCode>0.0%</c:formatCode>
                <c:ptCount val="13"/>
                <c:pt idx="0">
                  <c:v>0.98175675675675689</c:v>
                </c:pt>
                <c:pt idx="1">
                  <c:v>0.98648648648648651</c:v>
                </c:pt>
                <c:pt idx="2">
                  <c:v>0.99416017797552836</c:v>
                </c:pt>
                <c:pt idx="3">
                  <c:v>0.99525006985191389</c:v>
                </c:pt>
                <c:pt idx="4">
                  <c:v>0.99363507779349358</c:v>
                </c:pt>
                <c:pt idx="5">
                  <c:v>0.9888252929953667</c:v>
                </c:pt>
                <c:pt idx="6">
                  <c:v>0.99864148892813487</c:v>
                </c:pt>
                <c:pt idx="7">
                  <c:v>0.98404394454616795</c:v>
                </c:pt>
                <c:pt idx="8">
                  <c:v>0.98669319736351213</c:v>
                </c:pt>
                <c:pt idx="9">
                  <c:v>0.98734027449124473</c:v>
                </c:pt>
                <c:pt idx="10">
                  <c:v>0.99032904823682044</c:v>
                </c:pt>
                <c:pt idx="11">
                  <c:v>0.97855065438681532</c:v>
                </c:pt>
                <c:pt idx="12">
                  <c:v>0.99602935868126585</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graficos'!$D$57:$P$57</c:f>
              <c:numCache>
                <c:formatCode>0.0%</c:formatCode>
                <c:ptCount val="13"/>
                <c:pt idx="0">
                  <c:v>1.8243243243243244E-2</c:v>
                </c:pt>
                <c:pt idx="1">
                  <c:v>1.3513513513513514E-2</c:v>
                </c:pt>
                <c:pt idx="2">
                  <c:v>5.8398220244716345E-3</c:v>
                </c:pt>
                <c:pt idx="3">
                  <c:v>4.7499301480860576E-3</c:v>
                </c:pt>
                <c:pt idx="4">
                  <c:v>6.3649222065063652E-3</c:v>
                </c:pt>
                <c:pt idx="5">
                  <c:v>1.1174707004633416E-2</c:v>
                </c:pt>
                <c:pt idx="6">
                  <c:v>1.3585110718652357E-3</c:v>
                </c:pt>
                <c:pt idx="7">
                  <c:v>1.5956055453832069E-2</c:v>
                </c:pt>
                <c:pt idx="8">
                  <c:v>1.3306802636488001E-2</c:v>
                </c:pt>
                <c:pt idx="9">
                  <c:v>1.2659725508755326E-2</c:v>
                </c:pt>
                <c:pt idx="10">
                  <c:v>9.6709517631796207E-3</c:v>
                </c:pt>
                <c:pt idx="11">
                  <c:v>2.1449345613184685E-2</c:v>
                </c:pt>
                <c:pt idx="12">
                  <c:v>3.9706413187342079E-3</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graficos'!$D$51:$P$51</c:f>
              <c:numCache>
                <c:formatCode>0.0%</c:formatCode>
                <c:ptCount val="13"/>
                <c:pt idx="0">
                  <c:v>0.93393834245295604</c:v>
                </c:pt>
                <c:pt idx="1">
                  <c:v>0.94299959574181369</c:v>
                </c:pt>
                <c:pt idx="2">
                  <c:v>0.9539232958395446</c:v>
                </c:pt>
                <c:pt idx="3">
                  <c:v>0.92723549488054613</c:v>
                </c:pt>
                <c:pt idx="4">
                  <c:v>0.91535269709543565</c:v>
                </c:pt>
                <c:pt idx="5">
                  <c:v>0.93244156195108774</c:v>
                </c:pt>
                <c:pt idx="6">
                  <c:v>0.97095548317046687</c:v>
                </c:pt>
                <c:pt idx="7">
                  <c:v>0.92117585848074923</c:v>
                </c:pt>
                <c:pt idx="8">
                  <c:v>0.92932818147825003</c:v>
                </c:pt>
                <c:pt idx="9">
                  <c:v>0.93194661536611767</c:v>
                </c:pt>
                <c:pt idx="10">
                  <c:v>0.91466416598288591</c:v>
                </c:pt>
                <c:pt idx="11">
                  <c:v>0.91638390693165284</c:v>
                </c:pt>
                <c:pt idx="12">
                  <c:v>0.94025911708253351</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graficos'!$D$52:$P$52</c:f>
              <c:numCache>
                <c:formatCode>0.0%</c:formatCode>
                <c:ptCount val="13"/>
                <c:pt idx="0">
                  <c:v>6.6061657547043906E-2</c:v>
                </c:pt>
                <c:pt idx="1">
                  <c:v>5.7000404258186227E-2</c:v>
                </c:pt>
                <c:pt idx="2">
                  <c:v>4.607670416045534E-2</c:v>
                </c:pt>
                <c:pt idx="3">
                  <c:v>7.2764505119453926E-2</c:v>
                </c:pt>
                <c:pt idx="4">
                  <c:v>8.4647302904564306E-2</c:v>
                </c:pt>
                <c:pt idx="5">
                  <c:v>6.7558438048912303E-2</c:v>
                </c:pt>
                <c:pt idx="6">
                  <c:v>2.9044516829533115E-2</c:v>
                </c:pt>
                <c:pt idx="7">
                  <c:v>7.8824141519250782E-2</c:v>
                </c:pt>
                <c:pt idx="8">
                  <c:v>7.067181852174996E-2</c:v>
                </c:pt>
                <c:pt idx="9">
                  <c:v>6.8053384633882413E-2</c:v>
                </c:pt>
                <c:pt idx="10">
                  <c:v>8.5335834017114059E-2</c:v>
                </c:pt>
                <c:pt idx="11">
                  <c:v>8.3616093068347067E-2</c:v>
                </c:pt>
                <c:pt idx="12">
                  <c:v>5.9740882917466417E-2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graficos'!$D$61:$P$61</c:f>
              <c:numCache>
                <c:formatCode>0.0%</c:formatCode>
                <c:ptCount val="13"/>
                <c:pt idx="0">
                  <c:v>0.93139534883720931</c:v>
                </c:pt>
                <c:pt idx="1">
                  <c:v>0.89768835616438358</c:v>
                </c:pt>
                <c:pt idx="2">
                  <c:v>0.86037678517168026</c:v>
                </c:pt>
                <c:pt idx="3">
                  <c:v>0.89959389441254722</c:v>
                </c:pt>
                <c:pt idx="4">
                  <c:v>0.86605806644717154</c:v>
                </c:pt>
                <c:pt idx="5">
                  <c:v>0.91747572815533973</c:v>
                </c:pt>
                <c:pt idx="6">
                  <c:v>0.93843069873997709</c:v>
                </c:pt>
                <c:pt idx="7">
                  <c:v>0.85164132442802321</c:v>
                </c:pt>
                <c:pt idx="8">
                  <c:v>0.87298183652875871</c:v>
                </c:pt>
                <c:pt idx="9">
                  <c:v>0.93104733507267989</c:v>
                </c:pt>
                <c:pt idx="10">
                  <c:v>0.85749875435974099</c:v>
                </c:pt>
                <c:pt idx="11">
                  <c:v>0.86168758543556612</c:v>
                </c:pt>
                <c:pt idx="12">
                  <c:v>0.8808714267724469</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graficos'!$D$62:$P$62</c:f>
              <c:numCache>
                <c:formatCode>0.0%</c:formatCode>
                <c:ptCount val="13"/>
                <c:pt idx="0">
                  <c:v>6.86046511627907E-2</c:v>
                </c:pt>
                <c:pt idx="1">
                  <c:v>0.10231164383561644</c:v>
                </c:pt>
                <c:pt idx="2">
                  <c:v>0.13962321482831963</c:v>
                </c:pt>
                <c:pt idx="3">
                  <c:v>0.10040610558745273</c:v>
                </c:pt>
                <c:pt idx="4">
                  <c:v>0.13394193355282849</c:v>
                </c:pt>
                <c:pt idx="5">
                  <c:v>8.2524271844660185E-2</c:v>
                </c:pt>
                <c:pt idx="6">
                  <c:v>6.1569301260022906E-2</c:v>
                </c:pt>
                <c:pt idx="7">
                  <c:v>0.14835867557197668</c:v>
                </c:pt>
                <c:pt idx="8">
                  <c:v>0.12701816347124117</c:v>
                </c:pt>
                <c:pt idx="9">
                  <c:v>6.8952664927320162E-2</c:v>
                </c:pt>
                <c:pt idx="10">
                  <c:v>0.14250124564025909</c:v>
                </c:pt>
                <c:pt idx="11">
                  <c:v>0.13831241456443397</c:v>
                </c:pt>
                <c:pt idx="12">
                  <c:v>0.11912857322755321</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graficos'!$D$100:$P$100</c:f>
              <c:numCache>
                <c:formatCode>0.0%</c:formatCode>
                <c:ptCount val="13"/>
                <c:pt idx="0">
                  <c:v>0.98284442116291248</c:v>
                </c:pt>
                <c:pt idx="1">
                  <c:v>1</c:v>
                </c:pt>
                <c:pt idx="2">
                  <c:v>0.9909331845445668</c:v>
                </c:pt>
                <c:pt idx="3">
                  <c:v>1</c:v>
                </c:pt>
                <c:pt idx="4">
                  <c:v>0.99350840956034236</c:v>
                </c:pt>
                <c:pt idx="5">
                  <c:v>0.98197047132311188</c:v>
                </c:pt>
                <c:pt idx="6">
                  <c:v>0.97519841269841268</c:v>
                </c:pt>
                <c:pt idx="7">
                  <c:v>0.97969884377520833</c:v>
                </c:pt>
                <c:pt idx="8">
                  <c:v>1</c:v>
                </c:pt>
                <c:pt idx="9">
                  <c:v>1</c:v>
                </c:pt>
                <c:pt idx="10">
                  <c:v>0.9857542919761354</c:v>
                </c:pt>
                <c:pt idx="11">
                  <c:v>0.97966014418125646</c:v>
                </c:pt>
                <c:pt idx="12">
                  <c:v>1</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graficos'!$D$101:$P$101</c:f>
              <c:numCache>
                <c:formatCode>0.0%</c:formatCode>
                <c:ptCount val="13"/>
                <c:pt idx="0">
                  <c:v>1.715557883708748E-2</c:v>
                </c:pt>
                <c:pt idx="1">
                  <c:v>0</c:v>
                </c:pt>
                <c:pt idx="2">
                  <c:v>9.0668154554331137E-3</c:v>
                </c:pt>
                <c:pt idx="3">
                  <c:v>0</c:v>
                </c:pt>
                <c:pt idx="4">
                  <c:v>6.4915904396577158E-3</c:v>
                </c:pt>
                <c:pt idx="5">
                  <c:v>1.8029528676888132E-2</c:v>
                </c:pt>
                <c:pt idx="6">
                  <c:v>2.48015873015873E-2</c:v>
                </c:pt>
                <c:pt idx="7">
                  <c:v>2.030115622479161E-2</c:v>
                </c:pt>
                <c:pt idx="8">
                  <c:v>0</c:v>
                </c:pt>
                <c:pt idx="9">
                  <c:v>0</c:v>
                </c:pt>
                <c:pt idx="10">
                  <c:v>1.4245708023864604E-2</c:v>
                </c:pt>
                <c:pt idx="11">
                  <c:v>2.0339855818743566E-2</c:v>
                </c:pt>
                <c:pt idx="12">
                  <c:v>0</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graficos'!$D$95:$P$95</c:f>
              <c:numCache>
                <c:formatCode>0.0%</c:formatCode>
                <c:ptCount val="13"/>
                <c:pt idx="0">
                  <c:v>0.94900996505759028</c:v>
                </c:pt>
                <c:pt idx="1">
                  <c:v>0.952152434721242</c:v>
                </c:pt>
                <c:pt idx="2">
                  <c:v>0.98305084745762705</c:v>
                </c:pt>
                <c:pt idx="3">
                  <c:v>0.89987900786448871</c:v>
                </c:pt>
                <c:pt idx="4">
                  <c:v>0.91132795927025889</c:v>
                </c:pt>
                <c:pt idx="5">
                  <c:v>0.91229796205200286</c:v>
                </c:pt>
                <c:pt idx="6">
                  <c:v>0.91310790785396734</c:v>
                </c:pt>
                <c:pt idx="7">
                  <c:v>0.92529348986125937</c:v>
                </c:pt>
                <c:pt idx="8">
                  <c:v>0.91198074974670718</c:v>
                </c:pt>
                <c:pt idx="9">
                  <c:v>0.9147596561327036</c:v>
                </c:pt>
                <c:pt idx="10">
                  <c:v>0.92655706228249124</c:v>
                </c:pt>
                <c:pt idx="11">
                  <c:v>0.89996285749659533</c:v>
                </c:pt>
                <c:pt idx="12">
                  <c:v>0.91167416528534229</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graficos'!$D$96:$P$96</c:f>
              <c:numCache>
                <c:formatCode>0.0%</c:formatCode>
                <c:ptCount val="13"/>
                <c:pt idx="0">
                  <c:v>5.0990034942409737E-2</c:v>
                </c:pt>
                <c:pt idx="1">
                  <c:v>4.7847565278757942E-2</c:v>
                </c:pt>
                <c:pt idx="2">
                  <c:v>1.6949152542372878E-2</c:v>
                </c:pt>
                <c:pt idx="3">
                  <c:v>0.10012099213551119</c:v>
                </c:pt>
                <c:pt idx="4">
                  <c:v>8.8672040729741192E-2</c:v>
                </c:pt>
                <c:pt idx="5">
                  <c:v>8.7702037947997205E-2</c:v>
                </c:pt>
                <c:pt idx="6">
                  <c:v>8.6892092146032593E-2</c:v>
                </c:pt>
                <c:pt idx="7">
                  <c:v>7.4706510138740662E-2</c:v>
                </c:pt>
                <c:pt idx="8">
                  <c:v>8.8019250253292797E-2</c:v>
                </c:pt>
                <c:pt idx="9">
                  <c:v>8.5240343867296287E-2</c:v>
                </c:pt>
                <c:pt idx="10">
                  <c:v>7.3442937717508705E-2</c:v>
                </c:pt>
                <c:pt idx="11">
                  <c:v>0.10003714250340473</c:v>
                </c:pt>
                <c:pt idx="12">
                  <c:v>8.8325834714657839E-2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graficos'!$D$105:$P$105</c:f>
              <c:numCache>
                <c:formatCode>0.0%</c:formatCode>
                <c:ptCount val="13"/>
                <c:pt idx="0">
                  <c:v>0.95925044616299826</c:v>
                </c:pt>
                <c:pt idx="1">
                  <c:v>0.96124644099968359</c:v>
                </c:pt>
                <c:pt idx="2">
                  <c:v>0.96725331794575886</c:v>
                </c:pt>
                <c:pt idx="3">
                  <c:v>0.97599323753169909</c:v>
                </c:pt>
                <c:pt idx="4">
                  <c:v>0.98677325581395359</c:v>
                </c:pt>
                <c:pt idx="5">
                  <c:v>0.98826979472140764</c:v>
                </c:pt>
                <c:pt idx="6">
                  <c:v>0.89612553811970552</c:v>
                </c:pt>
                <c:pt idx="7">
                  <c:v>0.91795104261106064</c:v>
                </c:pt>
                <c:pt idx="8">
                  <c:v>0.98468912262015706</c:v>
                </c:pt>
                <c:pt idx="9">
                  <c:v>0.88282667876588028</c:v>
                </c:pt>
                <c:pt idx="10">
                  <c:v>0.87915742793791574</c:v>
                </c:pt>
                <c:pt idx="11">
                  <c:v>0.96570537802026502</c:v>
                </c:pt>
                <c:pt idx="12">
                  <c:v>0.90591088982509893</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numCache>
            </c:numRef>
          </c:cat>
          <c:val>
            <c:numRef>
              <c:f>'Back Data graficos'!$D$106:$P$106</c:f>
              <c:numCache>
                <c:formatCode>0.0%</c:formatCode>
                <c:ptCount val="13"/>
                <c:pt idx="0">
                  <c:v>4.0749553837001788E-2</c:v>
                </c:pt>
                <c:pt idx="1">
                  <c:v>3.8753559000316358E-2</c:v>
                </c:pt>
                <c:pt idx="2">
                  <c:v>3.2746682054241201E-2</c:v>
                </c:pt>
                <c:pt idx="3">
                  <c:v>2.400676246830093E-2</c:v>
                </c:pt>
                <c:pt idx="4">
                  <c:v>1.3226744186046512E-2</c:v>
                </c:pt>
                <c:pt idx="5">
                  <c:v>1.1730205278592375E-2</c:v>
                </c:pt>
                <c:pt idx="6">
                  <c:v>0.10387446188029441</c:v>
                </c:pt>
                <c:pt idx="7">
                  <c:v>8.2048957388939248E-2</c:v>
                </c:pt>
                <c:pt idx="8">
                  <c:v>1.5310877379842895E-2</c:v>
                </c:pt>
                <c:pt idx="9">
                  <c:v>0.11717332123411979</c:v>
                </c:pt>
                <c:pt idx="10">
                  <c:v>0.12084257206208425</c:v>
                </c:pt>
                <c:pt idx="11">
                  <c:v>3.4294621979734999E-2</c:v>
                </c:pt>
                <c:pt idx="12">
                  <c:v>9.4089110174901069E-2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1"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Octubre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1739" y="1593587"/>
          <a:ext cx="6595149" cy="56074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1739" y="5175733"/>
          <a:ext cx="6595149" cy="56074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1739" y="2313827"/>
          <a:ext cx="6595149" cy="56074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1739" y="3034066"/>
          <a:ext cx="6595149" cy="54359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1739" y="3744780"/>
          <a:ext cx="6595149" cy="55312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9156" y="4457399"/>
          <a:ext cx="6587529" cy="558839"/>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1739" y="5895975"/>
          <a:ext cx="6595149" cy="56074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30" zoomScaleNormal="130" workbookViewId="0">
      <selection activeCell="AU1" sqref="AU1:AU1048576"/>
    </sheetView>
  </sheetViews>
  <sheetFormatPr baseColWidth="10" defaultColWidth="11.42578125" defaultRowHeight="15" x14ac:dyDescent="0.25"/>
  <cols>
    <col min="1" max="1" width="3.140625" customWidth="1"/>
    <col min="2" max="2" width="2.7109375" customWidth="1"/>
    <col min="3" max="3" width="4.28515625" style="51" customWidth="1"/>
    <col min="4" max="4" width="90.42578125" customWidth="1"/>
  </cols>
  <sheetData>
    <row r="3" spans="2:9" ht="14.1" customHeight="1" thickBot="1" x14ac:dyDescent="0.3">
      <c r="B3" s="48"/>
      <c r="C3" s="49" t="s">
        <v>41</v>
      </c>
      <c r="F3" s="50" t="s">
        <v>42</v>
      </c>
    </row>
    <row r="4" spans="2:9" x14ac:dyDescent="0.25">
      <c r="F4" s="71" t="s">
        <v>43</v>
      </c>
      <c r="G4" s="72"/>
      <c r="H4" s="72"/>
      <c r="I4" s="73"/>
    </row>
    <row r="5" spans="2:9" s="14" customFormat="1" ht="20.100000000000001" customHeight="1" x14ac:dyDescent="0.25">
      <c r="C5" s="52" t="s">
        <v>44</v>
      </c>
      <c r="D5" s="14" t="s">
        <v>45</v>
      </c>
      <c r="F5" s="74"/>
      <c r="G5" s="75"/>
      <c r="H5" s="75"/>
      <c r="I5" s="76"/>
    </row>
    <row r="6" spans="2:9" s="14" customFormat="1" ht="20.100000000000001" customHeight="1" x14ac:dyDescent="0.25">
      <c r="C6" s="52" t="s">
        <v>46</v>
      </c>
      <c r="D6" s="14" t="s">
        <v>47</v>
      </c>
      <c r="F6" s="74"/>
      <c r="G6" s="75"/>
      <c r="H6" s="75"/>
      <c r="I6" s="76"/>
    </row>
    <row r="7" spans="2:9" s="14" customFormat="1" ht="20.100000000000001" customHeight="1" x14ac:dyDescent="0.25">
      <c r="C7" s="52" t="s">
        <v>48</v>
      </c>
      <c r="D7" s="14" t="s">
        <v>49</v>
      </c>
      <c r="F7" s="74"/>
      <c r="G7" s="75"/>
      <c r="H7" s="75"/>
      <c r="I7" s="76"/>
    </row>
    <row r="8" spans="2:9" s="14" customFormat="1" ht="20.100000000000001" customHeight="1" x14ac:dyDescent="0.25">
      <c r="C8" s="52" t="s">
        <v>50</v>
      </c>
      <c r="D8" s="14" t="s">
        <v>51</v>
      </c>
      <c r="F8" s="74"/>
      <c r="G8" s="75"/>
      <c r="H8" s="75"/>
      <c r="I8" s="76"/>
    </row>
    <row r="9" spans="2:9" ht="20.100000000000001" customHeight="1" x14ac:dyDescent="0.25">
      <c r="C9" s="52" t="s">
        <v>50</v>
      </c>
      <c r="D9" s="14" t="s">
        <v>52</v>
      </c>
      <c r="F9" s="74"/>
      <c r="G9" s="75"/>
      <c r="H9" s="75"/>
      <c r="I9" s="76"/>
    </row>
    <row r="10" spans="2:9" ht="20.100000000000001" customHeight="1" x14ac:dyDescent="0.25">
      <c r="C10" s="52" t="s">
        <v>53</v>
      </c>
      <c r="D10" s="14" t="s">
        <v>54</v>
      </c>
      <c r="F10" s="74"/>
      <c r="G10" s="75"/>
      <c r="H10" s="75"/>
      <c r="I10" s="76"/>
    </row>
    <row r="11" spans="2:9" x14ac:dyDescent="0.25">
      <c r="C11" s="52"/>
      <c r="F11" s="74"/>
      <c r="G11" s="75"/>
      <c r="H11" s="75"/>
      <c r="I11" s="76"/>
    </row>
    <row r="12" spans="2:9" ht="15.75" thickBot="1" x14ac:dyDescent="0.3">
      <c r="F12" s="77"/>
      <c r="G12" s="78"/>
      <c r="H12" s="78"/>
      <c r="I12" s="79"/>
    </row>
    <row r="16" spans="2:9" ht="14.1" customHeight="1" x14ac:dyDescent="0.25">
      <c r="B16" s="48"/>
      <c r="C16" s="49" t="s">
        <v>55</v>
      </c>
    </row>
    <row r="18" spans="3:4" x14ac:dyDescent="0.25">
      <c r="D18" s="53" t="s">
        <v>56</v>
      </c>
    </row>
    <row r="19" spans="3:4" x14ac:dyDescent="0.25">
      <c r="C19" s="52"/>
      <c r="D19" t="s">
        <v>57</v>
      </c>
    </row>
    <row r="20" spans="3:4" x14ac:dyDescent="0.25">
      <c r="C20" s="52"/>
      <c r="D20" t="s">
        <v>58</v>
      </c>
    </row>
    <row r="21" spans="3:4" x14ac:dyDescent="0.25">
      <c r="C21" s="52"/>
      <c r="D21" t="s">
        <v>59</v>
      </c>
    </row>
    <row r="22" spans="3:4" ht="3.75" customHeight="1" x14ac:dyDescent="0.25">
      <c r="C22" s="52"/>
    </row>
    <row r="23" spans="3:4" ht="15.75" x14ac:dyDescent="0.25">
      <c r="C23" s="52"/>
      <c r="D23" s="54" t="s">
        <v>60</v>
      </c>
    </row>
    <row r="24" spans="3:4" x14ac:dyDescent="0.25">
      <c r="C24" s="52"/>
      <c r="D24" s="55" t="s">
        <v>61</v>
      </c>
    </row>
    <row r="27" spans="3:4" x14ac:dyDescent="0.25">
      <c r="D27" s="53" t="s">
        <v>62</v>
      </c>
    </row>
    <row r="28" spans="3:4" x14ac:dyDescent="0.25">
      <c r="D28" t="s">
        <v>63</v>
      </c>
    </row>
    <row r="29" spans="3:4" x14ac:dyDescent="0.25">
      <c r="D29" t="s">
        <v>64</v>
      </c>
    </row>
    <row r="30" spans="3:4" x14ac:dyDescent="0.25">
      <c r="D30" t="s">
        <v>65</v>
      </c>
    </row>
    <row r="33" spans="4:4" x14ac:dyDescent="0.25">
      <c r="D33" s="53" t="s">
        <v>66</v>
      </c>
    </row>
    <row r="34" spans="4:4" x14ac:dyDescent="0.25">
      <c r="D34" t="s">
        <v>67</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topLeftCell="C1" zoomScale="55" zoomScaleNormal="55" workbookViewId="0">
      <selection activeCell="AU1" sqref="AU1:AU1048576"/>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8" ht="36.75" customHeight="1" x14ac:dyDescent="0.25"/>
    <row r="4" spans="1:18" ht="36.75" customHeight="1" x14ac:dyDescent="0.25"/>
    <row r="5" spans="1:18" ht="36.75" customHeight="1" thickBot="1" x14ac:dyDescent="0.3">
      <c r="A5" s="5"/>
      <c r="B5" s="5"/>
      <c r="D5" s="57" cm="1">
        <f t="array" ref="D5">INDEX('Back data'!$A$4:$AV$4,MAX(IF('Back data'!$A$4:$AW$4&lt;&gt;"",COLUMN('Back data'!$A$4:$AW$4)))-D6)</f>
        <v>44470</v>
      </c>
      <c r="E5" s="57" cm="1">
        <f t="array" ref="E5">INDEX('Back data'!$A$4:$AV$4,MAX(IF('Back data'!$A$4:$AW$4&lt;&gt;"",COLUMN('Back data'!$A$4:$AW$4)))-E6)</f>
        <v>44501</v>
      </c>
      <c r="F5" s="57" cm="1">
        <f t="array" ref="F5">INDEX('Back data'!$A$4:$AV$4,MAX(IF('Back data'!$A$4:$AW$4&lt;&gt;"",COLUMN('Back data'!$A$4:$AW$4)))-F6)</f>
        <v>44531</v>
      </c>
      <c r="G5" s="57" cm="1">
        <f t="array" ref="G5">INDEX('Back data'!$A$4:$AV$4,MAX(IF('Back data'!$A$4:$AW$4&lt;&gt;"",COLUMN('Back data'!$A$4:$AW$4)))-G6)</f>
        <v>44562</v>
      </c>
      <c r="H5" s="57" cm="1">
        <f t="array" ref="H5">INDEX('Back data'!$A$4:$AV$4,MAX(IF('Back data'!$A$4:$AW$4&lt;&gt;"",COLUMN('Back data'!$A$4:$AW$4)))-H6)</f>
        <v>44593</v>
      </c>
      <c r="I5" s="57" cm="1">
        <f t="array" ref="I5">INDEX('Back data'!$A$4:$AV$4,MAX(IF('Back data'!$A$4:$AW$4&lt;&gt;"",COLUMN('Back data'!$A$4:$AW$4)))-I6)</f>
        <v>44621</v>
      </c>
      <c r="J5" s="57" cm="1">
        <f t="array" ref="J5">INDEX('Back data'!$A$4:$AV$4,MAX(IF('Back data'!$A$4:$AW$4&lt;&gt;"",COLUMN('Back data'!$A$4:$AW$4)))-J6)</f>
        <v>44652</v>
      </c>
      <c r="K5" s="57" cm="1">
        <f t="array" ref="K5">INDEX('Back data'!$A$4:$AV$4,MAX(IF('Back data'!$A$4:$AW$4&lt;&gt;"",COLUMN('Back data'!$A$4:$AW$4)))-K6)</f>
        <v>44682</v>
      </c>
      <c r="L5" s="57" cm="1">
        <f t="array" ref="L5">INDEX('Back data'!$A$4:$AV$4,MAX(IF('Back data'!$A$4:$AW$4&lt;&gt;"",COLUMN('Back data'!$A$4:$AW$4)))-L6)</f>
        <v>44713</v>
      </c>
      <c r="M5" s="57" cm="1">
        <f t="array" ref="M5">INDEX('Back data'!$A$4:$AV$4,MAX(IF('Back data'!$A$4:$AW$4&lt;&gt;"",COLUMN('Back data'!$A$4:$AW$4)))-M6)</f>
        <v>44743</v>
      </c>
      <c r="N5" s="57" cm="1">
        <f t="array" ref="N5">INDEX('Back data'!$A$4:$AV$4,MAX(IF('Back data'!$A$4:$AW$4&lt;&gt;"",COLUMN('Back data'!$A$4:$AW$4)))-N6)</f>
        <v>44774</v>
      </c>
      <c r="O5" s="57" cm="1">
        <f t="array" ref="O5">INDEX('Back data'!$A$4:$AV$4,MAX(IF('Back data'!$A$4:$AW$4&lt;&gt;"",COLUMN('Back data'!$A$4:$AW$4)))-O6)</f>
        <v>44805</v>
      </c>
      <c r="P5" s="57" cm="1">
        <f t="array" ref="P5">INDEX('Back data'!$A$4:$AW$4,MAX(IF('Back data'!$A$4:$AW$4&lt;&gt;"",COLUMN('Back data'!$A$4:$AW$4)))-P6)</f>
        <v>44835</v>
      </c>
    </row>
    <row r="6" spans="1:18" x14ac:dyDescent="0.25">
      <c r="D6" s="3">
        <v>12</v>
      </c>
      <c r="E6" s="3">
        <v>11</v>
      </c>
      <c r="F6" s="3">
        <v>10</v>
      </c>
      <c r="G6" s="3">
        <v>9</v>
      </c>
      <c r="H6" s="3">
        <v>8</v>
      </c>
      <c r="I6" s="3">
        <v>7</v>
      </c>
      <c r="J6" s="3">
        <v>6</v>
      </c>
      <c r="K6" s="3">
        <v>5</v>
      </c>
      <c r="L6" s="3">
        <v>4</v>
      </c>
      <c r="M6" s="3">
        <v>3</v>
      </c>
      <c r="N6" s="3">
        <v>2</v>
      </c>
      <c r="O6" s="3">
        <v>1</v>
      </c>
      <c r="P6" s="3">
        <v>0</v>
      </c>
    </row>
    <row r="7" spans="1:18" x14ac:dyDescent="0.25">
      <c r="A7" s="7"/>
      <c r="B7" s="8"/>
      <c r="C7" s="9" t="s">
        <v>68</v>
      </c>
      <c r="D7" s="10" cm="1">
        <f t="array" ref="D7">INDEX('Back data'!$A65:$AW65,,MAX(IF('Back data'!$A65:$AW65&lt;&gt;"",COLUMN('Back data'!$A65:$AW65)))-D$6)+INDEX('Back data'!$A66:$AW66,,MAX(IF('Back data'!$A66:$AW$66&lt;&gt;"",COLUMN('Back data'!$A66:$AW66)))-D$6)</f>
        <v>74.180000000000007</v>
      </c>
      <c r="E7" s="10" cm="1">
        <f t="array" ref="E7">INDEX('Back data'!$A65:$AW65,,MAX(IF('Back data'!$A65:$AW65&lt;&gt;"",COLUMN('Back data'!$A65:$AW65)))-E$6)+INDEX('Back data'!$A66:$AW66,,MAX(IF('Back data'!$A66:$AW$66&lt;&gt;"",COLUMN('Back data'!$A66:$AW66)))-E$6)</f>
        <v>73.37</v>
      </c>
      <c r="F7" s="10" cm="1">
        <f t="array" ref="F7">INDEX('Back data'!$A65:$AW65,,MAX(IF('Back data'!$A65:$AW65&lt;&gt;"",COLUMN('Back data'!$A65:$AW65)))-F$6)+INDEX('Back data'!$A66:$AW66,,MAX(IF('Back data'!$A66:$AW$66&lt;&gt;"",COLUMN('Back data'!$A66:$AW66)))-F$6)</f>
        <v>73.13</v>
      </c>
      <c r="G7" s="10" cm="1">
        <f t="array" ref="G7">INDEX('Back data'!$A65:$AW65,,MAX(IF('Back data'!$A65:$AW65&lt;&gt;"",COLUMN('Back data'!$A65:$AW65)))-G$6)+INDEX('Back data'!$A66:$AW66,,MAX(IF('Back data'!$A66:$AW$66&lt;&gt;"",COLUMN('Back data'!$A66:$AW66)))-G$6)</f>
        <v>70.16</v>
      </c>
      <c r="H7" s="10" cm="1">
        <f t="array" ref="H7">INDEX('Back data'!$A65:$AW65,,MAX(IF('Back data'!$A65:$AW65&lt;&gt;"",COLUMN('Back data'!$A65:$AW65)))-H$6)+INDEX('Back data'!$A66:$AW66,,MAX(IF('Back data'!$A66:$AW$66&lt;&gt;"",COLUMN('Back data'!$A66:$AW66)))-H$6)</f>
        <v>70.52000000000001</v>
      </c>
      <c r="I7" s="10" cm="1">
        <f t="array" ref="I7">INDEX('Back data'!$A65:$AW65,,MAX(IF('Back data'!$A65:$AW65&lt;&gt;"",COLUMN('Back data'!$A65:$AW65)))-I$6)+INDEX('Back data'!$A66:$AW66,,MAX(IF('Back data'!$A66:$AW$66&lt;&gt;"",COLUMN('Back data'!$A66:$AW66)))-I$6)</f>
        <v>73.430000000000007</v>
      </c>
      <c r="J7" s="10" cm="1">
        <f t="array" ref="J7">INDEX('Back data'!$A65:$AW65,,MAX(IF('Back data'!$A65:$AW65&lt;&gt;"",COLUMN('Back data'!$A65:$AW65)))-J$6)+INDEX('Back data'!$A66:$AW66,,MAX(IF('Back data'!$A66:$AW$66&lt;&gt;"",COLUMN('Back data'!$A66:$AW66)))-J$6)</f>
        <v>72.83</v>
      </c>
      <c r="K7" s="10" cm="1">
        <f t="array" ref="K7">INDEX('Back data'!$A65:$AW65,,MAX(IF('Back data'!$A65:$AW65&lt;&gt;"",COLUMN('Back data'!$A65:$AW65)))-K$6)+INDEX('Back data'!$A66:$AW66,,MAX(IF('Back data'!$A66:$AW$66&lt;&gt;"",COLUMN('Back data'!$A66:$AW66)))-K$6)</f>
        <v>76.180000000000007</v>
      </c>
      <c r="L7" s="10" cm="1">
        <f t="array" ref="L7">INDEX('Back data'!$A65:$AW65,,MAX(IF('Back data'!$A65:$AW65&lt;&gt;"",COLUMN('Back data'!$A65:$AW65)))-L$6)+INDEX('Back data'!$A66:$AW66,,MAX(IF('Back data'!$A66:$AW$66&lt;&gt;"",COLUMN('Back data'!$A66:$AW66)))-L$6)</f>
        <v>79.069999999999993</v>
      </c>
      <c r="M7" s="10" cm="1">
        <f t="array" ref="M7">INDEX('Back data'!$A65:$AW65,,MAX(IF('Back data'!$A65:$AW65&lt;&gt;"",COLUMN('Back data'!$A65:$AW65)))-M$6)+INDEX('Back data'!$A66:$AW66,,MAX(IF('Back data'!$A66:$AW$66&lt;&gt;"",COLUMN('Back data'!$A66:$AW66)))-M$6)</f>
        <v>80.459999999999994</v>
      </c>
      <c r="N7" s="10" cm="1">
        <f t="array" ref="N7">INDEX('Back data'!$A65:$AW65,,MAX(IF('Back data'!$A65:$AW65&lt;&gt;"",COLUMN('Back data'!$A65:$AW65)))-N$6)+INDEX('Back data'!$A66:$AW66,,MAX(IF('Back data'!$A66:$AW$66&lt;&gt;"",COLUMN('Back data'!$A66:$AW66)))-N$6)</f>
        <v>82.789999999999992</v>
      </c>
      <c r="O7" s="10" cm="1">
        <f t="array" ref="O7">INDEX('Back data'!$A65:$AW65,,MAX(IF('Back data'!$A65:$AW65&lt;&gt;"",COLUMN('Back data'!$A65:$AW65)))-O$6)+INDEX('Back data'!$A66:$AW66,,MAX(IF('Back data'!$A66:$AW$66&lt;&gt;"",COLUMN('Back data'!$A66:$AW66)))-O$6)</f>
        <v>81.37</v>
      </c>
      <c r="P7" s="10" cm="1">
        <f t="array" ref="P7">INDEX('Back data'!$A65:$AW65,,MAX(IF('Back data'!$A65:$AW65&lt;&gt;"",COLUMN('Back data'!$A65:$AW65)))-P$6)+INDEX('Back data'!$A66:$AW66,,MAX(IF('Back data'!$A66:$AW$66&lt;&gt;"",COLUMN('Back data'!$A66:$AW66)))-P$6)</f>
        <v>83.410000000000011</v>
      </c>
    </row>
    <row r="8" spans="1:18" x14ac:dyDescent="0.25">
      <c r="A8" s="25" t="s">
        <v>69</v>
      </c>
      <c r="B8" s="27" t="s">
        <v>69</v>
      </c>
      <c r="C8" s="11" t="s">
        <v>70</v>
      </c>
      <c r="D8" s="12" cm="1">
        <f t="array" ref="D8">INDEX('Back data'!$A$65:$AW$65,,MAX(IF('Back data'!$A$65:$AW$65&lt;&gt;"",COLUMN('Back data'!$A$65:$AW$65)))-D$6)/D7</f>
        <v>0.93960636290105148</v>
      </c>
      <c r="E8" s="12" cm="1">
        <f t="array" ref="E8">INDEX('Back data'!$A$65:$AW$65,,MAX(IF('Back data'!$A$65:$AW$65&lt;&gt;"",COLUMN('Back data'!$A$65:$AW$65)))-E$6)/E7</f>
        <v>0.94466403162055335</v>
      </c>
      <c r="F8" s="12" cm="1">
        <f t="array" ref="F8">INDEX('Back data'!$A$65:$AW$65,,MAX(IF('Back data'!$A$65:$AW$65&lt;&gt;"",COLUMN('Back data'!$A$65:$AW$65)))-F$6)/F7</f>
        <v>0.95419116641597168</v>
      </c>
      <c r="G8" s="12" cm="1">
        <f t="array" ref="G8">INDEX('Back data'!$A$65:$AW$65,,MAX(IF('Back data'!$A$65:$AW$65&lt;&gt;"",COLUMN('Back data'!$A$65:$AW$65)))-G$6)/G7</f>
        <v>0.93799885974914488</v>
      </c>
      <c r="H8" s="12" cm="1">
        <f t="array" ref="H8">INDEX('Back data'!$A$65:$AW$65,,MAX(IF('Back data'!$A$65:$AW$65&lt;&gt;"",COLUMN('Back data'!$A$65:$AW$65)))-H$6)/H7</f>
        <v>0.92782189449801467</v>
      </c>
      <c r="I8" s="12" cm="1">
        <f t="array" ref="I8">INDEX('Back data'!$A$65:$AW$65,,MAX(IF('Back data'!$A$65:$AW$65&lt;&gt;"",COLUMN('Back data'!$A$65:$AW$65)))-I$6)/I7</f>
        <v>0.9421217486041128</v>
      </c>
      <c r="J8" s="12" cm="1">
        <f t="array" ref="J8">INDEX('Back data'!$A$65:$AW$65,,MAX(IF('Back data'!$A$65:$AW$65&lt;&gt;"",COLUMN('Back data'!$A$65:$AW$65)))-J$6)/J7</f>
        <v>0.9486475353563093</v>
      </c>
      <c r="K8" s="12" cm="1">
        <f t="array" ref="K8">INDEX('Back data'!$A$65:$AW$65,,MAX(IF('Back data'!$A$65:$AW$65&lt;&gt;"",COLUMN('Back data'!$A$65:$AW$65)))-K$6)/K7</f>
        <v>0.92845891310055129</v>
      </c>
      <c r="L8" s="12" cm="1">
        <f t="array" ref="L8">INDEX('Back data'!$A$65:$AW$65,,MAX(IF('Back data'!$A$65:$AW$65&lt;&gt;"",COLUMN('Back data'!$A$65:$AW$65)))-L$6)/L7</f>
        <v>0.93157961300113823</v>
      </c>
      <c r="M8" s="12" cm="1">
        <f t="array" ref="M8">INDEX('Back data'!$A$65:$AW$65,,MAX(IF('Back data'!$A$65:$AW$65&lt;&gt;"",COLUMN('Back data'!$A$65:$AW$65)))-M$6)/M7</f>
        <v>0.92480735769326372</v>
      </c>
      <c r="N8" s="12" cm="1">
        <f t="array" ref="N8">INDEX('Back data'!$A$65:$AW$65,,MAX(IF('Back data'!$A$65:$AW$65&lt;&gt;"",COLUMN('Back data'!$A$65:$AW$65)))-N$6)/N7</f>
        <v>0.92124652735837664</v>
      </c>
      <c r="O8" s="12" cm="1">
        <f t="array" ref="O8">INDEX('Back data'!$A$65:$AW$65,,MAX(IF('Back data'!$A$65:$AW$65&lt;&gt;"",COLUMN('Back data'!$A$65:$AW$65)))-O$6)/O7</f>
        <v>0.91667690795133339</v>
      </c>
      <c r="P8" s="12" cm="1">
        <f t="array" ref="P8">INDEX('Back data'!$A$65:$AW$65,,MAX(IF('Back data'!$A$65:$AW$65&lt;&gt;"",COLUMN('Back data'!$A$65:$AW$65)))-P$6)/P7</f>
        <v>0.92626783359309428</v>
      </c>
    </row>
    <row r="9" spans="1:18" x14ac:dyDescent="0.25">
      <c r="A9" s="25" t="s">
        <v>69</v>
      </c>
      <c r="B9" s="27" t="s">
        <v>69</v>
      </c>
      <c r="C9" s="11" t="s">
        <v>71</v>
      </c>
      <c r="D9" s="12" cm="1">
        <f t="array" ref="D9">INDEX('Back data'!$A$66:$AW$66,,MAX(IF('Back data'!$A$66:$AW$66&lt;&gt;"",COLUMN('Back data'!$A$66:$AW$66)))-D$6)/D7</f>
        <v>6.0393637098948502E-2</v>
      </c>
      <c r="E9" s="12" cm="1">
        <f t="array" ref="E9">INDEX('Back data'!$A$66:$AW$66,,MAX(IF('Back data'!$A$66:$AW$66&lt;&gt;"",COLUMN('Back data'!$A$66:$AW$66)))-E$6)/E7</f>
        <v>5.5335968379446633E-2</v>
      </c>
      <c r="F9" s="12" cm="1">
        <f t="array" ref="F9">INDEX('Back data'!$A$66:$AW$66,,MAX(IF('Back data'!$A$66:$AW$66&lt;&gt;"",COLUMN('Back data'!$A$66:$AW$66)))-F$6)/F7</f>
        <v>4.5808833584028444E-2</v>
      </c>
      <c r="G9" s="12" cm="1">
        <f t="array" ref="G9">INDEX('Back data'!$A$66:$AW$66,,MAX(IF('Back data'!$A$66:$AW$66&lt;&gt;"",COLUMN('Back data'!$A$66:$AW$66)))-G$6)/G7</f>
        <v>6.2001140250855187E-2</v>
      </c>
      <c r="H9" s="12" cm="1">
        <f t="array" ref="H9">INDEX('Back data'!$A$66:$AW$66,,MAX(IF('Back data'!$A$66:$AW$66&lt;&gt;"",COLUMN('Back data'!$A$66:$AW$66)))-H$6)/H7</f>
        <v>7.2178105501985237E-2</v>
      </c>
      <c r="I9" s="12" cm="1">
        <f t="array" ref="I9">INDEX('Back data'!$A$66:$AW$66,,MAX(IF('Back data'!$A$66:$AW$66&lt;&gt;"",COLUMN('Back data'!$A$66:$AW$66)))-I$6)/I7</f>
        <v>5.7878251395887231E-2</v>
      </c>
      <c r="J9" s="12" cm="1">
        <f t="array" ref="J9">INDEX('Back data'!$A$66:$AW$66,,MAX(IF('Back data'!$A$66:$AW$66&lt;&gt;"",COLUMN('Back data'!$A$66:$AW$66)))-J$6)/J7</f>
        <v>5.1352464643690789E-2</v>
      </c>
      <c r="K9" s="12" cm="1">
        <f t="array" ref="K9">INDEX('Back data'!$A$66:$AW$66,,MAX(IF('Back data'!$A$66:$AW$66&lt;&gt;"",COLUMN('Back data'!$A$66:$AW$66)))-K$6)/K7</f>
        <v>7.1541086899448672E-2</v>
      </c>
      <c r="L9" s="12" cm="1">
        <f t="array" ref="L9">INDEX('Back data'!$A$66:$AW$66,,MAX(IF('Back data'!$A$66:$AW$66&lt;&gt;"",COLUMN('Back data'!$A$66:$AW$66)))-L$6)/L7</f>
        <v>6.8420386998861771E-2</v>
      </c>
      <c r="M9" s="12" cm="1">
        <f t="array" ref="M9">INDEX('Back data'!$A$66:$AW$66,,MAX(IF('Back data'!$A$66:$AW$66&lt;&gt;"",COLUMN('Back data'!$A$66:$AW$66)))-M$6)/M7</f>
        <v>7.5192642306736265E-2</v>
      </c>
      <c r="N9" s="12" cm="1">
        <f t="array" ref="N9">INDEX('Back data'!$A$66:$AW$66,,MAX(IF('Back data'!$A$66:$AW$66&lt;&gt;"",COLUMN('Back data'!$A$66:$AW$66)))-N$6)/N7</f>
        <v>7.8753472641623384E-2</v>
      </c>
      <c r="O9" s="12" cm="1">
        <f t="array" ref="O9">INDEX('Back data'!$A$66:$AW$66,,MAX(IF('Back data'!$A$66:$AW$66&lt;&gt;"",COLUMN('Back data'!$A$66:$AW$66)))-O$6)/O7</f>
        <v>8.3323092048666586E-2</v>
      </c>
      <c r="P9" s="12" cm="1">
        <f t="array" ref="P9">INDEX('Back data'!$A$66:$AW$66,,MAX(IF('Back data'!$A$66:$AW$66&lt;&gt;"",COLUMN('Back data'!$A$66:$AW$66)))-P$6)/P7</f>
        <v>7.3732166406905636E-2</v>
      </c>
      <c r="R9" s="60"/>
    </row>
    <row r="10" spans="1:18" x14ac:dyDescent="0.25">
      <c r="B10" s="28"/>
    </row>
    <row r="11" spans="1:18" x14ac:dyDescent="0.25">
      <c r="B11" s="28"/>
    </row>
    <row r="12" spans="1:18" x14ac:dyDescent="0.25">
      <c r="B12" s="28"/>
      <c r="C12" s="9" t="s">
        <v>68</v>
      </c>
      <c r="D12" s="10">
        <f t="array" ref="D12">INDEX('Back data'!$A$71:$AW$71,,MAX(IF('Back data'!$A$71:$AW$71&lt;&gt;"",COLUMN('Back data'!$A$71:$AW$71)))-D$6)+INDEX('Back data'!$A$72:$AW$72,,MAX(IF('Back data'!$A$72:$AW$72&lt;&gt;"",COLUMN('Back data'!$A$72:$AW$72)))-D$6)</f>
        <v>73.58</v>
      </c>
      <c r="E12" s="10">
        <f t="array" ref="E12">INDEX('Back data'!$A$71:$AW$71,,MAX(IF('Back data'!$A$71:$AW$71&lt;&gt;"",COLUMN('Back data'!$A$71:$AW$71)))-E$6)+INDEX('Back data'!$A$72:$AW$72,,MAX(IF('Back data'!$A$72:$AW$72&lt;&gt;"",COLUMN('Back data'!$A$72:$AW$72)))-E$6)</f>
        <v>73.39</v>
      </c>
      <c r="F12" s="10">
        <f t="array" ref="F12">INDEX('Back data'!$A$71:$AW$71,,MAX(IF('Back data'!$A$71:$AW$71&lt;&gt;"",COLUMN('Back data'!$A$71:$AW$71)))-F$6)+INDEX('Back data'!$A$72:$AW$72,,MAX(IF('Back data'!$A$72:$AW$72&lt;&gt;"",COLUMN('Back data'!$A$72:$AW$72)))-F$6)</f>
        <v>73.819999999999993</v>
      </c>
      <c r="G12" s="10">
        <f t="array" ref="G12">INDEX('Back data'!$A$71:$AW$71,,MAX(IF('Back data'!$A$71:$AW$71&lt;&gt;"",COLUMN('Back data'!$A$71:$AW$71)))-G$6)+INDEX('Back data'!$A$72:$AW$72,,MAX(IF('Back data'!$A$72:$AW$72&lt;&gt;"",COLUMN('Back data'!$A$72:$AW$72)))-G$6)</f>
        <v>70.180000000000007</v>
      </c>
      <c r="H12" s="10">
        <f t="array" ref="H12">INDEX('Back data'!$A$71:$AW$71,,MAX(IF('Back data'!$A$71:$AW$71&lt;&gt;"",COLUMN('Back data'!$A$71:$AW$71)))-H$6)+INDEX('Back data'!$A$72:$AW$72,,MAX(IF('Back data'!$A$72:$AW$72&lt;&gt;"",COLUMN('Back data'!$A$72:$AW$72)))-H$6)</f>
        <v>70.5</v>
      </c>
      <c r="I12" s="10">
        <f t="array" ref="I12">INDEX('Back data'!$A$71:$AW$71,,MAX(IF('Back data'!$A$71:$AW$71&lt;&gt;"",COLUMN('Back data'!$A$71:$AW$71)))-I$6)+INDEX('Back data'!$A$72:$AW$72,,MAX(IF('Back data'!$A$72:$AW$72&lt;&gt;"",COLUMN('Back data'!$A$72:$AW$72)))-I$6)</f>
        <v>73.5</v>
      </c>
      <c r="J12" s="10">
        <f t="array" ref="J12">INDEX('Back data'!$A$71:$AW$71,,MAX(IF('Back data'!$A$71:$AW$71&lt;&gt;"",COLUMN('Back data'!$A$71:$AW$71)))-J$6)+INDEX('Back data'!$A$72:$AW$72,,MAX(IF('Back data'!$A$72:$AW$72&lt;&gt;"",COLUMN('Back data'!$A$72:$AW$72)))-J$6)</f>
        <v>70.010000000000005</v>
      </c>
      <c r="K12" s="10">
        <f t="array" ref="K12">INDEX('Back data'!$A$71:$AW$71,,MAX(IF('Back data'!$A$71:$AW$71&lt;&gt;"",COLUMN('Back data'!$A$71:$AW$71)))-K$6)+INDEX('Back data'!$A$72:$AW$72,,MAX(IF('Back data'!$A$72:$AW$72&lt;&gt;"",COLUMN('Back data'!$A$72:$AW$72)))-K$6)</f>
        <v>73.95</v>
      </c>
      <c r="L12" s="10">
        <f t="array" ref="L12">INDEX('Back data'!$A$71:$AW$71,,MAX(IF('Back data'!$A$71:$AW$71&lt;&gt;"",COLUMN('Back data'!$A$71:$AW$71)))-L$6)+INDEX('Back data'!$A$72:$AW$72,,MAX(IF('Back data'!$A$72:$AW$72&lt;&gt;"",COLUMN('Back data'!$A$72:$AW$72)))-L$6)</f>
        <v>77.58</v>
      </c>
      <c r="M12" s="10">
        <f t="array" ref="M12">INDEX('Back data'!$A$71:$AW$71,,MAX(IF('Back data'!$A$71:$AW$71&lt;&gt;"",COLUMN('Back data'!$A$71:$AW$71)))-M$6)+INDEX('Back data'!$A$72:$AW$72,,MAX(IF('Back data'!$A$72:$AW$72&lt;&gt;"",COLUMN('Back data'!$A$72:$AW$72)))-M$6)</f>
        <v>79.990000000000009</v>
      </c>
      <c r="N12" s="10">
        <f t="array" ref="N12">INDEX('Back data'!$A$71:$AW$71,,MAX(IF('Back data'!$A$71:$AW$71&lt;&gt;"",COLUMN('Back data'!$A$71:$AW$71)))-N$6)+INDEX('Back data'!$A$72:$AW$72,,MAX(IF('Back data'!$A$72:$AW$72&lt;&gt;"",COLUMN('Back data'!$A$72:$AW$72)))-N$6)</f>
        <v>82.85</v>
      </c>
      <c r="O12" s="10">
        <f t="array" ref="O12">INDEX('Back data'!$A$71:$AW$71,,MAX(IF('Back data'!$A$71:$AW$71&lt;&gt;"",COLUMN('Back data'!$A$71:$AW$71)))-O$6)+INDEX('Back data'!$A$72:$AW$72,,MAX(IF('Back data'!$A$72:$AW$72&lt;&gt;"",COLUMN('Back data'!$A$72:$AW$72)))-O$6)</f>
        <v>80.41</v>
      </c>
      <c r="P12" s="10">
        <f t="array" ref="P12">INDEX('Back data'!$A$71:$AW$71,,MAX(IF('Back data'!$A$71:$AW$71&lt;&gt;"",COLUMN('Back data'!$A$71:$AW$71)))-P$6)+INDEX('Back data'!$A$72:$AW$72,,MAX(IF('Back data'!$A$72:$AW$72&lt;&gt;"",COLUMN('Back data'!$A$72:$AW$72)))-P$6)</f>
        <v>82.85</v>
      </c>
    </row>
    <row r="13" spans="1:18" x14ac:dyDescent="0.25">
      <c r="A13" s="25" t="s">
        <v>69</v>
      </c>
      <c r="B13" s="29" t="s">
        <v>72</v>
      </c>
      <c r="C13" s="11" t="s">
        <v>70</v>
      </c>
      <c r="D13" s="12">
        <f t="array" ref="D13">INDEX('Back data'!$A$71:$AW$71,,MAX(IF('Back data'!$A$71:$AW$71&lt;&gt;"",COLUMN('Back data'!$A$71:$AW$71)))-D$6)/D$12</f>
        <v>0.80130470236477302</v>
      </c>
      <c r="E13" s="12">
        <f t="array" ref="E13">INDEX('Back data'!$A$71:$AW$71,,MAX(IF('Back data'!$A$71:$AW$71&lt;&gt;"",COLUMN('Back data'!$A$71:$AW$71)))-E$6)/E$12</f>
        <v>0.81346232456737977</v>
      </c>
      <c r="F13" s="12">
        <f t="array" ref="F13">INDEX('Back data'!$A$71:$AW$71,,MAX(IF('Back data'!$A$71:$AW$71&lt;&gt;"",COLUMN('Back data'!$A$71:$AW$71)))-F$6)/F$12</f>
        <v>0.82606339745326474</v>
      </c>
      <c r="G13" s="12">
        <f t="array" ref="G13">INDEX('Back data'!$A$71:$AW$71,,MAX(IF('Back data'!$A$71:$AW$71&lt;&gt;"",COLUMN('Back data'!$A$71:$AW$71)))-G$6)/G$12</f>
        <v>0.78455400398974062</v>
      </c>
      <c r="H13" s="12">
        <f t="array" ref="H13">INDEX('Back data'!$A$71:$AW$71,,MAX(IF('Back data'!$A$71:$AW$71&lt;&gt;"",COLUMN('Back data'!$A$71:$AW$71)))-H$6)/H$12</f>
        <v>0.76312056737588652</v>
      </c>
      <c r="I13" s="12">
        <f t="array" ref="I13">INDEX('Back data'!$A$71:$AW$71,,MAX(IF('Back data'!$A$71:$AW$71&lt;&gt;"",COLUMN('Back data'!$A$71:$AW$71)))-I$6)/I$12</f>
        <v>0.83183673469387753</v>
      </c>
      <c r="J13" s="12">
        <f t="array" ref="J13">INDEX('Back data'!$A$71:$AW$71,,MAX(IF('Back data'!$A$71:$AW$71&lt;&gt;"",COLUMN('Back data'!$A$71:$AW$71)))-J$6)/J$12</f>
        <v>0.8263105270675617</v>
      </c>
      <c r="K13" s="12">
        <f t="array" ref="K13">INDEX('Back data'!$A$71:$AW$71,,MAX(IF('Back data'!$A$71:$AW$71&lt;&gt;"",COLUMN('Back data'!$A$71:$AW$71)))-K$6)/K$12</f>
        <v>0.77471264367816084</v>
      </c>
      <c r="L13" s="12">
        <f t="array" ref="L13">INDEX('Back data'!$A$71:$AW$71,,MAX(IF('Back data'!$A$71:$AW$71&lt;&gt;"",COLUMN('Back data'!$A$71:$AW$71)))-L$6)/L$12</f>
        <v>0.81593194122196444</v>
      </c>
      <c r="M13" s="12">
        <f t="array" ref="M13">INDEX('Back data'!$A$71:$AW$71,,MAX(IF('Back data'!$A$71:$AW$71&lt;&gt;"",COLUMN('Back data'!$A$71:$AW$71)))-M$6)/M$12</f>
        <v>0.76909613701712709</v>
      </c>
      <c r="N13" s="12">
        <f t="array" ref="N13">INDEX('Back data'!$A$71:$AW$71,,MAX(IF('Back data'!$A$71:$AW$71&lt;&gt;"",COLUMN('Back data'!$A$71:$AW$71)))-N$6)/N$12</f>
        <v>0.75147857573928789</v>
      </c>
      <c r="O13" s="12">
        <f t="array" ref="O13">INDEX('Back data'!$A$71:$AW$71,,MAX(IF('Back data'!$A$71:$AW$71&lt;&gt;"",COLUMN('Back data'!$A$71:$AW$71)))-O$6)/O$12</f>
        <v>0.73908717821166525</v>
      </c>
      <c r="P13" s="12">
        <f t="array" ref="P13">INDEX('Back data'!$A$71:$AW$71,,MAX(IF('Back data'!$A$71:$AW$71&lt;&gt;"",COLUMN('Back data'!$A$71:$AW$71)))-P$6)/P$12</f>
        <v>0.78189499094749559</v>
      </c>
    </row>
    <row r="14" spans="1:18" x14ac:dyDescent="0.25">
      <c r="A14" s="25" t="s">
        <v>69</v>
      </c>
      <c r="B14" s="29" t="s">
        <v>72</v>
      </c>
      <c r="C14" s="11" t="s">
        <v>71</v>
      </c>
      <c r="D14" s="12">
        <f t="array" ref="D14">+INDEX('Back data'!$A$72:$AW$72,,MAX(IF('Back data'!$A$72:$AW$72&lt;&gt;"",COLUMN('Back data'!$A$72:$AW$72)))-D$6)/D12</f>
        <v>0.19869529763522695</v>
      </c>
      <c r="E14" s="12">
        <f t="array" ref="E14">+INDEX('Back data'!$A$72:$AW$72,,MAX(IF('Back data'!$A$72:$AW$72&lt;&gt;"",COLUMN('Back data'!$A$72:$AW$72)))-E$6)/E12</f>
        <v>0.18653767543262023</v>
      </c>
      <c r="F14" s="12">
        <f t="array" ref="F14">+INDEX('Back data'!$A$72:$AW$72,,MAX(IF('Back data'!$A$72:$AW$72&lt;&gt;"",COLUMN('Back data'!$A$72:$AW$72)))-F$6)/F12</f>
        <v>0.17393660254673532</v>
      </c>
      <c r="G14" s="12">
        <f t="array" ref="G14">+INDEX('Back data'!$A$72:$AW$72,,MAX(IF('Back data'!$A$72:$AW$72&lt;&gt;"",COLUMN('Back data'!$A$72:$AW$72)))-G$6)/G12</f>
        <v>0.21544599601025929</v>
      </c>
      <c r="H14" s="12">
        <f t="array" ref="H14">+INDEX('Back data'!$A$72:$AW$72,,MAX(IF('Back data'!$A$72:$AW$72&lt;&gt;"",COLUMN('Back data'!$A$72:$AW$72)))-H$6)/H12</f>
        <v>0.23687943262411346</v>
      </c>
      <c r="I14" s="12">
        <f t="array" ref="I14">+INDEX('Back data'!$A$72:$AW$72,,MAX(IF('Back data'!$A$72:$AW$72&lt;&gt;"",COLUMN('Back data'!$A$72:$AW$72)))-I$6)/I12</f>
        <v>0.16816326530612244</v>
      </c>
      <c r="J14" s="12">
        <f t="array" ref="J14">+INDEX('Back data'!$A$72:$AW$72,,MAX(IF('Back data'!$A$72:$AW$72&lt;&gt;"",COLUMN('Back data'!$A$72:$AW$72)))-J$6)/J12</f>
        <v>0.17368947293243822</v>
      </c>
      <c r="K14" s="12">
        <f t="array" ref="K14">+INDEX('Back data'!$A$72:$AW$72,,MAX(IF('Back data'!$A$72:$AW$72&lt;&gt;"",COLUMN('Back data'!$A$72:$AW$72)))-K$6)/K12</f>
        <v>0.22528735632183908</v>
      </c>
      <c r="L14" s="12">
        <f t="array" ref="L14">+INDEX('Back data'!$A$72:$AW$72,,MAX(IF('Back data'!$A$72:$AW$72&lt;&gt;"",COLUMN('Back data'!$A$72:$AW$72)))-L$6)/L12</f>
        <v>0.18406805877803556</v>
      </c>
      <c r="M14" s="12">
        <f t="array" ref="M14">+INDEX('Back data'!$A$72:$AW$72,,MAX(IF('Back data'!$A$72:$AW$72&lt;&gt;"",COLUMN('Back data'!$A$72:$AW$72)))-M$6)/M12</f>
        <v>0.23090386298287283</v>
      </c>
      <c r="N14" s="12">
        <f t="array" ref="N14">+INDEX('Back data'!$A$72:$AW$72,,MAX(IF('Back data'!$A$72:$AW$72&lt;&gt;"",COLUMN('Back data'!$A$72:$AW$72)))-N$6)/N12</f>
        <v>0.24852142426071214</v>
      </c>
      <c r="O14" s="12">
        <f t="array" ref="O14">+INDEX('Back data'!$A$72:$AW$72,,MAX(IF('Back data'!$A$72:$AW$72&lt;&gt;"",COLUMN('Back data'!$A$72:$AW$72)))-O$6)/O12</f>
        <v>0.2609128217883348</v>
      </c>
      <c r="P14" s="12">
        <f t="array" ref="P14">+INDEX('Back data'!$A$72:$AW$72,,MAX(IF('Back data'!$A$72:$AW$72&lt;&gt;"",COLUMN('Back data'!$A$72:$AW$72)))-P$6)/P12</f>
        <v>0.21810500905250454</v>
      </c>
      <c r="R14" s="60"/>
    </row>
    <row r="16" spans="1:18" x14ac:dyDescent="0.25">
      <c r="C16" s="13"/>
      <c r="D16" s="13"/>
    </row>
    <row r="17" spans="1:18" x14ac:dyDescent="0.25">
      <c r="C17" s="9" t="s">
        <v>68</v>
      </c>
      <c r="D17" s="10">
        <f t="array" ref="D17">INDEX('Back data'!$A$77:$AW$77,,MAX(IF('Back data'!$A$77:$AW$77&lt;&gt;"",COLUMN('Back data'!$A$77:$AW$77)))-D$6)+INDEX('Back data'!$A$78:$AW$78,,MAX(IF('Back data'!$A$78:$AW$78&lt;&gt;"",COLUMN('Back data'!$A$78:$AW$78)))-D$6)</f>
        <v>73.600000000000009</v>
      </c>
      <c r="E17" s="10">
        <f t="array" ref="E17">INDEX('Back data'!$A$77:$AW$77,,MAX(IF('Back data'!$A$77:$AW$77&lt;&gt;"",COLUMN('Back data'!$A$77:$AW$77)))-E$6)+INDEX('Back data'!$A$78:$AW$78,,MAX(IF('Back data'!$A$78:$AW$78&lt;&gt;"",COLUMN('Back data'!$A$78:$AW$78)))-E$6)</f>
        <v>72.56</v>
      </c>
      <c r="F17" s="10">
        <f t="array" ref="F17">INDEX('Back data'!$A$77:$AW$77,,MAX(IF('Back data'!$A$77:$AW$77&lt;&gt;"",COLUMN('Back data'!$A$77:$AW$77)))-F$6)+INDEX('Back data'!$A$78:$AW$78,,MAX(IF('Back data'!$A$78:$AW$78&lt;&gt;"",COLUMN('Back data'!$A$78:$AW$78)))-F$6)</f>
        <v>72.28</v>
      </c>
      <c r="G17" s="10">
        <f t="array" ref="G17">INDEX('Back data'!$A$77:$AW$77,,MAX(IF('Back data'!$A$77:$AW$77&lt;&gt;"",COLUMN('Back data'!$A$77:$AW$77)))-G$6)+INDEX('Back data'!$A$78:$AW$78,,MAX(IF('Back data'!$A$78:$AW$78&lt;&gt;"",COLUMN('Back data'!$A$78:$AW$78)))-G$6)</f>
        <v>68.41</v>
      </c>
      <c r="H17" s="10">
        <f t="array" ref="H17">INDEX('Back data'!$A$77:$AW$77,,MAX(IF('Back data'!$A$77:$AW$77&lt;&gt;"",COLUMN('Back data'!$A$77:$AW$77)))-H$6)+INDEX('Back data'!$A$78:$AW$78,,MAX(IF('Back data'!$A$78:$AW$78&lt;&gt;"",COLUMN('Back data'!$A$78:$AW$78)))-H$6)</f>
        <v>69.459999999999994</v>
      </c>
      <c r="I17" s="10">
        <f t="array" ref="I17">INDEX('Back data'!$A$77:$AW$77,,MAX(IF('Back data'!$A$77:$AW$77&lt;&gt;"",COLUMN('Back data'!$A$77:$AW$77)))-I$6)+INDEX('Back data'!$A$78:$AW$78,,MAX(IF('Back data'!$A$78:$AW$78&lt;&gt;"",COLUMN('Back data'!$A$78:$AW$78)))-I$6)</f>
        <v>72.53</v>
      </c>
      <c r="J17" s="10">
        <f t="array" ref="J17">INDEX('Back data'!$A$77:$AW$77,,MAX(IF('Back data'!$A$77:$AW$77&lt;&gt;"",COLUMN('Back data'!$A$77:$AW$77)))-J$6)+INDEX('Back data'!$A$78:$AW$78,,MAX(IF('Back data'!$A$78:$AW$78&lt;&gt;"",COLUMN('Back data'!$A$78:$AW$78)))-J$6)</f>
        <v>72.900000000000006</v>
      </c>
      <c r="K17" s="10">
        <f t="array" ref="K17">INDEX('Back data'!$A$77:$AW$77,,MAX(IF('Back data'!$A$77:$AW$77&lt;&gt;"",COLUMN('Back data'!$A$77:$AW$77)))-K$6)+INDEX('Back data'!$A$78:$AW$78,,MAX(IF('Back data'!$A$78:$AW$78&lt;&gt;"",COLUMN('Back data'!$A$78:$AW$78)))-K$6)</f>
        <v>75.88000000000001</v>
      </c>
      <c r="L17" s="10">
        <f t="array" ref="L17">INDEX('Back data'!$A$77:$AW$77,,MAX(IF('Back data'!$A$77:$AW$77&lt;&gt;"",COLUMN('Back data'!$A$77:$AW$77)))-L$6)+INDEX('Back data'!$A$78:$AW$78,,MAX(IF('Back data'!$A$78:$AW$78&lt;&gt;"",COLUMN('Back data'!$A$78:$AW$78)))-L$6)</f>
        <v>79.09</v>
      </c>
      <c r="M17" s="10">
        <f t="array" ref="M17">INDEX('Back data'!$A$77:$AW$77,,MAX(IF('Back data'!$A$77:$AW$77&lt;&gt;"",COLUMN('Back data'!$A$77:$AW$77)))-M$6)+INDEX('Back data'!$A$78:$AW$78,,MAX(IF('Back data'!$A$78:$AW$78&lt;&gt;"",COLUMN('Back data'!$A$78:$AW$78)))-M$6)</f>
        <v>80.66</v>
      </c>
      <c r="N17" s="10">
        <f t="array" ref="N17">INDEX('Back data'!$A$77:$AW$77,,MAX(IF('Back data'!$A$77:$AW$77&lt;&gt;"",COLUMN('Back data'!$A$77:$AW$77)))-N$6)+INDEX('Back data'!$A$78:$AW$78,,MAX(IF('Back data'!$A$78:$AW$78&lt;&gt;"",COLUMN('Back data'!$A$78:$AW$78)))-N$6)</f>
        <v>82.59</v>
      </c>
      <c r="O17" s="10">
        <f t="array" ref="O17">INDEX('Back data'!$A$77:$AW$77,,MAX(IF('Back data'!$A$77:$AW$77&lt;&gt;"",COLUMN('Back data'!$A$77:$AW$77)))-O$6)+INDEX('Back data'!$A$78:$AW$78,,MAX(IF('Back data'!$A$78:$AW$78&lt;&gt;"",COLUMN('Back data'!$A$78:$AW$78)))-O$6)</f>
        <v>81.02</v>
      </c>
      <c r="P17" s="10">
        <f t="array" ref="P17">INDEX('Back data'!$A$77:$AW$77,,MAX(IF('Back data'!$A$77:$AW$77&lt;&gt;"",COLUMN('Back data'!$A$77:$AW$77)))-P$6)+INDEX('Back data'!$A$78:$AW$78,,MAX(IF('Back data'!$A$78:$AW$78&lt;&gt;"",COLUMN('Back data'!$A$78:$AW$78)))-P$6)</f>
        <v>83.339999999999989</v>
      </c>
    </row>
    <row r="18" spans="1:18" x14ac:dyDescent="0.25">
      <c r="A18" s="25" t="s">
        <v>69</v>
      </c>
      <c r="B18" s="29" t="s">
        <v>73</v>
      </c>
      <c r="C18" s="11" t="s">
        <v>70</v>
      </c>
      <c r="D18" s="12">
        <f t="array" ref="D18">INDEX('Back data'!$A$77:$AW$77,,MAX(IF('Back data'!$A$77:$AW$77&lt;&gt;"",COLUMN('Back data'!$A$77:$AW$77)))-D$6)/D17</f>
        <v>0.9851902173913043</v>
      </c>
      <c r="E18" s="12">
        <f t="array" ref="E18">INDEX('Back data'!$A$77:$AW$77,,MAX(IF('Back data'!$A$77:$AW$77&lt;&gt;"",COLUMN('Back data'!$A$77:$AW$77)))-E$6)/E17</f>
        <v>0.98856119073869908</v>
      </c>
      <c r="F18" s="12">
        <f t="array" ref="F18">INDEX('Back data'!$A$77:$AW$77,,MAX(IF('Back data'!$A$77:$AW$77&lt;&gt;"",COLUMN('Back data'!$A$77:$AW$77)))-F$6)/F17</f>
        <v>0.98824017708909806</v>
      </c>
      <c r="G18" s="12">
        <f t="array" ref="G18">INDEX('Back data'!$A$77:$AW$77,,MAX(IF('Back data'!$A$77:$AW$77&lt;&gt;"",COLUMN('Back data'!$A$77:$AW$77)))-G$6)/G17</f>
        <v>0.9935681917848268</v>
      </c>
      <c r="H18" s="12">
        <f t="array" ref="H18">INDEX('Back data'!$A$77:$AW$77,,MAX(IF('Back data'!$A$77:$AW$77&lt;&gt;"",COLUMN('Back data'!$A$77:$AW$77)))-H$6)/H17</f>
        <v>0.99136193492657654</v>
      </c>
      <c r="I18" s="12">
        <f t="array" ref="I18">INDEX('Back data'!$A$77:$AW$77,,MAX(IF('Back data'!$A$77:$AW$77&lt;&gt;"",COLUMN('Back data'!$A$77:$AW$77)))-I$6)/I17</f>
        <v>0.99103819109334057</v>
      </c>
      <c r="J18" s="12">
        <f t="array" ref="J18">INDEX('Back data'!$A$77:$AW$77,,MAX(IF('Back data'!$A$77:$AW$77&lt;&gt;"",COLUMN('Back data'!$A$77:$AW$77)))-J$6)/J17</f>
        <v>0.99423868312757202</v>
      </c>
      <c r="K18" s="12">
        <f t="array" ref="K18">INDEX('Back data'!$A$77:$AW$77,,MAX(IF('Back data'!$A$77:$AW$77&lt;&gt;"",COLUMN('Back data'!$A$77:$AW$77)))-K$6)/K17</f>
        <v>0.98668950975224035</v>
      </c>
      <c r="L18" s="12">
        <f t="array" ref="L18">INDEX('Back data'!$A$77:$AW$77,,MAX(IF('Back data'!$A$77:$AW$77&lt;&gt;"",COLUMN('Back data'!$A$77:$AW$77)))-L$6)/L17</f>
        <v>0.97964344417751925</v>
      </c>
      <c r="M18" s="12">
        <f t="array" ref="M18">INDEX('Back data'!$A$77:$AW$77,,MAX(IF('Back data'!$A$77:$AW$77&lt;&gt;"",COLUMN('Back data'!$A$77:$AW$77)))-M$6)/M17</f>
        <v>0.97966774113563104</v>
      </c>
      <c r="N18" s="12">
        <f t="array" ref="N18">INDEX('Back data'!$A$77:$AW$77,,MAX(IF('Back data'!$A$77:$AW$77&lt;&gt;"",COLUMN('Back data'!$A$77:$AW$77)))-N$6)/N17</f>
        <v>0.97808451386366391</v>
      </c>
      <c r="O18" s="12">
        <f t="array" ref="O18">INDEX('Back data'!$A$77:$AW$77,,MAX(IF('Back data'!$A$77:$AW$77&lt;&gt;"",COLUMN('Back data'!$A$77:$AW$77)))-O$6)/O17</f>
        <v>0.97136509503826229</v>
      </c>
      <c r="P18" s="12">
        <f t="array" ref="P18">INDEX('Back data'!$A$77:$AW$77,,MAX(IF('Back data'!$A$77:$AW$77&lt;&gt;"",COLUMN('Back data'!$A$77:$AW$77)))-P$6)/P17</f>
        <v>0.97348212143028567</v>
      </c>
    </row>
    <row r="19" spans="1:18" x14ac:dyDescent="0.25">
      <c r="A19" s="25" t="s">
        <v>69</v>
      </c>
      <c r="B19" s="29" t="s">
        <v>73</v>
      </c>
      <c r="C19" s="11" t="s">
        <v>71</v>
      </c>
      <c r="D19" s="12">
        <f t="array" ref="D19">INDEX('Back data'!$A$78:$AW$78,,MAX(IF('Back data'!$A$78:$AW$78&lt;&gt;"",COLUMN('Back data'!$A$78:$AW$78)))-D$6)/D17</f>
        <v>1.4809782608695652E-2</v>
      </c>
      <c r="E19" s="12">
        <f t="array" ref="E19">INDEX('Back data'!$A$78:$AW$78,,MAX(IF('Back data'!$A$78:$AW$78&lt;&gt;"",COLUMN('Back data'!$A$78:$AW$78)))-E$6)/E17</f>
        <v>1.1438809261300991E-2</v>
      </c>
      <c r="F19" s="12">
        <f t="array" ref="F19">INDEX('Back data'!$A$78:$AW$78,,MAX(IF('Back data'!$A$78:$AW$78&lt;&gt;"",COLUMN('Back data'!$A$78:$AW$78)))-F$6)/F17</f>
        <v>1.1759822910902048E-2</v>
      </c>
      <c r="G19" s="12">
        <f t="array" ref="G19">INDEX('Back data'!$A$78:$AW$78,,MAX(IF('Back data'!$A$78:$AW$78&lt;&gt;"",COLUMN('Back data'!$A$78:$AW$78)))-G$6)/G17</f>
        <v>6.4318082151732211E-3</v>
      </c>
      <c r="H19" s="12">
        <f t="array" ref="H19">INDEX('Back data'!$A$78:$AW$78,,MAX(IF('Back data'!$A$78:$AW$78&lt;&gt;"",COLUMN('Back data'!$A$78:$AW$78)))-H$6)/H17</f>
        <v>8.638065073423554E-3</v>
      </c>
      <c r="I19" s="12">
        <f t="array" ref="I19">INDEX('Back data'!$A$78:$AW$78,,MAX(IF('Back data'!$A$78:$AW$78&lt;&gt;"",COLUMN('Back data'!$A$78:$AW$78)))-I$6)/I17</f>
        <v>8.9618089066593135E-3</v>
      </c>
      <c r="J19" s="12">
        <f t="array" ref="J19">INDEX('Back data'!$A$78:$AW$78,,MAX(IF('Back data'!$A$78:$AW$78&lt;&gt;"",COLUMN('Back data'!$A$78:$AW$78)))-J$6)/J17</f>
        <v>5.761316872427983E-3</v>
      </c>
      <c r="K19" s="12">
        <f t="array" ref="K19">INDEX('Back data'!$A$78:$AW$78,,MAX(IF('Back data'!$A$78:$AW$78&lt;&gt;"",COLUMN('Back data'!$A$78:$AW$78)))-K$6)/K17</f>
        <v>1.331049024775962E-2</v>
      </c>
      <c r="L19" s="12">
        <f t="array" ref="L19">INDEX('Back data'!$A$78:$AW$78,,MAX(IF('Back data'!$A$78:$AW$78&lt;&gt;"",COLUMN('Back data'!$A$78:$AW$78)))-L$6)/L17</f>
        <v>2.0356555822480717E-2</v>
      </c>
      <c r="M19" s="12">
        <f t="array" ref="M19">INDEX('Back data'!$A$78:$AW$78,,MAX(IF('Back data'!$A$78:$AW$78&lt;&gt;"",COLUMN('Back data'!$A$78:$AW$78)))-M$6)/M17</f>
        <v>2.0332258864368957E-2</v>
      </c>
      <c r="N19" s="12">
        <f t="array" ref="N19">INDEX('Back data'!$A$78:$AW$78,,MAX(IF('Back data'!$A$78:$AW$78&lt;&gt;"",COLUMN('Back data'!$A$78:$AW$78)))-N$6)/N17</f>
        <v>2.1915486136336117E-2</v>
      </c>
      <c r="O19" s="12">
        <f t="array" ref="O19">INDEX('Back data'!$A$78:$AW$78,,MAX(IF('Back data'!$A$78:$AW$78&lt;&gt;"",COLUMN('Back data'!$A$78:$AW$78)))-O$6)/O17</f>
        <v>2.8634904961737841E-2</v>
      </c>
      <c r="P19" s="12">
        <f t="array" ref="P19">INDEX('Back data'!$A$78:$AW$78,,MAX(IF('Back data'!$A$78:$AW$78&lt;&gt;"",COLUMN('Back data'!$A$78:$AW$78)))-P$6)/P17</f>
        <v>2.6517878569714427E-2</v>
      </c>
      <c r="R19" s="60"/>
    </row>
    <row r="22" spans="1:18" x14ac:dyDescent="0.25">
      <c r="C22" s="9" t="s">
        <v>68</v>
      </c>
      <c r="D22" s="10">
        <f t="array" ref="D22">INDEX('Back data'!$A$285:$AW$285,,MAX(IF('Back data'!$A$285:$AW$285&lt;&gt;"",COLUMN('Back data'!$A$285:$AW$285)))-D$6)+INDEX('Back data'!$A$286:$AW$286,,MAX(IF('Back data'!$A$286:$AW$286&lt;&gt;"",COLUMN('Back data'!$A$286:$AW$286)))-D$6)</f>
        <v>70.650000000000006</v>
      </c>
      <c r="E22" s="10">
        <f t="array" ref="E22">INDEX('Back data'!$A$285:$AW$285,,MAX(IF('Back data'!$A$285:$AW$285&lt;&gt;"",COLUMN('Back data'!$A$285:$AW$285)))-E$6)+INDEX('Back data'!$A$286:$AW$286,,MAX(IF('Back data'!$A$286:$AW$286&lt;&gt;"",COLUMN('Back data'!$A$286:$AW$286)))-E$6)</f>
        <v>70.099999999999994</v>
      </c>
      <c r="F22" s="10">
        <f t="array" ref="F22">INDEX('Back data'!$A$285:$AW$285,,MAX(IF('Back data'!$A$285:$AW$285&lt;&gt;"",COLUMN('Back data'!$A$285:$AW$285)))-F$6)+INDEX('Back data'!$A$286:$AW$286,,MAX(IF('Back data'!$A$286:$AW$286&lt;&gt;"",COLUMN('Back data'!$A$286:$AW$286)))-F$6)</f>
        <v>70.56</v>
      </c>
      <c r="G22" s="10">
        <f t="array" ref="G22">INDEX('Back data'!$A$285:$AW$285,,MAX(IF('Back data'!$A$285:$AW$285&lt;&gt;"",COLUMN('Back data'!$A$285:$AW$285)))-G$6)+INDEX('Back data'!$A$286:$AW$286,,MAX(IF('Back data'!$A$286:$AW$286&lt;&gt;"",COLUMN('Back data'!$A$286:$AW$286)))-G$6)</f>
        <v>68.8</v>
      </c>
      <c r="H22" s="10">
        <f t="array" ref="H22">INDEX('Back data'!$A$285:$AW$285,,MAX(IF('Back data'!$A$285:$AW$285&lt;&gt;"",COLUMN('Back data'!$A$285:$AW$285)))-H$6)+INDEX('Back data'!$A$286:$AW$286,,MAX(IF('Back data'!$A$286:$AW$286&lt;&gt;"",COLUMN('Back data'!$A$286:$AW$286)))-H$6)</f>
        <v>66.680000000000007</v>
      </c>
      <c r="I22" s="10">
        <f t="array" ref="I22">INDEX('Back data'!$A$285:$AW$285,,MAX(IF('Back data'!$A$285:$AW$285&lt;&gt;"",COLUMN('Back data'!$A$285:$AW$285)))-I$6)+INDEX('Back data'!$A$286:$AW$286,,MAX(IF('Back data'!$A$286:$AW$286&lt;&gt;"",COLUMN('Back data'!$A$286:$AW$286)))-I$6)</f>
        <v>72.86</v>
      </c>
      <c r="J22" s="10">
        <f t="array" ref="J22">INDEX('Back data'!$A$285:$AW$285,,MAX(IF('Back data'!$A$285:$AW$285&lt;&gt;"",COLUMN('Back data'!$A$285:$AW$285)))-J$6)+INDEX('Back data'!$A$286:$AW$286,,MAX(IF('Back data'!$A$286:$AW$286&lt;&gt;"",COLUMN('Back data'!$A$286:$AW$286)))-J$6)</f>
        <v>70.150000000000006</v>
      </c>
      <c r="K22" s="10">
        <f t="array" ref="K22">INDEX('Back data'!$A$285:$AW$285,,MAX(IF('Back data'!$A$285:$AW$285&lt;&gt;"",COLUMN('Back data'!$A$285:$AW$285)))-K$6)+INDEX('Back data'!$A$286:$AW$286,,MAX(IF('Back data'!$A$286:$AW$286&lt;&gt;"",COLUMN('Back data'!$A$286:$AW$286)))-K$6)</f>
        <v>70.7</v>
      </c>
      <c r="L22" s="10">
        <f t="array" ref="L22">INDEX('Back data'!$A$285:$AW$285,,MAX(IF('Back data'!$A$285:$AW$285&lt;&gt;"",COLUMN('Back data'!$A$285:$AW$285)))-L$6)+INDEX('Back data'!$A$286:$AW$286,,MAX(IF('Back data'!$A$286:$AW$286&lt;&gt;"",COLUMN('Back data'!$A$286:$AW$286)))-L$6)</f>
        <v>77.009999999999991</v>
      </c>
      <c r="M22" s="10">
        <f t="array" ref="M22">INDEX('Back data'!$A$285:$AW$285,,MAX(IF('Back data'!$A$285:$AW$285&lt;&gt;"",COLUMN('Back data'!$A$285:$AW$285)))-M$6)+INDEX('Back data'!$A$286:$AW$286,,MAX(IF('Back data'!$A$286:$AW$286&lt;&gt;"",COLUMN('Back data'!$A$286:$AW$286)))-M$6)</f>
        <v>79.150000000000006</v>
      </c>
      <c r="N22" s="10">
        <f t="array" ref="N22">INDEX('Back data'!$A$285:$AW$285,,MAX(IF('Back data'!$A$285:$AW$285&lt;&gt;"",COLUMN('Back data'!$A$285:$AW$285)))-N$6)+INDEX('Back data'!$A$286:$AW$286,,MAX(IF('Back data'!$A$286:$AW$286&lt;&gt;"",COLUMN('Back data'!$A$286:$AW$286)))-N$6)</f>
        <v>82.22</v>
      </c>
      <c r="O22" s="10">
        <f t="array" ref="O22">INDEX('Back data'!$A$285:$AW$285,,MAX(IF('Back data'!$A$285:$AW$285&lt;&gt;"",COLUMN('Back data'!$A$285:$AW$285)))-O$6)+INDEX('Back data'!$A$286:$AW$286,,MAX(IF('Back data'!$A$286:$AW$286&lt;&gt;"",COLUMN('Back data'!$A$286:$AW$286)))-O$6)</f>
        <v>82.080000000000013</v>
      </c>
      <c r="P22" s="10">
        <f t="array" ref="P22">INDEX('Back data'!$A$285:$AW$285,,MAX(IF('Back data'!$A$285:$AW$285&lt;&gt;"",COLUMN('Back data'!$A$285:$AW$285)))-P$6)+INDEX('Back data'!$A$286:$AW$286,,MAX(IF('Back data'!$A$286:$AW$286&lt;&gt;"",COLUMN('Back data'!$A$286:$AW$286)))-P$6)</f>
        <v>80.94</v>
      </c>
    </row>
    <row r="23" spans="1:18" x14ac:dyDescent="0.25">
      <c r="A23" s="25" t="s">
        <v>69</v>
      </c>
      <c r="B23" s="29" t="s">
        <v>30</v>
      </c>
      <c r="C23" s="11" t="s">
        <v>70</v>
      </c>
      <c r="D23" s="12">
        <f t="array" ref="D23">INDEX('Back data'!$A$285:$AW$285,,MAX(IF('Back data'!$A$285:$AW$285&lt;&gt;"",COLUMN('Back data'!$A$285:$AW$285)))-D$6)/D22</f>
        <v>0.88478414720452925</v>
      </c>
      <c r="E23" s="12">
        <f t="array" ref="E23">INDEX('Back data'!$A$285:$AW$285,,MAX(IF('Back data'!$A$285:$AW$285&lt;&gt;"",COLUMN('Back data'!$A$285:$AW$285)))-E$6)/E22</f>
        <v>0.89657631954350936</v>
      </c>
      <c r="F23" s="12">
        <f t="array" ref="F23">INDEX('Back data'!$A$285:$AW$285,,MAX(IF('Back data'!$A$285:$AW$285&lt;&gt;"",COLUMN('Back data'!$A$285:$AW$285)))-F$6)/F22</f>
        <v>0.87868480725623577</v>
      </c>
      <c r="G23" s="12">
        <f t="array" ref="G23">INDEX('Back data'!$A$285:$AW$285,,MAX(IF('Back data'!$A$285:$AW$285&lt;&gt;"",COLUMN('Back data'!$A$285:$AW$285)))-G$6)/G22</f>
        <v>0.8789244186046512</v>
      </c>
      <c r="H23" s="12">
        <f t="array" ref="H23">INDEX('Back data'!$A$285:$AW$285,,MAX(IF('Back data'!$A$285:$AW$285&lt;&gt;"",COLUMN('Back data'!$A$285:$AW$285)))-H$6)/H22</f>
        <v>0.85047990401919604</v>
      </c>
      <c r="I23" s="12">
        <f t="array" ref="I23">INDEX('Back data'!$A$285:$AW$285,,MAX(IF('Back data'!$A$285:$AW$285&lt;&gt;"",COLUMN('Back data'!$A$285:$AW$285)))-I$6)/I22</f>
        <v>0.89555311556409556</v>
      </c>
      <c r="J23" s="12">
        <f t="array" ref="J23">INDEX('Back data'!$A$285:$AW$285,,MAX(IF('Back data'!$A$285:$AW$285&lt;&gt;"",COLUMN('Back data'!$A$285:$AW$285)))-J$6)/J22</f>
        <v>0.88467569493941545</v>
      </c>
      <c r="K23" s="12">
        <f t="array" ref="K23">INDEX('Back data'!$A$285:$AW$285,,MAX(IF('Back data'!$A$285:$AW$285&lt;&gt;"",COLUMN('Back data'!$A$285:$AW$285)))-K$6)/K22</f>
        <v>0.85657708628005658</v>
      </c>
      <c r="L23" s="12">
        <f t="array" ref="L23">INDEX('Back data'!$A$285:$AW$285,,MAX(IF('Back data'!$A$285:$AW$285&lt;&gt;"",COLUMN('Back data'!$A$285:$AW$285)))-L$6)/L22</f>
        <v>0.86378392416569283</v>
      </c>
      <c r="M23" s="12">
        <f t="array" ref="M23">INDEX('Back data'!$A$285:$AW$285,,MAX(IF('Back data'!$A$285:$AW$285&lt;&gt;"",COLUMN('Back data'!$A$285:$AW$285)))-M$6)/M22</f>
        <v>0.8771951989892609</v>
      </c>
      <c r="N23" s="12">
        <f t="array" ref="N23">INDEX('Back data'!$A$285:$AW$285,,MAX(IF('Back data'!$A$285:$AW$285&lt;&gt;"",COLUMN('Back data'!$A$285:$AW$285)))-N$6)/N22</f>
        <v>0.85259061055704199</v>
      </c>
      <c r="O23" s="12">
        <f t="array" ref="O23">INDEX('Back data'!$A$285:$AW$285,,MAX(IF('Back data'!$A$285:$AW$285&lt;&gt;"",COLUMN('Back data'!$A$285:$AW$285)))-O$6)/O22</f>
        <v>0.84113060428849895</v>
      </c>
      <c r="P23" s="12">
        <f t="array" ref="P23">INDEX('Back data'!$A$285:$AW$285,,MAX(IF('Back data'!$A$285:$AW$285&lt;&gt;"",COLUMN('Back data'!$A$285:$AW$285)))-P$6)/P22</f>
        <v>0.86422041018038054</v>
      </c>
    </row>
    <row r="24" spans="1:18" x14ac:dyDescent="0.25">
      <c r="A24" s="25" t="s">
        <v>69</v>
      </c>
      <c r="B24" s="29" t="s">
        <v>30</v>
      </c>
      <c r="C24" s="11" t="s">
        <v>71</v>
      </c>
      <c r="D24" s="12">
        <f t="array" ref="D24">+INDEX('Back data'!$A$286:$AW$286,,MAX(IF('Back data'!$A$286:$AW$286&lt;&gt;"",COLUMN('Back data'!$A$286:$AW$286)))-D$6)/D22</f>
        <v>0.11521585279547063</v>
      </c>
      <c r="E24" s="12">
        <f t="array" ref="E24">+INDEX('Back data'!$A$286:$AW$286,,MAX(IF('Back data'!$A$286:$AW$286&lt;&gt;"",COLUMN('Back data'!$A$286:$AW$286)))-E$6)/E22</f>
        <v>0.10342368045649074</v>
      </c>
      <c r="F24" s="12">
        <f t="array" ref="F24">+INDEX('Back data'!$A$286:$AW$286,,MAX(IF('Back data'!$A$286:$AW$286&lt;&gt;"",COLUMN('Back data'!$A$286:$AW$286)))-F$6)/F22</f>
        <v>0.12131519274376418</v>
      </c>
      <c r="G24" s="12">
        <f t="array" ref="G24">+INDEX('Back data'!$A$286:$AW$286,,MAX(IF('Back data'!$A$286:$AW$286&lt;&gt;"",COLUMN('Back data'!$A$286:$AW$286)))-G$6)/G22</f>
        <v>0.12107558139534884</v>
      </c>
      <c r="H24" s="12">
        <f t="array" ref="H24">+INDEX('Back data'!$A$286:$AW$286,,MAX(IF('Back data'!$A$286:$AW$286&lt;&gt;"",COLUMN('Back data'!$A$286:$AW$286)))-H$6)/H22</f>
        <v>0.14952009598080385</v>
      </c>
      <c r="I24" s="12">
        <f t="array" ref="I24">+INDEX('Back data'!$A$286:$AW$286,,MAX(IF('Back data'!$A$286:$AW$286&lt;&gt;"",COLUMN('Back data'!$A$286:$AW$286)))-I$6)/I22</f>
        <v>0.10444688443590448</v>
      </c>
      <c r="J24" s="12">
        <f t="array" ref="J24">+INDEX('Back data'!$A$286:$AW$286,,MAX(IF('Back data'!$A$286:$AW$286&lt;&gt;"",COLUMN('Back data'!$A$286:$AW$286)))-J$6)/J22</f>
        <v>0.11532430506058446</v>
      </c>
      <c r="K24" s="12">
        <f t="array" ref="K24">+INDEX('Back data'!$A$286:$AW$286,,MAX(IF('Back data'!$A$286:$AW$286&lt;&gt;"",COLUMN('Back data'!$A$286:$AW$286)))-K$6)/K22</f>
        <v>0.14342291371994342</v>
      </c>
      <c r="L24" s="12">
        <f t="array" ref="L24">+INDEX('Back data'!$A$286:$AW$286,,MAX(IF('Back data'!$A$286:$AW$286&lt;&gt;"",COLUMN('Back data'!$A$286:$AW$286)))-L$6)/L22</f>
        <v>0.13621607583430725</v>
      </c>
      <c r="M24" s="12">
        <f t="array" ref="M24">+INDEX('Back data'!$A$286:$AW$286,,MAX(IF('Back data'!$A$286:$AW$286&lt;&gt;"",COLUMN('Back data'!$A$286:$AW$286)))-M$6)/M22</f>
        <v>0.12280480101073911</v>
      </c>
      <c r="N24" s="12">
        <f t="array" ref="N24">+INDEX('Back data'!$A$286:$AW$286,,MAX(IF('Back data'!$A$286:$AW$286&lt;&gt;"",COLUMN('Back data'!$A$286:$AW$286)))-N$6)/N22</f>
        <v>0.14740938944295792</v>
      </c>
      <c r="O24" s="12">
        <f t="array" ref="O24">+INDEX('Back data'!$A$286:$AW$286,,MAX(IF('Back data'!$A$286:$AW$286&lt;&gt;"",COLUMN('Back data'!$A$286:$AW$286)))-O$6)/O22</f>
        <v>0.15886939571150094</v>
      </c>
      <c r="P24" s="12">
        <f t="array" ref="P24">+INDEX('Back data'!$A$286:$AW$286,,MAX(IF('Back data'!$A$286:$AW$286&lt;&gt;"",COLUMN('Back data'!$A$286:$AW$286)))-P$6)/P22</f>
        <v>0.13577958981961949</v>
      </c>
      <c r="R24" s="60"/>
    </row>
    <row r="27" spans="1:18" x14ac:dyDescent="0.25">
      <c r="C27" s="9" t="s">
        <v>68</v>
      </c>
      <c r="D27" s="10">
        <f t="array" ref="D27">INDEX('Back data'!$A$291:$AW$291,,MAX(IF('Back data'!$A$291:$AW$291&lt;&gt;"",COLUMN('Back data'!$A$291:$AW$291)))-D$6)+INDEX('Back data'!$A$292:$AW$292,,MAX(IF('Back data'!$A$292:$AW$292&lt;&gt;"",COLUMN('Back data'!$A$292:$AW$292)))-D$6)</f>
        <v>75.2</v>
      </c>
      <c r="E27" s="10">
        <f t="array" ref="E27">INDEX('Back data'!$A$291:$AW$291,,MAX(IF('Back data'!$A$291:$AW$291&lt;&gt;"",COLUMN('Back data'!$A$291:$AW$291)))-E$6)+INDEX('Back data'!$A$292:$AW$292,,MAX(IF('Back data'!$A$292:$AW$292&lt;&gt;"",COLUMN('Back data'!$A$292:$AW$292)))-E$6)</f>
        <v>74.22999999999999</v>
      </c>
      <c r="F27" s="10">
        <f t="array" ref="F27">INDEX('Back data'!$A$291:$AW$291,,MAX(IF('Back data'!$A$291:$AW$291&lt;&gt;"",COLUMN('Back data'!$A$291:$AW$291)))-F$6)+INDEX('Back data'!$A$292:$AW$292,,MAX(IF('Back data'!$A$292:$AW$292&lt;&gt;"",COLUMN('Back data'!$A$292:$AW$292)))-F$6)</f>
        <v>73.89</v>
      </c>
      <c r="G27" s="10">
        <f t="array" ref="G27">INDEX('Back data'!$A$291:$AW$291,,MAX(IF('Back data'!$A$291:$AW$291&lt;&gt;"",COLUMN('Back data'!$A$291:$AW$291)))-G$6)+INDEX('Back data'!$A$292:$AW$292,,MAX(IF('Back data'!$A$292:$AW$292&lt;&gt;"",COLUMN('Back data'!$A$292:$AW$292)))-G$6)</f>
        <v>71.23</v>
      </c>
      <c r="H27" s="10">
        <f t="array" ref="H27">INDEX('Back data'!$A$291:$AW$291,,MAX(IF('Back data'!$A$291:$AW$291&lt;&gt;"",COLUMN('Back data'!$A$291:$AW$291)))-H$6)+INDEX('Back data'!$A$292:$AW$292,,MAX(IF('Back data'!$A$292:$AW$292&lt;&gt;"",COLUMN('Back data'!$A$292:$AW$292)))-H$6)</f>
        <v>71.47</v>
      </c>
      <c r="I27" s="10">
        <f t="array" ref="I27">INDEX('Back data'!$A$291:$AW$291,,MAX(IF('Back data'!$A$291:$AW$291&lt;&gt;"",COLUMN('Back data'!$A$291:$AW$291)))-I$6)+INDEX('Back data'!$A$292:$AW$292,,MAX(IF('Back data'!$A$292:$AW$292&lt;&gt;"",COLUMN('Back data'!$A$292:$AW$292)))-I$6)</f>
        <v>74.27</v>
      </c>
      <c r="J27" s="10">
        <f t="array" ref="J27">INDEX('Back data'!$A$291:$AW$291,,MAX(IF('Back data'!$A$291:$AW$291&lt;&gt;"",COLUMN('Back data'!$A$291:$AW$291)))-J$6)+INDEX('Back data'!$A$292:$AW$292,,MAX(IF('Back data'!$A$292:$AW$292&lt;&gt;"",COLUMN('Back data'!$A$292:$AW$292)))-J$6)</f>
        <v>74.52</v>
      </c>
      <c r="K27" s="10">
        <f t="array" ref="K27">INDEX('Back data'!$A$291:$AW$291,,MAX(IF('Back data'!$A$291:$AW$291&lt;&gt;"",COLUMN('Back data'!$A$291:$AW$291)))-K$6)+INDEX('Back data'!$A$292:$AW$292,,MAX(IF('Back data'!$A$292:$AW$292&lt;&gt;"",COLUMN('Back data'!$A$292:$AW$292)))-K$6)</f>
        <v>78.239999999999995</v>
      </c>
      <c r="L27" s="10">
        <f t="array" ref="L27">INDEX('Back data'!$A$291:$AW$291,,MAX(IF('Back data'!$A$291:$AW$291&lt;&gt;"",COLUMN('Back data'!$A$291:$AW$291)))-L$6)+INDEX('Back data'!$A$292:$AW$292,,MAX(IF('Back data'!$A$292:$AW$292&lt;&gt;"",COLUMN('Back data'!$A$292:$AW$292)))-L$6)</f>
        <v>79.540000000000006</v>
      </c>
      <c r="M27" s="10">
        <f t="array" ref="M27">INDEX('Back data'!$A$291:$AW$291,,MAX(IF('Back data'!$A$291:$AW$291&lt;&gt;"",COLUMN('Back data'!$A$291:$AW$291)))-M$6)+INDEX('Back data'!$A$292:$AW$292,,MAX(IF('Back data'!$A$292:$AW$292&lt;&gt;"",COLUMN('Back data'!$A$292:$AW$292)))-M$6)</f>
        <v>80.59</v>
      </c>
      <c r="N27" s="10">
        <f t="array" ref="N27">INDEX('Back data'!$A$291:$AW$291,,MAX(IF('Back data'!$A$291:$AW$291&lt;&gt;"",COLUMN('Back data'!$A$291:$AW$291)))-N$6)+INDEX('Back data'!$A$292:$AW$292,,MAX(IF('Back data'!$A$292:$AW$292&lt;&gt;"",COLUMN('Back data'!$A$292:$AW$292)))-N$6)</f>
        <v>82.62</v>
      </c>
      <c r="O27" s="10">
        <f t="array" ref="O27">INDEX('Back data'!$A$291:$AW$291,,MAX(IF('Back data'!$A$291:$AW$291&lt;&gt;"",COLUMN('Back data'!$A$291:$AW$291)))-O$6)+INDEX('Back data'!$A$292:$AW$292,,MAX(IF('Back data'!$A$292:$AW$292&lt;&gt;"",COLUMN('Back data'!$A$292:$AW$292)))-O$6)</f>
        <v>81.28</v>
      </c>
      <c r="P27" s="10">
        <f t="array" ref="P27">INDEX('Back data'!$A$291:$AW$291,,MAX(IF('Back data'!$A$291:$AW$291&lt;&gt;"",COLUMN('Back data'!$A$291:$AW$291)))-P$6)+INDEX('Back data'!$A$292:$AW$292,,MAX(IF('Back data'!$A$292:$AW$292&lt;&gt;"",COLUMN('Back data'!$A$292:$AW$292)))-P$6)</f>
        <v>84.16</v>
      </c>
    </row>
    <row r="28" spans="1:18" x14ac:dyDescent="0.25">
      <c r="A28" s="25" t="s">
        <v>69</v>
      </c>
      <c r="B28" s="29" t="s">
        <v>35</v>
      </c>
      <c r="C28" s="11" t="s">
        <v>70</v>
      </c>
      <c r="D28" s="12">
        <f t="array" ref="D28">INDEX('Back data'!$A$291:$AW$291,,MAX(IF('Back data'!$A$291:$AW$291&lt;&gt;"",COLUMN('Back data'!$A$291:$AW$291)))-D$6)/D27</f>
        <v>0.95265957446808502</v>
      </c>
      <c r="E28" s="12">
        <f t="array" ref="E28">INDEX('Back data'!$A$291:$AW$291,,MAX(IF('Back data'!$A$291:$AW$291&lt;&gt;"",COLUMN('Back data'!$A$291:$AW$291)))-E$6)/E27</f>
        <v>0.95150208810454007</v>
      </c>
      <c r="F28" s="12">
        <f t="array" ref="F28">INDEX('Back data'!$A$291:$AW$291,,MAX(IF('Back data'!$A$291:$AW$291&lt;&gt;"",COLUMN('Back data'!$A$291:$AW$291)))-F$6)/F27</f>
        <v>0.96982000270672619</v>
      </c>
      <c r="G28" s="12">
        <f t="array" ref="G28">INDEX('Back data'!$A$291:$AW$291,,MAX(IF('Back data'!$A$291:$AW$291&lt;&gt;"",COLUMN('Back data'!$A$291:$AW$291)))-G$6)/G27</f>
        <v>0.95282886424259439</v>
      </c>
      <c r="H28" s="12">
        <f t="array" ref="H28">INDEX('Back data'!$A$291:$AW$291,,MAX(IF('Back data'!$A$291:$AW$291&lt;&gt;"",COLUMN('Back data'!$A$291:$AW$291)))-H$6)/H27</f>
        <v>0.94934937736113045</v>
      </c>
      <c r="I28" s="12">
        <f t="array" ref="I28">INDEX('Back data'!$A$291:$AW$291,,MAX(IF('Back data'!$A$291:$AW$291&lt;&gt;"",COLUMN('Back data'!$A$291:$AW$291)))-I$6)/I27</f>
        <v>0.95300929042682114</v>
      </c>
      <c r="J28" s="12">
        <f t="array" ref="J28">INDEX('Back data'!$A$291:$AW$291,,MAX(IF('Back data'!$A$291:$AW$291&lt;&gt;"",COLUMN('Back data'!$A$291:$AW$291)))-J$6)/J27</f>
        <v>0.9653784219001611</v>
      </c>
      <c r="K28" s="12">
        <f t="array" ref="K28">INDEX('Back data'!$A$291:$AW$291,,MAX(IF('Back data'!$A$291:$AW$291&lt;&gt;"",COLUMN('Back data'!$A$291:$AW$291)))-K$6)/K27</f>
        <v>0.94900306748466268</v>
      </c>
      <c r="L28" s="12">
        <f t="array" ref="L28">INDEX('Back data'!$A$291:$AW$291,,MAX(IF('Back data'!$A$291:$AW$291&lt;&gt;"",COLUMN('Back data'!$A$291:$AW$291)))-L$6)/L27</f>
        <v>0.95385969323610764</v>
      </c>
      <c r="M28" s="12">
        <f t="array" ref="M28">INDEX('Back data'!$A$291:$AW$291,,MAX(IF('Back data'!$A$291:$AW$291&lt;&gt;"",COLUMN('Back data'!$A$291:$AW$291)))-M$6)/M27</f>
        <v>0.94416180667576621</v>
      </c>
      <c r="N28" s="12">
        <f t="array" ref="N28">INDEX('Back data'!$A$291:$AW$291,,MAX(IF('Back data'!$A$291:$AW$291&lt;&gt;"",COLUMN('Back data'!$A$291:$AW$291)))-N$6)/N27</f>
        <v>0.94517066085693535</v>
      </c>
      <c r="O28" s="12">
        <f t="array" ref="O28">INDEX('Back data'!$A$291:$AW$291,,MAX(IF('Back data'!$A$291:$AW$291&lt;&gt;"",COLUMN('Back data'!$A$291:$AW$291)))-O$6)/O27</f>
        <v>0.9437746062992125</v>
      </c>
      <c r="P28" s="12">
        <f t="array" ref="P28">INDEX('Back data'!$A$291:$AW$291,,MAX(IF('Back data'!$A$291:$AW$291&lt;&gt;"",COLUMN('Back data'!$A$291:$AW$291)))-P$6)/P27</f>
        <v>0.94926330798479097</v>
      </c>
    </row>
    <row r="29" spans="1:18" x14ac:dyDescent="0.25">
      <c r="A29" s="25" t="s">
        <v>69</v>
      </c>
      <c r="B29" s="29" t="s">
        <v>35</v>
      </c>
      <c r="C29" s="11" t="s">
        <v>71</v>
      </c>
      <c r="D29" s="12">
        <f t="array" ref="D29">+INDEX('Back data'!$A$292:$AW$292,,MAX(IF('Back data'!$A$292:$AW$292&lt;&gt;"",COLUMN('Back data'!$A$292:$AW$292)))-D$6)/D27</f>
        <v>4.7340425531914893E-2</v>
      </c>
      <c r="E29" s="12">
        <f t="array" ref="E29">+INDEX('Back data'!$A$292:$AW$292,,MAX(IF('Back data'!$A$292:$AW$292&lt;&gt;"",COLUMN('Back data'!$A$292:$AW$292)))-E$6)/E27</f>
        <v>4.8497911895460065E-2</v>
      </c>
      <c r="F29" s="12">
        <f t="array" ref="F29">+INDEX('Back data'!$A$292:$AW$292,,MAX(IF('Back data'!$A$292:$AW$292&lt;&gt;"",COLUMN('Back data'!$A$292:$AW$292)))-F$6)/F27</f>
        <v>3.0179997293273784E-2</v>
      </c>
      <c r="G29" s="12">
        <f t="array" ref="G29">+INDEX('Back data'!$A$292:$AW$292,,MAX(IF('Back data'!$A$292:$AW$292&lt;&gt;"",COLUMN('Back data'!$A$292:$AW$292)))-G$6)/G27</f>
        <v>4.7171135757405586E-2</v>
      </c>
      <c r="H29" s="12">
        <f t="array" ref="H29">+INDEX('Back data'!$A$292:$AW$292,,MAX(IF('Back data'!$A$292:$AW$292&lt;&gt;"",COLUMN('Back data'!$A$292:$AW$292)))-H$6)/H27</f>
        <v>5.0650622638869457E-2</v>
      </c>
      <c r="I29" s="12">
        <f t="array" ref="I29">+INDEX('Back data'!$A$292:$AW$292,,MAX(IF('Back data'!$A$292:$AW$292&lt;&gt;"",COLUMN('Back data'!$A$292:$AW$292)))-I$6)/I27</f>
        <v>4.6990709573178947E-2</v>
      </c>
      <c r="J29" s="12">
        <f t="array" ref="J29">+INDEX('Back data'!$A$292:$AW$292,,MAX(IF('Back data'!$A$292:$AW$292&lt;&gt;"",COLUMN('Back data'!$A$292:$AW$292)))-J$6)/J27</f>
        <v>3.462157809983897E-2</v>
      </c>
      <c r="K29" s="12">
        <f t="array" ref="K29">+INDEX('Back data'!$A$292:$AW$292,,MAX(IF('Back data'!$A$292:$AW$292&lt;&gt;"",COLUMN('Back data'!$A$292:$AW$292)))-K$6)/K27</f>
        <v>5.0996932515337427E-2</v>
      </c>
      <c r="L29" s="12">
        <f t="array" ref="L29">+INDEX('Back data'!$A$292:$AW$292,,MAX(IF('Back data'!$A$292:$AW$292&lt;&gt;"",COLUMN('Back data'!$A$292:$AW$292)))-L$6)/L27</f>
        <v>4.6140306763892379E-2</v>
      </c>
      <c r="M29" s="12">
        <f t="array" ref="M29">+INDEX('Back data'!$A$292:$AW$292,,MAX(IF('Back data'!$A$292:$AW$292&lt;&gt;"",COLUMN('Back data'!$A$292:$AW$292)))-M$6)/M27</f>
        <v>5.5838193324233773E-2</v>
      </c>
      <c r="N29" s="12">
        <f t="array" ref="N29">+INDEX('Back data'!$A$292:$AW$292,,MAX(IF('Back data'!$A$292:$AW$292&lt;&gt;"",COLUMN('Back data'!$A$292:$AW$292)))-N$6)/N27</f>
        <v>5.4829339143064634E-2</v>
      </c>
      <c r="O29" s="12">
        <f t="array" ref="O29">+INDEX('Back data'!$A$292:$AW$292,,MAX(IF('Back data'!$A$292:$AW$292&lt;&gt;"",COLUMN('Back data'!$A$292:$AW$292)))-O$6)/O27</f>
        <v>5.6225393700787406E-2</v>
      </c>
      <c r="P29" s="12">
        <f t="array" ref="P29">+INDEX('Back data'!$A$292:$AW$292,,MAX(IF('Back data'!$A$292:$AW$292&lt;&gt;"",COLUMN('Back data'!$A$292:$AW$292)))-P$6)/P27</f>
        <v>5.0736692015209126E-2</v>
      </c>
      <c r="R29" s="60"/>
    </row>
    <row r="32" spans="1:18" x14ac:dyDescent="0.25">
      <c r="C32" s="9" t="s">
        <v>68</v>
      </c>
      <c r="D32" s="10">
        <f t="array" ref="D32">INDEX('Back data'!$A$297:$AW$297,,MAX(IF('Back data'!$A$297:$AW$297&lt;&gt;"",COLUMN('Back data'!$A$297:$AW$297)))-D$6)+INDEX('Back data'!$A$298:$AW$298,,MAX(IF('Back data'!$A$298:$AW$298&lt;&gt;"",COLUMN('Back data'!$A$298:$AW$298)))-D$6)</f>
        <v>74.72</v>
      </c>
      <c r="E32" s="10">
        <f t="array" ref="E32">INDEX('Back data'!$A$297:$AW$297,,MAX(IF('Back data'!$A$297:$AW$297&lt;&gt;"",COLUMN('Back data'!$A$297:$AW$297)))-E$6)+INDEX('Back data'!$A$298:$AW$298,,MAX(IF('Back data'!$A$298:$AW$298&lt;&gt;"",COLUMN('Back data'!$A$298:$AW$298)))-E$6)</f>
        <v>74.03</v>
      </c>
      <c r="F32" s="10">
        <f t="array" ref="F32">INDEX('Back data'!$A$297:$AW$297,,MAX(IF('Back data'!$A$297:$AW$297&lt;&gt;"",COLUMN('Back data'!$A$297:$AW$297)))-F$6)+INDEX('Back data'!$A$298:$AW$298,,MAX(IF('Back data'!$A$298:$AW$298&lt;&gt;"",COLUMN('Back data'!$A$298:$AW$298)))-F$6)</f>
        <v>73.279999999999987</v>
      </c>
      <c r="G32" s="10">
        <f t="array" ref="G32">INDEX('Back data'!$A$297:$AW$297,,MAX(IF('Back data'!$A$297:$AW$297&lt;&gt;"",COLUMN('Back data'!$A$297:$AW$297)))-G$6)+INDEX('Back data'!$A$298:$AW$298,,MAX(IF('Back data'!$A$298:$AW$298&lt;&gt;"",COLUMN('Back data'!$A$298:$AW$298)))-G$6)</f>
        <v>67.77000000000001</v>
      </c>
      <c r="H32" s="10">
        <f t="array" ref="H32">INDEX('Back data'!$A$297:$AW$297,,MAX(IF('Back data'!$A$297:$AW$297&lt;&gt;"",COLUMN('Back data'!$A$297:$AW$297)))-H$6)+INDEX('Back data'!$A$298:$AW$298,,MAX(IF('Back data'!$A$298:$AW$298&lt;&gt;"",COLUMN('Back data'!$A$298:$AW$298)))-H$6)</f>
        <v>72.19</v>
      </c>
      <c r="I32" s="10">
        <f t="array" ref="I32">INDEX('Back data'!$A$297:$AW$297,,MAX(IF('Back data'!$A$297:$AW$297&lt;&gt;"",COLUMN('Back data'!$A$297:$AW$297)))-I$6)+INDEX('Back data'!$A$298:$AW$298,,MAX(IF('Back data'!$A$298:$AW$298&lt;&gt;"",COLUMN('Back data'!$A$298:$AW$298)))-I$6)</f>
        <v>70.53</v>
      </c>
      <c r="J32" s="10">
        <f t="array" ref="J32">INDEX('Back data'!$A$297:$AW$297,,MAX(IF('Back data'!$A$297:$AW$297&lt;&gt;"",COLUMN('Back data'!$A$297:$AW$297)))-J$6)+INDEX('Back data'!$A$298:$AW$298,,MAX(IF('Back data'!$A$298:$AW$298&lt;&gt;"",COLUMN('Back data'!$A$298:$AW$298)))-J$6)</f>
        <v>70.059999999999988</v>
      </c>
      <c r="K32" s="10">
        <f t="array" ref="K32">INDEX('Back data'!$A$297:$AW$297,,MAX(IF('Back data'!$A$297:$AW$297&lt;&gt;"",COLUMN('Back data'!$A$297:$AW$297)))-K$6)+INDEX('Back data'!$A$298:$AW$298,,MAX(IF('Back data'!$A$298:$AW$298&lt;&gt;"",COLUMN('Back data'!$A$298:$AW$298)))-K$6)</f>
        <v>75.78</v>
      </c>
      <c r="L32" s="10">
        <f t="array" ref="L32">INDEX('Back data'!$A$297:$AW$297,,MAX(IF('Back data'!$A$297:$AW$297&lt;&gt;"",COLUMN('Back data'!$A$297:$AW$297)))-L$6)+INDEX('Back data'!$A$298:$AW$298,,MAX(IF('Back data'!$A$298:$AW$298&lt;&gt;"",COLUMN('Back data'!$A$298:$AW$298)))-L$6)</f>
        <v>80.02</v>
      </c>
      <c r="M32" s="10">
        <f t="array" ref="M32">INDEX('Back data'!$A$297:$AW$297,,MAX(IF('Back data'!$A$297:$AW$297&lt;&gt;"",COLUMN('Back data'!$A$297:$AW$297)))-M$6)+INDEX('Back data'!$A$298:$AW$298,,MAX(IF('Back data'!$A$298:$AW$298&lt;&gt;"",COLUMN('Back data'!$A$298:$AW$298)))-M$6)</f>
        <v>81.64</v>
      </c>
      <c r="N32" s="10">
        <f t="array" ref="N32">INDEX('Back data'!$A$297:$AW$297,,MAX(IF('Back data'!$A$297:$AW$297&lt;&gt;"",COLUMN('Back data'!$A$297:$AW$297)))-N$6)+INDEX('Back data'!$A$298:$AW$298,,MAX(IF('Back data'!$A$298:$AW$298&lt;&gt;"",COLUMN('Back data'!$A$298:$AW$298)))-N$6)</f>
        <v>84.210000000000008</v>
      </c>
      <c r="O32" s="10">
        <f t="array" ref="O32">INDEX('Back data'!$A$297:$AW$297,,MAX(IF('Back data'!$A$297:$AW$297&lt;&gt;"",COLUMN('Back data'!$A$297:$AW$297)))-O$6)+INDEX('Back data'!$A$298:$AW$298,,MAX(IF('Back data'!$A$298:$AW$298&lt;&gt;"",COLUMN('Back data'!$A$298:$AW$298)))-O$6)</f>
        <v>80.75</v>
      </c>
      <c r="P32" s="10">
        <f t="array" ref="P32">INDEX('Back data'!$A$297:$AW$297,,MAX(IF('Back data'!$A$297:$AW$297&lt;&gt;"",COLUMN('Back data'!$A$297:$AW$297)))-P$6)+INDEX('Back data'!$A$298:$AW$298,,MAX(IF('Back data'!$A$298:$AW$298&lt;&gt;"",COLUMN('Back data'!$A$298:$AW$298)))-P$6)</f>
        <v>83.97999999999999</v>
      </c>
    </row>
    <row r="33" spans="1:18" x14ac:dyDescent="0.25">
      <c r="A33" s="25" t="s">
        <v>69</v>
      </c>
      <c r="B33" s="29" t="s">
        <v>40</v>
      </c>
      <c r="C33" s="11" t="s">
        <v>70</v>
      </c>
      <c r="D33" s="12">
        <f t="array" ref="D33">INDEX('Back data'!$A$297:$AW$297,,MAX(IF('Back data'!$A$297:$AW$297&lt;&gt;"",COLUMN('Back data'!$A$297:$AW$297)))-D$6)/D32</f>
        <v>0.95422912205567445</v>
      </c>
      <c r="E33" s="12">
        <f t="array" ref="E33">INDEX('Back data'!$A$297:$AW$297,,MAX(IF('Back data'!$A$297:$AW$297&lt;&gt;"",COLUMN('Back data'!$A$297:$AW$297)))-E$6)/E32</f>
        <v>0.97298392543563417</v>
      </c>
      <c r="F33" s="12">
        <f t="array" ref="F33">INDEX('Back data'!$A$297:$AW$297,,MAX(IF('Back data'!$A$297:$AW$297&lt;&gt;"",COLUMN('Back data'!$A$297:$AW$297)))-F$6)/F32</f>
        <v>0.98198689956331886</v>
      </c>
      <c r="G33" s="12">
        <f t="array" ref="G33">INDEX('Back data'!$A$297:$AW$297,,MAX(IF('Back data'!$A$297:$AW$297&lt;&gt;"",COLUMN('Back data'!$A$297:$AW$297)))-G$6)/G32</f>
        <v>0.96296296296296291</v>
      </c>
      <c r="H33" s="12">
        <f t="array" ref="H33">INDEX('Back data'!$A$297:$AW$297,,MAX(IF('Back data'!$A$297:$AW$297&lt;&gt;"",COLUMN('Back data'!$A$297:$AW$297)))-H$6)/H32</f>
        <v>0.94375952347970626</v>
      </c>
      <c r="I33" s="12">
        <f t="array" ref="I33">INDEX('Back data'!$A$297:$AW$297,,MAX(IF('Back data'!$A$297:$AW$297&lt;&gt;"",COLUMN('Back data'!$A$297:$AW$297)))-I$6)/I32</f>
        <v>0.95604707216787188</v>
      </c>
      <c r="J33" s="12">
        <f t="array" ref="J33">INDEX('Back data'!$A$297:$AW$297,,MAX(IF('Back data'!$A$297:$AW$297&lt;&gt;"",COLUMN('Back data'!$A$297:$AW$297)))-J$6)/J32</f>
        <v>0.96645732229517567</v>
      </c>
      <c r="K33" s="12">
        <f t="array" ref="K33">INDEX('Back data'!$A$297:$AW$297,,MAX(IF('Back data'!$A$297:$AW$297&lt;&gt;"",COLUMN('Back data'!$A$297:$AW$297)))-K$6)/K32</f>
        <v>0.93916600686196883</v>
      </c>
      <c r="L33" s="12">
        <f t="array" ref="L33">INDEX('Back data'!$A$297:$AW$297,,MAX(IF('Back data'!$A$297:$AW$297&lt;&gt;"",COLUMN('Back data'!$A$297:$AW$297)))-L$6)/L32</f>
        <v>0.93489127718070486</v>
      </c>
      <c r="M33" s="12">
        <f t="array" ref="M33">INDEX('Back data'!$A$297:$AW$297,,MAX(IF('Back data'!$A$297:$AW$297&lt;&gt;"",COLUMN('Back data'!$A$297:$AW$297)))-M$6)/M32</f>
        <v>0.91144047035766773</v>
      </c>
      <c r="N33" s="12">
        <f t="array" ref="N33">INDEX('Back data'!$A$297:$AW$297,,MAX(IF('Back data'!$A$297:$AW$297&lt;&gt;"",COLUMN('Back data'!$A$297:$AW$297)))-N$6)/N32</f>
        <v>0.93100581878636735</v>
      </c>
      <c r="O33" s="12">
        <f t="array" ref="O33">INDEX('Back data'!$A$297:$AW$297,,MAX(IF('Back data'!$A$297:$AW$297&lt;&gt;"",COLUMN('Back data'!$A$297:$AW$297)))-O$6)/O32</f>
        <v>0.91814241486068116</v>
      </c>
      <c r="P33" s="12">
        <f t="array" ref="P33">INDEX('Back data'!$A$297:$AW$297,,MAX(IF('Back data'!$A$297:$AW$297&lt;&gt;"",COLUMN('Back data'!$A$297:$AW$297)))-P$6)/P32</f>
        <v>0.92140985949035492</v>
      </c>
    </row>
    <row r="34" spans="1:18" x14ac:dyDescent="0.25">
      <c r="A34" s="25" t="s">
        <v>69</v>
      </c>
      <c r="B34" s="29" t="s">
        <v>40</v>
      </c>
      <c r="C34" s="11" t="s">
        <v>71</v>
      </c>
      <c r="D34" s="12">
        <f t="array" ref="D34">+INDEX('Back data'!$A$298:$AW$298,,MAX(IF('Back data'!$A$298:$AW$298&lt;&gt;"",COLUMN('Back data'!$A$298:$AW$298)))-D$6)/D32</f>
        <v>4.577087794432548E-2</v>
      </c>
      <c r="E34" s="12">
        <f t="array" ref="E34">+INDEX('Back data'!$A$298:$AW$298,,MAX(IF('Back data'!$A$298:$AW$298&lt;&gt;"",COLUMN('Back data'!$A$298:$AW$298)))-E$6)/E32</f>
        <v>2.7016074564365798E-2</v>
      </c>
      <c r="F34" s="12">
        <f t="array" ref="F34">+INDEX('Back data'!$A$298:$AW$298,,MAX(IF('Back data'!$A$298:$AW$298&lt;&gt;"",COLUMN('Back data'!$A$298:$AW$298)))-F$6)/F32</f>
        <v>1.8013100436681227E-2</v>
      </c>
      <c r="G34" s="12">
        <f t="array" ref="G34">+INDEX('Back data'!$A$298:$AW$298,,MAX(IF('Back data'!$A$298:$AW$298&lt;&gt;"",COLUMN('Back data'!$A$298:$AW$298)))-G$6)/G32</f>
        <v>3.7037037037037028E-2</v>
      </c>
      <c r="H34" s="12">
        <f t="array" ref="H34">+INDEX('Back data'!$A$298:$AW$298,,MAX(IF('Back data'!$A$298:$AW$298&lt;&gt;"",COLUMN('Back data'!$A$298:$AW$298)))-H$6)/H32</f>
        <v>5.6240476520293667E-2</v>
      </c>
      <c r="I34" s="12">
        <f t="array" ref="I34">+INDEX('Back data'!$A$298:$AW$298,,MAX(IF('Back data'!$A$298:$AW$298&lt;&gt;"",COLUMN('Back data'!$A$298:$AW$298)))-I$6)/I32</f>
        <v>4.3952927832128175E-2</v>
      </c>
      <c r="J34" s="12">
        <f t="array" ref="J34">+INDEX('Back data'!$A$298:$AW$298,,MAX(IF('Back data'!$A$298:$AW$298&lt;&gt;"",COLUMN('Back data'!$A$298:$AW$298)))-J$6)/J32</f>
        <v>3.3542677704824442E-2</v>
      </c>
      <c r="K34" s="12">
        <f t="array" ref="K34">+INDEX('Back data'!$A$298:$AW$298,,MAX(IF('Back data'!$A$298:$AW$298&lt;&gt;"",COLUMN('Back data'!$A$298:$AW$298)))-K$6)/K32</f>
        <v>6.0833993138031145E-2</v>
      </c>
      <c r="L34" s="12">
        <f t="array" ref="L34">+INDEX('Back data'!$A$298:$AW$298,,MAX(IF('Back data'!$A$298:$AW$298&lt;&gt;"",COLUMN('Back data'!$A$298:$AW$298)))-L$6)/L32</f>
        <v>6.5108722819295181E-2</v>
      </c>
      <c r="M34" s="12">
        <f t="array" ref="M34">+INDEX('Back data'!$A$298:$AW$298,,MAX(IF('Back data'!$A$298:$AW$298&lt;&gt;"",COLUMN('Back data'!$A$298:$AW$298)))-M$6)/M32</f>
        <v>8.8559529642332199E-2</v>
      </c>
      <c r="N34" s="12">
        <f t="array" ref="N34">+INDEX('Back data'!$A$298:$AW$298,,MAX(IF('Back data'!$A$298:$AW$298&lt;&gt;"",COLUMN('Back data'!$A$298:$AW$298)))-N$6)/N32</f>
        <v>6.8994181213632572E-2</v>
      </c>
      <c r="O34" s="12">
        <f t="array" ref="O34">+INDEX('Back data'!$A$298:$AW$298,,MAX(IF('Back data'!$A$298:$AW$298&lt;&gt;"",COLUMN('Back data'!$A$298:$AW$298)))-O$6)/O32</f>
        <v>8.1857585139318886E-2</v>
      </c>
      <c r="P34" s="12">
        <f t="array" ref="P34">+INDEX('Back data'!$A$298:$AW$298,,MAX(IF('Back data'!$A$298:$AW$298&lt;&gt;"",COLUMN('Back data'!$A$298:$AW$298)))-P$6)/P32</f>
        <v>7.8590140509645162E-2</v>
      </c>
      <c r="R34" s="60"/>
    </row>
    <row r="40" spans="1:18" x14ac:dyDescent="0.25">
      <c r="A40" s="7"/>
      <c r="B40" s="8"/>
      <c r="C40" s="9" t="s">
        <v>68</v>
      </c>
      <c r="D40" s="10">
        <f t="array" ref="D40">INDEX('Back data'!$A$94:$AW$94,,MAX(IF('Back data'!$A$94:$AW$94&lt;&gt;"",COLUMN('Back data'!$A$94:$AW$94)))-D$6)+INDEX('Back data'!$A$95:$AW$95,,MAX(IF('Back data'!$A$95:$AW$95&lt;&gt;"",COLUMN('Back data'!$A$95:$AW$95)))-D$6)</f>
        <v>73.319999999999993</v>
      </c>
      <c r="E40" s="10">
        <f t="array" ref="E40">INDEX('Back data'!$A$94:$AW$94,,MAX(IF('Back data'!$A$94:$AW$94&lt;&gt;"",COLUMN('Back data'!$A$94:$AW$94)))-E$6)+INDEX('Back data'!$A$95:$AW$95,,MAX(IF('Back data'!$A$95:$AW$95&lt;&gt;"",COLUMN('Back data'!$A$95:$AW$95)))-E$6)</f>
        <v>73.06</v>
      </c>
      <c r="F40" s="10">
        <f t="array" ref="F40">INDEX('Back data'!$A$94:$AW$94,,MAX(IF('Back data'!$A$94:$AW$94&lt;&gt;"",COLUMN('Back data'!$A$94:$AW$94)))-F$6)+INDEX('Back data'!$A$95:$AW$95,,MAX(IF('Back data'!$A$95:$AW$95&lt;&gt;"",COLUMN('Back data'!$A$95:$AW$95)))-F$6)</f>
        <v>71.61</v>
      </c>
      <c r="G40" s="10">
        <f t="array" ref="G40">INDEX('Back data'!$A$94:$AW$94,,MAX(IF('Back data'!$A$94:$AW$94&lt;&gt;"",COLUMN('Back data'!$A$94:$AW$94)))-G$6)+INDEX('Back data'!$A$95:$AW$95,,MAX(IF('Back data'!$A$95:$AW$95&lt;&gt;"",COLUMN('Back data'!$A$95:$AW$95)))-G$6)</f>
        <v>69.2</v>
      </c>
      <c r="H40" s="10">
        <f t="array" ref="H40">INDEX('Back data'!$A$94:$AW$94,,MAX(IF('Back data'!$A$94:$AW$94&lt;&gt;"",COLUMN('Back data'!$A$94:$AW$94)))-H$6)+INDEX('Back data'!$A$95:$AW$95,,MAX(IF('Back data'!$A$95:$AW$95&lt;&gt;"",COLUMN('Back data'!$A$95:$AW$95)))-H$6)</f>
        <v>68.209999999999994</v>
      </c>
      <c r="I40" s="10">
        <f t="array" ref="I40">INDEX('Back data'!$A$94:$AW$94,,MAX(IF('Back data'!$A$94:$AW$94&lt;&gt;"",COLUMN('Back data'!$A$94:$AW$94)))-I$6)+INDEX('Back data'!$A$95:$AW$95,,MAX(IF('Back data'!$A$95:$AW$95&lt;&gt;"",COLUMN('Back data'!$A$95:$AW$95)))-I$6)</f>
        <v>72.33</v>
      </c>
      <c r="J40" s="10">
        <f t="array" ref="J40">INDEX('Back data'!$A$94:$AW$94,,MAX(IF('Back data'!$A$94:$AW$94&lt;&gt;"",COLUMN('Back data'!$A$94:$AW$94)))-J$6)+INDEX('Back data'!$A$95:$AW$95,,MAX(IF('Back data'!$A$95:$AW$95&lt;&gt;"",COLUMN('Back data'!$A$95:$AW$95)))-J$6)</f>
        <v>72.22</v>
      </c>
      <c r="K40" s="10">
        <f t="array" ref="K40">INDEX('Back data'!$A$94:$AW$94,,MAX(IF('Back data'!$A$94:$AW$94&lt;&gt;"",COLUMN('Back data'!$A$94:$AW$94)))-K$6)+INDEX('Back data'!$A$95:$AW$95,,MAX(IF('Back data'!$A$95:$AW$95&lt;&gt;"",COLUMN('Back data'!$A$95:$AW$95)))-K$6)</f>
        <v>74.52</v>
      </c>
      <c r="L40" s="10">
        <f t="array" ref="L40">INDEX('Back data'!$A$94:$AW$94,,MAX(IF('Back data'!$A$94:$AW$94&lt;&gt;"",COLUMN('Back data'!$A$94:$AW$94)))-L$6)+INDEX('Back data'!$A$95:$AW$95,,MAX(IF('Back data'!$A$95:$AW$95&lt;&gt;"",COLUMN('Back data'!$A$95:$AW$95)))-L$6)</f>
        <v>78.95</v>
      </c>
      <c r="M40" s="10">
        <f t="array" ref="M40">INDEX('Back data'!$A$94:$AW$94,,MAX(IF('Back data'!$A$94:$AW$94&lt;&gt;"",COLUMN('Back data'!$A$94:$AW$94)))-M$6)+INDEX('Back data'!$A$95:$AW$95,,MAX(IF('Back data'!$A$95:$AW$95&lt;&gt;"",COLUMN('Back data'!$A$95:$AW$95)))-M$6)</f>
        <v>77.95</v>
      </c>
      <c r="N40" s="10">
        <f t="array" ref="N40">INDEX('Back data'!$A$94:$AW$94,,MAX(IF('Back data'!$A$94:$AW$94&lt;&gt;"",COLUMN('Back data'!$A$94:$AW$94)))-N$6)+INDEX('Back data'!$A$95:$AW$95,,MAX(IF('Back data'!$A$95:$AW$95&lt;&gt;"",COLUMN('Back data'!$A$95:$AW$95)))-N$6)</f>
        <v>80.95</v>
      </c>
      <c r="O40" s="10">
        <f t="array" ref="O40">INDEX('Back data'!$A$94:$AW$94,,MAX(IF('Back data'!$A$94:$AW$94&lt;&gt;"",COLUMN('Back data'!$A$94:$AW$94)))-O$6)+INDEX('Back data'!$A$95:$AW$95,,MAX(IF('Back data'!$A$95:$AW$95&lt;&gt;"",COLUMN('Back data'!$A$95:$AW$95)))-O$6)</f>
        <v>79.78</v>
      </c>
      <c r="P40" s="10">
        <f t="array" ref="P40">INDEX('Back data'!$A$94:$AW$94,,MAX(IF('Back data'!$A$94:$AW$94&lt;&gt;"",COLUMN('Back data'!$A$94:$AW$94)))-P$6)+INDEX('Back data'!$A$95:$AW$95,,MAX(IF('Back data'!$A$95:$AW$95&lt;&gt;"",COLUMN('Back data'!$A$95:$AW$95)))-P$6)</f>
        <v>82.81</v>
      </c>
    </row>
    <row r="41" spans="1:18" x14ac:dyDescent="0.25">
      <c r="A41" s="35" t="s">
        <v>74</v>
      </c>
      <c r="B41" s="27" t="s">
        <v>75</v>
      </c>
      <c r="C41" s="11" t="s">
        <v>70</v>
      </c>
      <c r="D41" s="12">
        <f t="array" ref="D41">INDEX('Back data'!$A$94:$AW$94,,MAX(IF('Back data'!$A$94:$AW$94&lt;&gt;"",COLUMN('Back data'!$A$94:$AW$94)))-D$6)/D40</f>
        <v>0.89593562465902898</v>
      </c>
      <c r="E41" s="12">
        <f t="array" ref="E41">INDEX('Back data'!$A$94:$AW$94,,MAX(IF('Back data'!$A$94:$AW$94&lt;&gt;"",COLUMN('Back data'!$A$94:$AW$94)))-E$6)/E40</f>
        <v>0.89296468655899253</v>
      </c>
      <c r="F41" s="12">
        <f t="array" ref="F41">INDEX('Back data'!$A$94:$AW$94,,MAX(IF('Back data'!$A$94:$AW$94&lt;&gt;"",COLUMN('Back data'!$A$94:$AW$94)))-F$6)/F40</f>
        <v>0.9095098449937159</v>
      </c>
      <c r="G41" s="12">
        <f t="array" ref="G41">INDEX('Back data'!$A$94:$AW$94,,MAX(IF('Back data'!$A$94:$AW$94&lt;&gt;"",COLUMN('Back data'!$A$94:$AW$94)))-G$6)/G40</f>
        <v>0.88843930635838142</v>
      </c>
      <c r="H41" s="12">
        <f t="array" ref="H41">INDEX('Back data'!$A$94:$AW$94,,MAX(IF('Back data'!$A$94:$AW$94&lt;&gt;"",COLUMN('Back data'!$A$94:$AW$94)))-H$6)/H40</f>
        <v>0.86937399208327226</v>
      </c>
      <c r="I41" s="12">
        <f t="array" ref="I41">INDEX('Back data'!$A$94:$AW$94,,MAX(IF('Back data'!$A$94:$AW$94&lt;&gt;"",COLUMN('Back data'!$A$94:$AW$94)))-I$6)/I40</f>
        <v>0.88400387114613577</v>
      </c>
      <c r="J41" s="12">
        <f t="array" ref="J41">INDEX('Back data'!$A$94:$AW$94,,MAX(IF('Back data'!$A$94:$AW$94&lt;&gt;"",COLUMN('Back data'!$A$94:$AW$94)))-J$6)/J40</f>
        <v>0.8897812240376628</v>
      </c>
      <c r="K41" s="12">
        <f t="array" ref="K41">INDEX('Back data'!$A$94:$AW$94,,MAX(IF('Back data'!$A$94:$AW$94&lt;&gt;"",COLUMN('Back data'!$A$94:$AW$94)))-K$6)/K40</f>
        <v>0.88150831991411704</v>
      </c>
      <c r="L41" s="12">
        <f t="array" ref="L41">INDEX('Back data'!$A$94:$AW$94,,MAX(IF('Back data'!$A$94:$AW$94&lt;&gt;"",COLUMN('Back data'!$A$94:$AW$94)))-L$6)/L40</f>
        <v>0.89373020899303357</v>
      </c>
      <c r="M41" s="12">
        <f t="array" ref="M41">INDEX('Back data'!$A$94:$AW$94,,MAX(IF('Back data'!$A$94:$AW$94&lt;&gt;"",COLUMN('Back data'!$A$94:$AW$94)))-M$6)/M40</f>
        <v>0.8971135343168698</v>
      </c>
      <c r="N41" s="12">
        <f t="array" ref="N41">INDEX('Back data'!$A$94:$AW$94,,MAX(IF('Back data'!$A$94:$AW$94&lt;&gt;"",COLUMN('Back data'!$A$94:$AW$94)))-N$6)/N40</f>
        <v>0.90401482396541077</v>
      </c>
      <c r="O41" s="12">
        <f t="array" ref="O41">INDEX('Back data'!$A$94:$AW$94,,MAX(IF('Back data'!$A$94:$AW$94&lt;&gt;"",COLUMN('Back data'!$A$94:$AW$94)))-O$6)/O40</f>
        <v>0.88368012033091003</v>
      </c>
      <c r="P41" s="12">
        <f t="array" ref="P41">INDEX('Back data'!$A$94:$AW$94,,MAX(IF('Back data'!$A$94:$AW$94&lt;&gt;"",COLUMN('Back data'!$A$94:$AW$94)))-P$6)/P40</f>
        <v>0.90327255162419995</v>
      </c>
    </row>
    <row r="42" spans="1:18" x14ac:dyDescent="0.25">
      <c r="A42" s="35" t="s">
        <v>74</v>
      </c>
      <c r="B42" s="27" t="s">
        <v>76</v>
      </c>
      <c r="C42" s="11" t="s">
        <v>71</v>
      </c>
      <c r="D42" s="12">
        <f t="array" ref="D42">INDEX('Back data'!$A$95:$AW$95,,MAX(IF('Back data'!$A$95:$AW$95&lt;&gt;"",COLUMN('Back data'!$A$95:$AW$95)))-D$6)/D40</f>
        <v>0.1040643753409711</v>
      </c>
      <c r="E42" s="12">
        <f t="array" ref="E42">INDEX('Back data'!$A$95:$AW$95,,MAX(IF('Back data'!$A$95:$AW$95&lt;&gt;"",COLUMN('Back data'!$A$95:$AW$95)))-E$6)/E40</f>
        <v>0.10703531344100739</v>
      </c>
      <c r="F42" s="12">
        <f t="array" ref="F42">INDEX('Back data'!$A$95:$AW$95,,MAX(IF('Back data'!$A$95:$AW$95&lt;&gt;"",COLUMN('Back data'!$A$95:$AW$95)))-F$6)/F40</f>
        <v>9.0490155006284045E-2</v>
      </c>
      <c r="G42" s="12">
        <f t="array" ref="G42">INDEX('Back data'!$A$95:$AW$95,,MAX(IF('Back data'!$A$95:$AW$95&lt;&gt;"",COLUMN('Back data'!$A$95:$AW$95)))-G$6)/G40</f>
        <v>0.11156069364161848</v>
      </c>
      <c r="H42" s="12">
        <f t="array" ref="H42">INDEX('Back data'!$A$95:$AW$95,,MAX(IF('Back data'!$A$95:$AW$95&lt;&gt;"",COLUMN('Back data'!$A$95:$AW$95)))-H$6)/H40</f>
        <v>0.13062600791672777</v>
      </c>
      <c r="I42" s="12">
        <f t="array" ref="I42">INDEX('Back data'!$A$95:$AW$95,,MAX(IF('Back data'!$A$95:$AW$95&lt;&gt;"",COLUMN('Back data'!$A$95:$AW$95)))-I$6)/I40</f>
        <v>0.11599612885386425</v>
      </c>
      <c r="J42" s="12">
        <f t="array" ref="J42">INDEX('Back data'!$A$95:$AW$95,,MAX(IF('Back data'!$A$95:$AW$95&lt;&gt;"",COLUMN('Back data'!$A$95:$AW$95)))-J$6)/J40</f>
        <v>0.1102187759623373</v>
      </c>
      <c r="K42" s="12">
        <f t="array" ref="K42">INDEX('Back data'!$A$95:$AW$95,,MAX(IF('Back data'!$A$95:$AW$95&lt;&gt;"",COLUMN('Back data'!$A$95:$AW$95)))-K$6)/K40</f>
        <v>0.118491680085883</v>
      </c>
      <c r="L42" s="12">
        <f t="array" ref="L42">INDEX('Back data'!$A$95:$AW$95,,MAX(IF('Back data'!$A$95:$AW$95&lt;&gt;"",COLUMN('Back data'!$A$95:$AW$95)))-L$6)/L40</f>
        <v>0.10626979100696644</v>
      </c>
      <c r="M42" s="12">
        <f t="array" ref="M42">INDEX('Back data'!$A$95:$AW$95,,MAX(IF('Back data'!$A$95:$AW$95&lt;&gt;"",COLUMN('Back data'!$A$95:$AW$95)))-M$6)/M40</f>
        <v>0.1028864656831302</v>
      </c>
      <c r="N42" s="12">
        <f t="array" ref="N42">INDEX('Back data'!$A$95:$AW$95,,MAX(IF('Back data'!$A$95:$AW$95&lt;&gt;"",COLUMN('Back data'!$A$95:$AW$95)))-N$6)/N40</f>
        <v>9.598517603458924E-2</v>
      </c>
      <c r="O42" s="12">
        <f t="array" ref="O42">INDEX('Back data'!$A$95:$AW$95,,MAX(IF('Back data'!$A$95:$AW$95&lt;&gt;"",COLUMN('Back data'!$A$95:$AW$95)))-O$6)/O40</f>
        <v>0.11631987966908999</v>
      </c>
      <c r="P42" s="12">
        <f t="array" ref="P42">INDEX('Back data'!$A$95:$AW$95,,MAX(IF('Back data'!$A$95:$AW$95&lt;&gt;"",COLUMN('Back data'!$A$95:$AW$95)))-P$6)/P40</f>
        <v>9.6727448375800024E-2</v>
      </c>
      <c r="R42" s="60"/>
    </row>
    <row r="43" spans="1:18" x14ac:dyDescent="0.25">
      <c r="B43" s="28"/>
    </row>
    <row r="44" spans="1:18" x14ac:dyDescent="0.25">
      <c r="B44" s="28"/>
    </row>
    <row r="45" spans="1:18" x14ac:dyDescent="0.25">
      <c r="B45" s="28"/>
      <c r="C45" s="9" t="s">
        <v>68</v>
      </c>
      <c r="D45" s="10">
        <f t="array" ref="D45">INDEX('Back data'!$A$100:$AW$100,,MAX(IF('Back data'!$A$100:$AW$100&lt;&gt;"",COLUMN('Back data'!$A$100:$AW$100)))-D$6)+INDEX('Back data'!$A$101:$AW$101,,MAX(IF('Back data'!$A$101:$AW$101&lt;&gt;"",COLUMN('Back data'!$A$101:$AW$101)))-D$6)</f>
        <v>73.319999999999993</v>
      </c>
      <c r="E45" s="10">
        <f t="array" ref="E45">INDEX('Back data'!$A$100:$AW$100,,MAX(IF('Back data'!$A$100:$AW$100&lt;&gt;"",COLUMN('Back data'!$A$100:$AW$100)))-E$6)+INDEX('Back data'!$A$101:$AW$101,,MAX(IF('Back data'!$A$101:$AW$101&lt;&gt;"",COLUMN('Back data'!$A$101:$AW$101)))-E$6)</f>
        <v>69.34</v>
      </c>
      <c r="F45" s="10">
        <f t="array" ref="F45">INDEX('Back data'!$A$100:$AW$100,,MAX(IF('Back data'!$A$100:$AW$100&lt;&gt;"",COLUMN('Back data'!$A$100:$AW$100)))-F$6)+INDEX('Back data'!$A$101:$AW$101,,MAX(IF('Back data'!$A$101:$AW$101&lt;&gt;"",COLUMN('Back data'!$A$101:$AW$101)))-F$6)</f>
        <v>72.59</v>
      </c>
      <c r="G45" s="10">
        <f t="array" ref="G45">INDEX('Back data'!$A$100:$AW$100,,MAX(IF('Back data'!$A$100:$AW$100&lt;&gt;"",COLUMN('Back data'!$A$100:$AW$100)))-G$6)+INDEX('Back data'!$A$101:$AW$101,,MAX(IF('Back data'!$A$101:$AW$101&lt;&gt;"",COLUMN('Back data'!$A$101:$AW$101)))-G$6)</f>
        <v>68.95</v>
      </c>
      <c r="H45" s="10">
        <f t="array" ref="H45">INDEX('Back data'!$A$100:$AW$100,,MAX(IF('Back data'!$A$100:$AW$100&lt;&gt;"",COLUMN('Back data'!$A$100:$AW$100)))-H$6)+INDEX('Back data'!$A$101:$AW$101,,MAX(IF('Back data'!$A$101:$AW$101&lt;&gt;"",COLUMN('Back data'!$A$101:$AW$101)))-H$6)</f>
        <v>66.760000000000005</v>
      </c>
      <c r="I45" s="10">
        <f t="array" ref="I45">INDEX('Back data'!$A$100:$AW$100,,MAX(IF('Back data'!$A$100:$AW$100&lt;&gt;"",COLUMN('Back data'!$A$100:$AW$100)))-I$6)+INDEX('Back data'!$A$101:$AW$101,,MAX(IF('Back data'!$A$101:$AW$101&lt;&gt;"",COLUMN('Back data'!$A$101:$AW$101)))-I$6)</f>
        <v>73.98</v>
      </c>
      <c r="J45" s="10">
        <f t="array" ref="J45">INDEX('Back data'!$A$100:$AW$100,,MAX(IF('Back data'!$A$100:$AW$100&lt;&gt;"",COLUMN('Back data'!$A$100:$AW$100)))-J$6)+INDEX('Back data'!$A$101:$AW$101,,MAX(IF('Back data'!$A$101:$AW$101&lt;&gt;"",COLUMN('Back data'!$A$101:$AW$101)))-J$6)</f>
        <v>69.349999999999994</v>
      </c>
      <c r="K45" s="10">
        <f t="array" ref="K45">INDEX('Back data'!$A$100:$AW$100,,MAX(IF('Back data'!$A$100:$AW$100&lt;&gt;"",COLUMN('Back data'!$A$100:$AW$100)))-K$6)+INDEX('Back data'!$A$101:$AW$101,,MAX(IF('Back data'!$A$101:$AW$101&lt;&gt;"",COLUMN('Back data'!$A$101:$AW$101)))-K$6)</f>
        <v>72.42</v>
      </c>
      <c r="L45" s="10">
        <f t="array" ref="L45">INDEX('Back data'!$A$100:$AW$100,,MAX(IF('Back data'!$A$100:$AW$100&lt;&gt;"",COLUMN('Back data'!$A$100:$AW$100)))-L$6)+INDEX('Back data'!$A$101:$AW$101,,MAX(IF('Back data'!$A$101:$AW$101&lt;&gt;"",COLUMN('Back data'!$A$101:$AW$101)))-L$6)</f>
        <v>76.95</v>
      </c>
      <c r="M45" s="10">
        <f t="array" ref="M45">INDEX('Back data'!$A$100:$AW$100,,MAX(IF('Back data'!$A$100:$AW$100&lt;&gt;"",COLUMN('Back data'!$A$100:$AW$100)))-M$6)+INDEX('Back data'!$A$101:$AW$101,,MAX(IF('Back data'!$A$101:$AW$101&lt;&gt;"",COLUMN('Back data'!$A$101:$AW$101)))-M$6)</f>
        <v>80.02</v>
      </c>
      <c r="N45" s="10">
        <f t="array" ref="N45">INDEX('Back data'!$A$100:$AW$100,,MAX(IF('Back data'!$A$100:$AW$100&lt;&gt;"",COLUMN('Back data'!$A$100:$AW$100)))-N$6)+INDEX('Back data'!$A$101:$AW$101,,MAX(IF('Back data'!$A$101:$AW$101&lt;&gt;"",COLUMN('Back data'!$A$101:$AW$101)))-N$6)</f>
        <v>80.77</v>
      </c>
      <c r="O45" s="10">
        <f t="array" ref="O45">INDEX('Back data'!$A$100:$AW$100,,MAX(IF('Back data'!$A$100:$AW$100&lt;&gt;"",COLUMN('Back data'!$A$100:$AW$100)))-O$6)+INDEX('Back data'!$A$101:$AW$101,,MAX(IF('Back data'!$A$101:$AW$101&lt;&gt;"",COLUMN('Back data'!$A$101:$AW$101)))-O$6)</f>
        <v>82.539999999999992</v>
      </c>
      <c r="P45" s="10">
        <f t="array" ref="P45">INDEX('Back data'!$A$100:$AW$100,,MAX(IF('Back data'!$A$100:$AW$100&lt;&gt;"",COLUMN('Back data'!$A$100:$AW$100)))-P$6)+INDEX('Back data'!$A$101:$AW$101,,MAX(IF('Back data'!$A$101:$AW$101&lt;&gt;"",COLUMN('Back data'!$A$101:$AW$101)))-P$6)</f>
        <v>82.460000000000008</v>
      </c>
    </row>
    <row r="46" spans="1:18" x14ac:dyDescent="0.25">
      <c r="A46" s="35" t="s">
        <v>74</v>
      </c>
      <c r="B46" s="29" t="s">
        <v>72</v>
      </c>
      <c r="C46" s="11" t="s">
        <v>70</v>
      </c>
      <c r="D46" s="12">
        <f t="array" ref="D46">INDEX('Back data'!$A$100:$AW$100,,MAX(IF('Back data'!$A$100:$AW$100&lt;&gt;"",COLUMN('Back data'!$A$100:$AW$100)))-D$6)/D45</f>
        <v>0.72695035460992907</v>
      </c>
      <c r="E46" s="12">
        <f t="array" ref="E46">INDEX('Back data'!$A$100:$AW$100,,MAX(IF('Back data'!$A$100:$AW$100&lt;&gt;"",COLUMN('Back data'!$A$100:$AW$100)))-E$6)/E45</f>
        <v>0.69555811941159496</v>
      </c>
      <c r="F46" s="12">
        <f t="array" ref="F46">INDEX('Back data'!$A$100:$AW$100,,MAX(IF('Back data'!$A$100:$AW$100&lt;&gt;"",COLUMN('Back data'!$A$100:$AW$100)))-F$6)/F45</f>
        <v>0.74597051935528302</v>
      </c>
      <c r="G46" s="12">
        <f t="array" ref="G46">INDEX('Back data'!$A$100:$AW$100,,MAX(IF('Back data'!$A$100:$AW$100&lt;&gt;"",COLUMN('Back data'!$A$100:$AW$100)))-G$6)/G45</f>
        <v>0.69354604786076868</v>
      </c>
      <c r="H46" s="12">
        <f t="array" ref="H46">INDEX('Back data'!$A$100:$AW$100,,MAX(IF('Back data'!$A$100:$AW$100&lt;&gt;"",COLUMN('Back data'!$A$100:$AW$100)))-H$6)/H45</f>
        <v>0.70401437986818449</v>
      </c>
      <c r="I46" s="12">
        <f t="array" ref="I46">INDEX('Back data'!$A$100:$AW$100,,MAX(IF('Back data'!$A$100:$AW$100&lt;&gt;"",COLUMN('Back data'!$A$100:$AW$100)))-I$6)/I45</f>
        <v>0.72803460394701269</v>
      </c>
      <c r="J46" s="12">
        <f t="array" ref="J46">INDEX('Back data'!$A$100:$AW$100,,MAX(IF('Back data'!$A$100:$AW$100&lt;&gt;"",COLUMN('Back data'!$A$100:$AW$100)))-J$6)/J45</f>
        <v>0.69531362653208373</v>
      </c>
      <c r="K46" s="12">
        <f t="array" ref="K46">INDEX('Back data'!$A$100:$AW$100,,MAX(IF('Back data'!$A$100:$AW$100&lt;&gt;"",COLUMN('Back data'!$A$100:$AW$100)))-K$6)/K45</f>
        <v>0.69124551228942288</v>
      </c>
      <c r="L46" s="12">
        <f t="array" ref="L46">INDEX('Back data'!$A$100:$AW$100,,MAX(IF('Back data'!$A$100:$AW$100&lt;&gt;"",COLUMN('Back data'!$A$100:$AW$100)))-L$6)/L45</f>
        <v>0.7606237816764132</v>
      </c>
      <c r="M46" s="12">
        <f t="array" ref="M46">INDEX('Back data'!$A$100:$AW$100,,MAX(IF('Back data'!$A$100:$AW$100&lt;&gt;"",COLUMN('Back data'!$A$100:$AW$100)))-M$6)/M45</f>
        <v>0.7100724818795302</v>
      </c>
      <c r="N46" s="12">
        <f t="array" ref="N46">INDEX('Back data'!$A$100:$AW$100,,MAX(IF('Back data'!$A$100:$AW$100&lt;&gt;"",COLUMN('Back data'!$A$100:$AW$100)))-N$6)/N45</f>
        <v>0.75832611117989357</v>
      </c>
      <c r="O46" s="12">
        <f t="array" ref="O46">INDEX('Back data'!$A$100:$AW$100,,MAX(IF('Back data'!$A$100:$AW$100&lt;&gt;"",COLUMN('Back data'!$A$100:$AW$100)))-O$6)/O45</f>
        <v>0.70535497940392544</v>
      </c>
      <c r="P46" s="12">
        <f t="array" ref="P46">INDEX('Back data'!$A$100:$AW$100,,MAX(IF('Back data'!$A$100:$AW$100&lt;&gt;"",COLUMN('Back data'!$A$100:$AW$100)))-P$6)/P45</f>
        <v>0.71671113267038555</v>
      </c>
    </row>
    <row r="47" spans="1:18" x14ac:dyDescent="0.25">
      <c r="A47" s="35" t="s">
        <v>74</v>
      </c>
      <c r="B47" s="29" t="s">
        <v>72</v>
      </c>
      <c r="C47" s="11" t="s">
        <v>71</v>
      </c>
      <c r="D47" s="12">
        <f t="array" ref="D47">INDEX('Back data'!$A$101:$AW$101,,MAX(IF('Back data'!$A$101:$AW$101&lt;&gt;"",COLUMN('Back data'!$A$101:$AW$101)))-D$6)/D45</f>
        <v>0.27304964539007093</v>
      </c>
      <c r="E47" s="12">
        <f t="array" ref="E47">INDEX('Back data'!$A$101:$AW$101,,MAX(IF('Back data'!$A$101:$AW$101&lt;&gt;"",COLUMN('Back data'!$A$101:$AW$101)))-E$6)/E45</f>
        <v>0.30444188058840493</v>
      </c>
      <c r="F47" s="12">
        <f t="array" ref="F47">INDEX('Back data'!$A$101:$AW$101,,MAX(IF('Back data'!$A$101:$AW$101&lt;&gt;"",COLUMN('Back data'!$A$101:$AW$101)))-F$6)/F45</f>
        <v>0.25402948064471692</v>
      </c>
      <c r="G47" s="12">
        <f t="array" ref="G47">INDEX('Back data'!$A$101:$AW$101,,MAX(IF('Back data'!$A$101:$AW$101&lt;&gt;"",COLUMN('Back data'!$A$101:$AW$101)))-G$6)/G45</f>
        <v>0.30645395213923132</v>
      </c>
      <c r="H47" s="12">
        <f t="array" ref="H47">INDEX('Back data'!$A$101:$AW$101,,MAX(IF('Back data'!$A$101:$AW$101&lt;&gt;"",COLUMN('Back data'!$A$101:$AW$101)))-H$6)/H45</f>
        <v>0.29598562013181545</v>
      </c>
      <c r="I47" s="12">
        <f t="array" ref="I47">INDEX('Back data'!$A$101:$AW$101,,MAX(IF('Back data'!$A$101:$AW$101&lt;&gt;"",COLUMN('Back data'!$A$101:$AW$101)))-I$6)/I45</f>
        <v>0.27196539605298731</v>
      </c>
      <c r="J47" s="12">
        <f t="array" ref="J47">INDEX('Back data'!$A$101:$AW$101,,MAX(IF('Back data'!$A$101:$AW$101&lt;&gt;"",COLUMN('Back data'!$A$101:$AW$101)))-J$6)/J45</f>
        <v>0.30468637346791638</v>
      </c>
      <c r="K47" s="12">
        <f t="array" ref="K47">INDEX('Back data'!$A$101:$AW$101,,MAX(IF('Back data'!$A$101:$AW$101&lt;&gt;"",COLUMN('Back data'!$A$101:$AW$101)))-K$6)/K45</f>
        <v>0.30875448771057717</v>
      </c>
      <c r="L47" s="12">
        <f t="array" ref="L47">INDEX('Back data'!$A$101:$AW$101,,MAX(IF('Back data'!$A$101:$AW$101&lt;&gt;"",COLUMN('Back data'!$A$101:$AW$101)))-L$6)/L45</f>
        <v>0.23937621832358677</v>
      </c>
      <c r="M47" s="12">
        <f t="array" ref="M47">INDEX('Back data'!$A$101:$AW$101,,MAX(IF('Back data'!$A$101:$AW$101&lt;&gt;"",COLUMN('Back data'!$A$101:$AW$101)))-M$6)/M45</f>
        <v>0.28992751812046991</v>
      </c>
      <c r="N47" s="12">
        <f t="array" ref="N47">INDEX('Back data'!$A$101:$AW$101,,MAX(IF('Back data'!$A$101:$AW$101&lt;&gt;"",COLUMN('Back data'!$A$101:$AW$101)))-N$6)/N45</f>
        <v>0.24167388882010649</v>
      </c>
      <c r="O47" s="12">
        <f t="array" ref="O47">INDEX('Back data'!$A$101:$AW$101,,MAX(IF('Back data'!$A$101:$AW$101&lt;&gt;"",COLUMN('Back data'!$A$101:$AW$101)))-O$6)/O45</f>
        <v>0.29464502059607467</v>
      </c>
      <c r="P47" s="12">
        <f t="array" ref="P47">INDEX('Back data'!$A$101:$AW$101,,MAX(IF('Back data'!$A$101:$AW$101&lt;&gt;"",COLUMN('Back data'!$A$101:$AW$101)))-P$6)/P45</f>
        <v>0.28328886732961434</v>
      </c>
      <c r="R47" s="60"/>
    </row>
    <row r="49" spans="1:18" x14ac:dyDescent="0.25">
      <c r="C49" s="13"/>
      <c r="D49" s="13"/>
    </row>
    <row r="50" spans="1:18" x14ac:dyDescent="0.25">
      <c r="C50" s="9" t="s">
        <v>68</v>
      </c>
      <c r="D50" s="10">
        <f t="array" ref="D50">INDEX('Back data'!$A$106:$AW$106,,MAX(IF('Back data'!$A$106:$AW$106&lt;&gt;"",COLUMN('Back data'!$A$106:$AW$106)))-D$6)+INDEX('Back data'!$A$107:$AW$107,,MAX(IF('Back data'!$A$107:$AW$107&lt;&gt;"",COLUMN('Back data'!$A$107:$AW$107)))-D$6)</f>
        <v>74</v>
      </c>
      <c r="E50" s="10">
        <f t="array" ref="E50">INDEX('Back data'!$A$106:$AW$106,,MAX(IF('Back data'!$A$106:$AW$106&lt;&gt;"",COLUMN('Back data'!$A$106:$AW$106)))-E$6)+INDEX('Back data'!$A$107:$AW$107,,MAX(IF('Back data'!$A$107:$AW$107&lt;&gt;"",COLUMN('Back data'!$A$107:$AW$107)))-E$6)</f>
        <v>73.209999999999994</v>
      </c>
      <c r="F50" s="10">
        <f t="array" ref="F50">INDEX('Back data'!$A$106:$AW$106,,MAX(IF('Back data'!$A$106:$AW$106&lt;&gt;"",COLUMN('Back data'!$A$106:$AW$106)))-F$6)+INDEX('Back data'!$A$107:$AW$107,,MAX(IF('Back data'!$A$107:$AW$107&lt;&gt;"",COLUMN('Back data'!$A$107:$AW$107)))-F$6)</f>
        <v>71.62</v>
      </c>
      <c r="G50" s="10">
        <f t="array" ref="G50">INDEX('Back data'!$A$106:$AW$106,,MAX(IF('Back data'!$A$106:$AW$106&lt;&gt;"",COLUMN('Back data'!$A$106:$AW$106)))-G$6)+INDEX('Back data'!$A$107:$AW$107,,MAX(IF('Back data'!$A$107:$AW$107&lt;&gt;"",COLUMN('Back data'!$A$107:$AW$107)))-G$6)</f>
        <v>66.930000000000007</v>
      </c>
      <c r="H50" s="10">
        <f t="array" ref="H50">INDEX('Back data'!$A$106:$AW$106,,MAX(IF('Back data'!$A$106:$AW$106&lt;&gt;"",COLUMN('Back data'!$A$106:$AW$106)))-H$6)+INDEX('Back data'!$A$107:$AW$107,,MAX(IF('Back data'!$A$107:$AW$107&lt;&gt;"",COLUMN('Back data'!$A$107:$AW$107)))-H$6)</f>
        <v>66.95</v>
      </c>
      <c r="I50" s="10">
        <f t="array" ref="I50">INDEX('Back data'!$A$106:$AW$106,,MAX(IF('Back data'!$A$106:$AW$106&lt;&gt;"",COLUMN('Back data'!$A$106:$AW$106)))-I$6)+INDEX('Back data'!$A$107:$AW$107,,MAX(IF('Back data'!$A$107:$AW$107&lt;&gt;"",COLUMN('Back data'!$A$107:$AW$107)))-I$6)</f>
        <v>70.91</v>
      </c>
      <c r="J50" s="10">
        <f t="array" ref="J50">INDEX('Back data'!$A$106:$AW$106,,MAX(IF('Back data'!$A$106:$AW$106&lt;&gt;"",COLUMN('Back data'!$A$106:$AW$106)))-J$6)+INDEX('Back data'!$A$107:$AW$107,,MAX(IF('Back data'!$A$107:$AW$107&lt;&gt;"",COLUMN('Back data'!$A$107:$AW$107)))-J$6)</f>
        <v>72.08</v>
      </c>
      <c r="K50" s="10">
        <f t="array" ref="K50">INDEX('Back data'!$A$106:$AW$106,,MAX(IF('Back data'!$A$106:$AW$106&lt;&gt;"",COLUMN('Back data'!$A$106:$AW$106)))-K$6)+INDEX('Back data'!$A$107:$AW$107,,MAX(IF('Back data'!$A$107:$AW$107&lt;&gt;"",COLUMN('Back data'!$A$107:$AW$107)))-K$6)</f>
        <v>73.709999999999994</v>
      </c>
      <c r="L50" s="10">
        <f t="array" ref="L50">INDEX('Back data'!$A$106:$AW$106,,MAX(IF('Back data'!$A$106:$AW$106&lt;&gt;"",COLUMN('Back data'!$A$106:$AW$106)))-L$6)+INDEX('Back data'!$A$107:$AW$107,,MAX(IF('Back data'!$A$107:$AW$107&lt;&gt;"",COLUMN('Back data'!$A$107:$AW$107)))-L$6)</f>
        <v>79.66</v>
      </c>
      <c r="M50" s="10">
        <f t="array" ref="M50">INDEX('Back data'!$A$106:$AW$106,,MAX(IF('Back data'!$A$106:$AW$106&lt;&gt;"",COLUMN('Back data'!$A$106:$AW$106)))-M$6)+INDEX('Back data'!$A$107:$AW$107,,MAX(IF('Back data'!$A$107:$AW$107&lt;&gt;"",COLUMN('Back data'!$A$107:$AW$107)))-M$6)</f>
        <v>77.210000000000008</v>
      </c>
      <c r="N50" s="10">
        <f t="array" ref="N50">INDEX('Back data'!$A$106:$AW$106,,MAX(IF('Back data'!$A$106:$AW$106&lt;&gt;"",COLUMN('Back data'!$A$106:$AW$106)))-N$6)+INDEX('Back data'!$A$107:$AW$107,,MAX(IF('Back data'!$A$107:$AW$107&lt;&gt;"",COLUMN('Back data'!$A$107:$AW$107)))-N$6)</f>
        <v>81.64</v>
      </c>
      <c r="O50" s="10">
        <f t="array" ref="O50">INDEX('Back data'!$A$106:$AW$106,,MAX(IF('Back data'!$A$106:$AW$106&lt;&gt;"",COLUMN('Back data'!$A$106:$AW$106)))-O$6)+INDEX('Back data'!$A$107:$AW$107,,MAX(IF('Back data'!$A$107:$AW$107&lt;&gt;"",COLUMN('Back data'!$A$107:$AW$107)))-O$6)</f>
        <v>78.8</v>
      </c>
      <c r="P50" s="10">
        <f t="array" ref="P50">INDEX('Back data'!$A$106:$AW$106,,MAX(IF('Back data'!$A$106:$AW$106&lt;&gt;"",COLUMN('Back data'!$A$106:$AW$106)))-P$6)+INDEX('Back data'!$A$107:$AW$107,,MAX(IF('Back data'!$A$107:$AW$107&lt;&gt;"",COLUMN('Back data'!$A$107:$AW$107)))-P$6)</f>
        <v>83.04</v>
      </c>
    </row>
    <row r="51" spans="1:18" x14ac:dyDescent="0.25">
      <c r="A51" s="35" t="s">
        <v>74</v>
      </c>
      <c r="B51" s="29" t="s">
        <v>73</v>
      </c>
      <c r="C51" s="11" t="s">
        <v>70</v>
      </c>
      <c r="D51" s="12">
        <f t="array" ref="D51">INDEX('Back data'!$A$106:$AW$106,,MAX(IF('Back data'!$A$106:$AW$106&lt;&gt;"",COLUMN('Back data'!$A$106:$AW$106)))-D$6)/D50</f>
        <v>0.9856756756756756</v>
      </c>
      <c r="E51" s="12">
        <f t="array" ref="E51">INDEX('Back data'!$A$106:$AW$106,,MAX(IF('Back data'!$A$106:$AW$106&lt;&gt;"",COLUMN('Back data'!$A$106:$AW$106)))-E$6)/E50</f>
        <v>0.98907253107498982</v>
      </c>
      <c r="F51" s="12">
        <f t="array" ref="F51">INDEX('Back data'!$A$106:$AW$106,,MAX(IF('Back data'!$A$106:$AW$106&lt;&gt;"",COLUMN('Back data'!$A$106:$AW$106)))-F$6)/F50</f>
        <v>0.97891650376989658</v>
      </c>
      <c r="G51" s="12">
        <f t="array" ref="G51">INDEX('Back data'!$A$106:$AW$106,,MAX(IF('Back data'!$A$106:$AW$106&lt;&gt;"",COLUMN('Back data'!$A$106:$AW$106)))-G$6)/G50</f>
        <v>0.98670252502614675</v>
      </c>
      <c r="H51" s="12">
        <f t="array" ref="H51">INDEX('Back data'!$A$106:$AW$106,,MAX(IF('Back data'!$A$106:$AW$106&lt;&gt;"",COLUMN('Back data'!$A$106:$AW$106)))-H$6)/H50</f>
        <v>0.98879761015683343</v>
      </c>
      <c r="I51" s="12">
        <f t="array" ref="I51">INDEX('Back data'!$A$106:$AW$106,,MAX(IF('Back data'!$A$106:$AW$106&lt;&gt;"",COLUMN('Back data'!$A$106:$AW$106)))-I$6)/I50</f>
        <v>0.98293611620363852</v>
      </c>
      <c r="J51" s="12">
        <f t="array" ref="J51">INDEX('Back data'!$A$106:$AW$106,,MAX(IF('Back data'!$A$106:$AW$106&lt;&gt;"",COLUMN('Back data'!$A$106:$AW$106)))-J$6)/J50</f>
        <v>0.98848501664816868</v>
      </c>
      <c r="K51" s="12">
        <f t="array" ref="K51">INDEX('Back data'!$A$106:$AW$106,,MAX(IF('Back data'!$A$106:$AW$106&lt;&gt;"",COLUMN('Back data'!$A$106:$AW$106)))-K$6)/K50</f>
        <v>0.98426265092931764</v>
      </c>
      <c r="L51" s="12">
        <f t="array" ref="L51">INDEX('Back data'!$A$106:$AW$106,,MAX(IF('Back data'!$A$106:$AW$106&lt;&gt;"",COLUMN('Back data'!$A$106:$AW$106)))-L$6)/L50</f>
        <v>0.97941250313833794</v>
      </c>
      <c r="M51" s="12">
        <f t="array" ref="M51">INDEX('Back data'!$A$106:$AW$106,,MAX(IF('Back data'!$A$106:$AW$106&lt;&gt;"",COLUMN('Back data'!$A$106:$AW$106)))-M$6)/M50</f>
        <v>0.99158140137287909</v>
      </c>
      <c r="N51" s="12">
        <f t="array" ref="N51">INDEX('Back data'!$A$106:$AW$106,,MAX(IF('Back data'!$A$106:$AW$106&lt;&gt;"",COLUMN('Back data'!$A$106:$AW$106)))-N$6)/N50</f>
        <v>0.98125918667319945</v>
      </c>
      <c r="O51" s="12">
        <f t="array" ref="O51">INDEX('Back data'!$A$106:$AW$106,,MAX(IF('Back data'!$A$106:$AW$106&lt;&gt;"",COLUMN('Back data'!$A$106:$AW$106)))-O$6)/O50</f>
        <v>0.98159898477157359</v>
      </c>
      <c r="P51" s="12">
        <f t="array" ref="P51">INDEX('Back data'!$A$106:$AW$106,,MAX(IF('Back data'!$A$106:$AW$106&lt;&gt;"",COLUMN('Back data'!$A$106:$AW$106)))-P$6)/P50</f>
        <v>0.97651734104046239</v>
      </c>
    </row>
    <row r="52" spans="1:18" x14ac:dyDescent="0.25">
      <c r="A52" s="35" t="s">
        <v>74</v>
      </c>
      <c r="B52" s="29" t="s">
        <v>73</v>
      </c>
      <c r="C52" s="30" t="s">
        <v>71</v>
      </c>
      <c r="D52" s="31">
        <f t="array" ref="D52">INDEX('Back data'!$A$107:$AW$107,,MAX(IF('Back data'!$A$107:$AW$107&lt;&gt;"",COLUMN('Back data'!$A$107:$AW$107)))-D$6)/D50</f>
        <v>1.4324324324324325E-2</v>
      </c>
      <c r="E52" s="31">
        <f t="array" ref="E52">INDEX('Back data'!$A$107:$AW$107,,MAX(IF('Back data'!$A$107:$AW$107&lt;&gt;"",COLUMN('Back data'!$A$107:$AW$107)))-E$6)/E50</f>
        <v>1.0927468925010246E-2</v>
      </c>
      <c r="F52" s="31">
        <f t="array" ref="F52">INDEX('Back data'!$A$107:$AW$107,,MAX(IF('Back data'!$A$107:$AW$107&lt;&gt;"",COLUMN('Back data'!$A$107:$AW$107)))-F$6)/F50</f>
        <v>2.1083496230103322E-2</v>
      </c>
      <c r="G52" s="31">
        <f t="array" ref="G52">INDEX('Back data'!$A$107:$AW$107,,MAX(IF('Back data'!$A$107:$AW$107&lt;&gt;"",COLUMN('Back data'!$A$107:$AW$107)))-G$6)/G50</f>
        <v>1.3297474973853278E-2</v>
      </c>
      <c r="H52" s="31">
        <f t="array" ref="H52">INDEX('Back data'!$A$107:$AW$107,,MAX(IF('Back data'!$A$107:$AW$107&lt;&gt;"",COLUMN('Back data'!$A$107:$AW$107)))-H$6)/H50</f>
        <v>1.1202389843166542E-2</v>
      </c>
      <c r="I52" s="31">
        <f t="array" ref="I52">INDEX('Back data'!$A$107:$AW$107,,MAX(IF('Back data'!$A$107:$AW$107&lt;&gt;"",COLUMN('Back data'!$A$107:$AW$107)))-I$6)/I50</f>
        <v>1.7063883796361586E-2</v>
      </c>
      <c r="J52" s="31">
        <f t="array" ref="J52">INDEX('Back data'!$A$107:$AW$107,,MAX(IF('Back data'!$A$107:$AW$107&lt;&gt;"",COLUMN('Back data'!$A$107:$AW$107)))-J$6)/J50</f>
        <v>1.1514983351831298E-2</v>
      </c>
      <c r="K52" s="31">
        <f t="array" ref="K52">INDEX('Back data'!$A$107:$AW$107,,MAX(IF('Back data'!$A$107:$AW$107&lt;&gt;"",COLUMN('Back data'!$A$107:$AW$107)))-K$6)/K50</f>
        <v>1.5737349070682406E-2</v>
      </c>
      <c r="L52" s="31">
        <f t="array" ref="L52">INDEX('Back data'!$A$107:$AW$107,,MAX(IF('Back data'!$A$107:$AW$107&lt;&gt;"",COLUMN('Back data'!$A$107:$AW$107)))-L$6)/L50</f>
        <v>2.0587496861662065E-2</v>
      </c>
      <c r="M52" s="31">
        <f t="array" ref="M52">INDEX('Back data'!$A$107:$AW$107,,MAX(IF('Back data'!$A$107:$AW$107&lt;&gt;"",COLUMN('Back data'!$A$107:$AW$107)))-M$6)/M50</f>
        <v>8.418598627120839E-3</v>
      </c>
      <c r="N52" s="31">
        <f t="array" ref="N52">INDEX('Back data'!$A$107:$AW$107,,MAX(IF('Back data'!$A$107:$AW$107&lt;&gt;"",COLUMN('Back data'!$A$107:$AW$107)))-N$6)/N50</f>
        <v>1.8740813326800589E-2</v>
      </c>
      <c r="O52" s="31">
        <f t="array" ref="O52">INDEX('Back data'!$A$107:$AW$107,,MAX(IF('Back data'!$A$107:$AW$107&lt;&gt;"",COLUMN('Back data'!$A$107:$AW$107)))-O$6)/O50</f>
        <v>1.8401015228426396E-2</v>
      </c>
      <c r="P52" s="31">
        <f t="array" ref="P52">INDEX('Back data'!$A$107:$AW$107,,MAX(IF('Back data'!$A$107:$AW$107&lt;&gt;"",COLUMN('Back data'!$A$107:$AW$107)))-P$6)/P50</f>
        <v>2.3482658959537571E-2</v>
      </c>
      <c r="R52" s="60"/>
    </row>
    <row r="53" spans="1:18" x14ac:dyDescent="0.25">
      <c r="A53" s="32"/>
      <c r="B53" s="29"/>
      <c r="C53" s="33"/>
      <c r="D53" s="34"/>
      <c r="E53" s="34"/>
      <c r="F53" s="34"/>
      <c r="G53" s="34"/>
      <c r="H53" s="34"/>
      <c r="I53" s="34"/>
      <c r="J53" s="34"/>
      <c r="K53" s="34"/>
      <c r="L53" s="34"/>
      <c r="M53" s="34"/>
      <c r="N53" s="34"/>
      <c r="O53" s="34"/>
      <c r="P53" s="34"/>
    </row>
    <row r="54" spans="1:18" x14ac:dyDescent="0.25">
      <c r="A54" s="32"/>
      <c r="B54" s="29"/>
      <c r="C54" s="33"/>
      <c r="D54" s="34"/>
      <c r="E54" s="34"/>
      <c r="F54" s="34"/>
      <c r="G54" s="34"/>
      <c r="H54" s="34"/>
      <c r="I54" s="34"/>
      <c r="J54" s="34"/>
      <c r="K54" s="34"/>
      <c r="L54" s="34"/>
      <c r="M54" s="34"/>
      <c r="N54" s="34"/>
      <c r="O54" s="34"/>
      <c r="P54" s="34"/>
    </row>
    <row r="55" spans="1:18" x14ac:dyDescent="0.25">
      <c r="C55" s="9" t="s">
        <v>68</v>
      </c>
      <c r="D55" s="10">
        <f t="array" ref="D55">INDEX('Back data'!$A$308:$AW$308,,MAX(IF('Back data'!$A$308:$AW$308&lt;&gt;"",COLUMN('Back data'!$A$308:$AW$308)))-D$6)+INDEX('Back data'!$A$309:$AW$309,,MAX(IF('Back data'!$A$309:$AW$309&lt;&gt;"",COLUMN('Back data'!$A$309:$AW$309)))-D$6)</f>
        <v>70.820000000000007</v>
      </c>
      <c r="E55" s="10">
        <f t="array" ref="E55">INDEX('Back data'!$A$308:$AW$308,,MAX(IF('Back data'!$A$308:$AW$308&lt;&gt;"",COLUMN('Back data'!$A$308:$AW$308)))-E$6)+INDEX('Back data'!$A$309:$AW$309,,MAX(IF('Back data'!$A$309:$AW$309&lt;&gt;"",COLUMN('Back data'!$A$309:$AW$309)))-E$6)</f>
        <v>68.63</v>
      </c>
      <c r="F55" s="10">
        <f t="array" ref="F55">INDEX('Back data'!$A$308:$AW$308,,MAX(IF('Back data'!$A$308:$AW$308&lt;&gt;"",COLUMN('Back data'!$A$308:$AW$308)))-F$6)+INDEX('Back data'!$A$309:$AW$309,,MAX(IF('Back data'!$A$309:$AW$309&lt;&gt;"",COLUMN('Back data'!$A$309:$AW$309)))-F$6)</f>
        <v>70.16</v>
      </c>
      <c r="G55" s="10">
        <f t="array" ref="G55">INDEX('Back data'!$A$308:$AW$308,,MAX(IF('Back data'!$A$308:$AW$308&lt;&gt;"",COLUMN('Back data'!$A$308:$AW$308)))-G$6)+INDEX('Back data'!$A$309:$AW$309,,MAX(IF('Back data'!$A$309:$AW$309&lt;&gt;"",COLUMN('Back data'!$A$309:$AW$309)))-G$6)</f>
        <v>67.39</v>
      </c>
      <c r="H55" s="10">
        <f t="array" ref="H55">INDEX('Back data'!$A$308:$AW$308,,MAX(IF('Back data'!$A$308:$AW$308&lt;&gt;"",COLUMN('Back data'!$A$308:$AW$308)))-H$6)+INDEX('Back data'!$A$309:$AW$309,,MAX(IF('Back data'!$A$309:$AW$309&lt;&gt;"",COLUMN('Back data'!$A$309:$AW$309)))-H$6)</f>
        <v>64.36</v>
      </c>
      <c r="I55" s="10">
        <f t="array" ref="I55">INDEX('Back data'!$A$308:$AW$308,,MAX(IF('Back data'!$A$308:$AW$308&lt;&gt;"",COLUMN('Back data'!$A$308:$AW$308)))-I$6)+INDEX('Back data'!$A$309:$AW$309,,MAX(IF('Back data'!$A$309:$AW$309&lt;&gt;"",COLUMN('Back data'!$A$309:$AW$309)))-I$6)</f>
        <v>69.7</v>
      </c>
      <c r="J55" s="10">
        <f t="array" ref="J55">INDEX('Back data'!$A$308:$AW$308,,MAX(IF('Back data'!$A$308:$AW$308&lt;&gt;"",COLUMN('Back data'!$A$308:$AW$308)))-J$6)+INDEX('Back data'!$A$309:$AW$309,,MAX(IF('Back data'!$A$309:$AW$309&lt;&gt;"",COLUMN('Back data'!$A$309:$AW$309)))-J$6)</f>
        <v>69.09</v>
      </c>
      <c r="K55" s="10">
        <f t="array" ref="K55">INDEX('Back data'!$A$308:$AW$308,,MAX(IF('Back data'!$A$308:$AW$308&lt;&gt;"",COLUMN('Back data'!$A$308:$AW$308)))-K$6)+INDEX('Back data'!$A$309:$AW$309,,MAX(IF('Back data'!$A$309:$AW$309&lt;&gt;"",COLUMN('Back data'!$A$309:$AW$309)))-K$6)</f>
        <v>69.790000000000006</v>
      </c>
      <c r="L55" s="10">
        <f t="array" ref="L55">INDEX('Back data'!$A$308:$AW$308,,MAX(IF('Back data'!$A$308:$AW$308&lt;&gt;"",COLUMN('Back data'!$A$308:$AW$308)))-L$6)+INDEX('Back data'!$A$309:$AW$309,,MAX(IF('Back data'!$A$309:$AW$309&lt;&gt;"",COLUMN('Back data'!$A$309:$AW$309)))-L$6)</f>
        <v>75.58</v>
      </c>
      <c r="M55" s="10">
        <f t="array" ref="M55">INDEX('Back data'!$A$308:$AW$308,,MAX(IF('Back data'!$A$308:$AW$308&lt;&gt;"",COLUMN('Back data'!$A$308:$AW$308)))-M$6)+INDEX('Back data'!$A$309:$AW$309,,MAX(IF('Back data'!$A$309:$AW$309&lt;&gt;"",COLUMN('Back data'!$A$309:$AW$309)))-M$6)</f>
        <v>77.75</v>
      </c>
      <c r="N55" s="10">
        <f t="array" ref="N55">INDEX('Back data'!$A$308:$AW$308,,MAX(IF('Back data'!$A$308:$AW$308&lt;&gt;"",COLUMN('Back data'!$A$308:$AW$308)))-N$6)+INDEX('Back data'!$A$309:$AW$309,,MAX(IF('Back data'!$A$309:$AW$309&lt;&gt;"",COLUMN('Back data'!$A$309:$AW$309)))-N$6)</f>
        <v>82.64</v>
      </c>
      <c r="O55" s="10">
        <f t="array" ref="O55">INDEX('Back data'!$A$308:$AW$308,,MAX(IF('Back data'!$A$308:$AW$308&lt;&gt;"",COLUMN('Back data'!$A$308:$AW$308)))-O$6)+INDEX('Back data'!$A$309:$AW$309,,MAX(IF('Back data'!$A$309:$AW$309&lt;&gt;"",COLUMN('Back data'!$A$309:$AW$309)))-O$6)</f>
        <v>81.78</v>
      </c>
      <c r="P55" s="10">
        <f t="array" ref="P55">INDEX('Back data'!$A$308:$AW$308,,MAX(IF('Back data'!$A$308:$AW$308&lt;&gt;"",COLUMN('Back data'!$A$308:$AW$308)))-P$6)+INDEX('Back data'!$A$309:$AW$309,,MAX(IF('Back data'!$A$309:$AW$309&lt;&gt;"",COLUMN('Back data'!$A$309:$AW$309)))-P$6)</f>
        <v>80.59</v>
      </c>
    </row>
    <row r="56" spans="1:18" x14ac:dyDescent="0.25">
      <c r="A56" s="35" t="s">
        <v>74</v>
      </c>
      <c r="B56" s="29" t="s">
        <v>30</v>
      </c>
      <c r="C56" s="11" t="s">
        <v>70</v>
      </c>
      <c r="D56" s="12">
        <f t="array" ref="D56">INDEX('Back data'!$A$308:$AW$308,,MAX(IF('Back data'!$A$308:$AW$308&lt;&gt;"",COLUMN('Back data'!$A$308:$AW$308)))-D$6)/D55</f>
        <v>0.78099406947190053</v>
      </c>
      <c r="E56" s="12">
        <f t="array" ref="E56">INDEX('Back data'!$A$308:$AW$308,,MAX(IF('Back data'!$A$308:$AW$308&lt;&gt;"",COLUMN('Back data'!$A$308:$AW$308)))-E$6)/E55</f>
        <v>0.81946670552236645</v>
      </c>
      <c r="F56" s="12">
        <f t="array" ref="F56">INDEX('Back data'!$A$308:$AW$308,,MAX(IF('Back data'!$A$308:$AW$308&lt;&gt;"",COLUMN('Back data'!$A$308:$AW$308)))-F$6)/F55</f>
        <v>0.79988597491448121</v>
      </c>
      <c r="G56" s="12">
        <f t="array" ref="G56">INDEX('Back data'!$A$308:$AW$308,,MAX(IF('Back data'!$A$308:$AW$308&lt;&gt;"",COLUMN('Back data'!$A$308:$AW$308)))-G$6)/G55</f>
        <v>0.79180887372013653</v>
      </c>
      <c r="H56" s="12">
        <f t="array" ref="H56">INDEX('Back data'!$A$308:$AW$308,,MAX(IF('Back data'!$A$308:$AW$308&lt;&gt;"",COLUMN('Back data'!$A$308:$AW$308)))-H$6)/H55</f>
        <v>0.75652579241765072</v>
      </c>
      <c r="I56" s="12">
        <f t="array" ref="I56">INDEX('Back data'!$A$308:$AW$308,,MAX(IF('Back data'!$A$308:$AW$308&lt;&gt;"",COLUMN('Back data'!$A$308:$AW$308)))-I$6)/I55</f>
        <v>0.80258249641319934</v>
      </c>
      <c r="J56" s="12">
        <f t="array" ref="J56">INDEX('Back data'!$A$308:$AW$308,,MAX(IF('Back data'!$A$308:$AW$308&lt;&gt;"",COLUMN('Back data'!$A$308:$AW$308)))-J$6)/J55</f>
        <v>0.79302359241568965</v>
      </c>
      <c r="K56" s="12">
        <f t="array" ref="K56">INDEX('Back data'!$A$308:$AW$308,,MAX(IF('Back data'!$A$308:$AW$308&lt;&gt;"",COLUMN('Back data'!$A$308:$AW$308)))-K$6)/K55</f>
        <v>0.79767875053732618</v>
      </c>
      <c r="L56" s="12">
        <f t="array" ref="L56">INDEX('Back data'!$A$308:$AW$308,,MAX(IF('Back data'!$A$308:$AW$308&lt;&gt;"",COLUMN('Back data'!$A$308:$AW$308)))-L$6)/L55</f>
        <v>0.80285789891505688</v>
      </c>
      <c r="M56" s="12">
        <f t="array" ref="M56">INDEX('Back data'!$A$308:$AW$308,,MAX(IF('Back data'!$A$308:$AW$308&lt;&gt;"",COLUMN('Back data'!$A$308:$AW$308)))-M$6)/M55</f>
        <v>0.79163987138263658</v>
      </c>
      <c r="N56" s="12">
        <f t="array" ref="N56">INDEX('Back data'!$A$308:$AW$308,,MAX(IF('Back data'!$A$308:$AW$308&lt;&gt;"",COLUMN('Back data'!$A$308:$AW$308)))-N$6)/N55</f>
        <v>0.81558567279767669</v>
      </c>
      <c r="O56" s="12">
        <f t="array" ref="O56">INDEX('Back data'!$A$308:$AW$308,,MAX(IF('Back data'!$A$308:$AW$308&lt;&gt;"",COLUMN('Back data'!$A$308:$AW$308)))-O$6)/O55</f>
        <v>0.77622890682318413</v>
      </c>
      <c r="P56" s="12">
        <f t="array" ref="P56">INDEX('Back data'!$A$308:$AW$308,,MAX(IF('Back data'!$A$308:$AW$308&lt;&gt;"",COLUMN('Back data'!$A$308:$AW$308)))-P$6)/P55</f>
        <v>0.82925921330189845</v>
      </c>
    </row>
    <row r="57" spans="1:18" x14ac:dyDescent="0.25">
      <c r="A57" s="35" t="s">
        <v>74</v>
      </c>
      <c r="B57" s="29" t="s">
        <v>30</v>
      </c>
      <c r="C57" s="11" t="s">
        <v>71</v>
      </c>
      <c r="D57" s="12">
        <f t="array" ref="D57">+INDEX('Back data'!$A$309:$AW$309,,MAX(IF('Back data'!$A$309:$AW$309&lt;&gt;"",COLUMN('Back data'!$A$309:$AW$309)))-D$6)/D55</f>
        <v>0.21900593052809939</v>
      </c>
      <c r="E57" s="12">
        <f t="array" ref="E57">+INDEX('Back data'!$A$309:$AW$309,,MAX(IF('Back data'!$A$309:$AW$309&lt;&gt;"",COLUMN('Back data'!$A$309:$AW$309)))-E$6)/E55</f>
        <v>0.18053329447763372</v>
      </c>
      <c r="F57" s="12">
        <f t="array" ref="F57">+INDEX('Back data'!$A$309:$AW$309,,MAX(IF('Back data'!$A$309:$AW$309&lt;&gt;"",COLUMN('Back data'!$A$309:$AW$309)))-F$6)/F55</f>
        <v>0.20011402508551882</v>
      </c>
      <c r="G57" s="12">
        <f t="array" ref="G57">+INDEX('Back data'!$A$309:$AW$309,,MAX(IF('Back data'!$A$309:$AW$309&lt;&gt;"",COLUMN('Back data'!$A$309:$AW$309)))-G$6)/G55</f>
        <v>0.20819112627986347</v>
      </c>
      <c r="H57" s="12">
        <f t="array" ref="H57">+INDEX('Back data'!$A$309:$AW$309,,MAX(IF('Back data'!$A$309:$AW$309&lt;&gt;"",COLUMN('Back data'!$A$309:$AW$309)))-H$6)/H55</f>
        <v>0.24347420758234928</v>
      </c>
      <c r="I57" s="12">
        <f t="array" ref="I57">+INDEX('Back data'!$A$309:$AW$309,,MAX(IF('Back data'!$A$309:$AW$309&lt;&gt;"",COLUMN('Back data'!$A$309:$AW$309)))-I$6)/I55</f>
        <v>0.19741750358680057</v>
      </c>
      <c r="J57" s="12">
        <f t="array" ref="J57">+INDEX('Back data'!$A$309:$AW$309,,MAX(IF('Back data'!$A$309:$AW$309&lt;&gt;"",COLUMN('Back data'!$A$309:$AW$309)))-J$6)/J55</f>
        <v>0.20697640758431032</v>
      </c>
      <c r="K57" s="12">
        <f t="array" ref="K57">+INDEX('Back data'!$A$309:$AW$309,,MAX(IF('Back data'!$A$309:$AW$309&lt;&gt;"",COLUMN('Back data'!$A$309:$AW$309)))-K$6)/K55</f>
        <v>0.20232124946267371</v>
      </c>
      <c r="L57" s="12">
        <f t="array" ref="L57">+INDEX('Back data'!$A$309:$AW$309,,MAX(IF('Back data'!$A$309:$AW$309&lt;&gt;"",COLUMN('Back data'!$A$309:$AW$309)))-L$6)/L55</f>
        <v>0.19714210108494312</v>
      </c>
      <c r="M57" s="12">
        <f t="array" ref="M57">+INDEX('Back data'!$A$309:$AW$309,,MAX(IF('Back data'!$A$309:$AW$309&lt;&gt;"",COLUMN('Back data'!$A$309:$AW$309)))-M$6)/M55</f>
        <v>0.20836012861736333</v>
      </c>
      <c r="N57" s="12">
        <f t="array" ref="N57">+INDEX('Back data'!$A$309:$AW$309,,MAX(IF('Back data'!$A$309:$AW$309&lt;&gt;"",COLUMN('Back data'!$A$309:$AW$309)))-N$6)/N55</f>
        <v>0.18441432720232334</v>
      </c>
      <c r="O57" s="12">
        <f t="array" ref="O57">+INDEX('Back data'!$A$309:$AW$309,,MAX(IF('Back data'!$A$309:$AW$309&lt;&gt;"",COLUMN('Back data'!$A$309:$AW$309)))-O$6)/O55</f>
        <v>0.22377109317681584</v>
      </c>
      <c r="P57" s="12">
        <f t="array" ref="P57">+INDEX('Back data'!$A$309:$AW$309,,MAX(IF('Back data'!$A$309:$AW$309&lt;&gt;"",COLUMN('Back data'!$A$309:$AW$309)))-P$6)/P55</f>
        <v>0.1707407866981015</v>
      </c>
      <c r="R57" s="60"/>
    </row>
    <row r="60" spans="1:18" x14ac:dyDescent="0.25">
      <c r="C60" s="9" t="s">
        <v>68</v>
      </c>
      <c r="D60" s="10">
        <f t="array" ref="D60">INDEX('Back data'!$A$314:$AW$314,,MAX(IF('Back data'!$A$314:$AW$314&lt;&gt;"",COLUMN('Back data'!$A$314:$AW$314)))-D$6)+INDEX('Back data'!$A$315:$AW$315,,MAX(IF('Back data'!$A$315:$AW$315&lt;&gt;"",COLUMN('Back data'!$A$315:$AW$315)))-D$6)</f>
        <v>76.11</v>
      </c>
      <c r="E60" s="10">
        <f t="array" ref="E60">INDEX('Back data'!$A$314:$AW$314,,MAX(IF('Back data'!$A$314:$AW$314&lt;&gt;"",COLUMN('Back data'!$A$314:$AW$314)))-E$6)+INDEX('Back data'!$A$315:$AW$315,,MAX(IF('Back data'!$A$315:$AW$315&lt;&gt;"",COLUMN('Back data'!$A$315:$AW$315)))-E$6)</f>
        <v>74.48</v>
      </c>
      <c r="F60" s="10">
        <f t="array" ref="F60">INDEX('Back data'!$A$314:$AW$314,,MAX(IF('Back data'!$A$314:$AW$314&lt;&gt;"",COLUMN('Back data'!$A$314:$AW$314)))-F$6)+INDEX('Back data'!$A$315:$AW$315,,MAX(IF('Back data'!$A$315:$AW$315&lt;&gt;"",COLUMN('Back data'!$A$315:$AW$315)))-F$6)</f>
        <v>72.03</v>
      </c>
      <c r="G60" s="10">
        <f t="array" ref="G60">INDEX('Back data'!$A$314:$AW$314,,MAX(IF('Back data'!$A$314:$AW$314&lt;&gt;"",COLUMN('Back data'!$A$314:$AW$314)))-G$6)+INDEX('Back data'!$A$315:$AW$315,,MAX(IF('Back data'!$A$315:$AW$315&lt;&gt;"",COLUMN('Back data'!$A$315:$AW$315)))-G$6)</f>
        <v>70.820000000000007</v>
      </c>
      <c r="H60" s="10">
        <f t="array" ref="H60">INDEX('Back data'!$A$314:$AW$314,,MAX(IF('Back data'!$A$314:$AW$314&lt;&gt;"",COLUMN('Back data'!$A$314:$AW$314)))-H$6)+INDEX('Back data'!$A$315:$AW$315,,MAX(IF('Back data'!$A$315:$AW$315&lt;&gt;"",COLUMN('Back data'!$A$315:$AW$315)))-H$6)</f>
        <v>69.42</v>
      </c>
      <c r="I60" s="10">
        <f t="array" ref="I60">INDEX('Back data'!$A$314:$AW$314,,MAX(IF('Back data'!$A$314:$AW$314&lt;&gt;"",COLUMN('Back data'!$A$314:$AW$314)))-I$6)+INDEX('Back data'!$A$315:$AW$315,,MAX(IF('Back data'!$A$315:$AW$315&lt;&gt;"",COLUMN('Back data'!$A$315:$AW$315)))-I$6)</f>
        <v>73.580000000000013</v>
      </c>
      <c r="J60" s="10">
        <f t="array" ref="J60">INDEX('Back data'!$A$314:$AW$314,,MAX(IF('Back data'!$A$314:$AW$314&lt;&gt;"",COLUMN('Back data'!$A$314:$AW$314)))-J$6)+INDEX('Back data'!$A$315:$AW$315,,MAX(IF('Back data'!$A$315:$AW$315&lt;&gt;"",COLUMN('Back data'!$A$315:$AW$315)))-J$6)</f>
        <v>74.22999999999999</v>
      </c>
      <c r="K60" s="10">
        <f t="array" ref="K60">INDEX('Back data'!$A$314:$AW$314,,MAX(IF('Back data'!$A$314:$AW$314&lt;&gt;"",COLUMN('Back data'!$A$314:$AW$314)))-K$6)+INDEX('Back data'!$A$315:$AW$315,,MAX(IF('Back data'!$A$315:$AW$315&lt;&gt;"",COLUMN('Back data'!$A$315:$AW$315)))-K$6)</f>
        <v>76.449999999999989</v>
      </c>
      <c r="L60" s="10">
        <f t="array" ref="L60">INDEX('Back data'!$A$314:$AW$314,,MAX(IF('Back data'!$A$314:$AW$314&lt;&gt;"",COLUMN('Back data'!$A$314:$AW$314)))-L$6)+INDEX('Back data'!$A$315:$AW$315,,MAX(IF('Back data'!$A$315:$AW$315&lt;&gt;"",COLUMN('Back data'!$A$315:$AW$315)))-L$6)</f>
        <v>79.72</v>
      </c>
      <c r="M60" s="10">
        <f t="array" ref="M60">INDEX('Back data'!$A$314:$AW$314,,MAX(IF('Back data'!$A$314:$AW$314&lt;&gt;"",COLUMN('Back data'!$A$314:$AW$314)))-M$6)+INDEX('Back data'!$A$315:$AW$315,,MAX(IF('Back data'!$A$315:$AW$315&lt;&gt;"",COLUMN('Back data'!$A$315:$AW$315)))-M$6)</f>
        <v>77.190000000000012</v>
      </c>
      <c r="N60" s="10">
        <f t="array" ref="N60">INDEX('Back data'!$A$314:$AW$314,,MAX(IF('Back data'!$A$314:$AW$314&lt;&gt;"",COLUMN('Back data'!$A$314:$AW$314)))-N$6)+INDEX('Back data'!$A$315:$AW$315,,MAX(IF('Back data'!$A$315:$AW$315&lt;&gt;"",COLUMN('Back data'!$A$315:$AW$315)))-N$6)</f>
        <v>79.599999999999994</v>
      </c>
      <c r="O60" s="10">
        <f t="array" ref="O60">INDEX('Back data'!$A$314:$AW$314,,MAX(IF('Back data'!$A$314:$AW$314&lt;&gt;"",COLUMN('Back data'!$A$314:$AW$314)))-O$6)+INDEX('Back data'!$A$315:$AW$315,,MAX(IF('Back data'!$A$315:$AW$315&lt;&gt;"",COLUMN('Back data'!$A$315:$AW$315)))-O$6)</f>
        <v>79.389999999999986</v>
      </c>
      <c r="P60" s="10">
        <f t="array" ref="P60">INDEX('Back data'!$A$314:$AW$314,,MAX(IF('Back data'!$A$314:$AW$314&lt;&gt;"",COLUMN('Back data'!$A$314:$AW$314)))-P$6)+INDEX('Back data'!$A$315:$AW$315,,MAX(IF('Back data'!$A$315:$AW$315&lt;&gt;"",COLUMN('Back data'!$A$315:$AW$315)))-P$6)</f>
        <v>83.44</v>
      </c>
    </row>
    <row r="61" spans="1:18" x14ac:dyDescent="0.25">
      <c r="A61" s="35" t="s">
        <v>74</v>
      </c>
      <c r="B61" s="29" t="s">
        <v>35</v>
      </c>
      <c r="C61" s="11" t="s">
        <v>70</v>
      </c>
      <c r="D61" s="12">
        <f t="array" ref="D61">INDEX('Back data'!$A$314:$AW$314,,MAX(IF('Back data'!$A$314:$AW$314&lt;&gt;"",COLUMN('Back data'!$A$314:$AW$314)))-D$6)/D60</f>
        <v>0.93220338983050854</v>
      </c>
      <c r="E61" s="12">
        <f t="array" ref="E61">INDEX('Back data'!$A$314:$AW$314,,MAX(IF('Back data'!$A$314:$AW$314&lt;&gt;"",COLUMN('Back data'!$A$314:$AW$314)))-E$6)/E60</f>
        <v>0.90977443609022557</v>
      </c>
      <c r="F61" s="12">
        <f t="array" ref="F61">INDEX('Back data'!$A$314:$AW$314,,MAX(IF('Back data'!$A$314:$AW$314&lt;&gt;"",COLUMN('Back data'!$A$314:$AW$314)))-F$6)/F60</f>
        <v>0.94557823129251695</v>
      </c>
      <c r="G61" s="12">
        <f t="array" ref="G61">INDEX('Back data'!$A$314:$AW$314,,MAX(IF('Back data'!$A$314:$AW$314&lt;&gt;"",COLUMN('Back data'!$A$314:$AW$314)))-G$6)/G60</f>
        <v>0.92375035300762487</v>
      </c>
      <c r="H61" s="12">
        <f t="array" ref="H61">INDEX('Back data'!$A$314:$AW$314,,MAX(IF('Back data'!$A$314:$AW$314&lt;&gt;"",COLUMN('Back data'!$A$314:$AW$314)))-H$6)/H60</f>
        <v>0.90968020743301636</v>
      </c>
      <c r="I61" s="12">
        <f t="array" ref="I61">INDEX('Back data'!$A$314:$AW$314,,MAX(IF('Back data'!$A$314:$AW$314&lt;&gt;"",COLUMN('Back data'!$A$314:$AW$314)))-I$6)/I60</f>
        <v>0.89752650176678439</v>
      </c>
      <c r="J61" s="12">
        <f t="array" ref="J61">INDEX('Back data'!$A$314:$AW$314,,MAX(IF('Back data'!$A$314:$AW$314&lt;&gt;"",COLUMN('Back data'!$A$314:$AW$314)))-J$6)/J60</f>
        <v>0.92684898289101447</v>
      </c>
      <c r="K61" s="12">
        <f t="array" ref="K61">INDEX('Back data'!$A$314:$AW$314,,MAX(IF('Back data'!$A$314:$AW$314&lt;&gt;"",COLUMN('Back data'!$A$314:$AW$314)))-K$6)/K60</f>
        <v>0.91079136690647489</v>
      </c>
      <c r="L61" s="12">
        <f t="array" ref="L61">INDEX('Back data'!$A$314:$AW$314,,MAX(IF('Back data'!$A$314:$AW$314&lt;&gt;"",COLUMN('Back data'!$A$314:$AW$314)))-L$6)/L60</f>
        <v>0.92636728549924729</v>
      </c>
      <c r="M61" s="12">
        <f t="array" ref="M61">INDEX('Back data'!$A$314:$AW$314,,MAX(IF('Back data'!$A$314:$AW$314&lt;&gt;"",COLUMN('Back data'!$A$314:$AW$314)))-M$6)/M60</f>
        <v>0.93833398108563282</v>
      </c>
      <c r="N61" s="12">
        <f t="array" ref="N61">INDEX('Back data'!$A$314:$AW$314,,MAX(IF('Back data'!$A$314:$AW$314&lt;&gt;"",COLUMN('Back data'!$A$314:$AW$314)))-N$6)/N60</f>
        <v>0.95326633165829144</v>
      </c>
      <c r="O61" s="12">
        <f t="array" ref="O61">INDEX('Back data'!$A$314:$AW$314,,MAX(IF('Back data'!$A$314:$AW$314&lt;&gt;"",COLUMN('Back data'!$A$314:$AW$314)))-O$6)/O60</f>
        <v>0.9329890414409876</v>
      </c>
      <c r="P61" s="12">
        <f t="array" ref="P61">INDEX('Back data'!$A$314:$AW$314,,MAX(IF('Back data'!$A$314:$AW$314&lt;&gt;"",COLUMN('Back data'!$A$314:$AW$314)))-P$6)/P60</f>
        <v>0.93240651965484178</v>
      </c>
    </row>
    <row r="62" spans="1:18" x14ac:dyDescent="0.25">
      <c r="A62" s="35" t="s">
        <v>74</v>
      </c>
      <c r="B62" s="29" t="s">
        <v>35</v>
      </c>
      <c r="C62" s="11" t="s">
        <v>71</v>
      </c>
      <c r="D62" s="12">
        <f t="array" ref="D62">INDEX('Back data'!$A$315:$AW$315,,MAX(IF('Back data'!$A$315:$AW$315&lt;&gt;"",COLUMN('Back data'!$A$315:$AW$315)))-D$6)/D60</f>
        <v>6.7796610169491525E-2</v>
      </c>
      <c r="E62" s="12">
        <f t="array" ref="E62">INDEX('Back data'!$A$315:$AW$315,,MAX(IF('Back data'!$A$315:$AW$315&lt;&gt;"",COLUMN('Back data'!$A$315:$AW$315)))-E$6)/E60</f>
        <v>9.0225563909774431E-2</v>
      </c>
      <c r="F62" s="12">
        <f t="array" ref="F62">INDEX('Back data'!$A$315:$AW$315,,MAX(IF('Back data'!$A$315:$AW$315&lt;&gt;"",COLUMN('Back data'!$A$315:$AW$315)))-F$6)/F60</f>
        <v>5.4421768707482991E-2</v>
      </c>
      <c r="G62" s="12">
        <f t="array" ref="G62">INDEX('Back data'!$A$315:$AW$315,,MAX(IF('Back data'!$A$315:$AW$315&lt;&gt;"",COLUMN('Back data'!$A$315:$AW$315)))-G$6)/G60</f>
        <v>7.6249646992375034E-2</v>
      </c>
      <c r="H62" s="12">
        <f t="array" ref="H62">INDEX('Back data'!$A$315:$AW$315,,MAX(IF('Back data'!$A$315:$AW$315&lt;&gt;"",COLUMN('Back data'!$A$315:$AW$315)))-H$6)/H60</f>
        <v>9.0319792566983567E-2</v>
      </c>
      <c r="I62" s="12">
        <f t="array" ref="I62">INDEX('Back data'!$A$315:$AW$315,,MAX(IF('Back data'!$A$315:$AW$315&lt;&gt;"",COLUMN('Back data'!$A$315:$AW$315)))-I$6)/I60</f>
        <v>0.10247349823321553</v>
      </c>
      <c r="J62" s="12">
        <f t="array" ref="J62">INDEX('Back data'!$A$315:$AW$315,,MAX(IF('Back data'!$A$315:$AW$315&lt;&gt;"",COLUMN('Back data'!$A$315:$AW$315)))-J$6)/J60</f>
        <v>7.3151017108985597E-2</v>
      </c>
      <c r="K62" s="12">
        <f t="array" ref="K62">INDEX('Back data'!$A$315:$AW$315,,MAX(IF('Back data'!$A$315:$AW$315&lt;&gt;"",COLUMN('Back data'!$A$315:$AW$315)))-K$6)/K60</f>
        <v>8.9208633093525197E-2</v>
      </c>
      <c r="L62" s="12">
        <f t="array" ref="L62">INDEX('Back data'!$A$315:$AW$315,,MAX(IF('Back data'!$A$315:$AW$315&lt;&gt;"",COLUMN('Back data'!$A$315:$AW$315)))-L$6)/L60</f>
        <v>7.3632714500752636E-2</v>
      </c>
      <c r="M62" s="12">
        <f t="array" ref="M62">INDEX('Back data'!$A$315:$AW$315,,MAX(IF('Back data'!$A$315:$AW$315&lt;&gt;"",COLUMN('Back data'!$A$315:$AW$315)))-M$6)/M60</f>
        <v>6.1666018914367134E-2</v>
      </c>
      <c r="N62" s="12">
        <f t="array" ref="N62">INDEX('Back data'!$A$315:$AW$315,,MAX(IF('Back data'!$A$315:$AW$315&lt;&gt;"",COLUMN('Back data'!$A$315:$AW$315)))-N$6)/N60</f>
        <v>4.6733668341708549E-2</v>
      </c>
      <c r="O62" s="12">
        <f t="array" ref="O62">INDEX('Back data'!$A$315:$AW$315,,MAX(IF('Back data'!$A$315:$AW$315&lt;&gt;"",COLUMN('Back data'!$A$315:$AW$315)))-O$6)/O60</f>
        <v>6.7010958559012485E-2</v>
      </c>
      <c r="P62" s="12">
        <f t="array" ref="P62">INDEX('Back data'!$A$315:$AW$315,,MAX(IF('Back data'!$A$315:$AW$315&lt;&gt;"",COLUMN('Back data'!$A$315:$AW$315)))-P$6)/P60</f>
        <v>6.7593480345158191E-2</v>
      </c>
      <c r="R62" s="60"/>
    </row>
    <row r="65" spans="1:18" x14ac:dyDescent="0.25">
      <c r="C65" s="9" t="s">
        <v>68</v>
      </c>
      <c r="D65" s="10">
        <f t="array" ref="D65">INDEX('Back data'!$A$320:$AW$320,,MAX(IF('Back data'!$A$320:$AW$320&lt;&gt;"",COLUMN('Back data'!$A$320:$AW$320)))-D$6)+INDEX('Back data'!$A$321:$AW$321,,MAX(IF('Back data'!$A$321:$AW$321&lt;&gt;"",COLUMN('Back data'!$A$321:$AW$321)))-D$6)</f>
        <v>65.72999999999999</v>
      </c>
      <c r="E65" s="10">
        <f t="array" ref="E65">INDEX('Back data'!$A$320:$AW$320,,MAX(IF('Back data'!$A$320:$AW$320&lt;&gt;"",COLUMN('Back data'!$A$320:$AW$320)))-E$6)+INDEX('Back data'!$A$321:$AW$321,,MAX(IF('Back data'!$A$321:$AW$321&lt;&gt;"",COLUMN('Back data'!$A$321:$AW$321)))-E$6)</f>
        <v>74.81</v>
      </c>
      <c r="F65" s="10">
        <f t="array" ref="F65">INDEX('Back data'!$A$320:$AW$320,,MAX(IF('Back data'!$A$320:$AW$320&lt;&gt;"",COLUMN('Back data'!$A$320:$AW$320)))-F$6)+INDEX('Back data'!$A$321:$AW$321,,MAX(IF('Back data'!$A$321:$AW$321&lt;&gt;"",COLUMN('Back data'!$A$321:$AW$321)))-F$6)</f>
        <v>72.58</v>
      </c>
      <c r="G65" s="10">
        <f t="array" ref="G65">INDEX('Back data'!$A$320:$AW$320,,MAX(IF('Back data'!$A$320:$AW$320&lt;&gt;"",COLUMN('Back data'!$A$320:$AW$320)))-G$6)+INDEX('Back data'!$A$321:$AW$321,,MAX(IF('Back data'!$A$321:$AW$321&lt;&gt;"",COLUMN('Back data'!$A$321:$AW$321)))-G$6)</f>
        <v>65.87</v>
      </c>
      <c r="H65" s="10">
        <f t="array" ref="H65">INDEX('Back data'!$A$320:$AW$320,,MAX(IF('Back data'!$A$320:$AW$320&lt;&gt;"",COLUMN('Back data'!$A$320:$AW$320)))-H$6)+INDEX('Back data'!$A$321:$AW$321,,MAX(IF('Back data'!$A$321:$AW$321&lt;&gt;"",COLUMN('Back data'!$A$321:$AW$321)))-H$6)</f>
        <v>71.430000000000007</v>
      </c>
      <c r="I65" s="10">
        <f t="array" ref="I65">INDEX('Back data'!$A$320:$AW$320,,MAX(IF('Back data'!$A$320:$AW$320&lt;&gt;"",COLUMN('Back data'!$A$320:$AW$320)))-I$6)+INDEX('Back data'!$A$321:$AW$321,,MAX(IF('Back data'!$A$321:$AW$321&lt;&gt;"",COLUMN('Back data'!$A$321:$AW$321)))-I$6)</f>
        <v>71.540000000000006</v>
      </c>
      <c r="J65" s="10">
        <f t="array" ref="J65">INDEX('Back data'!$A$320:$AW$320,,MAX(IF('Back data'!$A$320:$AW$320&lt;&gt;"",COLUMN('Back data'!$A$320:$AW$320)))-J$6)+INDEX('Back data'!$A$321:$AW$321,,MAX(IF('Back data'!$A$321:$AW$321&lt;&gt;"",COLUMN('Back data'!$A$321:$AW$321)))-J$6)</f>
        <v>69.41</v>
      </c>
      <c r="K65" s="10">
        <f t="array" ref="K65">INDEX('Back data'!$A$320:$AW$320,,MAX(IF('Back data'!$A$320:$AW$320&lt;&gt;"",COLUMN('Back data'!$A$320:$AW$320)))-K$6)+INDEX('Back data'!$A$321:$AW$321,,MAX(IF('Back data'!$A$321:$AW$321&lt;&gt;"",COLUMN('Back data'!$A$321:$AW$321)))-K$6)</f>
        <v>75.83</v>
      </c>
      <c r="L65" s="10">
        <f t="array" ref="L65">INDEX('Back data'!$A$320:$AW$320,,MAX(IF('Back data'!$A$320:$AW$320&lt;&gt;"",COLUMN('Back data'!$A$320:$AW$320)))-L$6)+INDEX('Back data'!$A$321:$AW$321,,MAX(IF('Back data'!$A$321:$AW$321&lt;&gt;"",COLUMN('Back data'!$A$321:$AW$321)))-L$6)</f>
        <v>82.76</v>
      </c>
      <c r="M65" s="10">
        <f t="array" ref="M65">INDEX('Back data'!$A$320:$AW$320,,MAX(IF('Back data'!$A$320:$AW$320&lt;&gt;"",COLUMN('Back data'!$A$320:$AW$320)))-M$6)+INDEX('Back data'!$A$321:$AW$321,,MAX(IF('Back data'!$A$321:$AW$321&lt;&gt;"",COLUMN('Back data'!$A$321:$AW$321)))-M$6)</f>
        <v>81.819999999999993</v>
      </c>
      <c r="N65" s="10">
        <f t="array" ref="N65">INDEX('Back data'!$A$320:$AW$320,,MAX(IF('Back data'!$A$320:$AW$320&lt;&gt;"",COLUMN('Back data'!$A$320:$AW$320)))-N$6)+INDEX('Back data'!$A$321:$AW$321,,MAX(IF('Back data'!$A$321:$AW$321&lt;&gt;"",COLUMN('Back data'!$A$321:$AW$321)))-N$6)</f>
        <v>83.08</v>
      </c>
      <c r="O65" s="10">
        <f t="array" ref="O65">INDEX('Back data'!$A$320:$AW$320,,MAX(IF('Back data'!$A$320:$AW$320&lt;&gt;"",COLUMN('Back data'!$A$320:$AW$320)))-O$6)+INDEX('Back data'!$A$321:$AW$321,,MAX(IF('Back data'!$A$321:$AW$321&lt;&gt;"",COLUMN('Back data'!$A$321:$AW$321)))-O$6)</f>
        <v>77.260000000000005</v>
      </c>
      <c r="P65" s="10">
        <f t="array" ref="P65">INDEX('Back data'!$A$320:$AW$320,,MAX(IF('Back data'!$A$320:$AW$320&lt;&gt;"",COLUMN('Back data'!$A$320:$AW$320)))-P$6)+INDEX('Back data'!$A$321:$AW$321,,MAX(IF('Back data'!$A$321:$AW$321&lt;&gt;"",COLUMN('Back data'!$A$321:$AW$321)))-P$6)</f>
        <v>84.32</v>
      </c>
    </row>
    <row r="66" spans="1:18" x14ac:dyDescent="0.25">
      <c r="A66" s="35" t="s">
        <v>74</v>
      </c>
      <c r="B66" s="29" t="s">
        <v>40</v>
      </c>
      <c r="C66" s="11" t="s">
        <v>70</v>
      </c>
      <c r="D66" s="12">
        <f t="array" ref="D66">INDEX('Back data'!$A$320:$AW$320,,MAX(IF('Back data'!$A$320:$AW$320&lt;&gt;"",COLUMN('Back data'!$A$320:$AW$320)))-D$6)/D65</f>
        <v>0.96090065419138915</v>
      </c>
      <c r="E66" s="12">
        <f t="array" ref="E66">INDEX('Back data'!$A$320:$AW$320,,MAX(IF('Back data'!$A$320:$AW$320&lt;&gt;"",COLUMN('Back data'!$A$320:$AW$320)))-E$6)/E65</f>
        <v>0.94171902152118703</v>
      </c>
      <c r="F66" s="12">
        <f t="array" ref="F66">INDEX('Back data'!$A$320:$AW$320,,MAX(IF('Back data'!$A$320:$AW$320&lt;&gt;"",COLUMN('Back data'!$A$320:$AW$320)))-F$6)/F65</f>
        <v>0.95535960319647295</v>
      </c>
      <c r="G66" s="12">
        <f t="array" ref="G66">INDEX('Back data'!$A$320:$AW$320,,MAX(IF('Back data'!$A$320:$AW$320&lt;&gt;"",COLUMN('Back data'!$A$320:$AW$320)))-G$6)/G65</f>
        <v>0.94352512524669796</v>
      </c>
      <c r="H66" s="12">
        <f t="array" ref="H66">INDEX('Back data'!$A$320:$AW$320,,MAX(IF('Back data'!$A$320:$AW$320&lt;&gt;"",COLUMN('Back data'!$A$320:$AW$320)))-H$6)/H65</f>
        <v>0.9244015119697605</v>
      </c>
      <c r="I66" s="12">
        <f t="array" ref="I66">INDEX('Back data'!$A$320:$AW$320,,MAX(IF('Back data'!$A$320:$AW$320&lt;&gt;"",COLUMN('Back data'!$A$320:$AW$320)))-I$6)/I65</f>
        <v>0.96225887615320094</v>
      </c>
      <c r="J66" s="12">
        <f t="array" ref="J66">INDEX('Back data'!$A$320:$AW$320,,MAX(IF('Back data'!$A$320:$AW$320&lt;&gt;"",COLUMN('Back data'!$A$320:$AW$320)))-J$6)/J65</f>
        <v>0.90188733611871497</v>
      </c>
      <c r="K66" s="12">
        <f t="array" ref="K66">INDEX('Back data'!$A$320:$AW$320,,MAX(IF('Back data'!$A$320:$AW$320&lt;&gt;"",COLUMN('Back data'!$A$320:$AW$320)))-K$6)/K65</f>
        <v>0.91151259396017414</v>
      </c>
      <c r="L66" s="12">
        <f t="array" ref="L66">INDEX('Back data'!$A$320:$AW$320,,MAX(IF('Back data'!$A$320:$AW$320&lt;&gt;"",COLUMN('Back data'!$A$320:$AW$320)))-L$6)/L65</f>
        <v>0.93608023199613333</v>
      </c>
      <c r="M66" s="12">
        <f t="array" ref="M66">INDEX('Back data'!$A$320:$AW$320,,MAX(IF('Back data'!$A$320:$AW$320&lt;&gt;"",COLUMN('Back data'!$A$320:$AW$320)))-M$6)/M65</f>
        <v>0.90540210217550732</v>
      </c>
      <c r="N66" s="12">
        <f t="array" ref="N66">INDEX('Back data'!$A$320:$AW$320,,MAX(IF('Back data'!$A$320:$AW$320&lt;&gt;"",COLUMN('Back data'!$A$320:$AW$320)))-N$6)/N65</f>
        <v>0.89455946076071247</v>
      </c>
      <c r="O66" s="12">
        <f t="array" ref="O66">INDEX('Back data'!$A$320:$AW$320,,MAX(IF('Back data'!$A$320:$AW$320&lt;&gt;"",COLUMN('Back data'!$A$320:$AW$320)))-O$6)/O65</f>
        <v>0.89541806885840025</v>
      </c>
      <c r="P66" s="12">
        <f t="array" ref="P66">INDEX('Back data'!$A$320:$AW$320,,MAX(IF('Back data'!$A$320:$AW$320&lt;&gt;"",COLUMN('Back data'!$A$320:$AW$320)))-P$6)/P65</f>
        <v>0.91247628083491461</v>
      </c>
    </row>
    <row r="67" spans="1:18" x14ac:dyDescent="0.25">
      <c r="A67" s="35" t="s">
        <v>74</v>
      </c>
      <c r="B67" s="29" t="s">
        <v>40</v>
      </c>
      <c r="C67" s="11" t="s">
        <v>71</v>
      </c>
      <c r="D67" s="12">
        <f t="array" ref="D67">+INDEX('Back data'!$A$321:$AW$321,,MAX(IF('Back data'!$A$321:$AW$321&lt;&gt;"",COLUMN('Back data'!$A$321:$AW$321)))-D$6)/D65</f>
        <v>3.9099345808610991E-2</v>
      </c>
      <c r="E67" s="12">
        <f t="array" ref="E67">+INDEX('Back data'!$A$321:$AW$321,,MAX(IF('Back data'!$A$321:$AW$321&lt;&gt;"",COLUMN('Back data'!$A$321:$AW$321)))-E$6)/E65</f>
        <v>5.8280978478812993E-2</v>
      </c>
      <c r="F67" s="12">
        <f t="array" ref="F67">+INDEX('Back data'!$A$321:$AW$321,,MAX(IF('Back data'!$A$321:$AW$321&lt;&gt;"",COLUMN('Back data'!$A$321:$AW$321)))-F$6)/F65</f>
        <v>4.4640396803527146E-2</v>
      </c>
      <c r="G67" s="12">
        <f t="array" ref="G67">+INDEX('Back data'!$A$321:$AW$321,,MAX(IF('Back data'!$A$321:$AW$321&lt;&gt;"",COLUMN('Back data'!$A$321:$AW$321)))-G$6)/G65</f>
        <v>5.6474874753301957E-2</v>
      </c>
      <c r="H67" s="12">
        <f t="array" ref="H67">+INDEX('Back data'!$A$321:$AW$321,,MAX(IF('Back data'!$A$321:$AW$321&lt;&gt;"",COLUMN('Back data'!$A$321:$AW$321)))-H$6)/H65</f>
        <v>7.55984880302394E-2</v>
      </c>
      <c r="I67" s="12">
        <f t="array" ref="I67">+INDEX('Back data'!$A$321:$AW$321,,MAX(IF('Back data'!$A$321:$AW$321&lt;&gt;"",COLUMN('Back data'!$A$321:$AW$321)))-I$6)/I65</f>
        <v>3.7741123846798993E-2</v>
      </c>
      <c r="J67" s="12">
        <f t="array" ref="J67">+INDEX('Back data'!$A$321:$AW$321,,MAX(IF('Back data'!$A$321:$AW$321&lt;&gt;"",COLUMN('Back data'!$A$321:$AW$321)))-J$6)/J65</f>
        <v>9.8112663881285117E-2</v>
      </c>
      <c r="K67" s="12">
        <f t="array" ref="K67">+INDEX('Back data'!$A$321:$AW$321,,MAX(IF('Back data'!$A$321:$AW$321&lt;&gt;"",COLUMN('Back data'!$A$321:$AW$321)))-K$6)/K65</f>
        <v>8.8487406039825925E-2</v>
      </c>
      <c r="L67" s="12">
        <f t="array" ref="L67">+INDEX('Back data'!$A$321:$AW$321,,MAX(IF('Back data'!$A$321:$AW$321&lt;&gt;"",COLUMN('Back data'!$A$321:$AW$321)))-L$6)/L65</f>
        <v>6.3919768003866603E-2</v>
      </c>
      <c r="M67" s="12">
        <f t="array" ref="M67">+INDEX('Back data'!$A$321:$AW$321,,MAX(IF('Back data'!$A$321:$AW$321&lt;&gt;"",COLUMN('Back data'!$A$321:$AW$321)))-M$6)/M65</f>
        <v>9.4597897824492794E-2</v>
      </c>
      <c r="N67" s="12">
        <f t="array" ref="N67">+INDEX('Back data'!$A$321:$AW$321,,MAX(IF('Back data'!$A$321:$AW$321&lt;&gt;"",COLUMN('Back data'!$A$321:$AW$321)))-N$6)/N65</f>
        <v>0.10544053923928744</v>
      </c>
      <c r="O67" s="12">
        <f t="array" ref="O67">+INDEX('Back data'!$A$321:$AW$321,,MAX(IF('Back data'!$A$321:$AW$321&lt;&gt;"",COLUMN('Back data'!$A$321:$AW$321)))-O$6)/O65</f>
        <v>0.10458193114159979</v>
      </c>
      <c r="P67" s="12">
        <f t="array" ref="P67">+INDEX('Back data'!$A$321:$AW$321,,MAX(IF('Back data'!$A$321:$AW$321&lt;&gt;"",COLUMN('Back data'!$A$321:$AW$321)))-P$6)/P65</f>
        <v>8.752371916508539E-2</v>
      </c>
      <c r="R67" s="60"/>
    </row>
    <row r="68" spans="1:18" x14ac:dyDescent="0.25">
      <c r="A68" s="32"/>
      <c r="B68" s="29"/>
      <c r="C68" s="33"/>
      <c r="D68" s="34"/>
      <c r="E68" s="34"/>
      <c r="F68" s="34"/>
      <c r="G68" s="34"/>
      <c r="H68" s="34"/>
      <c r="I68" s="34"/>
      <c r="J68" s="34"/>
      <c r="K68" s="34"/>
      <c r="L68" s="34"/>
      <c r="M68" s="34"/>
      <c r="N68" s="34"/>
      <c r="O68" s="34"/>
      <c r="P68" s="34"/>
    </row>
    <row r="69" spans="1:18" x14ac:dyDescent="0.25">
      <c r="A69" s="32"/>
      <c r="B69" s="29"/>
      <c r="C69" s="33"/>
      <c r="D69" s="34"/>
      <c r="E69" s="34"/>
      <c r="F69" s="34"/>
      <c r="G69" s="34"/>
      <c r="H69" s="34"/>
      <c r="I69" s="34"/>
      <c r="J69" s="34"/>
      <c r="K69" s="34"/>
      <c r="L69" s="34"/>
      <c r="M69" s="34"/>
      <c r="N69" s="34"/>
      <c r="O69" s="34"/>
      <c r="P69" s="34"/>
    </row>
    <row r="70" spans="1:18" x14ac:dyDescent="0.25">
      <c r="A70" s="32"/>
      <c r="B70" s="29"/>
      <c r="C70" s="33"/>
      <c r="D70" s="34"/>
      <c r="E70" s="34"/>
      <c r="F70" s="34"/>
      <c r="G70" s="34"/>
      <c r="H70" s="34"/>
      <c r="I70" s="34"/>
      <c r="J70" s="34"/>
      <c r="K70" s="34"/>
      <c r="L70" s="34"/>
      <c r="M70" s="34"/>
      <c r="N70" s="34"/>
      <c r="O70" s="34"/>
      <c r="P70" s="34"/>
    </row>
    <row r="71" spans="1:18" x14ac:dyDescent="0.25">
      <c r="A71" s="32"/>
      <c r="B71" s="29"/>
      <c r="C71" s="33"/>
      <c r="D71" s="34"/>
      <c r="E71" s="34"/>
      <c r="F71" s="34"/>
      <c r="G71" s="34"/>
      <c r="H71" s="34"/>
      <c r="I71" s="34"/>
      <c r="J71" s="34"/>
      <c r="K71" s="34"/>
      <c r="L71" s="34"/>
      <c r="M71" s="34"/>
      <c r="N71" s="34"/>
      <c r="O71" s="34"/>
      <c r="P71" s="34"/>
    </row>
    <row r="72" spans="1:18" x14ac:dyDescent="0.25">
      <c r="A72" s="32"/>
      <c r="B72" s="29"/>
      <c r="C72" s="33"/>
      <c r="D72" s="34"/>
      <c r="E72" s="34"/>
      <c r="F72" s="34"/>
      <c r="G72" s="34"/>
      <c r="H72" s="34"/>
      <c r="I72" s="34"/>
      <c r="J72" s="34"/>
      <c r="K72" s="34"/>
      <c r="L72" s="34"/>
      <c r="M72" s="34"/>
      <c r="N72" s="34"/>
      <c r="O72" s="34"/>
      <c r="P72" s="34"/>
    </row>
    <row r="73" spans="1:18" x14ac:dyDescent="0.25">
      <c r="A73" s="7"/>
      <c r="B73" s="8"/>
      <c r="C73" s="9" t="s">
        <v>68</v>
      </c>
      <c r="D73" s="10">
        <f t="array" ref="D73">INDEX('Back data'!$A$181:$AW$181,,MAX(IF('Back data'!$A$181:$AW$181&lt;&gt;"",COLUMN('Back data'!$A$181:$AW$181)))-D$6)+INDEX('Back data'!$A$182:$AW$182,,MAX(IF('Back data'!$A$182:$AW$182&lt;&gt;"",COLUMN('Back data'!$A$182:$AW$182)))-D$6)</f>
        <v>74.930000000000007</v>
      </c>
      <c r="E73" s="10">
        <f t="array" ref="E73">INDEX('Back data'!$A$181:$AW$181,,MAX(IF('Back data'!$A$181:$AW$181&lt;&gt;"",COLUMN('Back data'!$A$181:$AW$181)))-E$6)+INDEX('Back data'!$A$182:$AW$182,,MAX(IF('Back data'!$A$182:$AW$182&lt;&gt;"",COLUMN('Back data'!$A$182:$AW$182)))-E$6)</f>
        <v>74.210000000000008</v>
      </c>
      <c r="F73" s="10">
        <f t="array" ref="F73">INDEX('Back data'!$A$181:$AW$181,,MAX(IF('Back data'!$A$181:$AW$181&lt;&gt;"",COLUMN('Back data'!$A$181:$AW$181)))-F$6)+INDEX('Back data'!$A$182:$AW$182,,MAX(IF('Back data'!$A$182:$AW$182&lt;&gt;"",COLUMN('Back data'!$A$182:$AW$182)))-F$6)</f>
        <v>73.790000000000006</v>
      </c>
      <c r="G73" s="10">
        <f t="array" ref="G73">INDEX('Back data'!$A$181:$AW$181,,MAX(IF('Back data'!$A$181:$AW$181&lt;&gt;"",COLUMN('Back data'!$A$181:$AW$181)))-G$6)+INDEX('Back data'!$A$182:$AW$182,,MAX(IF('Back data'!$A$182:$AW$182&lt;&gt;"",COLUMN('Back data'!$A$182:$AW$182)))-G$6)</f>
        <v>73.25</v>
      </c>
      <c r="H73" s="10">
        <f t="array" ref="H73">INDEX('Back data'!$A$181:$AW$181,,MAX(IF('Back data'!$A$181:$AW$181&lt;&gt;"",COLUMN('Back data'!$A$181:$AW$181)))-H$6)+INDEX('Back data'!$A$182:$AW$182,,MAX(IF('Back data'!$A$182:$AW$182&lt;&gt;"",COLUMN('Back data'!$A$182:$AW$182)))-H$6)</f>
        <v>72.300000000000011</v>
      </c>
      <c r="I73" s="10">
        <f t="array" ref="I73">INDEX('Back data'!$A$181:$AW$181,,MAX(IF('Back data'!$A$181:$AW$181&lt;&gt;"",COLUMN('Back data'!$A$181:$AW$181)))-I$6)+INDEX('Back data'!$A$182:$AW$182,,MAX(IF('Back data'!$A$182:$AW$182&lt;&gt;"",COLUMN('Back data'!$A$182:$AW$182)))-I$6)</f>
        <v>74.010000000000005</v>
      </c>
      <c r="J73" s="10">
        <f t="array" ref="J73">INDEX('Back data'!$A$181:$AW$181,,MAX(IF('Back data'!$A$181:$AW$181&lt;&gt;"",COLUMN('Back data'!$A$181:$AW$181)))-J$6)+INDEX('Back data'!$A$182:$AW$182,,MAX(IF('Back data'!$A$182:$AW$182&lt;&gt;"",COLUMN('Back data'!$A$182:$AW$182)))-J$6)</f>
        <v>73.680000000000007</v>
      </c>
      <c r="K73" s="10">
        <f t="array" ref="K73">INDEX('Back data'!$A$181:$AW$181,,MAX(IF('Back data'!$A$181:$AW$181&lt;&gt;"",COLUMN('Back data'!$A$181:$AW$181)))-K$6)+INDEX('Back data'!$A$182:$AW$182,,MAX(IF('Back data'!$A$182:$AW$182&lt;&gt;"",COLUMN('Back data'!$A$182:$AW$182)))-K$6)</f>
        <v>76.88</v>
      </c>
      <c r="L73" s="10">
        <f t="array" ref="L73">INDEX('Back data'!$A$181:$AW$181,,MAX(IF('Back data'!$A$181:$AW$181&lt;&gt;"",COLUMN('Back data'!$A$181:$AW$181)))-L$6)+INDEX('Back data'!$A$182:$AW$182,,MAX(IF('Back data'!$A$182:$AW$182&lt;&gt;"",COLUMN('Back data'!$A$182:$AW$182)))-L$6)</f>
        <v>80.23</v>
      </c>
      <c r="M73" s="10">
        <f t="array" ref="M73">INDEX('Back data'!$A$181:$AW$181,,MAX(IF('Back data'!$A$181:$AW$181&lt;&gt;"",COLUMN('Back data'!$A$181:$AW$181)))-M$6)+INDEX('Back data'!$A$182:$AW$182,,MAX(IF('Back data'!$A$182:$AW$182&lt;&gt;"",COLUMN('Back data'!$A$182:$AW$182)))-M$6)</f>
        <v>83.17</v>
      </c>
      <c r="N73" s="10">
        <f t="array" ref="N73">INDEX('Back data'!$A$181:$AW$181,,MAX(IF('Back data'!$A$181:$AW$181&lt;&gt;"",COLUMN('Back data'!$A$181:$AW$181)))-N$6)+INDEX('Back data'!$A$182:$AW$182,,MAX(IF('Back data'!$A$182:$AW$182&lt;&gt;"",COLUMN('Back data'!$A$182:$AW$182)))-N$6)</f>
        <v>85.31</v>
      </c>
      <c r="O73" s="10">
        <f t="array" ref="O73">INDEX('Back data'!$A$181:$AW$181,,MAX(IF('Back data'!$A$181:$AW$181&lt;&gt;"",COLUMN('Back data'!$A$181:$AW$181)))-O$6)+INDEX('Back data'!$A$182:$AW$182,,MAX(IF('Back data'!$A$182:$AW$182&lt;&gt;"",COLUMN('Back data'!$A$182:$AW$182)))-O$6)</f>
        <v>82.52000000000001</v>
      </c>
      <c r="P73" s="10">
        <f t="array" ref="P73">INDEX('Back data'!$A$181:$AW$181,,MAX(IF('Back data'!$A$181:$AW$181&lt;&gt;"",COLUMN('Back data'!$A$181:$AW$181)))-P$6)+INDEX('Back data'!$A$182:$AW$182,,MAX(IF('Back data'!$A$182:$AW$182&lt;&gt;"",COLUMN('Back data'!$A$182:$AW$182)))-P$6)</f>
        <v>83.36</v>
      </c>
    </row>
    <row r="74" spans="1:18" x14ac:dyDescent="0.25">
      <c r="A74" s="37" t="s">
        <v>77</v>
      </c>
      <c r="B74" s="38" t="s">
        <v>75</v>
      </c>
      <c r="C74" s="11" t="s">
        <v>70</v>
      </c>
      <c r="D74" s="12">
        <f t="array" ref="D74">INDEX('Back data'!$A$181:$AW$181,,MAX(IF('Back data'!$A$181:$AW$181&lt;&gt;"",COLUMN('Back data'!$A$181:$AW$181)))-D$6)/D73</f>
        <v>0.93393834245295604</v>
      </c>
      <c r="E74" s="12">
        <f t="array" ref="E74">INDEX('Back data'!$A$181:$AW$181,,MAX(IF('Back data'!$A$181:$AW$181&lt;&gt;"",COLUMN('Back data'!$A$181:$AW$181)))-E$6)/E73</f>
        <v>0.94299959574181369</v>
      </c>
      <c r="F74" s="12">
        <f t="array" ref="F74">INDEX('Back data'!$A$181:$AW$181,,MAX(IF('Back data'!$A$181:$AW$181&lt;&gt;"",COLUMN('Back data'!$A$181:$AW$181)))-F$6)/F73</f>
        <v>0.9539232958395446</v>
      </c>
      <c r="G74" s="12">
        <f t="array" ref="G74">INDEX('Back data'!$A$181:$AW$181,,MAX(IF('Back data'!$A$181:$AW$181&lt;&gt;"",COLUMN('Back data'!$A$181:$AW$181)))-G$6)/G73</f>
        <v>0.92723549488054613</v>
      </c>
      <c r="H74" s="12">
        <f t="array" ref="H74">INDEX('Back data'!$A$181:$AW$181,,MAX(IF('Back data'!$A$181:$AW$181&lt;&gt;"",COLUMN('Back data'!$A$181:$AW$181)))-H$6)/H73</f>
        <v>0.91535269709543565</v>
      </c>
      <c r="I74" s="12">
        <f t="array" ref="I74">INDEX('Back data'!$A$181:$AW$181,,MAX(IF('Back data'!$A$181:$AW$181&lt;&gt;"",COLUMN('Back data'!$A$181:$AW$181)))-I$6)/I73</f>
        <v>0.93244156195108774</v>
      </c>
      <c r="J74" s="12">
        <f t="array" ref="J74">INDEX('Back data'!$A$181:$AW$181,,MAX(IF('Back data'!$A$181:$AW$181&lt;&gt;"",COLUMN('Back data'!$A$181:$AW$181)))-J$6)/J73</f>
        <v>0.97095548317046687</v>
      </c>
      <c r="K74" s="12">
        <f t="array" ref="K74">INDEX('Back data'!$A$181:$AW$181,,MAX(IF('Back data'!$A$181:$AW$181&lt;&gt;"",COLUMN('Back data'!$A$181:$AW$181)))-K$6)/K73</f>
        <v>0.92117585848074923</v>
      </c>
      <c r="L74" s="12">
        <f t="array" ref="L74">INDEX('Back data'!$A$181:$AW$181,,MAX(IF('Back data'!$A$181:$AW$181&lt;&gt;"",COLUMN('Back data'!$A$181:$AW$181)))-L$6)/L73</f>
        <v>0.92932818147825003</v>
      </c>
      <c r="M74" s="12">
        <f t="array" ref="M74">INDEX('Back data'!$A$181:$AW$181,,MAX(IF('Back data'!$A$181:$AW$181&lt;&gt;"",COLUMN('Back data'!$A$181:$AW$181)))-M$6)/M73</f>
        <v>0.93194661536611767</v>
      </c>
      <c r="N74" s="12">
        <f t="array" ref="N74">INDEX('Back data'!$A$181:$AW$181,,MAX(IF('Back data'!$A$181:$AW$181&lt;&gt;"",COLUMN('Back data'!$A$181:$AW$181)))-N$6)/N73</f>
        <v>0.91466416598288591</v>
      </c>
      <c r="O74" s="12">
        <f t="array" ref="O74">INDEX('Back data'!$A$181:$AW$181,,MAX(IF('Back data'!$A$181:$AW$181&lt;&gt;"",COLUMN('Back data'!$A$181:$AW$181)))-O$6)/O73</f>
        <v>0.91638390693165284</v>
      </c>
      <c r="P74" s="12">
        <f t="array" ref="P74">INDEX('Back data'!$A$181:$AW$181,,MAX(IF('Back data'!$A$181:$AW$181&lt;&gt;"",COLUMN('Back data'!$A$181:$AW$181)))-P$6)/P73</f>
        <v>0.94025911708253351</v>
      </c>
    </row>
    <row r="75" spans="1:18" x14ac:dyDescent="0.25">
      <c r="A75" s="37" t="s">
        <v>77</v>
      </c>
      <c r="B75" s="38" t="s">
        <v>76</v>
      </c>
      <c r="C75" s="11" t="s">
        <v>71</v>
      </c>
      <c r="D75" s="12">
        <f t="array" ref="D75">INDEX('Back data'!$A$182:$AW$182,,MAX(IF('Back data'!$A$182:$AW$182&lt;&gt;"",COLUMN('Back data'!$A$182:$AW$182)))-D$6)/D73</f>
        <v>6.6061657547043906E-2</v>
      </c>
      <c r="E75" s="12">
        <f t="array" ref="E75">INDEX('Back data'!$A$182:$AW$182,,MAX(IF('Back data'!$A$182:$AW$182&lt;&gt;"",COLUMN('Back data'!$A$182:$AW$182)))-E$6)/E73</f>
        <v>5.7000404258186227E-2</v>
      </c>
      <c r="F75" s="12">
        <f t="array" ref="F75">INDEX('Back data'!$A$182:$AW$182,,MAX(IF('Back data'!$A$182:$AW$182&lt;&gt;"",COLUMN('Back data'!$A$182:$AW$182)))-F$6)/F73</f>
        <v>4.607670416045534E-2</v>
      </c>
      <c r="G75" s="12">
        <f t="array" ref="G75">INDEX('Back data'!$A$182:$AW$182,,MAX(IF('Back data'!$A$182:$AW$182&lt;&gt;"",COLUMN('Back data'!$A$182:$AW$182)))-G$6)/G73</f>
        <v>7.2764505119453926E-2</v>
      </c>
      <c r="H75" s="12">
        <f t="array" ref="H75">INDEX('Back data'!$A$182:$AW$182,,MAX(IF('Back data'!$A$182:$AW$182&lt;&gt;"",COLUMN('Back data'!$A$182:$AW$182)))-H$6)/H73</f>
        <v>8.4647302904564306E-2</v>
      </c>
      <c r="I75" s="12">
        <f t="array" ref="I75">INDEX('Back data'!$A$182:$AW$182,,MAX(IF('Back data'!$A$182:$AW$182&lt;&gt;"",COLUMN('Back data'!$A$182:$AW$182)))-I$6)/I73</f>
        <v>6.7558438048912303E-2</v>
      </c>
      <c r="J75" s="12">
        <f t="array" ref="J75">INDEX('Back data'!$A$182:$AW$182,,MAX(IF('Back data'!$A$182:$AW$182&lt;&gt;"",COLUMN('Back data'!$A$182:$AW$182)))-J$6)/J73</f>
        <v>2.9044516829533115E-2</v>
      </c>
      <c r="K75" s="12">
        <f t="array" ref="K75">INDEX('Back data'!$A$182:$AW$182,,MAX(IF('Back data'!$A$182:$AW$182&lt;&gt;"",COLUMN('Back data'!$A$182:$AW$182)))-K$6)/K73</f>
        <v>7.8824141519250782E-2</v>
      </c>
      <c r="L75" s="12">
        <f t="array" ref="L75">INDEX('Back data'!$A$182:$AW$182,,MAX(IF('Back data'!$A$182:$AW$182&lt;&gt;"",COLUMN('Back data'!$A$182:$AW$182)))-L$6)/L73</f>
        <v>7.067181852174996E-2</v>
      </c>
      <c r="M75" s="12">
        <f t="array" ref="M75">INDEX('Back data'!$A$182:$AW$182,,MAX(IF('Back data'!$A$182:$AW$182&lt;&gt;"",COLUMN('Back data'!$A$182:$AW$182)))-M$6)/M73</f>
        <v>6.8053384633882413E-2</v>
      </c>
      <c r="N75" s="12">
        <f t="array" ref="N75">INDEX('Back data'!$A$182:$AW$182,,MAX(IF('Back data'!$A$182:$AW$182&lt;&gt;"",COLUMN('Back data'!$A$182:$AW$182)))-N$6)/N73</f>
        <v>8.5335834017114059E-2</v>
      </c>
      <c r="O75" s="12">
        <f t="array" ref="O75">INDEX('Back data'!$A$182:$AW$182,,MAX(IF('Back data'!$A$182:$AW$182&lt;&gt;"",COLUMN('Back data'!$A$182:$AW$182)))-O$6)/O73</f>
        <v>8.3616093068347067E-2</v>
      </c>
      <c r="P75" s="12">
        <f t="array" ref="P75">INDEX('Back data'!$A$182:$AW$182,,MAX(IF('Back data'!$A$182:$AW$182&lt;&gt;"",COLUMN('Back data'!$A$182:$AW$182)))-P$6)/P73</f>
        <v>5.9740882917466417E-2</v>
      </c>
      <c r="R75" s="60"/>
    </row>
    <row r="76" spans="1:18" x14ac:dyDescent="0.25">
      <c r="B76" s="28"/>
    </row>
    <row r="77" spans="1:18" x14ac:dyDescent="0.25">
      <c r="B77" s="28"/>
    </row>
    <row r="78" spans="1:18" x14ac:dyDescent="0.25">
      <c r="B78" s="28"/>
      <c r="C78" s="9" t="s">
        <v>68</v>
      </c>
      <c r="D78" s="10">
        <f t="array" ref="D78">INDEX('Back data'!$A$187:$AW$187,,MAX(IF('Back data'!$A$187:$AW$187&lt;&gt;"",COLUMN('Back data'!$A$187:$AW$187)))-D$6)+INDEX('Back data'!$A$188:$AW$188,,MAX(IF('Back data'!$A$188:$AW$188&lt;&gt;"",COLUMN('Back data'!$A$188:$AW$188)))-D$6)</f>
        <v>75.08</v>
      </c>
      <c r="E78" s="10">
        <f t="array" ref="E78">INDEX('Back data'!$A$187:$AW$187,,MAX(IF('Back data'!$A$187:$AW$187&lt;&gt;"",COLUMN('Back data'!$A$187:$AW$187)))-E$6)+INDEX('Back data'!$A$188:$AW$188,,MAX(IF('Back data'!$A$188:$AW$188&lt;&gt;"",COLUMN('Back data'!$A$188:$AW$188)))-E$6)</f>
        <v>75.13</v>
      </c>
      <c r="F78" s="10">
        <f t="array" ref="F78">INDEX('Back data'!$A$187:$AW$187,,MAX(IF('Back data'!$A$187:$AW$187&lt;&gt;"",COLUMN('Back data'!$A$187:$AW$187)))-F$6)+INDEX('Back data'!$A$188:$AW$188,,MAX(IF('Back data'!$A$188:$AW$188&lt;&gt;"",COLUMN('Back data'!$A$188:$AW$188)))-F$6)</f>
        <v>74.62</v>
      </c>
      <c r="G78" s="10">
        <f t="array" ref="G78">INDEX('Back data'!$A$187:$AW$187,,MAX(IF('Back data'!$A$187:$AW$187&lt;&gt;"",COLUMN('Back data'!$A$187:$AW$187)))-G$6)+INDEX('Back data'!$A$188:$AW$188,,MAX(IF('Back data'!$A$188:$AW$188&lt;&gt;"",COLUMN('Back data'!$A$188:$AW$188)))-G$6)</f>
        <v>71.599999999999994</v>
      </c>
      <c r="H78" s="10">
        <f t="array" ref="H78">INDEX('Back data'!$A$187:$AW$187,,MAX(IF('Back data'!$A$187:$AW$187&lt;&gt;"",COLUMN('Back data'!$A$187:$AW$187)))-H$6)+INDEX('Back data'!$A$188:$AW$188,,MAX(IF('Back data'!$A$188:$AW$188&lt;&gt;"",COLUMN('Back data'!$A$188:$AW$188)))-H$6)</f>
        <v>74.42</v>
      </c>
      <c r="I78" s="10">
        <f t="array" ref="I78">INDEX('Back data'!$A$187:$AW$187,,MAX(IF('Back data'!$A$187:$AW$187&lt;&gt;"",COLUMN('Back data'!$A$187:$AW$187)))-I$6)+INDEX('Back data'!$A$188:$AW$188,,MAX(IF('Back data'!$A$188:$AW$188&lt;&gt;"",COLUMN('Back data'!$A$188:$AW$188)))-I$6)</f>
        <v>72.73</v>
      </c>
      <c r="J78" s="10">
        <f t="array" ref="J78">INDEX('Back data'!$A$187:$AW$187,,MAX(IF('Back data'!$A$187:$AW$187&lt;&gt;"",COLUMN('Back data'!$A$187:$AW$187)))-J$6)+INDEX('Back data'!$A$188:$AW$188,,MAX(IF('Back data'!$A$188:$AW$188&lt;&gt;"",COLUMN('Back data'!$A$188:$AW$188)))-J$6)</f>
        <v>71.260000000000005</v>
      </c>
      <c r="K78" s="10">
        <f t="array" ref="K78">INDEX('Back data'!$A$187:$AW$187,,MAX(IF('Back data'!$A$187:$AW$187&lt;&gt;"",COLUMN('Back data'!$A$187:$AW$187)))-K$6)+INDEX('Back data'!$A$188:$AW$188,,MAX(IF('Back data'!$A$188:$AW$188&lt;&gt;"",COLUMN('Back data'!$A$188:$AW$188)))-K$6)</f>
        <v>73.56</v>
      </c>
      <c r="L78" s="10">
        <f t="array" ref="L78">INDEX('Back data'!$A$187:$AW$187,,MAX(IF('Back data'!$A$187:$AW$187&lt;&gt;"",COLUMN('Back data'!$A$187:$AW$187)))-L$6)+INDEX('Back data'!$A$188:$AW$188,,MAX(IF('Back data'!$A$188:$AW$188&lt;&gt;"",COLUMN('Back data'!$A$188:$AW$188)))-L$6)</f>
        <v>76.81</v>
      </c>
      <c r="M78" s="10">
        <f t="array" ref="M78">INDEX('Back data'!$A$187:$AW$187,,MAX(IF('Back data'!$A$187:$AW$187&lt;&gt;"",COLUMN('Back data'!$A$187:$AW$187)))-M$6)+INDEX('Back data'!$A$188:$AW$188,,MAX(IF('Back data'!$A$188:$AW$188&lt;&gt;"",COLUMN('Back data'!$A$188:$AW$188)))-M$6)</f>
        <v>76.25</v>
      </c>
      <c r="N78" s="10">
        <f t="array" ref="N78">INDEX('Back data'!$A$187:$AW$187,,MAX(IF('Back data'!$A$187:$AW$187&lt;&gt;"",COLUMN('Back data'!$A$187:$AW$187)))-N$6)+INDEX('Back data'!$A$188:$AW$188,,MAX(IF('Back data'!$A$188:$AW$188&lt;&gt;"",COLUMN('Back data'!$A$188:$AW$188)))-N$6)</f>
        <v>85.75</v>
      </c>
      <c r="O78" s="10">
        <f t="array" ref="O78">INDEX('Back data'!$A$187:$AW$187,,MAX(IF('Back data'!$A$187:$AW$187&lt;&gt;"",COLUMN('Back data'!$A$187:$AW$187)))-O$6)+INDEX('Back data'!$A$188:$AW$188,,MAX(IF('Back data'!$A$188:$AW$188&lt;&gt;"",COLUMN('Back data'!$A$188:$AW$188)))-O$6)</f>
        <v>78.47</v>
      </c>
      <c r="P78" s="10">
        <f t="array" ref="P78">INDEX('Back data'!$A$187:$AW$187,,MAX(IF('Back data'!$A$187:$AW$187&lt;&gt;"",COLUMN('Back data'!$A$187:$AW$187)))-P$6)+INDEX('Back data'!$A$188:$AW$188,,MAX(IF('Back data'!$A$188:$AW$188&lt;&gt;"",COLUMN('Back data'!$A$188:$AW$188)))-P$6)</f>
        <v>81.69</v>
      </c>
    </row>
    <row r="79" spans="1:18" x14ac:dyDescent="0.25">
      <c r="A79" s="37" t="s">
        <v>77</v>
      </c>
      <c r="B79" s="39" t="s">
        <v>72</v>
      </c>
      <c r="C79" s="11" t="s">
        <v>70</v>
      </c>
      <c r="D79" s="12">
        <f t="array" ref="D79">INDEX('Back data'!$A$187:$AW$187,,MAX(IF('Back data'!$A$187:$AW$187&lt;&gt;"",COLUMN('Back data'!$A$187:$AW$187)))-D$6)/D78</f>
        <v>0.80474160895045288</v>
      </c>
      <c r="E79" s="12">
        <f t="array" ref="E79">INDEX('Back data'!$A$187:$AW$187,,MAX(IF('Back data'!$A$187:$AW$187&lt;&gt;"",COLUMN('Back data'!$A$187:$AW$187)))-E$6)/E78</f>
        <v>0.82643418075336095</v>
      </c>
      <c r="F79" s="12">
        <f t="array" ref="F79">INDEX('Back data'!$A$187:$AW$187,,MAX(IF('Back data'!$A$187:$AW$187&lt;&gt;"",COLUMN('Back data'!$A$187:$AW$187)))-F$6)/F78</f>
        <v>0.81358885017421601</v>
      </c>
      <c r="G79" s="12">
        <f t="array" ref="G79">INDEX('Back data'!$A$187:$AW$187,,MAX(IF('Back data'!$A$187:$AW$187&lt;&gt;"",COLUMN('Back data'!$A$187:$AW$187)))-G$6)/G78</f>
        <v>0.81256983240223468</v>
      </c>
      <c r="H79" s="12">
        <f t="array" ref="H79">INDEX('Back data'!$A$187:$AW$187,,MAX(IF('Back data'!$A$187:$AW$187&lt;&gt;"",COLUMN('Back data'!$A$187:$AW$187)))-H$6)/H78</f>
        <v>0.7549045955388336</v>
      </c>
      <c r="I79" s="12">
        <f t="array" ref="I79">INDEX('Back data'!$A$187:$AW$187,,MAX(IF('Back data'!$A$187:$AW$187&lt;&gt;"",COLUMN('Back data'!$A$187:$AW$187)))-I$6)/I78</f>
        <v>0.83528117695586412</v>
      </c>
      <c r="J79" s="12">
        <f t="array" ref="J79">INDEX('Back data'!$A$187:$AW$187,,MAX(IF('Back data'!$A$187:$AW$187&lt;&gt;"",COLUMN('Back data'!$A$187:$AW$187)))-J$6)/J78</f>
        <v>0.89699691271400506</v>
      </c>
      <c r="K79" s="12">
        <f t="array" ref="K79">INDEX('Back data'!$A$187:$AW$187,,MAX(IF('Back data'!$A$187:$AW$187&lt;&gt;"",COLUMN('Back data'!$A$187:$AW$187)))-K$6)/K78</f>
        <v>0.76400217509516044</v>
      </c>
      <c r="L79" s="12">
        <f t="array" ref="L79">INDEX('Back data'!$A$187:$AW$187,,MAX(IF('Back data'!$A$187:$AW$187&lt;&gt;"",COLUMN('Back data'!$A$187:$AW$187)))-L$6)/L78</f>
        <v>0.80744694701210784</v>
      </c>
      <c r="M79" s="12">
        <f t="array" ref="M79">INDEX('Back data'!$A$187:$AW$187,,MAX(IF('Back data'!$A$187:$AW$187&lt;&gt;"",COLUMN('Back data'!$A$187:$AW$187)))-M$6)/M78</f>
        <v>0.78859016393442627</v>
      </c>
      <c r="N79" s="12">
        <f t="array" ref="N79">INDEX('Back data'!$A$187:$AW$187,,MAX(IF('Back data'!$A$187:$AW$187&lt;&gt;"",COLUMN('Back data'!$A$187:$AW$187)))-N$6)/N78</f>
        <v>0.72827988338192429</v>
      </c>
      <c r="O79" s="12">
        <f t="array" ref="O79">INDEX('Back data'!$A$187:$AW$187,,MAX(IF('Back data'!$A$187:$AW$187&lt;&gt;"",COLUMN('Back data'!$A$187:$AW$187)))-O$6)/O78</f>
        <v>0.73034280616796232</v>
      </c>
      <c r="P79" s="12">
        <f t="array" ref="P79">INDEX('Back data'!$A$187:$AW$187,,MAX(IF('Back data'!$A$187:$AW$187&lt;&gt;"",COLUMN('Back data'!$A$187:$AW$187)))-P$6)/P78</f>
        <v>0.82311176398579988</v>
      </c>
    </row>
    <row r="80" spans="1:18" x14ac:dyDescent="0.25">
      <c r="A80" s="37" t="s">
        <v>77</v>
      </c>
      <c r="B80" s="39" t="s">
        <v>72</v>
      </c>
      <c r="C80" s="11" t="s">
        <v>71</v>
      </c>
      <c r="D80" s="12">
        <f t="array" ref="D80">INDEX('Back data'!$A$188:$AW$188,,MAX(IF('Back data'!$A$188:$AW$188&lt;&gt;"",COLUMN('Back data'!$A$188:$AW$188)))-D$6)/D78</f>
        <v>0.19525839104954715</v>
      </c>
      <c r="E80" s="12">
        <f t="array" ref="E80">INDEX('Back data'!$A$188:$AW$188,,MAX(IF('Back data'!$A$188:$AW$188&lt;&gt;"",COLUMN('Back data'!$A$188:$AW$188)))-E$6)/E78</f>
        <v>0.17356581924663916</v>
      </c>
      <c r="F80" s="12">
        <f t="array" ref="F80">INDEX('Back data'!$A$188:$AW$188,,MAX(IF('Back data'!$A$188:$AW$188&lt;&gt;"",COLUMN('Back data'!$A$188:$AW$188)))-F$6)/F78</f>
        <v>0.18641114982578397</v>
      </c>
      <c r="G80" s="12">
        <f t="array" ref="G80">INDEX('Back data'!$A$188:$AW$188,,MAX(IF('Back data'!$A$188:$AW$188&lt;&gt;"",COLUMN('Back data'!$A$188:$AW$188)))-G$6)/G78</f>
        <v>0.18743016759776537</v>
      </c>
      <c r="H80" s="12">
        <f t="array" ref="H80">INDEX('Back data'!$A$188:$AW$188,,MAX(IF('Back data'!$A$188:$AW$188&lt;&gt;"",COLUMN('Back data'!$A$188:$AW$188)))-H$6)/H78</f>
        <v>0.24509540446116632</v>
      </c>
      <c r="I80" s="12">
        <f t="array" ref="I80">INDEX('Back data'!$A$188:$AW$188,,MAX(IF('Back data'!$A$188:$AW$188&lt;&gt;"",COLUMN('Back data'!$A$188:$AW$188)))-I$6)/I78</f>
        <v>0.16471882304413585</v>
      </c>
      <c r="J80" s="12">
        <f t="array" ref="J80">INDEX('Back data'!$A$188:$AW$188,,MAX(IF('Back data'!$A$188:$AW$188&lt;&gt;"",COLUMN('Back data'!$A$188:$AW$188)))-J$6)/J78</f>
        <v>0.10300308728599494</v>
      </c>
      <c r="K80" s="12">
        <f t="array" ref="K80">INDEX('Back data'!$A$188:$AW$188,,MAX(IF('Back data'!$A$188:$AW$188&lt;&gt;"",COLUMN('Back data'!$A$188:$AW$188)))-K$6)/K78</f>
        <v>0.23599782490483956</v>
      </c>
      <c r="L80" s="12">
        <f t="array" ref="L80">INDEX('Back data'!$A$188:$AW$188,,MAX(IF('Back data'!$A$188:$AW$188&lt;&gt;"",COLUMN('Back data'!$A$188:$AW$188)))-L$6)/L78</f>
        <v>0.19255305298789219</v>
      </c>
      <c r="M80" s="12">
        <f t="array" ref="M80">INDEX('Back data'!$A$188:$AW$188,,MAX(IF('Back data'!$A$188:$AW$188&lt;&gt;"",COLUMN('Back data'!$A$188:$AW$188)))-M$6)/M78</f>
        <v>0.21140983606557379</v>
      </c>
      <c r="N80" s="12">
        <f t="array" ref="N80">INDEX('Back data'!$A$188:$AW$188,,MAX(IF('Back data'!$A$188:$AW$188&lt;&gt;"",COLUMN('Back data'!$A$188:$AW$188)))-N$6)/N78</f>
        <v>0.27172011661807582</v>
      </c>
      <c r="O80" s="12">
        <f t="array" ref="O80">INDEX('Back data'!$A$188:$AW$188,,MAX(IF('Back data'!$A$188:$AW$188&lt;&gt;"",COLUMN('Back data'!$A$188:$AW$188)))-O$6)/O78</f>
        <v>0.26965719383203773</v>
      </c>
      <c r="P80" s="12">
        <f t="array" ref="P80">INDEX('Back data'!$A$188:$AW$188,,MAX(IF('Back data'!$A$188:$AW$188&lt;&gt;"",COLUMN('Back data'!$A$188:$AW$188)))-P$6)/P78</f>
        <v>0.17688823601420003</v>
      </c>
      <c r="R80" s="60"/>
    </row>
    <row r="82" spans="1:18" x14ac:dyDescent="0.25">
      <c r="C82" s="13"/>
      <c r="D82" s="13"/>
    </row>
    <row r="83" spans="1:18" x14ac:dyDescent="0.25">
      <c r="C83" s="9" t="s">
        <v>68</v>
      </c>
      <c r="D83" s="10">
        <f t="array" ref="D83">INDEX('Back data'!$A$193:$AW$193,,MAX(IF('Back data'!$A$193:$AW$193&lt;&gt;"",COLUMN('Back data'!$A$193:$AW$193)))-D$6)+INDEX('Back data'!$A$194:$AW$194,,MAX(IF('Back data'!$A$194:$AW$194&lt;&gt;"",COLUMN('Back data'!$A$194:$AW$194)))-D$6)</f>
        <v>74</v>
      </c>
      <c r="E83" s="10">
        <f t="array" ref="E83">INDEX('Back data'!$A$193:$AW$193,,MAX(IF('Back data'!$A$193:$AW$193&lt;&gt;"",COLUMN('Back data'!$A$193:$AW$193)))-E$6)+INDEX('Back data'!$A$194:$AW$194,,MAX(IF('Back data'!$A$194:$AW$194&lt;&gt;"",COLUMN('Back data'!$A$194:$AW$194)))-E$6)</f>
        <v>73.259999999999991</v>
      </c>
      <c r="F83" s="10">
        <f t="array" ref="F83">INDEX('Back data'!$A$193:$AW$193,,MAX(IF('Back data'!$A$193:$AW$193&lt;&gt;"",COLUMN('Back data'!$A$193:$AW$193)))-F$6)+INDEX('Back data'!$A$194:$AW$194,,MAX(IF('Back data'!$A$194:$AW$194&lt;&gt;"",COLUMN('Back data'!$A$194:$AW$194)))-F$6)</f>
        <v>71.92</v>
      </c>
      <c r="G83" s="10">
        <f t="array" ref="G83">INDEX('Back data'!$A$193:$AW$193,,MAX(IF('Back data'!$A$193:$AW$193&lt;&gt;"",COLUMN('Back data'!$A$193:$AW$193)))-G$6)+INDEX('Back data'!$A$194:$AW$194,,MAX(IF('Back data'!$A$194:$AW$194&lt;&gt;"",COLUMN('Back data'!$A$194:$AW$194)))-G$6)</f>
        <v>71.58</v>
      </c>
      <c r="H83" s="10">
        <f t="array" ref="H83">INDEX('Back data'!$A$193:$AW$193,,MAX(IF('Back data'!$A$193:$AW$193&lt;&gt;"",COLUMN('Back data'!$A$193:$AW$193)))-H$6)+INDEX('Back data'!$A$194:$AW$194,,MAX(IF('Back data'!$A$194:$AW$194&lt;&gt;"",COLUMN('Back data'!$A$194:$AW$194)))-H$6)</f>
        <v>70.7</v>
      </c>
      <c r="I83" s="10">
        <f t="array" ref="I83">INDEX('Back data'!$A$193:$AW$193,,MAX(IF('Back data'!$A$193:$AW$193&lt;&gt;"",COLUMN('Back data'!$A$193:$AW$193)))-I$6)+INDEX('Back data'!$A$194:$AW$194,,MAX(IF('Back data'!$A$194:$AW$194&lt;&gt;"",COLUMN('Back data'!$A$194:$AW$194)))-I$6)</f>
        <v>73.38</v>
      </c>
      <c r="J83" s="10">
        <f t="array" ref="J83">INDEX('Back data'!$A$193:$AW$193,,MAX(IF('Back data'!$A$193:$AW$193&lt;&gt;"",COLUMN('Back data'!$A$193:$AW$193)))-J$6)+INDEX('Back data'!$A$194:$AW$194,,MAX(IF('Back data'!$A$194:$AW$194&lt;&gt;"",COLUMN('Back data'!$A$194:$AW$194)))-J$6)</f>
        <v>73.61</v>
      </c>
      <c r="K83" s="10">
        <f t="array" ref="K83">INDEX('Back data'!$A$193:$AW$193,,MAX(IF('Back data'!$A$193:$AW$193&lt;&gt;"",COLUMN('Back data'!$A$193:$AW$193)))-K$6)+INDEX('Back data'!$A$194:$AW$194,,MAX(IF('Back data'!$A$194:$AW$194&lt;&gt;"",COLUMN('Back data'!$A$194:$AW$194)))-K$6)</f>
        <v>76.459999999999994</v>
      </c>
      <c r="L83" s="10">
        <f t="array" ref="L83">INDEX('Back data'!$A$193:$AW$193,,MAX(IF('Back data'!$A$193:$AW$193&lt;&gt;"",COLUMN('Back data'!$A$193:$AW$193)))-L$6)+INDEX('Back data'!$A$194:$AW$194,,MAX(IF('Back data'!$A$194:$AW$194&lt;&gt;"",COLUMN('Back data'!$A$194:$AW$194)))-L$6)</f>
        <v>80.41</v>
      </c>
      <c r="M83" s="10">
        <f t="array" ref="M83">INDEX('Back data'!$A$193:$AW$193,,MAX(IF('Back data'!$A$193:$AW$193&lt;&gt;"",COLUMN('Back data'!$A$193:$AW$193)))-M$6)+INDEX('Back data'!$A$194:$AW$194,,MAX(IF('Back data'!$A$194:$AW$194&lt;&gt;"",COLUMN('Back data'!$A$194:$AW$194)))-M$6)</f>
        <v>84.52</v>
      </c>
      <c r="N83" s="10">
        <f t="array" ref="N83">INDEX('Back data'!$A$193:$AW$193,,MAX(IF('Back data'!$A$193:$AW$193&lt;&gt;"",COLUMN('Back data'!$A$193:$AW$193)))-N$6)+INDEX('Back data'!$A$194:$AW$194,,MAX(IF('Back data'!$A$194:$AW$194&lt;&gt;"",COLUMN('Back data'!$A$194:$AW$194)))-N$6)</f>
        <v>84.789999999999992</v>
      </c>
      <c r="O83" s="10">
        <f t="array" ref="O83">INDEX('Back data'!$A$193:$AW$193,,MAX(IF('Back data'!$A$193:$AW$193&lt;&gt;"",COLUMN('Back data'!$A$193:$AW$193)))-O$6)+INDEX('Back data'!$A$194:$AW$194,,MAX(IF('Back data'!$A$194:$AW$194&lt;&gt;"",COLUMN('Back data'!$A$194:$AW$194)))-O$6)</f>
        <v>82.52</v>
      </c>
      <c r="P83" s="10">
        <f t="array" ref="P83">INDEX('Back data'!$A$193:$AW$193,,MAX(IF('Back data'!$A$193:$AW$193&lt;&gt;"",COLUMN('Back data'!$A$193:$AW$193)))-P$6)+INDEX('Back data'!$A$194:$AW$194,,MAX(IF('Back data'!$A$194:$AW$194&lt;&gt;"",COLUMN('Back data'!$A$194:$AW$194)))-P$6)</f>
        <v>83.11</v>
      </c>
    </row>
    <row r="84" spans="1:18" x14ac:dyDescent="0.25">
      <c r="A84" s="37" t="s">
        <v>77</v>
      </c>
      <c r="B84" s="39" t="s">
        <v>73</v>
      </c>
      <c r="C84" s="11" t="s">
        <v>70</v>
      </c>
      <c r="D84" s="12">
        <f t="array" ref="D84">INDEX('Back data'!$A$193:$AW$193,,MAX(IF('Back data'!$A$193:$AW$193&lt;&gt;"",COLUMN('Back data'!$A$193:$AW$193)))-D$6)/D83</f>
        <v>0.98175675675675689</v>
      </c>
      <c r="E84" s="12">
        <f t="array" ref="E84">INDEX('Back data'!$A$193:$AW$193,,MAX(IF('Back data'!$A$193:$AW$193&lt;&gt;"",COLUMN('Back data'!$A$193:$AW$193)))-E$6)/E83</f>
        <v>0.98648648648648651</v>
      </c>
      <c r="F84" s="12">
        <f t="array" ref="F84">INDEX('Back data'!$A$193:$AW$193,,MAX(IF('Back data'!$A$193:$AW$193&lt;&gt;"",COLUMN('Back data'!$A$193:$AW$193)))-F$6)/F83</f>
        <v>0.99416017797552836</v>
      </c>
      <c r="G84" s="12">
        <f t="array" ref="G84">INDEX('Back data'!$A$193:$AW$193,,MAX(IF('Back data'!$A$193:$AW$193&lt;&gt;"",COLUMN('Back data'!$A$193:$AW$193)))-G$6)/G83</f>
        <v>0.99525006985191389</v>
      </c>
      <c r="H84" s="12">
        <f t="array" ref="H84">INDEX('Back data'!$A$193:$AW$193,,MAX(IF('Back data'!$A$193:$AW$193&lt;&gt;"",COLUMN('Back data'!$A$193:$AW$193)))-H$6)/H83</f>
        <v>0.99363507779349358</v>
      </c>
      <c r="I84" s="12">
        <f t="array" ref="I84">INDEX('Back data'!$A$193:$AW$193,,MAX(IF('Back data'!$A$193:$AW$193&lt;&gt;"",COLUMN('Back data'!$A$193:$AW$193)))-I$6)/I83</f>
        <v>0.9888252929953667</v>
      </c>
      <c r="J84" s="12">
        <f t="array" ref="J84">INDEX('Back data'!$A$193:$AW$193,,MAX(IF('Back data'!$A$193:$AW$193&lt;&gt;"",COLUMN('Back data'!$A$193:$AW$193)))-J$6)/J83</f>
        <v>0.99864148892813487</v>
      </c>
      <c r="K84" s="12">
        <f t="array" ref="K84">INDEX('Back data'!$A$193:$AW$193,,MAX(IF('Back data'!$A$193:$AW$193&lt;&gt;"",COLUMN('Back data'!$A$193:$AW$193)))-K$6)/K83</f>
        <v>0.98404394454616795</v>
      </c>
      <c r="L84" s="12">
        <f t="array" ref="L84">INDEX('Back data'!$A$193:$AW$193,,MAX(IF('Back data'!$A$193:$AW$193&lt;&gt;"",COLUMN('Back data'!$A$193:$AW$193)))-L$6)/L83</f>
        <v>0.98669319736351213</v>
      </c>
      <c r="M84" s="12">
        <f t="array" ref="M84">INDEX('Back data'!$A$193:$AW$193,,MAX(IF('Back data'!$A$193:$AW$193&lt;&gt;"",COLUMN('Back data'!$A$193:$AW$193)))-M$6)/M83</f>
        <v>0.98734027449124473</v>
      </c>
      <c r="N84" s="12">
        <f t="array" ref="N84">INDEX('Back data'!$A$193:$AW$193,,MAX(IF('Back data'!$A$193:$AW$193&lt;&gt;"",COLUMN('Back data'!$A$193:$AW$193)))-N$6)/N83</f>
        <v>0.99032904823682044</v>
      </c>
      <c r="O84" s="12">
        <f t="array" ref="O84">INDEX('Back data'!$A$193:$AW$193,,MAX(IF('Back data'!$A$193:$AW$193&lt;&gt;"",COLUMN('Back data'!$A$193:$AW$193)))-O$6)/O83</f>
        <v>0.97855065438681532</v>
      </c>
      <c r="P84" s="12">
        <f t="array" ref="P84">INDEX('Back data'!$A$193:$AW$193,,MAX(IF('Back data'!$A$193:$AW$193&lt;&gt;"",COLUMN('Back data'!$A$193:$AW$193)))-P$6)/P83</f>
        <v>0.99602935868126585</v>
      </c>
    </row>
    <row r="85" spans="1:18" x14ac:dyDescent="0.25">
      <c r="A85" s="37" t="s">
        <v>77</v>
      </c>
      <c r="B85" s="39" t="s">
        <v>73</v>
      </c>
      <c r="C85" s="30" t="s">
        <v>71</v>
      </c>
      <c r="D85" s="31">
        <f t="array" ref="D85">+INDEX('Back data'!$A$194:$AW$194,,MAX(IF('Back data'!$A$194:$AW$194&lt;&gt;"",COLUMN('Back data'!$A$194:$AW$194)))-D$6)/D83</f>
        <v>1.8243243243243244E-2</v>
      </c>
      <c r="E85" s="31">
        <f t="array" ref="E85">+INDEX('Back data'!$A$194:$AW$194,,MAX(IF('Back data'!$A$194:$AW$194&lt;&gt;"",COLUMN('Back data'!$A$194:$AW$194)))-E$6)/E83</f>
        <v>1.3513513513513514E-2</v>
      </c>
      <c r="F85" s="31">
        <f t="array" ref="F85">+INDEX('Back data'!$A$194:$AW$194,,MAX(IF('Back data'!$A$194:$AW$194&lt;&gt;"",COLUMN('Back data'!$A$194:$AW$194)))-F$6)/F83</f>
        <v>5.8398220244716345E-3</v>
      </c>
      <c r="G85" s="31">
        <f t="array" ref="G85">+INDEX('Back data'!$A$194:$AW$194,,MAX(IF('Back data'!$A$194:$AW$194&lt;&gt;"",COLUMN('Back data'!$A$194:$AW$194)))-G$6)/G83</f>
        <v>4.7499301480860576E-3</v>
      </c>
      <c r="H85" s="31">
        <f t="array" ref="H85">+INDEX('Back data'!$A$194:$AW$194,,MAX(IF('Back data'!$A$194:$AW$194&lt;&gt;"",COLUMN('Back data'!$A$194:$AW$194)))-H$6)/H83</f>
        <v>6.3649222065063652E-3</v>
      </c>
      <c r="I85" s="31">
        <f t="array" ref="I85">+INDEX('Back data'!$A$194:$AW$194,,MAX(IF('Back data'!$A$194:$AW$194&lt;&gt;"",COLUMN('Back data'!$A$194:$AW$194)))-I$6)/I83</f>
        <v>1.1174707004633416E-2</v>
      </c>
      <c r="J85" s="31">
        <f t="array" ref="J85">+INDEX('Back data'!$A$194:$AW$194,,MAX(IF('Back data'!$A$194:$AW$194&lt;&gt;"",COLUMN('Back data'!$A$194:$AW$194)))-J$6)/J83</f>
        <v>1.3585110718652357E-3</v>
      </c>
      <c r="K85" s="31">
        <f t="array" ref="K85">+INDEX('Back data'!$A$194:$AW$194,,MAX(IF('Back data'!$A$194:$AW$194&lt;&gt;"",COLUMN('Back data'!$A$194:$AW$194)))-K$6)/K83</f>
        <v>1.5956055453832069E-2</v>
      </c>
      <c r="L85" s="31">
        <f t="array" ref="L85">+INDEX('Back data'!$A$194:$AW$194,,MAX(IF('Back data'!$A$194:$AW$194&lt;&gt;"",COLUMN('Back data'!$A$194:$AW$194)))-L$6)/L83</f>
        <v>1.3306802636488001E-2</v>
      </c>
      <c r="M85" s="31">
        <f t="array" ref="M85">+INDEX('Back data'!$A$194:$AW$194,,MAX(IF('Back data'!$A$194:$AW$194&lt;&gt;"",COLUMN('Back data'!$A$194:$AW$194)))-M$6)/M83</f>
        <v>1.2659725508755326E-2</v>
      </c>
      <c r="N85" s="31">
        <f t="array" ref="N85">+INDEX('Back data'!$A$194:$AW$194,,MAX(IF('Back data'!$A$194:$AW$194&lt;&gt;"",COLUMN('Back data'!$A$194:$AW$194)))-N$6)/N83</f>
        <v>9.6709517631796207E-3</v>
      </c>
      <c r="O85" s="31">
        <f t="array" ref="O85">+INDEX('Back data'!$A$194:$AW$194,,MAX(IF('Back data'!$A$194:$AW$194&lt;&gt;"",COLUMN('Back data'!$A$194:$AW$194)))-O$6)/O83</f>
        <v>2.1449345613184685E-2</v>
      </c>
      <c r="P85" s="31">
        <f t="array" ref="P85">+INDEX('Back data'!$A$194:$AW$194,,MAX(IF('Back data'!$A$194:$AW$194&lt;&gt;"",COLUMN('Back data'!$A$194:$AW$194)))-P$6)/P83</f>
        <v>3.9706413187342079E-3</v>
      </c>
      <c r="R85" s="60"/>
    </row>
    <row r="86" spans="1:18" x14ac:dyDescent="0.25">
      <c r="A86" s="32"/>
      <c r="B86" s="29"/>
      <c r="C86" s="33"/>
      <c r="D86" s="34"/>
      <c r="E86" s="34"/>
      <c r="F86" s="34"/>
      <c r="G86" s="34"/>
      <c r="H86" s="34"/>
      <c r="I86" s="34"/>
      <c r="J86" s="34"/>
      <c r="K86" s="34"/>
      <c r="L86" s="34"/>
      <c r="M86" s="34"/>
      <c r="N86" s="34"/>
      <c r="O86" s="34"/>
      <c r="P86" s="34"/>
    </row>
    <row r="87" spans="1:18" x14ac:dyDescent="0.25">
      <c r="C87" s="9" t="s">
        <v>68</v>
      </c>
      <c r="D87" s="10">
        <f t="array" ref="D87">INDEX('Back data'!$A$377:$AW$377,,MAX(IF('Back data'!$A$377:$AW$377&lt;&gt;"",COLUMN('Back data'!$A$377:$AW$377)))-D$6)+INDEX('Back data'!$A$378:$AW$378,,MAX(IF('Back data'!$A$378:$AW$378&lt;&gt;"",COLUMN('Back data'!$A$378:$AW$378)))-D$6)</f>
        <v>68.8</v>
      </c>
      <c r="E87" s="10">
        <f t="array" ref="E87">INDEX('Back data'!$A$377:$AW$377,,MAX(IF('Back data'!$A$377:$AW$377&lt;&gt;"",COLUMN('Back data'!$A$377:$AW$377)))-E$6)+INDEX('Back data'!$A$378:$AW$378,,MAX(IF('Back data'!$A$378:$AW$378&lt;&gt;"",COLUMN('Back data'!$A$378:$AW$378)))-E$6)</f>
        <v>70.08</v>
      </c>
      <c r="F87" s="10">
        <f t="array" ref="F87">INDEX('Back data'!$A$377:$AW$377,,MAX(IF('Back data'!$A$377:$AW$377&lt;&gt;"",COLUMN('Back data'!$A$377:$AW$377)))-F$6)+INDEX('Back data'!$A$378:$AW$378,,MAX(IF('Back data'!$A$378:$AW$378&lt;&gt;"",COLUMN('Back data'!$A$378:$AW$378)))-F$6)</f>
        <v>65.820000000000007</v>
      </c>
      <c r="G87" s="10">
        <f t="array" ref="G87">INDEX('Back data'!$A$377:$AW$377,,MAX(IF('Back data'!$A$377:$AW$377&lt;&gt;"",COLUMN('Back data'!$A$377:$AW$377)))-G$6)+INDEX('Back data'!$A$378:$AW$378,,MAX(IF('Back data'!$A$378:$AW$378&lt;&gt;"",COLUMN('Back data'!$A$378:$AW$378)))-G$6)</f>
        <v>71.41</v>
      </c>
      <c r="H87" s="10">
        <f t="array" ref="H87">INDEX('Back data'!$A$377:$AW$377,,MAX(IF('Back data'!$A$377:$AW$377&lt;&gt;"",COLUMN('Back data'!$A$377:$AW$377)))-H$6)+INDEX('Back data'!$A$378:$AW$378,,MAX(IF('Back data'!$A$378:$AW$378&lt;&gt;"",COLUMN('Back data'!$A$378:$AW$378)))-H$6)</f>
        <v>66.819999999999993</v>
      </c>
      <c r="I87" s="10">
        <f t="array" ref="I87">INDEX('Back data'!$A$377:$AW$377,,MAX(IF('Back data'!$A$377:$AW$377&lt;&gt;"",COLUMN('Back data'!$A$377:$AW$377)))-I$6)+INDEX('Back data'!$A$378:$AW$378,,MAX(IF('Back data'!$A$378:$AW$378&lt;&gt;"",COLUMN('Back data'!$A$378:$AW$378)))-I$6)</f>
        <v>72.100000000000009</v>
      </c>
      <c r="J87" s="10">
        <f t="array" ref="J87">INDEX('Back data'!$A$377:$AW$377,,MAX(IF('Back data'!$A$377:$AW$377&lt;&gt;"",COLUMN('Back data'!$A$377:$AW$377)))-J$6)+INDEX('Back data'!$A$378:$AW$378,,MAX(IF('Back data'!$A$378:$AW$378&lt;&gt;"",COLUMN('Back data'!$A$378:$AW$378)))-J$6)</f>
        <v>69.84</v>
      </c>
      <c r="K87" s="10">
        <f t="array" ref="K87">INDEX('Back data'!$A$377:$AW$377,,MAX(IF('Back data'!$A$377:$AW$377&lt;&gt;"",COLUMN('Back data'!$A$377:$AW$377)))-K$6)+INDEX('Back data'!$A$378:$AW$378,,MAX(IF('Back data'!$A$378:$AW$378&lt;&gt;"",COLUMN('Back data'!$A$378:$AW$378)))-K$6)</f>
        <v>70.37</v>
      </c>
      <c r="L87" s="10">
        <f t="array" ref="L87">INDEX('Back data'!$A$377:$AW$377,,MAX(IF('Back data'!$A$377:$AW$377&lt;&gt;"",COLUMN('Back data'!$A$377:$AW$377)))-L$6)+INDEX('Back data'!$A$378:$AW$378,,MAX(IF('Back data'!$A$378:$AW$378&lt;&gt;"",COLUMN('Back data'!$A$378:$AW$378)))-L$6)</f>
        <v>79.28</v>
      </c>
      <c r="M87" s="10">
        <f t="array" ref="M87">INDEX('Back data'!$A$377:$AW$377,,MAX(IF('Back data'!$A$377:$AW$377&lt;&gt;"",COLUMN('Back data'!$A$377:$AW$377)))-M$6)+INDEX('Back data'!$A$378:$AW$378,,MAX(IF('Back data'!$A$378:$AW$378&lt;&gt;"",COLUMN('Back data'!$A$378:$AW$378)))-M$6)</f>
        <v>80.489999999999995</v>
      </c>
      <c r="N87" s="10">
        <f t="array" ref="N87">INDEX('Back data'!$A$377:$AW$377,,MAX(IF('Back data'!$A$377:$AW$377&lt;&gt;"",COLUMN('Back data'!$A$377:$AW$377)))-N$6)+INDEX('Back data'!$A$378:$AW$378,,MAX(IF('Back data'!$A$378:$AW$378&lt;&gt;"",COLUMN('Back data'!$A$378:$AW$378)))-N$6)</f>
        <v>80.28</v>
      </c>
      <c r="O87" s="10">
        <f t="array" ref="O87">INDEX('Back data'!$A$377:$AW$377,,MAX(IF('Back data'!$A$377:$AW$377&lt;&gt;"",COLUMN('Back data'!$A$377:$AW$377)))-O$6)+INDEX('Back data'!$A$378:$AW$378,,MAX(IF('Back data'!$A$378:$AW$378&lt;&gt;"",COLUMN('Back data'!$A$378:$AW$378)))-O$6)</f>
        <v>80.47</v>
      </c>
      <c r="P87" s="10">
        <f t="array" ref="P87">INDEX('Back data'!$A$377:$AW$377,,MAX(IF('Back data'!$A$377:$AW$377&lt;&gt;"",COLUMN('Back data'!$A$377:$AW$377)))-P$6)+INDEX('Back data'!$A$378:$AW$378,,MAX(IF('Back data'!$A$378:$AW$378&lt;&gt;"",COLUMN('Back data'!$A$378:$AW$378)))-P$6)</f>
        <v>79.41</v>
      </c>
    </row>
    <row r="88" spans="1:18" x14ac:dyDescent="0.25">
      <c r="A88" s="37" t="s">
        <v>77</v>
      </c>
      <c r="B88" s="39" t="s">
        <v>30</v>
      </c>
      <c r="C88" s="11" t="s">
        <v>70</v>
      </c>
      <c r="D88" s="12">
        <f t="array" ref="D88">INDEX('Back data'!$A$377:$AW$377,,MAX(IF('Back data'!$A$377:$AW$377&lt;&gt;"",COLUMN('Back data'!$A$377:$AW$377)))-D$6)/D87</f>
        <v>0.93139534883720931</v>
      </c>
      <c r="E88" s="12">
        <f t="array" ref="E88">INDEX('Back data'!$A$377:$AW$377,,MAX(IF('Back data'!$A$377:$AW$377&lt;&gt;"",COLUMN('Back data'!$A$377:$AW$377)))-E$6)/E87</f>
        <v>0.89768835616438358</v>
      </c>
      <c r="F88" s="12">
        <f t="array" ref="F88">INDEX('Back data'!$A$377:$AW$377,,MAX(IF('Back data'!$A$377:$AW$377&lt;&gt;"",COLUMN('Back data'!$A$377:$AW$377)))-F$6)/F87</f>
        <v>0.86037678517168026</v>
      </c>
      <c r="G88" s="12">
        <f t="array" ref="G88">INDEX('Back data'!$A$377:$AW$377,,MAX(IF('Back data'!$A$377:$AW$377&lt;&gt;"",COLUMN('Back data'!$A$377:$AW$377)))-G$6)/G87</f>
        <v>0.89959389441254722</v>
      </c>
      <c r="H88" s="12">
        <f t="array" ref="H88">INDEX('Back data'!$A$377:$AW$377,,MAX(IF('Back data'!$A$377:$AW$377&lt;&gt;"",COLUMN('Back data'!$A$377:$AW$377)))-H$6)/H87</f>
        <v>0.86605806644717154</v>
      </c>
      <c r="I88" s="12">
        <f t="array" ref="I88">INDEX('Back data'!$A$377:$AW$377,,MAX(IF('Back data'!$A$377:$AW$377&lt;&gt;"",COLUMN('Back data'!$A$377:$AW$377)))-I$6)/I87</f>
        <v>0.91747572815533973</v>
      </c>
      <c r="J88" s="12">
        <f t="array" ref="J88">INDEX('Back data'!$A$377:$AW$377,,MAX(IF('Back data'!$A$377:$AW$377&lt;&gt;"",COLUMN('Back data'!$A$377:$AW$377)))-J$6)/J87</f>
        <v>0.93843069873997709</v>
      </c>
      <c r="K88" s="12">
        <f t="array" ref="K88">INDEX('Back data'!$A$377:$AW$377,,MAX(IF('Back data'!$A$377:$AW$377&lt;&gt;"",COLUMN('Back data'!$A$377:$AW$377)))-K$6)/K87</f>
        <v>0.85164132442802321</v>
      </c>
      <c r="L88" s="12">
        <f t="array" ref="L88">INDEX('Back data'!$A$377:$AW$377,,MAX(IF('Back data'!$A$377:$AW$377&lt;&gt;"",COLUMN('Back data'!$A$377:$AW$377)))-L$6)/L87</f>
        <v>0.87298183652875871</v>
      </c>
      <c r="M88" s="12">
        <f t="array" ref="M88">INDEX('Back data'!$A$377:$AW$377,,MAX(IF('Back data'!$A$377:$AW$377&lt;&gt;"",COLUMN('Back data'!$A$377:$AW$377)))-M$6)/M87</f>
        <v>0.93104733507267989</v>
      </c>
      <c r="N88" s="12">
        <f t="array" ref="N88">INDEX('Back data'!$A$377:$AW$377,,MAX(IF('Back data'!$A$377:$AW$377&lt;&gt;"",COLUMN('Back data'!$A$377:$AW$377)))-N$6)/N87</f>
        <v>0.85749875435974099</v>
      </c>
      <c r="O88" s="12">
        <f t="array" ref="O88">INDEX('Back data'!$A$377:$AW$377,,MAX(IF('Back data'!$A$377:$AW$377&lt;&gt;"",COLUMN('Back data'!$A$377:$AW$377)))-O$6)/O87</f>
        <v>0.86168758543556612</v>
      </c>
      <c r="P88" s="12">
        <f t="array" ref="P88">INDEX('Back data'!$A$377:$AW$377,,MAX(IF('Back data'!$A$377:$AW$377&lt;&gt;"",COLUMN('Back data'!$A$377:$AW$377)))-P$6)/P87</f>
        <v>0.8808714267724469</v>
      </c>
    </row>
    <row r="89" spans="1:18" x14ac:dyDescent="0.25">
      <c r="A89" s="37" t="s">
        <v>77</v>
      </c>
      <c r="B89" s="39" t="s">
        <v>30</v>
      </c>
      <c r="C89" s="11" t="s">
        <v>71</v>
      </c>
      <c r="D89" s="12">
        <f t="array" ref="D89">+INDEX('Back data'!$A$378:$AW$378,,MAX(IF('Back data'!$A$378:$AW$378&lt;&gt;"",COLUMN('Back data'!$A$378:$AW$378)))-D$6)/D87</f>
        <v>6.86046511627907E-2</v>
      </c>
      <c r="E89" s="12">
        <f t="array" ref="E89">+INDEX('Back data'!$A$378:$AW$378,,MAX(IF('Back data'!$A$378:$AW$378&lt;&gt;"",COLUMN('Back data'!$A$378:$AW$378)))-E$6)/E87</f>
        <v>0.10231164383561644</v>
      </c>
      <c r="F89" s="12">
        <f t="array" ref="F89">+INDEX('Back data'!$A$378:$AW$378,,MAX(IF('Back data'!$A$378:$AW$378&lt;&gt;"",COLUMN('Back data'!$A$378:$AW$378)))-F$6)/F87</f>
        <v>0.13962321482831963</v>
      </c>
      <c r="G89" s="12">
        <f t="array" ref="G89">+INDEX('Back data'!$A$378:$AW$378,,MAX(IF('Back data'!$A$378:$AW$378&lt;&gt;"",COLUMN('Back data'!$A$378:$AW$378)))-G$6)/G87</f>
        <v>0.10040610558745273</v>
      </c>
      <c r="H89" s="12">
        <f t="array" ref="H89">+INDEX('Back data'!$A$378:$AW$378,,MAX(IF('Back data'!$A$378:$AW$378&lt;&gt;"",COLUMN('Back data'!$A$378:$AW$378)))-H$6)/H87</f>
        <v>0.13394193355282849</v>
      </c>
      <c r="I89" s="12">
        <f t="array" ref="I89">+INDEX('Back data'!$A$378:$AW$378,,MAX(IF('Back data'!$A$378:$AW$378&lt;&gt;"",COLUMN('Back data'!$A$378:$AW$378)))-I$6)/I87</f>
        <v>8.2524271844660185E-2</v>
      </c>
      <c r="J89" s="12">
        <f t="array" ref="J89">+INDEX('Back data'!$A$378:$AW$378,,MAX(IF('Back data'!$A$378:$AW$378&lt;&gt;"",COLUMN('Back data'!$A$378:$AW$378)))-J$6)/J87</f>
        <v>6.1569301260022906E-2</v>
      </c>
      <c r="K89" s="12">
        <f t="array" ref="K89">+INDEX('Back data'!$A$378:$AW$378,,MAX(IF('Back data'!$A$378:$AW$378&lt;&gt;"",COLUMN('Back data'!$A$378:$AW$378)))-K$6)/K87</f>
        <v>0.14835867557197668</v>
      </c>
      <c r="L89" s="12">
        <f t="array" ref="L89">+INDEX('Back data'!$A$378:$AW$378,,MAX(IF('Back data'!$A$378:$AW$378&lt;&gt;"",COLUMN('Back data'!$A$378:$AW$378)))-L$6)/L87</f>
        <v>0.12701816347124117</v>
      </c>
      <c r="M89" s="12">
        <f t="array" ref="M89">+INDEX('Back data'!$A$378:$AW$378,,MAX(IF('Back data'!$A$378:$AW$378&lt;&gt;"",COLUMN('Back data'!$A$378:$AW$378)))-M$6)/M87</f>
        <v>6.8952664927320162E-2</v>
      </c>
      <c r="N89" s="12">
        <f t="array" ref="N89">+INDEX('Back data'!$A$378:$AW$378,,MAX(IF('Back data'!$A$378:$AW$378&lt;&gt;"",COLUMN('Back data'!$A$378:$AW$378)))-N$6)/N87</f>
        <v>0.14250124564025909</v>
      </c>
      <c r="O89" s="12">
        <f t="array" ref="O89">+INDEX('Back data'!$A$378:$AW$378,,MAX(IF('Back data'!$A$378:$AW$378&lt;&gt;"",COLUMN('Back data'!$A$378:$AW$378)))-O$6)/O87</f>
        <v>0.13831241456443397</v>
      </c>
      <c r="P89" s="12">
        <f t="array" ref="P89">+INDEX('Back data'!$A$378:$AW$378,,MAX(IF('Back data'!$A$378:$AW$378&lt;&gt;"",COLUMN('Back data'!$A$378:$AW$378)))-P$6)/P87</f>
        <v>0.11912857322755321</v>
      </c>
      <c r="R89" s="60"/>
    </row>
    <row r="92" spans="1:18" x14ac:dyDescent="0.25">
      <c r="C92" s="9" t="s">
        <v>68</v>
      </c>
      <c r="D92" s="10">
        <f t="array" ref="D92">INDEX('Back data'!$A$383:$AW$383,,MAX(IF('Back data'!$A$383:$AW$383&lt;&gt;"",COLUMN('Back data'!$A$383:$AW$383)))-D$6)+INDEX('Back data'!$A$384:$AW$384,,MAX(IF('Back data'!$A$384:$AW$384&lt;&gt;"",COLUMN('Back data'!$A$384:$AW$384)))-D$6)</f>
        <v>75.75</v>
      </c>
      <c r="E92" s="10">
        <f t="array" ref="E92">INDEX('Back data'!$A$383:$AW$383,,MAX(IF('Back data'!$A$383:$AW$383&lt;&gt;"",COLUMN('Back data'!$A$383:$AW$383)))-E$6)+INDEX('Back data'!$A$384:$AW$384,,MAX(IF('Back data'!$A$384:$AW$384&lt;&gt;"",COLUMN('Back data'!$A$384:$AW$384)))-E$6)</f>
        <v>74.89</v>
      </c>
      <c r="F92" s="10">
        <f t="array" ref="F92">INDEX('Back data'!$A$383:$AW$383,,MAX(IF('Back data'!$A$383:$AW$383&lt;&gt;"",COLUMN('Back data'!$A$383:$AW$383)))-F$6)+INDEX('Back data'!$A$384:$AW$384,,MAX(IF('Back data'!$A$384:$AW$384&lt;&gt;"",COLUMN('Back data'!$A$384:$AW$384)))-F$6)</f>
        <v>75.930000000000007</v>
      </c>
      <c r="G92" s="10">
        <f t="array" ref="G92">INDEX('Back data'!$A$383:$AW$383,,MAX(IF('Back data'!$A$383:$AW$383&lt;&gt;"",COLUMN('Back data'!$A$383:$AW$383)))-G$6)+INDEX('Back data'!$A$384:$AW$384,,MAX(IF('Back data'!$A$384:$AW$384&lt;&gt;"",COLUMN('Back data'!$A$384:$AW$384)))-G$6)</f>
        <v>74.61</v>
      </c>
      <c r="H92" s="10">
        <f t="array" ref="H92">INDEX('Back data'!$A$383:$AW$383,,MAX(IF('Back data'!$A$383:$AW$383&lt;&gt;"",COLUMN('Back data'!$A$383:$AW$383)))-H$6)+INDEX('Back data'!$A$384:$AW$384,,MAX(IF('Back data'!$A$384:$AW$384&lt;&gt;"",COLUMN('Back data'!$A$384:$AW$384)))-H$6)</f>
        <v>73.179999999999993</v>
      </c>
      <c r="I92" s="10">
        <f t="array" ref="I92">INDEX('Back data'!$A$383:$AW$383,,MAX(IF('Back data'!$A$383:$AW$383&lt;&gt;"",COLUMN('Back data'!$A$383:$AW$383)))-I$6)+INDEX('Back data'!$A$384:$AW$384,,MAX(IF('Back data'!$A$384:$AW$384&lt;&gt;"",COLUMN('Back data'!$A$384:$AW$384)))-I$6)</f>
        <v>75.650000000000006</v>
      </c>
      <c r="J92" s="10">
        <f t="array" ref="J92">INDEX('Back data'!$A$383:$AW$383,,MAX(IF('Back data'!$A$383:$AW$383&lt;&gt;"",COLUMN('Back data'!$A$383:$AW$383)))-J$6)+INDEX('Back data'!$A$384:$AW$384,,MAX(IF('Back data'!$A$384:$AW$384&lt;&gt;"",COLUMN('Back data'!$A$384:$AW$384)))-J$6)</f>
        <v>76.070000000000007</v>
      </c>
      <c r="K92" s="10">
        <f t="array" ref="K92">INDEX('Back data'!$A$383:$AW$383,,MAX(IF('Back data'!$A$383:$AW$383&lt;&gt;"",COLUMN('Back data'!$A$383:$AW$383)))-K$6)+INDEX('Back data'!$A$384:$AW$384,,MAX(IF('Back data'!$A$384:$AW$384&lt;&gt;"",COLUMN('Back data'!$A$384:$AW$384)))-K$6)</f>
        <v>79.72</v>
      </c>
      <c r="L92" s="10">
        <f t="array" ref="L92">INDEX('Back data'!$A$383:$AW$383,,MAX(IF('Back data'!$A$383:$AW$383&lt;&gt;"",COLUMN('Back data'!$A$383:$AW$383)))-L$6)+INDEX('Back data'!$A$384:$AW$384,,MAX(IF('Back data'!$A$384:$AW$384&lt;&gt;"",COLUMN('Back data'!$A$384:$AW$384)))-L$6)</f>
        <v>80.289999999999992</v>
      </c>
      <c r="M92" s="10">
        <f t="array" ref="M92">INDEX('Back data'!$A$383:$AW$383,,MAX(IF('Back data'!$A$383:$AW$383&lt;&gt;"",COLUMN('Back data'!$A$383:$AW$383)))-M$6)+INDEX('Back data'!$A$384:$AW$384,,MAX(IF('Back data'!$A$384:$AW$384&lt;&gt;"",COLUMN('Back data'!$A$384:$AW$384)))-M$6)</f>
        <v>83.800000000000011</v>
      </c>
      <c r="N92" s="10">
        <f t="array" ref="N92">INDEX('Back data'!$A$383:$AW$383,,MAX(IF('Back data'!$A$383:$AW$383&lt;&gt;"",COLUMN('Back data'!$A$383:$AW$383)))-N$6)+INDEX('Back data'!$A$384:$AW$384,,MAX(IF('Back data'!$A$384:$AW$384&lt;&gt;"",COLUMN('Back data'!$A$384:$AW$384)))-N$6)</f>
        <v>86.339999999999989</v>
      </c>
      <c r="O92" s="10">
        <f t="array" ref="O92">INDEX('Back data'!$A$383:$AW$383,,MAX(IF('Back data'!$A$383:$AW$383&lt;&gt;"",COLUMN('Back data'!$A$383:$AW$383)))-O$6)+INDEX('Back data'!$A$384:$AW$384,,MAX(IF('Back data'!$A$384:$AW$384&lt;&gt;"",COLUMN('Back data'!$A$384:$AW$384)))-O$6)</f>
        <v>82.74</v>
      </c>
      <c r="P92" s="10">
        <f t="array" ref="P92">INDEX('Back data'!$A$383:$AW$383,,MAX(IF('Back data'!$A$383:$AW$383&lt;&gt;"",COLUMN('Back data'!$A$383:$AW$383)))-P$6)+INDEX('Back data'!$A$384:$AW$384,,MAX(IF('Back data'!$A$384:$AW$384&lt;&gt;"",COLUMN('Back data'!$A$384:$AW$384)))-P$6)</f>
        <v>84.89</v>
      </c>
    </row>
    <row r="93" spans="1:18" x14ac:dyDescent="0.25">
      <c r="A93" s="37" t="s">
        <v>77</v>
      </c>
      <c r="B93" s="39" t="s">
        <v>35</v>
      </c>
      <c r="C93" s="11" t="s">
        <v>70</v>
      </c>
      <c r="D93" s="12">
        <f t="array" ref="D93">INDEX('Back data'!$A$383:$AW$383,,MAX(IF('Back data'!$A$383:$AW$383&lt;&gt;"",COLUMN('Back data'!$A$383:$AW$383)))-D$6)/D92</f>
        <v>0.93108910891089114</v>
      </c>
      <c r="E93" s="12">
        <f t="array" ref="E93">INDEX('Back data'!$A$383:$AW$383,,MAX(IF('Back data'!$A$383:$AW$383&lt;&gt;"",COLUMN('Back data'!$A$383:$AW$383)))-E$6)/E92</f>
        <v>0.94925891307250643</v>
      </c>
      <c r="F93" s="12">
        <f t="array" ref="F93">INDEX('Back data'!$A$383:$AW$383,,MAX(IF('Back data'!$A$383:$AW$383&lt;&gt;"",COLUMN('Back data'!$A$383:$AW$383)))-F$6)/F92</f>
        <v>0.96984064269722103</v>
      </c>
      <c r="G93" s="12">
        <f t="array" ref="G93">INDEX('Back data'!$A$383:$AW$383,,MAX(IF('Back data'!$A$383:$AW$383&lt;&gt;"",COLUMN('Back data'!$A$383:$AW$383)))-G$6)/G92</f>
        <v>0.92909797614260814</v>
      </c>
      <c r="H93" s="12">
        <f t="array" ref="H93">INDEX('Back data'!$A$383:$AW$383,,MAX(IF('Back data'!$A$383:$AW$383&lt;&gt;"",COLUMN('Back data'!$A$383:$AW$383)))-H$6)/H92</f>
        <v>0.93372506149221102</v>
      </c>
      <c r="I93" s="12">
        <f t="array" ref="I93">INDEX('Back data'!$A$383:$AW$383,,MAX(IF('Back data'!$A$383:$AW$383&lt;&gt;"",COLUMN('Back data'!$A$383:$AW$383)))-I$6)/I92</f>
        <v>0.94342366159947122</v>
      </c>
      <c r="J93" s="12">
        <f t="array" ref="J93">INDEX('Back data'!$A$383:$AW$383,,MAX(IF('Back data'!$A$383:$AW$383&lt;&gt;"",COLUMN('Back data'!$A$383:$AW$383)))-J$6)/J92</f>
        <v>0.97646904167214399</v>
      </c>
      <c r="K93" s="12">
        <f t="array" ref="K93">INDEX('Back data'!$A$383:$AW$383,,MAX(IF('Back data'!$A$383:$AW$383&lt;&gt;"",COLUMN('Back data'!$A$383:$AW$383)))-K$6)/K92</f>
        <v>0.94543401906673363</v>
      </c>
      <c r="L93" s="12">
        <f t="array" ref="L93">INDEX('Back data'!$A$383:$AW$383,,MAX(IF('Back data'!$A$383:$AW$383&lt;&gt;"",COLUMN('Back data'!$A$383:$AW$383)))-L$6)/L92</f>
        <v>0.94445136380620254</v>
      </c>
      <c r="M93" s="12">
        <f t="array" ref="M93">INDEX('Back data'!$A$383:$AW$383,,MAX(IF('Back data'!$A$383:$AW$383&lt;&gt;"",COLUMN('Back data'!$A$383:$AW$383)))-M$6)/M92</f>
        <v>0.93389021479713596</v>
      </c>
      <c r="N93" s="12">
        <f t="array" ref="N93">INDEX('Back data'!$A$383:$AW$383,,MAX(IF('Back data'!$A$383:$AW$383&lt;&gt;"",COLUMN('Back data'!$A$383:$AW$383)))-N$6)/N92</f>
        <v>0.92610609219365303</v>
      </c>
      <c r="O93" s="12">
        <f t="array" ref="O93">INDEX('Back data'!$A$383:$AW$383,,MAX(IF('Back data'!$A$383:$AW$383&lt;&gt;"",COLUMN('Back data'!$A$383:$AW$383)))-O$6)/O92</f>
        <v>0.92990089436789947</v>
      </c>
      <c r="P93" s="12">
        <f t="array" ref="P93">INDEX('Back data'!$A$383:$AW$383,,MAX(IF('Back data'!$A$383:$AW$383&lt;&gt;"",COLUMN('Back data'!$A$383:$AW$383)))-P$6)/P92</f>
        <v>0.96018376722817766</v>
      </c>
    </row>
    <row r="94" spans="1:18" x14ac:dyDescent="0.25">
      <c r="A94" s="37" t="s">
        <v>77</v>
      </c>
      <c r="B94" s="39" t="s">
        <v>35</v>
      </c>
      <c r="C94" s="11" t="s">
        <v>71</v>
      </c>
      <c r="D94" s="12">
        <f t="array" ref="D94">+INDEX('Back data'!$A$384:$AW$384,,MAX(IF('Back data'!$A$384:$AW$384&lt;&gt;"",COLUMN('Back data'!$A$384:$AW$384)))-D$6)/D92</f>
        <v>6.8910891089108903E-2</v>
      </c>
      <c r="E94" s="12">
        <f t="array" ref="E94">+INDEX('Back data'!$A$384:$AW$384,,MAX(IF('Back data'!$A$384:$AW$384&lt;&gt;"",COLUMN('Back data'!$A$384:$AW$384)))-E$6)/E92</f>
        <v>5.0741086927493656E-2</v>
      </c>
      <c r="F94" s="12">
        <f t="array" ref="F94">+INDEX('Back data'!$A$384:$AW$384,,MAX(IF('Back data'!$A$384:$AW$384&lt;&gt;"",COLUMN('Back data'!$A$384:$AW$384)))-F$6)/F92</f>
        <v>3.0159357302778873E-2</v>
      </c>
      <c r="G94" s="12">
        <f t="array" ref="G94">+INDEX('Back data'!$A$384:$AW$384,,MAX(IF('Back data'!$A$384:$AW$384&lt;&gt;"",COLUMN('Back data'!$A$384:$AW$384)))-G$6)/G92</f>
        <v>7.0902023857391777E-2</v>
      </c>
      <c r="H94" s="12">
        <f t="array" ref="H94">+INDEX('Back data'!$A$384:$AW$384,,MAX(IF('Back data'!$A$384:$AW$384&lt;&gt;"",COLUMN('Back data'!$A$384:$AW$384)))-H$6)/H92</f>
        <v>6.6274938507789011E-2</v>
      </c>
      <c r="I94" s="12">
        <f t="array" ref="I94">+INDEX('Back data'!$A$384:$AW$384,,MAX(IF('Back data'!$A$384:$AW$384&lt;&gt;"",COLUMN('Back data'!$A$384:$AW$384)))-I$6)/I92</f>
        <v>5.6576338400528753E-2</v>
      </c>
      <c r="J94" s="12">
        <f t="array" ref="J94">+INDEX('Back data'!$A$384:$AW$384,,MAX(IF('Back data'!$A$384:$AW$384&lt;&gt;"",COLUMN('Back data'!$A$384:$AW$384)))-J$6)/J92</f>
        <v>2.3530958327855921E-2</v>
      </c>
      <c r="K94" s="12">
        <f t="array" ref="K94">+INDEX('Back data'!$A$384:$AW$384,,MAX(IF('Back data'!$A$384:$AW$384&lt;&gt;"",COLUMN('Back data'!$A$384:$AW$384)))-K$6)/K92</f>
        <v>5.4565980933266429E-2</v>
      </c>
      <c r="L94" s="12">
        <f t="array" ref="L94">+INDEX('Back data'!$A$384:$AW$384,,MAX(IF('Back data'!$A$384:$AW$384&lt;&gt;"",COLUMN('Back data'!$A$384:$AW$384)))-L$6)/L92</f>
        <v>5.554863619379749E-2</v>
      </c>
      <c r="M94" s="12">
        <f t="array" ref="M94">+INDEX('Back data'!$A$384:$AW$384,,MAX(IF('Back data'!$A$384:$AW$384&lt;&gt;"",COLUMN('Back data'!$A$384:$AW$384)))-M$6)/M92</f>
        <v>6.6109785202863952E-2</v>
      </c>
      <c r="N94" s="12">
        <f t="array" ref="N94">+INDEX('Back data'!$A$384:$AW$384,,MAX(IF('Back data'!$A$384:$AW$384&lt;&gt;"",COLUMN('Back data'!$A$384:$AW$384)))-N$6)/N92</f>
        <v>7.3893907806347012E-2</v>
      </c>
      <c r="O94" s="12">
        <f t="array" ref="O94">+INDEX('Back data'!$A$384:$AW$384,,MAX(IF('Back data'!$A$384:$AW$384&lt;&gt;"",COLUMN('Back data'!$A$384:$AW$384)))-O$6)/O92</f>
        <v>7.0099105632100561E-2</v>
      </c>
      <c r="P94" s="12">
        <f t="array" ref="P94">+INDEX('Back data'!$A$384:$AW$384,,MAX(IF('Back data'!$A$384:$AW$384&lt;&gt;"",COLUMN('Back data'!$A$384:$AW$384)))-P$6)/P92</f>
        <v>3.9816232771822356E-2</v>
      </c>
      <c r="R94" s="60"/>
    </row>
    <row r="97" spans="1:18" x14ac:dyDescent="0.25">
      <c r="C97" s="9" t="s">
        <v>68</v>
      </c>
      <c r="D97" s="10">
        <f t="array" ref="D97">INDEX('Back data'!$A$389:$AW$389,,MAX(IF('Back data'!$A$389:$AW$389&lt;&gt;"",COLUMN('Back data'!$A$389:$AW$389)))-D$6)+INDEX('Back data'!$A$390:$AW$390,,MAX(IF('Back data'!$A$390:$AW$390&lt;&gt;"",COLUMN('Back data'!$A$390:$AW$390)))-D$6)</f>
        <v>79.47</v>
      </c>
      <c r="E97" s="10">
        <f t="array" ref="E97">INDEX('Back data'!$A$389:$AW$389,,MAX(IF('Back data'!$A$389:$AW$389&lt;&gt;"",COLUMN('Back data'!$A$389:$AW$389)))-E$6)+INDEX('Back data'!$A$390:$AW$390,,MAX(IF('Back data'!$A$390:$AW$390&lt;&gt;"",COLUMN('Back data'!$A$390:$AW$390)))-E$6)</f>
        <v>76.38</v>
      </c>
      <c r="F97" s="10">
        <f t="array" ref="F97">INDEX('Back data'!$A$389:$AW$389,,MAX(IF('Back data'!$A$389:$AW$389&lt;&gt;"",COLUMN('Back data'!$A$389:$AW$389)))-F$6)+INDEX('Back data'!$A$390:$AW$390,,MAX(IF('Back data'!$A$390:$AW$390&lt;&gt;"",COLUMN('Back data'!$A$390:$AW$390)))-F$6)</f>
        <v>74.69</v>
      </c>
      <c r="G97" s="10">
        <f t="array" ref="G97">INDEX('Back data'!$A$389:$AW$389,,MAX(IF('Back data'!$A$389:$AW$389&lt;&gt;"",COLUMN('Back data'!$A$389:$AW$389)))-G$6)+INDEX('Back data'!$A$390:$AW$390,,MAX(IF('Back data'!$A$390:$AW$390&lt;&gt;"",COLUMN('Back data'!$A$390:$AW$390)))-G$6)</f>
        <v>70.22999999999999</v>
      </c>
      <c r="H97" s="10">
        <f t="array" ref="H97">INDEX('Back data'!$A$389:$AW$389,,MAX(IF('Back data'!$A$389:$AW$389&lt;&gt;"",COLUMN('Back data'!$A$389:$AW$389)))-H$6)+INDEX('Back data'!$A$390:$AW$390,,MAX(IF('Back data'!$A$390:$AW$390&lt;&gt;"",COLUMN('Back data'!$A$390:$AW$390)))-H$6)</f>
        <v>77.099999999999994</v>
      </c>
      <c r="I97" s="10">
        <f t="array" ref="I97">INDEX('Back data'!$A$389:$AW$389,,MAX(IF('Back data'!$A$389:$AW$389&lt;&gt;"",COLUMN('Back data'!$A$389:$AW$389)))-I$6)+INDEX('Back data'!$A$390:$AW$390,,MAX(IF('Back data'!$A$390:$AW$390&lt;&gt;"",COLUMN('Back data'!$A$390:$AW$390)))-I$6)</f>
        <v>69.989999999999995</v>
      </c>
      <c r="J97" s="10">
        <f t="array" ref="J97">INDEX('Back data'!$A$389:$AW$389,,MAX(IF('Back data'!$A$389:$AW$389&lt;&gt;"",COLUMN('Back data'!$A$389:$AW$389)))-J$6)+INDEX('Back data'!$A$390:$AW$390,,MAX(IF('Back data'!$A$390:$AW$390&lt;&gt;"",COLUMN('Back data'!$A$390:$AW$390)))-J$6)</f>
        <v>70.06</v>
      </c>
      <c r="K97" s="10">
        <f t="array" ref="K97">INDEX('Back data'!$A$389:$AW$389,,MAX(IF('Back data'!$A$389:$AW$389&lt;&gt;"",COLUMN('Back data'!$A$389:$AW$389)))-K$6)+INDEX('Back data'!$A$390:$AW$390,,MAX(IF('Back data'!$A$390:$AW$390&lt;&gt;"",COLUMN('Back data'!$A$390:$AW$390)))-K$6)</f>
        <v>74.58</v>
      </c>
      <c r="L97" s="10">
        <f t="array" ref="L97">INDEX('Back data'!$A$389:$AW$389,,MAX(IF('Back data'!$A$389:$AW$389&lt;&gt;"",COLUMN('Back data'!$A$389:$AW$389)))-L$6)+INDEX('Back data'!$A$390:$AW$390,,MAX(IF('Back data'!$A$390:$AW$390&lt;&gt;"",COLUMN('Back data'!$A$390:$AW$390)))-L$6)</f>
        <v>81.17</v>
      </c>
      <c r="M97" s="10">
        <f t="array" ref="M97">INDEX('Back data'!$A$389:$AW$389,,MAX(IF('Back data'!$A$389:$AW$389&lt;&gt;"",COLUMN('Back data'!$A$389:$AW$389)))-M$6)+INDEX('Back data'!$A$390:$AW$390,,MAX(IF('Back data'!$A$390:$AW$390&lt;&gt;"",COLUMN('Back data'!$A$390:$AW$390)))-M$6)</f>
        <v>84.419999999999987</v>
      </c>
      <c r="N97" s="10">
        <f t="array" ref="N97">INDEX('Back data'!$A$389:$AW$389,,MAX(IF('Back data'!$A$389:$AW$389&lt;&gt;"",COLUMN('Back data'!$A$389:$AW$389)))-N$6)+INDEX('Back data'!$A$390:$AW$390,,MAX(IF('Back data'!$A$390:$AW$390&lt;&gt;"",COLUMN('Back data'!$A$390:$AW$390)))-N$6)</f>
        <v>89.09</v>
      </c>
      <c r="O97" s="10">
        <f t="array" ref="O97">INDEX('Back data'!$A$389:$AW$389,,MAX(IF('Back data'!$A$389:$AW$389&lt;&gt;"",COLUMN('Back data'!$A$389:$AW$389)))-O$6)+INDEX('Back data'!$A$390:$AW$390,,MAX(IF('Back data'!$A$390:$AW$390&lt;&gt;"",COLUMN('Back data'!$A$390:$AW$390)))-O$6)</f>
        <v>84.57</v>
      </c>
      <c r="P97" s="10">
        <f t="array" ref="P97">INDEX('Back data'!$A$389:$AW$389,,MAX(IF('Back data'!$A$389:$AW$389&lt;&gt;"",COLUMN('Back data'!$A$389:$AW$389)))-P$6)+INDEX('Back data'!$A$390:$AW$390,,MAX(IF('Back data'!$A$390:$AW$390&lt;&gt;"",COLUMN('Back data'!$A$390:$AW$390)))-P$6)</f>
        <v>83.21</v>
      </c>
    </row>
    <row r="98" spans="1:18" x14ac:dyDescent="0.25">
      <c r="A98" s="37" t="s">
        <v>77</v>
      </c>
      <c r="B98" s="39" t="s">
        <v>40</v>
      </c>
      <c r="C98" s="11" t="s">
        <v>70</v>
      </c>
      <c r="D98" s="12">
        <f t="array" ref="D98">INDEX('Back data'!$A$389:$AW$389,,MAX(IF('Back data'!$A$389:$AW$389&lt;&gt;"",COLUMN('Back data'!$A$389:$AW$389)))-D$6)/D97</f>
        <v>0.94803070341009188</v>
      </c>
      <c r="E98" s="12">
        <f t="array" ref="E98">INDEX('Back data'!$A$389:$AW$389,,MAX(IF('Back data'!$A$389:$AW$389&lt;&gt;"",COLUMN('Back data'!$A$389:$AW$389)))-E$6)/E97</f>
        <v>0.96779261586802834</v>
      </c>
      <c r="F98" s="12">
        <f t="array" ref="F98">INDEX('Back data'!$A$389:$AW$389,,MAX(IF('Back data'!$A$389:$AW$389&lt;&gt;"",COLUMN('Back data'!$A$389:$AW$389)))-F$6)/F97</f>
        <v>0.98513857276743877</v>
      </c>
      <c r="G98" s="12">
        <f t="array" ref="G98">INDEX('Back data'!$A$389:$AW$389,,MAX(IF('Back data'!$A$389:$AW$389&lt;&gt;"",COLUMN('Back data'!$A$389:$AW$389)))-G$6)/G97</f>
        <v>0.96141250177986626</v>
      </c>
      <c r="H98" s="12">
        <f t="array" ref="H98">INDEX('Back data'!$A$389:$AW$389,,MAX(IF('Back data'!$A$389:$AW$389&lt;&gt;"",COLUMN('Back data'!$A$389:$AW$389)))-H$6)/H97</f>
        <v>0.89961089494163426</v>
      </c>
      <c r="I98" s="12">
        <f t="array" ref="I98">INDEX('Back data'!$A$389:$AW$389,,MAX(IF('Back data'!$A$389:$AW$389&lt;&gt;"",COLUMN('Back data'!$A$389:$AW$389)))-I$6)/I97</f>
        <v>0.90484354907843978</v>
      </c>
      <c r="J98" s="12">
        <f t="array" ref="J98">INDEX('Back data'!$A$389:$AW$389,,MAX(IF('Back data'!$A$389:$AW$389&lt;&gt;"",COLUMN('Back data'!$A$389:$AW$389)))-J$6)/J97</f>
        <v>0.99443334284898655</v>
      </c>
      <c r="K98" s="12">
        <f t="array" ref="K98">INDEX('Back data'!$A$389:$AW$389,,MAX(IF('Back data'!$A$389:$AW$389&lt;&gt;"",COLUMN('Back data'!$A$389:$AW$389)))-K$6)/K97</f>
        <v>0.90922499329578976</v>
      </c>
      <c r="L98" s="12">
        <f t="array" ref="L98">INDEX('Back data'!$A$389:$AW$389,,MAX(IF('Back data'!$A$389:$AW$389&lt;&gt;"",COLUMN('Back data'!$A$389:$AW$389)))-L$6)/L97</f>
        <v>0.93495133670075148</v>
      </c>
      <c r="M98" s="12">
        <f t="array" ref="M98">INDEX('Back data'!$A$389:$AW$389,,MAX(IF('Back data'!$A$389:$AW$389&lt;&gt;"",COLUMN('Back data'!$A$389:$AW$389)))-M$6)/M97</f>
        <v>0.92513622364368642</v>
      </c>
      <c r="N98" s="12">
        <f t="array" ref="N98">INDEX('Back data'!$A$389:$AW$389,,MAX(IF('Back data'!$A$389:$AW$389&lt;&gt;"",COLUMN('Back data'!$A$389:$AW$389)))-N$6)/N97</f>
        <v>0.95038724884947801</v>
      </c>
      <c r="O98" s="12">
        <f t="array" ref="O98">INDEX('Back data'!$A$389:$AW$389,,MAX(IF('Back data'!$A$389:$AW$389&lt;&gt;"",COLUMN('Back data'!$A$389:$AW$389)))-O$6)/O97</f>
        <v>0.9320089866382878</v>
      </c>
      <c r="P98" s="12">
        <f t="array" ref="P98">INDEX('Back data'!$A$389:$AW$389,,MAX(IF('Back data'!$A$389:$AW$389&lt;&gt;"",COLUMN('Back data'!$A$389:$AW$389)))-P$6)/P97</f>
        <v>0.94423747145775749</v>
      </c>
    </row>
    <row r="99" spans="1:18" x14ac:dyDescent="0.25">
      <c r="A99" s="37" t="s">
        <v>77</v>
      </c>
      <c r="B99" s="39" t="s">
        <v>40</v>
      </c>
      <c r="C99" s="11" t="s">
        <v>71</v>
      </c>
      <c r="D99" s="12">
        <f t="array" ref="D99">INDEX('Back data'!$A$390:$AW$390,,MAX(IF('Back data'!$A$390:$AW$390&lt;&gt;"",COLUMN('Back data'!$A$390:$AW$390)))-D$6)/D97</f>
        <v>5.1969296589908141E-2</v>
      </c>
      <c r="E99" s="12">
        <f t="array" ref="E99">INDEX('Back data'!$A$390:$AW$390,,MAX(IF('Back data'!$A$390:$AW$390&lt;&gt;"",COLUMN('Back data'!$A$390:$AW$390)))-E$6)/E97</f>
        <v>3.2207384131971724E-2</v>
      </c>
      <c r="F99" s="12">
        <f t="array" ref="F99">INDEX('Back data'!$A$390:$AW$390,,MAX(IF('Back data'!$A$390:$AW$390&lt;&gt;"",COLUMN('Back data'!$A$390:$AW$390)))-F$6)/F97</f>
        <v>1.4861427232561255E-2</v>
      </c>
      <c r="G99" s="12">
        <f t="array" ref="G99">INDEX('Back data'!$A$390:$AW$390,,MAX(IF('Back data'!$A$390:$AW$390&lt;&gt;"",COLUMN('Back data'!$A$390:$AW$390)))-G$6)/G97</f>
        <v>3.8587498220133853E-2</v>
      </c>
      <c r="H99" s="12">
        <f t="array" ref="H99">INDEX('Back data'!$A$390:$AW$390,,MAX(IF('Back data'!$A$390:$AW$390&lt;&gt;"",COLUMN('Back data'!$A$390:$AW$390)))-H$6)/H97</f>
        <v>0.10038910505836576</v>
      </c>
      <c r="I99" s="12">
        <f t="array" ref="I99">INDEX('Back data'!$A$390:$AW$390,,MAX(IF('Back data'!$A$390:$AW$390&lt;&gt;"",COLUMN('Back data'!$A$390:$AW$390)))-I$6)/I97</f>
        <v>9.5156450921560234E-2</v>
      </c>
      <c r="J99" s="12">
        <f t="array" ref="J99">INDEX('Back data'!$A$390:$AW$390,,MAX(IF('Back data'!$A$390:$AW$390&lt;&gt;"",COLUMN('Back data'!$A$390:$AW$390)))-J$6)/J97</f>
        <v>5.5666571510134171E-3</v>
      </c>
      <c r="K99" s="12">
        <f t="array" ref="K99">INDEX('Back data'!$A$390:$AW$390,,MAX(IF('Back data'!$A$390:$AW$390&lt;&gt;"",COLUMN('Back data'!$A$390:$AW$390)))-K$6)/K97</f>
        <v>9.0775006704210237E-2</v>
      </c>
      <c r="L99" s="12">
        <f t="array" ref="L99">INDEX('Back data'!$A$390:$AW$390,,MAX(IF('Back data'!$A$390:$AW$390&lt;&gt;"",COLUMN('Back data'!$A$390:$AW$390)))-L$6)/L97</f>
        <v>6.5048663299248494E-2</v>
      </c>
      <c r="M99" s="12">
        <f t="array" ref="M99">INDEX('Back data'!$A$390:$AW$390,,MAX(IF('Back data'!$A$390:$AW$390&lt;&gt;"",COLUMN('Back data'!$A$390:$AW$390)))-M$6)/M97</f>
        <v>7.486377635631368E-2</v>
      </c>
      <c r="N99" s="12">
        <f t="array" ref="N99">INDEX('Back data'!$A$390:$AW$390,,MAX(IF('Back data'!$A$390:$AW$390&lt;&gt;"",COLUMN('Back data'!$A$390:$AW$390)))-N$6)/N97</f>
        <v>4.9612751150521939E-2</v>
      </c>
      <c r="O99" s="12">
        <f t="array" ref="O99">INDEX('Back data'!$A$390:$AW$390,,MAX(IF('Back data'!$A$390:$AW$390&lt;&gt;"",COLUMN('Back data'!$A$390:$AW$390)))-O$6)/O97</f>
        <v>6.7991013361712191E-2</v>
      </c>
      <c r="P99" s="12">
        <f t="array" ref="P99">INDEX('Back data'!$A$390:$AW$390,,MAX(IF('Back data'!$A$390:$AW$390&lt;&gt;"",COLUMN('Back data'!$A$390:$AW$390)))-P$6)/P97</f>
        <v>5.576252854224252E-2</v>
      </c>
      <c r="R99" s="60"/>
    </row>
    <row r="100" spans="1:18" x14ac:dyDescent="0.25">
      <c r="A100" s="32"/>
      <c r="B100" s="29"/>
      <c r="C100" s="33"/>
      <c r="D100" s="34"/>
      <c r="E100" s="34"/>
      <c r="F100" s="34"/>
      <c r="G100" s="34"/>
      <c r="H100" s="34"/>
      <c r="I100" s="34"/>
      <c r="J100" s="34"/>
      <c r="K100" s="34"/>
      <c r="L100" s="34"/>
      <c r="M100" s="34"/>
      <c r="N100" s="34"/>
      <c r="O100" s="34"/>
      <c r="P100" s="34"/>
    </row>
    <row r="101" spans="1:18" x14ac:dyDescent="0.25">
      <c r="A101" s="32"/>
      <c r="B101" s="29"/>
      <c r="C101" s="33"/>
      <c r="D101" s="34"/>
      <c r="E101" s="34"/>
      <c r="F101" s="34"/>
      <c r="G101" s="34"/>
      <c r="H101" s="34"/>
      <c r="I101" s="34"/>
      <c r="J101" s="34"/>
      <c r="K101" s="34"/>
      <c r="L101" s="34"/>
      <c r="M101" s="34"/>
      <c r="N101" s="34"/>
      <c r="O101" s="34"/>
      <c r="P101" s="34"/>
    </row>
    <row r="102" spans="1:18" x14ac:dyDescent="0.25">
      <c r="A102" s="32"/>
      <c r="B102" s="29"/>
      <c r="C102" s="33"/>
      <c r="D102" s="34"/>
      <c r="E102" s="34"/>
      <c r="F102" s="34"/>
      <c r="G102" s="34"/>
      <c r="H102" s="34"/>
      <c r="I102" s="34"/>
      <c r="J102" s="34"/>
      <c r="K102" s="34"/>
      <c r="L102" s="34"/>
      <c r="M102" s="34"/>
      <c r="N102" s="34"/>
      <c r="O102" s="34"/>
      <c r="P102" s="34"/>
    </row>
    <row r="103" spans="1:18" x14ac:dyDescent="0.25">
      <c r="A103" s="32"/>
      <c r="B103" s="29"/>
      <c r="C103" s="33"/>
      <c r="D103" s="34"/>
      <c r="E103" s="34"/>
      <c r="F103" s="34"/>
      <c r="G103" s="34"/>
      <c r="H103" s="34"/>
      <c r="I103" s="34"/>
      <c r="J103" s="34"/>
      <c r="K103" s="34"/>
      <c r="L103" s="34"/>
      <c r="M103" s="34"/>
      <c r="N103" s="34"/>
      <c r="O103" s="34"/>
      <c r="P103" s="34"/>
    </row>
    <row r="104" spans="1:18" x14ac:dyDescent="0.25">
      <c r="A104" s="7"/>
      <c r="B104" s="8"/>
      <c r="C104" s="9" t="s">
        <v>68</v>
      </c>
      <c r="D104" s="10">
        <f t="array" ref="D104">INDEX('Back data'!$A$152:$AW$152,,MAX(IF('Back data'!$A$152:$AW$152&lt;&gt;"",COLUMN('Back data'!$A$152:$AW$152)))-D$6)+INDEX('Back data'!$A$153:$AW$153,,MAX(IF('Back data'!$A$153:$AW$153&lt;&gt;"",COLUMN('Back data'!$A$153:$AW$153)))-D$6)</f>
        <v>72.16</v>
      </c>
      <c r="E104" s="10">
        <f t="array" ref="E104">INDEX('Back data'!$A$152:$AW$152,,MAX(IF('Back data'!$A$152:$AW$152&lt;&gt;"",COLUMN('Back data'!$A$152:$AW$152)))-E$6)+INDEX('Back data'!$A$153:$AW$153,,MAX(IF('Back data'!$A$153:$AW$153&lt;&gt;"",COLUMN('Back data'!$A$153:$AW$153)))-E$6)</f>
        <v>73.78</v>
      </c>
      <c r="F104" s="10">
        <f t="array" ref="F104">INDEX('Back data'!$A$152:$AW$152,,MAX(IF('Back data'!$A$152:$AW$152&lt;&gt;"",COLUMN('Back data'!$A$152:$AW$152)))-F$6)+INDEX('Back data'!$A$153:$AW$153,,MAX(IF('Back data'!$A$153:$AW$153&lt;&gt;"",COLUMN('Back data'!$A$153:$AW$153)))-F$6)</f>
        <v>71.3</v>
      </c>
      <c r="G104" s="10">
        <f t="array" ref="G104">INDEX('Back data'!$A$152:$AW$152,,MAX(IF('Back data'!$A$152:$AW$152&lt;&gt;"",COLUMN('Back data'!$A$152:$AW$152)))-G$6)+INDEX('Back data'!$A$153:$AW$153,,MAX(IF('Back data'!$A$153:$AW$153&lt;&gt;"",COLUMN('Back data'!$A$153:$AW$153)))-G$6)</f>
        <v>70.239999999999995</v>
      </c>
      <c r="H104" s="10">
        <f t="array" ref="H104">INDEX('Back data'!$A$152:$AW$152,,MAX(IF('Back data'!$A$152:$AW$152&lt;&gt;"",COLUMN('Back data'!$A$152:$AW$152)))-H$6)+INDEX('Back data'!$A$153:$AW$153,,MAX(IF('Back data'!$A$153:$AW$153&lt;&gt;"",COLUMN('Back data'!$A$153:$AW$153)))-H$6)</f>
        <v>67.41</v>
      </c>
      <c r="I104" s="10">
        <f t="array" ref="I104">INDEX('Back data'!$A$152:$AW$152,,MAX(IF('Back data'!$A$152:$AW$152&lt;&gt;"",COLUMN('Back data'!$A$152:$AW$152)))-I$6)+INDEX('Back data'!$A$153:$AW$153,,MAX(IF('Back data'!$A$153:$AW$153&lt;&gt;"",COLUMN('Back data'!$A$153:$AW$153)))-I$6)</f>
        <v>72.740000000000009</v>
      </c>
      <c r="J104" s="10">
        <f t="array" ref="J104">INDEX('Back data'!$A$152:$AW$152,,MAX(IF('Back data'!$A$152:$AW$152&lt;&gt;"",COLUMN('Back data'!$A$152:$AW$152)))-J$6)+INDEX('Back data'!$A$153:$AW$153,,MAX(IF('Back data'!$A$153:$AW$153&lt;&gt;"",COLUMN('Back data'!$A$153:$AW$153)))-J$6)</f>
        <v>71.69</v>
      </c>
      <c r="K104" s="10">
        <f t="array" ref="K104">INDEX('Back data'!$A$152:$AW$152,,MAX(IF('Back data'!$A$152:$AW$152&lt;&gt;"",COLUMN('Back data'!$A$152:$AW$152)))-K$6)+INDEX('Back data'!$A$153:$AW$153,,MAX(IF('Back data'!$A$153:$AW$153&lt;&gt;"",COLUMN('Back data'!$A$153:$AW$153)))-K$6)</f>
        <v>74.41</v>
      </c>
      <c r="L104" s="10">
        <f t="array" ref="L104">INDEX('Back data'!$A$152:$AW$152,,MAX(IF('Back data'!$A$152:$AW$152&lt;&gt;"",COLUMN('Back data'!$A$152:$AW$152)))-L$6)+INDEX('Back data'!$A$153:$AW$153,,MAX(IF('Back data'!$A$153:$AW$153&lt;&gt;"",COLUMN('Back data'!$A$153:$AW$153)))-L$6)</f>
        <v>78.95</v>
      </c>
      <c r="M104" s="10">
        <f t="array" ref="M104">INDEX('Back data'!$A$152:$AW$152,,MAX(IF('Back data'!$A$152:$AW$152&lt;&gt;"",COLUMN('Back data'!$A$152:$AW$152)))-M$6)+INDEX('Back data'!$A$153:$AW$153,,MAX(IF('Back data'!$A$153:$AW$153&lt;&gt;"",COLUMN('Back data'!$A$153:$AW$153)))-M$6)</f>
        <v>77.03</v>
      </c>
      <c r="N104" s="10">
        <f t="array" ref="N104">INDEX('Back data'!$A$152:$AW$152,,MAX(IF('Back data'!$A$152:$AW$152&lt;&gt;"",COLUMN('Back data'!$A$152:$AW$152)))-N$6)+INDEX('Back data'!$A$153:$AW$153,,MAX(IF('Back data'!$A$153:$AW$153&lt;&gt;"",COLUMN('Back data'!$A$153:$AW$153)))-N$6)</f>
        <v>80.540000000000006</v>
      </c>
      <c r="O104" s="10">
        <f t="array" ref="O104">INDEX('Back data'!$A$152:$AW$152,,MAX(IF('Back data'!$A$152:$AW$152&lt;&gt;"",COLUMN('Back data'!$A$152:$AW$152)))-O$6)+INDEX('Back data'!$A$153:$AW$153,,MAX(IF('Back data'!$A$153:$AW$153&lt;&gt;"",COLUMN('Back data'!$A$153:$AW$153)))-O$6)</f>
        <v>79.589999999999989</v>
      </c>
      <c r="P104" s="10">
        <f t="array" ref="P104">INDEX('Back data'!$A$152:$AW$152,,MAX(IF('Back data'!$A$152:$AW$152&lt;&gt;"",COLUMN('Back data'!$A$152:$AW$152)))-P$6)+INDEX('Back data'!$A$153:$AW$153,,MAX(IF('Back data'!$A$153:$AW$153&lt;&gt;"",COLUMN('Back data'!$A$153:$AW$153)))-P$6)</f>
        <v>82.42</v>
      </c>
    </row>
    <row r="105" spans="1:18" x14ac:dyDescent="0.25">
      <c r="A105" s="36" t="s">
        <v>78</v>
      </c>
      <c r="B105" s="44" t="s">
        <v>75</v>
      </c>
      <c r="C105" s="11" t="s">
        <v>70</v>
      </c>
      <c r="D105" s="12">
        <f t="array" ref="D105">INDEX('Back data'!$A$152:$AW$152,,MAX(IF('Back data'!$A$152:$AW$152&lt;&gt;"",COLUMN('Back data'!$A$152:$AW$152)))-D$6)/D104</f>
        <v>0.87929600886917969</v>
      </c>
      <c r="E105" s="12">
        <f t="array" ref="E105">INDEX('Back data'!$A$152:$AW$152,,MAX(IF('Back data'!$A$152:$AW$152&lt;&gt;"",COLUMN('Back data'!$A$152:$AW$152)))-E$6)/E104</f>
        <v>0.87449173217674159</v>
      </c>
      <c r="F105" s="12">
        <f t="array" ref="F105">INDEX('Back data'!$A$152:$AW$152,,MAX(IF('Back data'!$A$152:$AW$152&lt;&gt;"",COLUMN('Back data'!$A$152:$AW$152)))-F$6)/F104</f>
        <v>0.88569424964936883</v>
      </c>
      <c r="G105" s="12">
        <f t="array" ref="G105">INDEX('Back data'!$A$152:$AW$152,,MAX(IF('Back data'!$A$152:$AW$152&lt;&gt;"",COLUMN('Back data'!$A$152:$AW$152)))-G$6)/G104</f>
        <v>0.88482346241457865</v>
      </c>
      <c r="H105" s="12">
        <f t="array" ref="H105">INDEX('Back data'!$A$152:$AW$152,,MAX(IF('Back data'!$A$152:$AW$152&lt;&gt;"",COLUMN('Back data'!$A$152:$AW$152)))-H$6)/H104</f>
        <v>0.85506601394451864</v>
      </c>
      <c r="I105" s="12">
        <f t="array" ref="I105">INDEX('Back data'!$A$152:$AW$152,,MAX(IF('Back data'!$A$152:$AW$152&lt;&gt;"",COLUMN('Back data'!$A$152:$AW$152)))-I$6)/I104</f>
        <v>0.87420951333516628</v>
      </c>
      <c r="J105" s="12">
        <f t="array" ref="J105">INDEX('Back data'!$A$152:$AW$152,,MAX(IF('Back data'!$A$152:$AW$152&lt;&gt;"",COLUMN('Back data'!$A$152:$AW$152)))-J$6)/J104</f>
        <v>0.88366578323336598</v>
      </c>
      <c r="K105" s="12">
        <f t="array" ref="K105">INDEX('Back data'!$A$152:$AW$152,,MAX(IF('Back data'!$A$152:$AW$152&lt;&gt;"",COLUMN('Back data'!$A$152:$AW$152)))-K$6)/K104</f>
        <v>0.87085069211127542</v>
      </c>
      <c r="L105" s="12">
        <f t="array" ref="L105">INDEX('Back data'!$A$152:$AW$152,,MAX(IF('Back data'!$A$152:$AW$152&lt;&gt;"",COLUMN('Back data'!$A$152:$AW$152)))-L$6)/L104</f>
        <v>0.88917036098796709</v>
      </c>
      <c r="M105" s="12">
        <f t="array" ref="M105">INDEX('Back data'!$A$152:$AW$152,,MAX(IF('Back data'!$A$152:$AW$152&lt;&gt;"",COLUMN('Back data'!$A$152:$AW$152)))-M$6)/M104</f>
        <v>0.89328832922238088</v>
      </c>
      <c r="N105" s="12">
        <f t="array" ref="N105">INDEX('Back data'!$A$152:$AW$152,,MAX(IF('Back data'!$A$152:$AW$152&lt;&gt;"",COLUMN('Back data'!$A$152:$AW$152)))-N$6)/N104</f>
        <v>0.89992550285572381</v>
      </c>
      <c r="O105" s="12">
        <f t="array" ref="O105">INDEX('Back data'!$A$152:$AW$152,,MAX(IF('Back data'!$A$152:$AW$152&lt;&gt;"",COLUMN('Back data'!$A$152:$AW$152)))-O$6)/O104</f>
        <v>0.88038698328935794</v>
      </c>
      <c r="P105" s="12">
        <f t="array" ref="P105">INDEX('Back data'!$A$152:$AW$152,,MAX(IF('Back data'!$A$152:$AW$152&lt;&gt;"",COLUMN('Back data'!$A$152:$AW$152)))-P$6)/P104</f>
        <v>0.90135889347245823</v>
      </c>
    </row>
    <row r="106" spans="1:18" x14ac:dyDescent="0.25">
      <c r="A106" s="36" t="s">
        <v>78</v>
      </c>
      <c r="B106" s="44" t="s">
        <v>76</v>
      </c>
      <c r="C106" s="11" t="s">
        <v>71</v>
      </c>
      <c r="D106" s="12">
        <f t="array" ref="D106">+INDEX('Back data'!$A$153:$AW$153,,MAX(IF('Back data'!$A$153:$AW$153&lt;&gt;"",COLUMN('Back data'!$A$153:$AW$153)))-D$6)/D104</f>
        <v>0.12070399113082042</v>
      </c>
      <c r="E106" s="12">
        <f t="array" ref="E106">+INDEX('Back data'!$A$153:$AW$153,,MAX(IF('Back data'!$A$153:$AW$153&lt;&gt;"",COLUMN('Back data'!$A$153:$AW$153)))-E$6)/E104</f>
        <v>0.12550826782325833</v>
      </c>
      <c r="F106" s="12">
        <f t="array" ref="F106">+INDEX('Back data'!$A$153:$AW$153,,MAX(IF('Back data'!$A$153:$AW$153&lt;&gt;"",COLUMN('Back data'!$A$153:$AW$153)))-F$6)/F104</f>
        <v>0.11430575035063115</v>
      </c>
      <c r="G106" s="12">
        <f t="array" ref="G106">+INDEX('Back data'!$A$153:$AW$153,,MAX(IF('Back data'!$A$153:$AW$153&lt;&gt;"",COLUMN('Back data'!$A$153:$AW$153)))-G$6)/G104</f>
        <v>0.11517653758542142</v>
      </c>
      <c r="H106" s="12">
        <f t="array" ref="H106">+INDEX('Back data'!$A$153:$AW$153,,MAX(IF('Back data'!$A$153:$AW$153&lt;&gt;"",COLUMN('Back data'!$A$153:$AW$153)))-H$6)/H104</f>
        <v>0.14493398605548138</v>
      </c>
      <c r="I106" s="12">
        <f t="array" ref="I106">+INDEX('Back data'!$A$153:$AW$153,,MAX(IF('Back data'!$A$153:$AW$153&lt;&gt;"",COLUMN('Back data'!$A$153:$AW$153)))-I$6)/I104</f>
        <v>0.12579048666483364</v>
      </c>
      <c r="J106" s="12">
        <f t="array" ref="J106">+INDEX('Back data'!$A$153:$AW$153,,MAX(IF('Back data'!$A$153:$AW$153&lt;&gt;"",COLUMN('Back data'!$A$153:$AW$153)))-J$6)/J104</f>
        <v>0.11633421676663412</v>
      </c>
      <c r="K106" s="12">
        <f t="array" ref="K106">+INDEX('Back data'!$A$153:$AW$153,,MAX(IF('Back data'!$A$153:$AW$153&lt;&gt;"",COLUMN('Back data'!$A$153:$AW$153)))-K$6)/K104</f>
        <v>0.12914930788872464</v>
      </c>
      <c r="L106" s="12">
        <f t="array" ref="L106">+INDEX('Back data'!$A$153:$AW$153,,MAX(IF('Back data'!$A$153:$AW$153&lt;&gt;"",COLUMN('Back data'!$A$153:$AW$153)))-L$6)/L104</f>
        <v>0.11082963901203292</v>
      </c>
      <c r="M106" s="12">
        <f t="array" ref="M106">+INDEX('Back data'!$A$153:$AW$153,,MAX(IF('Back data'!$A$153:$AW$153&lt;&gt;"",COLUMN('Back data'!$A$153:$AW$153)))-M$6)/M104</f>
        <v>0.10671167077761912</v>
      </c>
      <c r="N106" s="12">
        <f t="array" ref="N106">+INDEX('Back data'!$A$153:$AW$153,,MAX(IF('Back data'!$A$153:$AW$153&lt;&gt;"",COLUMN('Back data'!$A$153:$AW$153)))-N$6)/N104</f>
        <v>0.10007449714427613</v>
      </c>
      <c r="O106" s="12">
        <f t="array" ref="O106">+INDEX('Back data'!$A$153:$AW$153,,MAX(IF('Back data'!$A$153:$AW$153&lt;&gt;"",COLUMN('Back data'!$A$153:$AW$153)))-O$6)/O104</f>
        <v>0.11961301671064205</v>
      </c>
      <c r="P106" s="12">
        <f t="array" ref="P106">+INDEX('Back data'!$A$153:$AW$153,,MAX(IF('Back data'!$A$153:$AW$153&lt;&gt;"",COLUMN('Back data'!$A$153:$AW$153)))-P$6)/P104</f>
        <v>9.8641106527541864E-2</v>
      </c>
      <c r="R106" s="60"/>
    </row>
    <row r="107" spans="1:18" x14ac:dyDescent="0.25">
      <c r="B107" s="45"/>
    </row>
    <row r="108" spans="1:18" x14ac:dyDescent="0.25">
      <c r="B108" s="45"/>
    </row>
    <row r="109" spans="1:18" x14ac:dyDescent="0.25">
      <c r="B109" s="45"/>
      <c r="C109" s="9" t="s">
        <v>68</v>
      </c>
      <c r="D109" s="10">
        <f t="array" ref="D109">INDEX('Back data'!$A$158:$AW$158,,MAX(IF('Back data'!$A$158:$AW$158&lt;&gt;"",COLUMN('Back data'!$A$158:$AW$158)))-D$6)+INDEX('Back data'!$A$159:$AW$159,,MAX(IF('Back data'!$A$159:$AW$159&lt;&gt;"",COLUMN('Back data'!$A$159:$AW$159)))-D$6)</f>
        <v>72.83</v>
      </c>
      <c r="E109" s="10">
        <f t="array" ref="E109">INDEX('Back data'!$A$158:$AW$158,,MAX(IF('Back data'!$A$158:$AW$158&lt;&gt;"",COLUMN('Back data'!$A$158:$AW$158)))-E$6)+INDEX('Back data'!$A$159:$AW$159,,MAX(IF('Back data'!$A$159:$AW$159&lt;&gt;"",COLUMN('Back data'!$A$159:$AW$159)))-E$6)</f>
        <v>69.33</v>
      </c>
      <c r="F109" s="10">
        <f t="array" ref="F109">INDEX('Back data'!$A$158:$AW$158,,MAX(IF('Back data'!$A$158:$AW$158&lt;&gt;"",COLUMN('Back data'!$A$158:$AW$158)))-F$6)+INDEX('Back data'!$A$159:$AW$159,,MAX(IF('Back data'!$A$159:$AW$159&lt;&gt;"",COLUMN('Back data'!$A$159:$AW$159)))-F$6)</f>
        <v>73.05</v>
      </c>
      <c r="G109" s="10">
        <f t="array" ref="G109">INDEX('Back data'!$A$158:$AW$158,,MAX(IF('Back data'!$A$158:$AW$158&lt;&gt;"",COLUMN('Back data'!$A$158:$AW$158)))-G$6)+INDEX('Back data'!$A$159:$AW$159,,MAX(IF('Back data'!$A$159:$AW$159&lt;&gt;"",COLUMN('Back data'!$A$159:$AW$159)))-G$6)</f>
        <v>67.05</v>
      </c>
      <c r="H109" s="10">
        <f t="array" ref="H109">INDEX('Back data'!$A$158:$AW$158,,MAX(IF('Back data'!$A$158:$AW$158&lt;&gt;"",COLUMN('Back data'!$A$158:$AW$158)))-H$6)+INDEX('Back data'!$A$159:$AW$159,,MAX(IF('Back data'!$A$159:$AW$159&lt;&gt;"",COLUMN('Back data'!$A$159:$AW$159)))-H$6)</f>
        <v>63.78</v>
      </c>
      <c r="I109" s="10">
        <f t="array" ref="I109">INDEX('Back data'!$A$158:$AW$158,,MAX(IF('Back data'!$A$158:$AW$158&lt;&gt;"",COLUMN('Back data'!$A$158:$AW$158)))-I$6)+INDEX('Back data'!$A$159:$AW$159,,MAX(IF('Back data'!$A$159:$AW$159&lt;&gt;"",COLUMN('Back data'!$A$159:$AW$159)))-I$6)</f>
        <v>75.14</v>
      </c>
      <c r="J109" s="10">
        <f t="array" ref="J109">INDEX('Back data'!$A$158:$AW$158,,MAX(IF('Back data'!$A$158:$AW$158&lt;&gt;"",COLUMN('Back data'!$A$158:$AW$158)))-J$6)+INDEX('Back data'!$A$159:$AW$159,,MAX(IF('Back data'!$A$159:$AW$159&lt;&gt;"",COLUMN('Back data'!$A$159:$AW$159)))-J$6)</f>
        <v>67.7</v>
      </c>
      <c r="K109" s="10">
        <f t="array" ref="K109">INDEX('Back data'!$A$158:$AW$158,,MAX(IF('Back data'!$A$158:$AW$158&lt;&gt;"",COLUMN('Back data'!$A$158:$AW$158)))-K$6)+INDEX('Back data'!$A$159:$AW$159,,MAX(IF('Back data'!$A$159:$AW$159&lt;&gt;"",COLUMN('Back data'!$A$159:$AW$159)))-K$6)</f>
        <v>72.58</v>
      </c>
      <c r="L109" s="10">
        <f t="array" ref="L109">INDEX('Back data'!$A$158:$AW$158,,MAX(IF('Back data'!$A$158:$AW$158&lt;&gt;"",COLUMN('Back data'!$A$158:$AW$158)))-L$6)+INDEX('Back data'!$A$159:$AW$159,,MAX(IF('Back data'!$A$159:$AW$159&lt;&gt;"",COLUMN('Back data'!$A$159:$AW$159)))-L$6)</f>
        <v>76.61</v>
      </c>
      <c r="M109" s="10">
        <f t="array" ref="M109">INDEX('Back data'!$A$158:$AW$158,,MAX(IF('Back data'!$A$158:$AW$158&lt;&gt;"",COLUMN('Back data'!$A$158:$AW$158)))-M$6)+INDEX('Back data'!$A$159:$AW$159,,MAX(IF('Back data'!$A$159:$AW$159&lt;&gt;"",COLUMN('Back data'!$A$159:$AW$159)))-M$6)</f>
        <v>79.16</v>
      </c>
      <c r="N109" s="10">
        <f t="array" ref="N109">INDEX('Back data'!$A$158:$AW$158,,MAX(IF('Back data'!$A$158:$AW$158&lt;&gt;"",COLUMN('Back data'!$A$158:$AW$158)))-N$6)+INDEX('Back data'!$A$159:$AW$159,,MAX(IF('Back data'!$A$159:$AW$159&lt;&gt;"",COLUMN('Back data'!$A$159:$AW$159)))-N$6)</f>
        <v>80.239999999999995</v>
      </c>
      <c r="O109" s="10">
        <f t="array" ref="O109">INDEX('Back data'!$A$158:$AW$158,,MAX(IF('Back data'!$A$158:$AW$158&lt;&gt;"",COLUMN('Back data'!$A$158:$AW$158)))-O$6)+INDEX('Back data'!$A$159:$AW$159,,MAX(IF('Back data'!$A$159:$AW$159&lt;&gt;"",COLUMN('Back data'!$A$159:$AW$159)))-O$6)</f>
        <v>82.15</v>
      </c>
      <c r="P109" s="10">
        <f t="array" ref="P109">INDEX('Back data'!$A$158:$AW$158,,MAX(IF('Back data'!$A$158:$AW$158&lt;&gt;"",COLUMN('Back data'!$A$158:$AW$158)))-P$6)+INDEX('Back data'!$A$159:$AW$159,,MAX(IF('Back data'!$A$159:$AW$159&lt;&gt;"",COLUMN('Back data'!$A$159:$AW$159)))-P$6)</f>
        <v>81.2</v>
      </c>
    </row>
    <row r="110" spans="1:18" x14ac:dyDescent="0.25">
      <c r="A110" s="36" t="s">
        <v>78</v>
      </c>
      <c r="B110" s="46" t="s">
        <v>72</v>
      </c>
      <c r="C110" s="11" t="s">
        <v>70</v>
      </c>
      <c r="D110" s="12">
        <f t="array" ref="D110">INDEX('Back data'!$A$158:$AW$158,,MAX(IF('Back data'!$A$158:$AW$158&lt;&gt;"",COLUMN('Back data'!$A$158:$AW$158)))-D$6)/D109</f>
        <v>0.72140601400521764</v>
      </c>
      <c r="E110" s="12">
        <f t="array" ref="E110">INDEX('Back data'!$A$158:$AW$158,,MAX(IF('Back data'!$A$158:$AW$158&lt;&gt;"",COLUMN('Back data'!$A$158:$AW$158)))-E$6)/E109</f>
        <v>0.68916774844944473</v>
      </c>
      <c r="F110" s="12">
        <f t="array" ref="F110">INDEX('Back data'!$A$158:$AW$158,,MAX(IF('Back data'!$A$158:$AW$158&lt;&gt;"",COLUMN('Back data'!$A$158:$AW$158)))-F$6)/F109</f>
        <v>0.72169746748802188</v>
      </c>
      <c r="G110" s="12">
        <f t="array" ref="G110">INDEX('Back data'!$A$158:$AW$158,,MAX(IF('Back data'!$A$158:$AW$158&lt;&gt;"",COLUMN('Back data'!$A$158:$AW$158)))-G$6)/G109</f>
        <v>0.71454138702460845</v>
      </c>
      <c r="H110" s="12">
        <f t="array" ref="H110">INDEX('Back data'!$A$158:$AW$158,,MAX(IF('Back data'!$A$158:$AW$158&lt;&gt;"",COLUMN('Back data'!$A$158:$AW$158)))-H$6)/H109</f>
        <v>0.70304170586390724</v>
      </c>
      <c r="I110" s="12">
        <f t="array" ref="I110">INDEX('Back data'!$A$158:$AW$158,,MAX(IF('Back data'!$A$158:$AW$158&lt;&gt;"",COLUMN('Back data'!$A$158:$AW$158)))-I$6)/I109</f>
        <v>0.73582645727974449</v>
      </c>
      <c r="J110" s="12">
        <f t="array" ref="J110">INDEX('Back data'!$A$158:$AW$158,,MAX(IF('Back data'!$A$158:$AW$158&lt;&gt;"",COLUMN('Back data'!$A$158:$AW$158)))-J$6)/J109</f>
        <v>0.70384047267355976</v>
      </c>
      <c r="K110" s="12">
        <f t="array" ref="K110">INDEX('Back data'!$A$158:$AW$158,,MAX(IF('Back data'!$A$158:$AW$158&lt;&gt;"",COLUMN('Back data'!$A$158:$AW$158)))-K$6)/K109</f>
        <v>0.68834389639019011</v>
      </c>
      <c r="L110" s="12">
        <f t="array" ref="L110">INDEX('Back data'!$A$158:$AW$158,,MAX(IF('Back data'!$A$158:$AW$158&lt;&gt;"",COLUMN('Back data'!$A$158:$AW$158)))-L$6)/L109</f>
        <v>0.77039550972457904</v>
      </c>
      <c r="M110" s="12">
        <f t="array" ref="M110">INDEX('Back data'!$A$158:$AW$158,,MAX(IF('Back data'!$A$158:$AW$158&lt;&gt;"",COLUMN('Back data'!$A$158:$AW$158)))-M$6)/M109</f>
        <v>0.72309247094492168</v>
      </c>
      <c r="N110" s="12">
        <f t="array" ref="N110">INDEX('Back data'!$A$158:$AW$158,,MAX(IF('Back data'!$A$158:$AW$158&lt;&gt;"",COLUMN('Back data'!$A$158:$AW$158)))-N$6)/N109</f>
        <v>0.76607676969092731</v>
      </c>
      <c r="O110" s="12">
        <f t="array" ref="O110">INDEX('Back data'!$A$158:$AW$158,,MAX(IF('Back data'!$A$158:$AW$158&lt;&gt;"",COLUMN('Back data'!$A$158:$AW$158)))-O$6)/O109</f>
        <v>0.6934875228241022</v>
      </c>
      <c r="P110" s="12">
        <f t="array" ref="P110">INDEX('Back data'!$A$158:$AW$158,,MAX(IF('Back data'!$A$158:$AW$158&lt;&gt;"",COLUMN('Back data'!$A$158:$AW$158)))-P$6)/P109</f>
        <v>0.72783251231527091</v>
      </c>
    </row>
    <row r="111" spans="1:18" x14ac:dyDescent="0.25">
      <c r="A111" s="36" t="s">
        <v>78</v>
      </c>
      <c r="B111" s="46" t="s">
        <v>72</v>
      </c>
      <c r="C111" s="11" t="s">
        <v>71</v>
      </c>
      <c r="D111" s="12">
        <f t="array" ref="D111">+INDEX('Back data'!$A$159:$AW$159,,MAX(IF('Back data'!$A$159:$AW$159&lt;&gt;"",COLUMN('Back data'!$A$159:$AW$159)))-D$6)/D109</f>
        <v>0.27859398599478236</v>
      </c>
      <c r="E111" s="12">
        <f t="array" ref="E111">+INDEX('Back data'!$A$159:$AW$159,,MAX(IF('Back data'!$A$159:$AW$159&lt;&gt;"",COLUMN('Back data'!$A$159:$AW$159)))-E$6)/E109</f>
        <v>0.31083225155055533</v>
      </c>
      <c r="F111" s="12">
        <f t="array" ref="F111">+INDEX('Back data'!$A$159:$AW$159,,MAX(IF('Back data'!$A$159:$AW$159&lt;&gt;"",COLUMN('Back data'!$A$159:$AW$159)))-F$6)/F109</f>
        <v>0.27830253251197806</v>
      </c>
      <c r="G111" s="12">
        <f t="array" ref="G111">+INDEX('Back data'!$A$159:$AW$159,,MAX(IF('Back data'!$A$159:$AW$159&lt;&gt;"",COLUMN('Back data'!$A$159:$AW$159)))-G$6)/G109</f>
        <v>0.28545861297539155</v>
      </c>
      <c r="H111" s="12">
        <f t="array" ref="H111">+INDEX('Back data'!$A$159:$AW$159,,MAX(IF('Back data'!$A$159:$AW$159&lt;&gt;"",COLUMN('Back data'!$A$159:$AW$159)))-H$6)/H109</f>
        <v>0.29695829413609282</v>
      </c>
      <c r="I111" s="12">
        <f t="array" ref="I111">+INDEX('Back data'!$A$159:$AW$159,,MAX(IF('Back data'!$A$159:$AW$159&lt;&gt;"",COLUMN('Back data'!$A$159:$AW$159)))-I$6)/I109</f>
        <v>0.26417354272025556</v>
      </c>
      <c r="J111" s="12">
        <f t="array" ref="J111">+INDEX('Back data'!$A$159:$AW$159,,MAX(IF('Back data'!$A$159:$AW$159&lt;&gt;"",COLUMN('Back data'!$A$159:$AW$159)))-J$6)/J109</f>
        <v>0.29615952732644019</v>
      </c>
      <c r="K111" s="12">
        <f t="array" ref="K111">+INDEX('Back data'!$A$159:$AW$159,,MAX(IF('Back data'!$A$159:$AW$159&lt;&gt;"",COLUMN('Back data'!$A$159:$AW$159)))-K$6)/K109</f>
        <v>0.31165610360980989</v>
      </c>
      <c r="L111" s="12">
        <f t="array" ref="L111">+INDEX('Back data'!$A$159:$AW$159,,MAX(IF('Back data'!$A$159:$AW$159&lt;&gt;"",COLUMN('Back data'!$A$159:$AW$159)))-L$6)/L109</f>
        <v>0.22960449027542096</v>
      </c>
      <c r="M111" s="12">
        <f t="array" ref="M111">+INDEX('Back data'!$A$159:$AW$159,,MAX(IF('Back data'!$A$159:$AW$159&lt;&gt;"",COLUMN('Back data'!$A$159:$AW$159)))-M$6)/M109</f>
        <v>0.27690752905507837</v>
      </c>
      <c r="N111" s="12">
        <f t="array" ref="N111">+INDEX('Back data'!$A$159:$AW$159,,MAX(IF('Back data'!$A$159:$AW$159&lt;&gt;"",COLUMN('Back data'!$A$159:$AW$159)))-N$6)/N109</f>
        <v>0.2339232303090728</v>
      </c>
      <c r="O111" s="12">
        <f t="array" ref="O111">+INDEX('Back data'!$A$159:$AW$159,,MAX(IF('Back data'!$A$159:$AW$159&lt;&gt;"",COLUMN('Back data'!$A$159:$AW$159)))-O$6)/O109</f>
        <v>0.30651247717589775</v>
      </c>
      <c r="P111" s="12">
        <f t="array" ref="P111">+INDEX('Back data'!$A$159:$AW$159,,MAX(IF('Back data'!$A$159:$AW$159&lt;&gt;"",COLUMN('Back data'!$A$159:$AW$159)))-P$6)/P109</f>
        <v>0.27216748768472909</v>
      </c>
      <c r="R111" s="60"/>
    </row>
    <row r="112" spans="1:18" x14ac:dyDescent="0.25">
      <c r="B112" s="45"/>
    </row>
    <row r="113" spans="1:18" x14ac:dyDescent="0.25">
      <c r="B113" s="45"/>
    </row>
    <row r="114" spans="1:18" x14ac:dyDescent="0.25">
      <c r="B114" s="45"/>
      <c r="C114" s="9" t="s">
        <v>68</v>
      </c>
      <c r="D114" s="10">
        <f t="array" ref="D114">INDEX('Back data'!$A$164:$AW$164,,MAX(IF('Back data'!$A$164:$AW$164&lt;&gt;"",COLUMN('Back data'!$A$164:$AW$164)))-D$6)+INDEX('Back data'!$A$165:$AW$165,,MAX(IF('Back data'!$A$165:$AW$165&lt;&gt;"",COLUMN('Back data'!$A$165:$AW$165)))-D$6)</f>
        <v>72.84</v>
      </c>
      <c r="E114" s="10">
        <f t="array" ref="E114">INDEX('Back data'!$A$164:$AW$164,,MAX(IF('Back data'!$A$164:$AW$164&lt;&gt;"",COLUMN('Back data'!$A$164:$AW$164)))-E$6)+INDEX('Back data'!$A$165:$AW$165,,MAX(IF('Back data'!$A$165:$AW$165&lt;&gt;"",COLUMN('Back data'!$A$165:$AW$165)))-E$6)</f>
        <v>74.97</v>
      </c>
      <c r="F114" s="10">
        <f t="array" ref="F114">INDEX('Back data'!$A$164:$AW$164,,MAX(IF('Back data'!$A$164:$AW$164&lt;&gt;"",COLUMN('Back data'!$A$164:$AW$164)))-F$6)+INDEX('Back data'!$A$165:$AW$165,,MAX(IF('Back data'!$A$165:$AW$165&lt;&gt;"",COLUMN('Back data'!$A$165:$AW$165)))-F$6)</f>
        <v>71.58</v>
      </c>
      <c r="G114" s="10">
        <f t="array" ref="G114">INDEX('Back data'!$A$164:$AW$164,,MAX(IF('Back data'!$A$164:$AW$164&lt;&gt;"",COLUMN('Back data'!$A$164:$AW$164)))-G$6)+INDEX('Back data'!$A$165:$AW$165,,MAX(IF('Back data'!$A$165:$AW$165&lt;&gt;"",COLUMN('Back data'!$A$165:$AW$165)))-G$6)</f>
        <v>69.03</v>
      </c>
      <c r="H114" s="10">
        <f t="array" ref="H114">INDEX('Back data'!$A$164:$AW$164,,MAX(IF('Back data'!$A$164:$AW$164&lt;&gt;"",COLUMN('Back data'!$A$164:$AW$164)))-H$6)+INDEX('Back data'!$A$165:$AW$165,,MAX(IF('Back data'!$A$165:$AW$165&lt;&gt;"",COLUMN('Back data'!$A$165:$AW$165)))-H$6)</f>
        <v>66.52</v>
      </c>
      <c r="I114" s="10">
        <f t="array" ref="I114">INDEX('Back data'!$A$164:$AW$164,,MAX(IF('Back data'!$A$164:$AW$164&lt;&gt;"",COLUMN('Back data'!$A$164:$AW$164)))-I$6)+INDEX('Back data'!$A$165:$AW$165,,MAX(IF('Back data'!$A$165:$AW$165&lt;&gt;"",COLUMN('Back data'!$A$165:$AW$165)))-I$6)</f>
        <v>71.180000000000007</v>
      </c>
      <c r="J114" s="10">
        <f t="array" ref="J114">INDEX('Back data'!$A$164:$AW$164,,MAX(IF('Back data'!$A$164:$AW$164&lt;&gt;"",COLUMN('Back data'!$A$164:$AW$164)))-J$6)+INDEX('Back data'!$A$165:$AW$165,,MAX(IF('Back data'!$A$165:$AW$165&lt;&gt;"",COLUMN('Back data'!$A$165:$AW$165)))-J$6)</f>
        <v>72.78</v>
      </c>
      <c r="K114" s="10">
        <f t="array" ref="K114">INDEX('Back data'!$A$164:$AW$164,,MAX(IF('Back data'!$A$164:$AW$164&lt;&gt;"",COLUMN('Back data'!$A$164:$AW$164)))-K$6)+INDEX('Back data'!$A$165:$AW$165,,MAX(IF('Back data'!$A$165:$AW$165&lt;&gt;"",COLUMN('Back data'!$A$165:$AW$165)))-K$6)</f>
        <v>73.48</v>
      </c>
      <c r="L114" s="10">
        <f t="array" ref="L114">INDEX('Back data'!$A$164:$AW$164,,MAX(IF('Back data'!$A$164:$AW$164&lt;&gt;"",COLUMN('Back data'!$A$164:$AW$164)))-L$6)+INDEX('Back data'!$A$165:$AW$165,,MAX(IF('Back data'!$A$165:$AW$165&lt;&gt;"",COLUMN('Back data'!$A$165:$AW$165)))-L$6)</f>
        <v>80.13000000000001</v>
      </c>
      <c r="M114" s="10">
        <f t="array" ref="M114">INDEX('Back data'!$A$164:$AW$164,,MAX(IF('Back data'!$A$164:$AW$164&lt;&gt;"",COLUMN('Back data'!$A$164:$AW$164)))-M$6)+INDEX('Back data'!$A$165:$AW$165,,MAX(IF('Back data'!$A$165:$AW$165&lt;&gt;"",COLUMN('Back data'!$A$165:$AW$165)))-M$6)</f>
        <v>76.239999999999995</v>
      </c>
      <c r="N114" s="10">
        <f t="array" ref="N114">INDEX('Back data'!$A$164:$AW$164,,MAX(IF('Back data'!$A$164:$AW$164&lt;&gt;"",COLUMN('Back data'!$A$164:$AW$164)))-N$6)+INDEX('Back data'!$A$165:$AW$165,,MAX(IF('Back data'!$A$165:$AW$165&lt;&gt;"",COLUMN('Back data'!$A$165:$AW$165)))-N$6)</f>
        <v>81.5</v>
      </c>
      <c r="O114" s="10">
        <f t="array" ref="O114">INDEX('Back data'!$A$164:$AW$164,,MAX(IF('Back data'!$A$164:$AW$164&lt;&gt;"",COLUMN('Back data'!$A$164:$AW$164)))-O$6)+INDEX('Back data'!$A$165:$AW$165,,MAX(IF('Back data'!$A$165:$AW$165&lt;&gt;"",COLUMN('Back data'!$A$165:$AW$165)))-O$6)</f>
        <v>79.070000000000007</v>
      </c>
      <c r="P114" s="10">
        <f t="array" ref="P114">INDEX('Back data'!$A$164:$AW$164,,MAX(IF('Back data'!$A$164:$AW$164&lt;&gt;"",COLUMN('Back data'!$A$164:$AW$164)))-P$6)+INDEX('Back data'!$A$165:$AW$165,,MAX(IF('Back data'!$A$165:$AW$165&lt;&gt;"",COLUMN('Back data'!$A$165:$AW$165)))-P$6)</f>
        <v>83.92</v>
      </c>
    </row>
    <row r="115" spans="1:18" x14ac:dyDescent="0.25">
      <c r="A115" s="36" t="s">
        <v>78</v>
      </c>
      <c r="B115" s="46" t="s">
        <v>73</v>
      </c>
      <c r="C115" s="11" t="s">
        <v>70</v>
      </c>
      <c r="D115" s="12">
        <f t="array" ref="D115">INDEX('Back data'!$A$164:$AW$164,,MAX(IF('Back data'!$A$164:$AW$164&lt;&gt;"",COLUMN('Back data'!$A$164:$AW$164)))-D$6)/D114</f>
        <v>0.98709500274574413</v>
      </c>
      <c r="E115" s="12">
        <f t="array" ref="E115">INDEX('Back data'!$A$164:$AW$164,,MAX(IF('Back data'!$A$164:$AW$164&lt;&gt;"",COLUMN('Back data'!$A$164:$AW$164)))-E$6)/E114</f>
        <v>0.98412698412698418</v>
      </c>
      <c r="F115" s="12">
        <f t="array" ref="F115">INDEX('Back data'!$A$164:$AW$164,,MAX(IF('Back data'!$A$164:$AW$164&lt;&gt;"",COLUMN('Back data'!$A$164:$AW$164)))-F$6)/F114</f>
        <v>0.97275775356244754</v>
      </c>
      <c r="G115" s="12">
        <f t="array" ref="G115">INDEX('Back data'!$A$164:$AW$164,,MAX(IF('Back data'!$A$164:$AW$164&lt;&gt;"",COLUMN('Back data'!$A$164:$AW$164)))-G$6)/G114</f>
        <v>0.98029842097638709</v>
      </c>
      <c r="H115" s="12">
        <f t="array" ref="H115">INDEX('Back data'!$A$164:$AW$164,,MAX(IF('Back data'!$A$164:$AW$164&lt;&gt;"",COLUMN('Back data'!$A$164:$AW$164)))-H$6)/H114</f>
        <v>0.98616957306073361</v>
      </c>
      <c r="I115" s="12">
        <f t="array" ref="I115">INDEX('Back data'!$A$164:$AW$164,,MAX(IF('Back data'!$A$164:$AW$164&lt;&gt;"",COLUMN('Back data'!$A$164:$AW$164)))-I$6)/I114</f>
        <v>0.98342230963753852</v>
      </c>
      <c r="J115" s="12">
        <f t="array" ref="J115">INDEX('Back data'!$A$164:$AW$164,,MAX(IF('Back data'!$A$164:$AW$164&lt;&gt;"",COLUMN('Back data'!$A$164:$AW$164)))-J$6)/J114</f>
        <v>0.99436658422643587</v>
      </c>
      <c r="K115" s="12">
        <f t="array" ref="K115">INDEX('Back data'!$A$164:$AW$164,,MAX(IF('Back data'!$A$164:$AW$164&lt;&gt;"",COLUMN('Back data'!$A$164:$AW$164)))-K$6)/K114</f>
        <v>0.98584648884050075</v>
      </c>
      <c r="L115" s="12">
        <f t="array" ref="L115">INDEX('Back data'!$A$164:$AW$164,,MAX(IF('Back data'!$A$164:$AW$164&lt;&gt;"",COLUMN('Back data'!$A$164:$AW$164)))-L$6)/L114</f>
        <v>0.97254461500062395</v>
      </c>
      <c r="M115" s="12">
        <f t="array" ref="M115">INDEX('Back data'!$A$164:$AW$164,,MAX(IF('Back data'!$A$164:$AW$164&lt;&gt;"",COLUMN('Back data'!$A$164:$AW$164)))-M$6)/M114</f>
        <v>0.98924449108079759</v>
      </c>
      <c r="N115" s="12">
        <f t="array" ref="N115">INDEX('Back data'!$A$164:$AW$164,,MAX(IF('Back data'!$A$164:$AW$164&lt;&gt;"",COLUMN('Back data'!$A$164:$AW$164)))-N$6)/N114</f>
        <v>0.98000000000000009</v>
      </c>
      <c r="O115" s="12">
        <f t="array" ref="O115">INDEX('Back data'!$A$164:$AW$164,,MAX(IF('Back data'!$A$164:$AW$164&lt;&gt;"",COLUMN('Back data'!$A$164:$AW$164)))-O$6)/O114</f>
        <v>0.98204122929050208</v>
      </c>
      <c r="P115" s="12">
        <f t="array" ref="P115">INDEX('Back data'!$A$164:$AW$164,,MAX(IF('Back data'!$A$164:$AW$164&lt;&gt;"",COLUMN('Back data'!$A$164:$AW$164)))-P$6)/P114</f>
        <v>0.97092469018112493</v>
      </c>
    </row>
    <row r="116" spans="1:18" x14ac:dyDescent="0.25">
      <c r="A116" s="36" t="s">
        <v>78</v>
      </c>
      <c r="B116" s="46" t="s">
        <v>73</v>
      </c>
      <c r="C116" s="30" t="s">
        <v>71</v>
      </c>
      <c r="D116" s="31">
        <f t="array" ref="D116">+INDEX('Back data'!$A$165:$AW$165,,MAX(IF('Back data'!$A$165:$AW$165&lt;&gt;"",COLUMN('Back data'!$A$165:$AW$165)))-D$6)/D114</f>
        <v>1.2904997254255902E-2</v>
      </c>
      <c r="E116" s="31">
        <f t="array" ref="E116">+INDEX('Back data'!$A$165:$AW$165,,MAX(IF('Back data'!$A$165:$AW$165&lt;&gt;"",COLUMN('Back data'!$A$165:$AW$165)))-E$6)/E114</f>
        <v>1.5873015873015872E-2</v>
      </c>
      <c r="F116" s="31">
        <f t="array" ref="F116">+INDEX('Back data'!$A$165:$AW$165,,MAX(IF('Back data'!$A$165:$AW$165&lt;&gt;"",COLUMN('Back data'!$A$165:$AW$165)))-F$6)/F114</f>
        <v>2.7242246437552388E-2</v>
      </c>
      <c r="G116" s="31">
        <f t="array" ref="G116">+INDEX('Back data'!$A$165:$AW$165,,MAX(IF('Back data'!$A$165:$AW$165&lt;&gt;"",COLUMN('Back data'!$A$165:$AW$165)))-G$6)/G114</f>
        <v>1.9701579023612924E-2</v>
      </c>
      <c r="H116" s="31">
        <f t="array" ref="H116">+INDEX('Back data'!$A$165:$AW$165,,MAX(IF('Back data'!$A$165:$AW$165&lt;&gt;"",COLUMN('Back data'!$A$165:$AW$165)))-H$6)/H114</f>
        <v>1.3830426939266387E-2</v>
      </c>
      <c r="I116" s="31">
        <f t="array" ref="I116">+INDEX('Back data'!$A$165:$AW$165,,MAX(IF('Back data'!$A$165:$AW$165&lt;&gt;"",COLUMN('Back data'!$A$165:$AW$165)))-I$6)/I114</f>
        <v>1.6577690362461362E-2</v>
      </c>
      <c r="J116" s="31">
        <f t="array" ref="J116">+INDEX('Back data'!$A$165:$AW$165,,MAX(IF('Back data'!$A$165:$AW$165&lt;&gt;"",COLUMN('Back data'!$A$165:$AW$165)))-J$6)/J114</f>
        <v>5.633415773564166E-3</v>
      </c>
      <c r="K116" s="31">
        <f t="array" ref="K116">+INDEX('Back data'!$A$165:$AW$165,,MAX(IF('Back data'!$A$165:$AW$165&lt;&gt;"",COLUMN('Back data'!$A$165:$AW$165)))-K$6)/K114</f>
        <v>1.4153511159499184E-2</v>
      </c>
      <c r="L116" s="31">
        <f t="array" ref="L116">+INDEX('Back data'!$A$165:$AW$165,,MAX(IF('Back data'!$A$165:$AW$165&lt;&gt;"",COLUMN('Back data'!$A$165:$AW$165)))-L$6)/L114</f>
        <v>2.7455384999376012E-2</v>
      </c>
      <c r="M116" s="31">
        <f t="array" ref="M116">+INDEX('Back data'!$A$165:$AW$165,,MAX(IF('Back data'!$A$165:$AW$165&lt;&gt;"",COLUMN('Back data'!$A$165:$AW$165)))-M$6)/M114</f>
        <v>1.0755508919202518E-2</v>
      </c>
      <c r="N116" s="31">
        <f t="array" ref="N116">+INDEX('Back data'!$A$165:$AW$165,,MAX(IF('Back data'!$A$165:$AW$165&lt;&gt;"",COLUMN('Back data'!$A$165:$AW$165)))-N$6)/N114</f>
        <v>0.02</v>
      </c>
      <c r="O116" s="31">
        <f t="array" ref="O116">+INDEX('Back data'!$A$165:$AW$165,,MAX(IF('Back data'!$A$165:$AW$165&lt;&gt;"",COLUMN('Back data'!$A$165:$AW$165)))-O$6)/O114</f>
        <v>1.7958770709497911E-2</v>
      </c>
      <c r="P116" s="31">
        <f t="array" ref="P116">+INDEX('Back data'!$A$165:$AW$165,,MAX(IF('Back data'!$A$165:$AW$165&lt;&gt;"",COLUMN('Back data'!$A$165:$AW$165)))-P$6)/P114</f>
        <v>2.9075309818875118E-2</v>
      </c>
      <c r="R116" s="60"/>
    </row>
    <row r="117" spans="1:18" x14ac:dyDescent="0.25">
      <c r="A117" s="32"/>
      <c r="B117" s="46"/>
      <c r="C117" s="33"/>
      <c r="D117" s="34"/>
      <c r="E117" s="34"/>
      <c r="F117" s="34"/>
      <c r="G117" s="34"/>
      <c r="H117" s="34"/>
      <c r="I117" s="34"/>
      <c r="J117" s="34"/>
      <c r="K117" s="34"/>
      <c r="L117" s="34"/>
      <c r="M117" s="34"/>
      <c r="N117" s="34"/>
      <c r="O117" s="34"/>
      <c r="P117" s="34"/>
    </row>
    <row r="118" spans="1:18" x14ac:dyDescent="0.25">
      <c r="A118" s="32"/>
      <c r="B118" s="46"/>
      <c r="C118" s="33"/>
      <c r="D118" s="34"/>
      <c r="E118" s="34"/>
      <c r="F118" s="34"/>
      <c r="G118" s="34"/>
      <c r="H118" s="34"/>
      <c r="I118" s="34"/>
      <c r="J118" s="34"/>
      <c r="K118" s="34"/>
      <c r="L118" s="34"/>
      <c r="M118" s="34"/>
      <c r="N118" s="34"/>
      <c r="O118" s="34"/>
      <c r="P118" s="34"/>
    </row>
    <row r="119" spans="1:18" x14ac:dyDescent="0.25">
      <c r="B119" s="45"/>
      <c r="C119" s="9" t="s">
        <v>68</v>
      </c>
      <c r="D119" s="10">
        <f t="array" ref="D119">INDEX('Back data'!$A$354:$AW$354,,MAX(IF('Back data'!$A$354:$AW$354&lt;&gt;"",COLUMN('Back data'!$A$354:$AW$354)))-D$6)+INDEX('Back data'!$A$355:$AW$355,,MAX(IF('Back data'!$A$355:$AW$355&lt;&gt;"",COLUMN('Back data'!$A$355:$AW$355)))-D$6)</f>
        <v>68.59</v>
      </c>
      <c r="E119" s="10">
        <f t="array" ref="E119">INDEX('Back data'!$A$354:$AW$354,,MAX(IF('Back data'!$A$354:$AW$354&lt;&gt;"",COLUMN('Back data'!$A$354:$AW$354)))-E$6)+INDEX('Back data'!$A$355:$AW$355,,MAX(IF('Back data'!$A$355:$AW$355&lt;&gt;"",COLUMN('Back data'!$A$355:$AW$355)))-E$6)</f>
        <v>69.28</v>
      </c>
      <c r="F119" s="10">
        <f t="array" ref="F119">INDEX('Back data'!$A$354:$AW$354,,MAX(IF('Back data'!$A$354:$AW$354&lt;&gt;"",COLUMN('Back data'!$A$354:$AW$354)))-F$6)+INDEX('Back data'!$A$355:$AW$355,,MAX(IF('Back data'!$A$355:$AW$355&lt;&gt;"",COLUMN('Back data'!$A$355:$AW$355)))-F$6)</f>
        <v>71.11</v>
      </c>
      <c r="G119" s="10">
        <f t="array" ref="G119">INDEX('Back data'!$A$354:$AW$354,,MAX(IF('Back data'!$A$354:$AW$354&lt;&gt;"",COLUMN('Back data'!$A$354:$AW$354)))-G$6)+INDEX('Back data'!$A$355:$AW$355,,MAX(IF('Back data'!$A$355:$AW$355&lt;&gt;"",COLUMN('Back data'!$A$355:$AW$355)))-G$6)</f>
        <v>66.36</v>
      </c>
      <c r="H119" s="10">
        <f t="array" ref="H119">INDEX('Back data'!$A$354:$AW$354,,MAX(IF('Back data'!$A$354:$AW$354&lt;&gt;"",COLUMN('Back data'!$A$354:$AW$354)))-H$6)+INDEX('Back data'!$A$355:$AW$355,,MAX(IF('Back data'!$A$355:$AW$355&lt;&gt;"",COLUMN('Back data'!$A$355:$AW$355)))-H$6)</f>
        <v>62.24</v>
      </c>
      <c r="I119" s="10">
        <f t="array" ref="I119">INDEX('Back data'!$A$354:$AW$354,,MAX(IF('Back data'!$A$354:$AW$354&lt;&gt;"",COLUMN('Back data'!$A$354:$AW$354)))-I$6)+INDEX('Back data'!$A$355:$AW$355,,MAX(IF('Back data'!$A$355:$AW$355&lt;&gt;"",COLUMN('Back data'!$A$355:$AW$355)))-I$6)</f>
        <v>72.010000000000005</v>
      </c>
      <c r="J119" s="10">
        <f t="array" ref="J119">INDEX('Back data'!$A$354:$AW$354,,MAX(IF('Back data'!$A$354:$AW$354&lt;&gt;"",COLUMN('Back data'!$A$354:$AW$354)))-J$6)+INDEX('Back data'!$A$355:$AW$355,,MAX(IF('Back data'!$A$355:$AW$355&lt;&gt;"",COLUMN('Back data'!$A$355:$AW$355)))-J$6)</f>
        <v>67.62</v>
      </c>
      <c r="K119" s="10">
        <f t="array" ref="K119">INDEX('Back data'!$A$354:$AW$354,,MAX(IF('Back data'!$A$354:$AW$354&lt;&gt;"",COLUMN('Back data'!$A$354:$AW$354)))-K$6)+INDEX('Back data'!$A$355:$AW$355,,MAX(IF('Back data'!$A$355:$AW$355&lt;&gt;"",COLUMN('Back data'!$A$355:$AW$355)))-K$6)</f>
        <v>68.17</v>
      </c>
      <c r="L119" s="10">
        <f t="array" ref="L119">INDEX('Back data'!$A$354:$AW$354,,MAX(IF('Back data'!$A$354:$AW$354&lt;&gt;"",COLUMN('Back data'!$A$354:$AW$354)))-L$6)+INDEX('Back data'!$A$355:$AW$355,,MAX(IF('Back data'!$A$355:$AW$355&lt;&gt;"",COLUMN('Back data'!$A$355:$AW$355)))-L$6)</f>
        <v>75.290000000000006</v>
      </c>
      <c r="M119" s="10">
        <f t="array" ref="M119">INDEX('Back data'!$A$354:$AW$354,,MAX(IF('Back data'!$A$354:$AW$354&lt;&gt;"",COLUMN('Back data'!$A$354:$AW$354)))-M$6)+INDEX('Back data'!$A$355:$AW$355,,MAX(IF('Back data'!$A$355:$AW$355&lt;&gt;"",COLUMN('Back data'!$A$355:$AW$355)))-M$6)</f>
        <v>76.239999999999995</v>
      </c>
      <c r="N119" s="10">
        <f t="array" ref="N119">INDEX('Back data'!$A$354:$AW$354,,MAX(IF('Back data'!$A$354:$AW$354&lt;&gt;"",COLUMN('Back data'!$A$354:$AW$354)))-N$6)+INDEX('Back data'!$A$355:$AW$355,,MAX(IF('Back data'!$A$355:$AW$355&lt;&gt;"",COLUMN('Back data'!$A$355:$AW$355)))-N$6)</f>
        <v>81.88</v>
      </c>
      <c r="O119" s="10">
        <f t="array" ref="O119">INDEX('Back data'!$A$354:$AW$354,,MAX(IF('Back data'!$A$354:$AW$354&lt;&gt;"",COLUMN('Back data'!$A$354:$AW$354)))-O$6)+INDEX('Back data'!$A$355:$AW$355,,MAX(IF('Back data'!$A$355:$AW$355&lt;&gt;"",COLUMN('Back data'!$A$355:$AW$355)))-O$6)</f>
        <v>81.67</v>
      </c>
      <c r="P119" s="10">
        <f t="array" ref="P119">INDEX('Back data'!$A$354:$AW$354,,MAX(IF('Back data'!$A$354:$AW$354&lt;&gt;"",COLUMN('Back data'!$A$354:$AW$354)))-P$6)+INDEX('Back data'!$A$355:$AW$355,,MAX(IF('Back data'!$A$355:$AW$355&lt;&gt;"",COLUMN('Back data'!$A$355:$AW$355)))-P$6)</f>
        <v>79.78</v>
      </c>
    </row>
    <row r="120" spans="1:18" x14ac:dyDescent="0.25">
      <c r="A120" s="36" t="s">
        <v>78</v>
      </c>
      <c r="B120" s="46" t="s">
        <v>30</v>
      </c>
      <c r="C120" s="11" t="s">
        <v>70</v>
      </c>
      <c r="D120" s="12">
        <f t="array" ref="D120">INDEX('Back data'!$A$354:$AW$354,,MAX(IF('Back data'!$A$354:$AW$354&lt;&gt;"",COLUMN('Back data'!$A$354:$AW$354)))-D$6)/D119</f>
        <v>0.76454293628808856</v>
      </c>
      <c r="E120" s="12">
        <f t="array" ref="E120">INDEX('Back data'!$A$354:$AW$354,,MAX(IF('Back data'!$A$354:$AW$354&lt;&gt;"",COLUMN('Back data'!$A$354:$AW$354)))-E$6)/E119</f>
        <v>0.79763279445727475</v>
      </c>
      <c r="F120" s="12">
        <f t="array" ref="F120">INDEX('Back data'!$A$354:$AW$354,,MAX(IF('Back data'!$A$354:$AW$354&lt;&gt;"",COLUMN('Back data'!$A$354:$AW$354)))-F$6)/F119</f>
        <v>0.77232456757136836</v>
      </c>
      <c r="G120" s="12">
        <f t="array" ref="G120">INDEX('Back data'!$A$354:$AW$354,,MAX(IF('Back data'!$A$354:$AW$354&lt;&gt;"",COLUMN('Back data'!$A$354:$AW$354)))-G$6)/G119</f>
        <v>0.8045509342977698</v>
      </c>
      <c r="H120" s="12">
        <f t="array" ref="H120">INDEX('Back data'!$A$354:$AW$354,,MAX(IF('Back data'!$A$354:$AW$354&lt;&gt;"",COLUMN('Back data'!$A$354:$AW$354)))-H$6)/H119</f>
        <v>0.75273136246786632</v>
      </c>
      <c r="I120" s="12">
        <f t="array" ref="I120">INDEX('Back data'!$A$354:$AW$354,,MAX(IF('Back data'!$A$354:$AW$354&lt;&gt;"",COLUMN('Back data'!$A$354:$AW$354)))-I$6)/I119</f>
        <v>0.80238855714484092</v>
      </c>
      <c r="J120" s="12">
        <f t="array" ref="J120">INDEX('Back data'!$A$354:$AW$354,,MAX(IF('Back data'!$A$354:$AW$354&lt;&gt;"",COLUMN('Back data'!$A$354:$AW$354)))-J$6)/J119</f>
        <v>0.78527062999112685</v>
      </c>
      <c r="K120" s="12">
        <f t="array" ref="K120">INDEX('Back data'!$A$354:$AW$354,,MAX(IF('Back data'!$A$354:$AW$354&lt;&gt;"",COLUMN('Back data'!$A$354:$AW$354)))-K$6)/K119</f>
        <v>0.78098870470881621</v>
      </c>
      <c r="L120" s="12">
        <f t="array" ref="L120">INDEX('Back data'!$A$354:$AW$354,,MAX(IF('Back data'!$A$354:$AW$354&lt;&gt;"",COLUMN('Back data'!$A$354:$AW$354)))-L$6)/L119</f>
        <v>0.80448930800903173</v>
      </c>
      <c r="M120" s="12">
        <f t="array" ref="M120">INDEX('Back data'!$A$354:$AW$354,,MAX(IF('Back data'!$A$354:$AW$354&lt;&gt;"",COLUMN('Back data'!$A$354:$AW$354)))-M$6)/M119</f>
        <v>0.77675760755508927</v>
      </c>
      <c r="N120" s="12">
        <f t="array" ref="N120">INDEX('Back data'!$A$354:$AW$354,,MAX(IF('Back data'!$A$354:$AW$354&lt;&gt;"",COLUMN('Back data'!$A$354:$AW$354)))-N$6)/N119</f>
        <v>0.81277479237909134</v>
      </c>
      <c r="O120" s="12">
        <f t="array" ref="O120">INDEX('Back data'!$A$354:$AW$354,,MAX(IF('Back data'!$A$354:$AW$354&lt;&gt;"",COLUMN('Back data'!$A$354:$AW$354)))-O$6)/O119</f>
        <v>0.77592751316272801</v>
      </c>
      <c r="P120" s="12">
        <f t="array" ref="P120">INDEX('Back data'!$A$354:$AW$354,,MAX(IF('Back data'!$A$354:$AW$354&lt;&gt;"",COLUMN('Back data'!$A$354:$AW$354)))-P$6)/P119</f>
        <v>0.8236400100275757</v>
      </c>
    </row>
    <row r="121" spans="1:18" x14ac:dyDescent="0.25">
      <c r="A121" s="36" t="s">
        <v>78</v>
      </c>
      <c r="B121" s="46" t="s">
        <v>30</v>
      </c>
      <c r="C121" s="11" t="s">
        <v>71</v>
      </c>
      <c r="D121" s="12">
        <f t="array" ref="D121">+INDEX('Back data'!$A$355:$AW$355,,MAX(IF('Back data'!$A$355:$AW$355&lt;&gt;"",COLUMN('Back data'!$A$355:$AW$355)))-D$6)/D119</f>
        <v>0.23545706371191133</v>
      </c>
      <c r="E121" s="12">
        <f t="array" ref="E121">+INDEX('Back data'!$A$355:$AW$355,,MAX(IF('Back data'!$A$355:$AW$355&lt;&gt;"",COLUMN('Back data'!$A$355:$AW$355)))-E$6)/E119</f>
        <v>0.20236720554272516</v>
      </c>
      <c r="F121" s="12">
        <f t="array" ref="F121">+INDEX('Back data'!$A$355:$AW$355,,MAX(IF('Back data'!$A$355:$AW$355&lt;&gt;"",COLUMN('Back data'!$A$355:$AW$355)))-F$6)/F119</f>
        <v>0.22767543242863172</v>
      </c>
      <c r="G121" s="12">
        <f t="array" ref="G121">+INDEX('Back data'!$A$355:$AW$355,,MAX(IF('Back data'!$A$355:$AW$355&lt;&gt;"",COLUMN('Back data'!$A$355:$AW$355)))-G$6)/G119</f>
        <v>0.19544906570223028</v>
      </c>
      <c r="H121" s="12">
        <f t="array" ref="H121">+INDEX('Back data'!$A$355:$AW$355,,MAX(IF('Back data'!$A$355:$AW$355&lt;&gt;"",COLUMN('Back data'!$A$355:$AW$355)))-H$6)/H119</f>
        <v>0.24726863753213368</v>
      </c>
      <c r="I121" s="12">
        <f t="array" ref="I121">+INDEX('Back data'!$A$355:$AW$355,,MAX(IF('Back data'!$A$355:$AW$355&lt;&gt;"",COLUMN('Back data'!$A$355:$AW$355)))-I$6)/I119</f>
        <v>0.197611442855159</v>
      </c>
      <c r="J121" s="12">
        <f t="array" ref="J121">+INDEX('Back data'!$A$355:$AW$355,,MAX(IF('Back data'!$A$355:$AW$355&lt;&gt;"",COLUMN('Back data'!$A$355:$AW$355)))-J$6)/J119</f>
        <v>0.2147293700088731</v>
      </c>
      <c r="K121" s="12">
        <f t="array" ref="K121">+INDEX('Back data'!$A$355:$AW$355,,MAX(IF('Back data'!$A$355:$AW$355&lt;&gt;"",COLUMN('Back data'!$A$355:$AW$355)))-K$6)/K119</f>
        <v>0.21901129529118379</v>
      </c>
      <c r="L121" s="12">
        <f t="array" ref="L121">+INDEX('Back data'!$A$355:$AW$355,,MAX(IF('Back data'!$A$355:$AW$355&lt;&gt;"",COLUMN('Back data'!$A$355:$AW$355)))-L$6)/L119</f>
        <v>0.19551069199096824</v>
      </c>
      <c r="M121" s="12">
        <f t="array" ref="M121">+INDEX('Back data'!$A$355:$AW$355,,MAX(IF('Back data'!$A$355:$AW$355&lt;&gt;"",COLUMN('Back data'!$A$355:$AW$355)))-M$6)/M119</f>
        <v>0.22324239244491081</v>
      </c>
      <c r="N121" s="12">
        <f t="array" ref="N121">+INDEX('Back data'!$A$355:$AW$355,,MAX(IF('Back data'!$A$355:$AW$355&lt;&gt;"",COLUMN('Back data'!$A$355:$AW$355)))-N$6)/N119</f>
        <v>0.18722520762090866</v>
      </c>
      <c r="O121" s="12">
        <f t="array" ref="O121">+INDEX('Back data'!$A$355:$AW$355,,MAX(IF('Back data'!$A$355:$AW$355&lt;&gt;"",COLUMN('Back data'!$A$355:$AW$355)))-O$6)/O119</f>
        <v>0.22407248683727196</v>
      </c>
      <c r="P121" s="12">
        <f t="array" ref="P121">+INDEX('Back data'!$A$355:$AW$355,,MAX(IF('Back data'!$A$355:$AW$355&lt;&gt;"",COLUMN('Back data'!$A$355:$AW$355)))-P$6)/P119</f>
        <v>0.17635998997242416</v>
      </c>
      <c r="R121" s="60"/>
    </row>
    <row r="122" spans="1:18" x14ac:dyDescent="0.25">
      <c r="B122" s="43"/>
    </row>
    <row r="123" spans="1:18" x14ac:dyDescent="0.25">
      <c r="B123" s="43"/>
    </row>
    <row r="124" spans="1:18" x14ac:dyDescent="0.25">
      <c r="B124" s="43"/>
      <c r="C124" s="9" t="s">
        <v>68</v>
      </c>
      <c r="D124" s="10">
        <f t="array" ref="D124">INDEX('Back data'!$A$360:$AW$360,,MAX(IF('Back data'!$A$360:$AW$360&lt;&gt;"",COLUMN('Back data'!$A$360:$AW$360)))-D$6)+INDEX('Back data'!$A$361:$AW$361,,MAX(IF('Back data'!$A$361:$AW$361&lt;&gt;"",COLUMN('Back data'!$A$361:$AW$361)))-D$6)</f>
        <v>75.31</v>
      </c>
      <c r="E124" s="10">
        <f t="array" ref="E124">INDEX('Back data'!$A$360:$AW$360,,MAX(IF('Back data'!$A$360:$AW$360&lt;&gt;"",COLUMN('Back data'!$A$360:$AW$360)))-E$6)+INDEX('Back data'!$A$361:$AW$361,,MAX(IF('Back data'!$A$361:$AW$361&lt;&gt;"",COLUMN('Back data'!$A$361:$AW$361)))-E$6)</f>
        <v>74.38000000000001</v>
      </c>
      <c r="F124" s="10">
        <f t="array" ref="F124">INDEX('Back data'!$A$360:$AW$360,,MAX(IF('Back data'!$A$360:$AW$360&lt;&gt;"",COLUMN('Back data'!$A$360:$AW$360)))-F$6)+INDEX('Back data'!$A$361:$AW$361,,MAX(IF('Back data'!$A$361:$AW$361&lt;&gt;"",COLUMN('Back data'!$A$361:$AW$361)))-F$6)</f>
        <v>70.8</v>
      </c>
      <c r="G124" s="10">
        <f t="array" ref="G124">INDEX('Back data'!$A$360:$AW$360,,MAX(IF('Back data'!$A$360:$AW$360&lt;&gt;"",COLUMN('Back data'!$A$360:$AW$360)))-G$6)+INDEX('Back data'!$A$361:$AW$361,,MAX(IF('Back data'!$A$361:$AW$361&lt;&gt;"",COLUMN('Back data'!$A$361:$AW$361)))-G$6)</f>
        <v>72.210000000000008</v>
      </c>
      <c r="H124" s="10">
        <f t="array" ref="H124">INDEX('Back data'!$A$360:$AW$360,,MAX(IF('Back data'!$A$360:$AW$360&lt;&gt;"",COLUMN('Back data'!$A$360:$AW$360)))-H$6)+INDEX('Back data'!$A$361:$AW$361,,MAX(IF('Back data'!$A$361:$AW$361&lt;&gt;"",COLUMN('Back data'!$A$361:$AW$361)))-H$6)</f>
        <v>69.350000000000009</v>
      </c>
      <c r="I124" s="10">
        <f t="array" ref="I124">INDEX('Back data'!$A$360:$AW$360,,MAX(IF('Back data'!$A$360:$AW$360&lt;&gt;"",COLUMN('Back data'!$A$360:$AW$360)))-I$6)+INDEX('Back data'!$A$361:$AW$361,,MAX(IF('Back data'!$A$361:$AW$361&lt;&gt;"",COLUMN('Back data'!$A$361:$AW$361)))-I$6)</f>
        <v>72.97</v>
      </c>
      <c r="J124" s="10">
        <f t="array" ref="J124">INDEX('Back data'!$A$360:$AW$360,,MAX(IF('Back data'!$A$360:$AW$360&lt;&gt;"",COLUMN('Back data'!$A$360:$AW$360)))-J$6)+INDEX('Back data'!$A$361:$AW$361,,MAX(IF('Back data'!$A$361:$AW$361&lt;&gt;"",COLUMN('Back data'!$A$361:$AW$361)))-J$6)</f>
        <v>74.44</v>
      </c>
      <c r="K124" s="10">
        <f t="array" ref="K124">INDEX('Back data'!$A$360:$AW$360,,MAX(IF('Back data'!$A$360:$AW$360&lt;&gt;"",COLUMN('Back data'!$A$360:$AW$360)))-K$6)+INDEX('Back data'!$A$361:$AW$361,,MAX(IF('Back data'!$A$361:$AW$361&lt;&gt;"",COLUMN('Back data'!$A$361:$AW$361)))-K$6)</f>
        <v>76.47</v>
      </c>
      <c r="L124" s="10">
        <f t="array" ref="L124">INDEX('Back data'!$A$360:$AW$360,,MAX(IF('Back data'!$A$360:$AW$360&lt;&gt;"",COLUMN('Back data'!$A$360:$AW$360)))-L$6)+INDEX('Back data'!$A$361:$AW$361,,MAX(IF('Back data'!$A$361:$AW$361&lt;&gt;"",COLUMN('Back data'!$A$361:$AW$361)))-L$6)</f>
        <v>79.39</v>
      </c>
      <c r="M124" s="10">
        <f t="array" ref="M124">INDEX('Back data'!$A$360:$AW$360,,MAX(IF('Back data'!$A$360:$AW$360&lt;&gt;"",COLUMN('Back data'!$A$360:$AW$360)))-M$6)+INDEX('Back data'!$A$361:$AW$361,,MAX(IF('Back data'!$A$361:$AW$361&lt;&gt;"",COLUMN('Back data'!$A$361:$AW$361)))-M$6)</f>
        <v>76.959999999999994</v>
      </c>
      <c r="N124" s="10">
        <f t="array" ref="N124">INDEX('Back data'!$A$360:$AW$360,,MAX(IF('Back data'!$A$360:$AW$360&lt;&gt;"",COLUMN('Back data'!$A$360:$AW$360)))-N$6)+INDEX('Back data'!$A$361:$AW$361,,MAX(IF('Back data'!$A$361:$AW$361&lt;&gt;"",COLUMN('Back data'!$A$361:$AW$361)))-N$6)</f>
        <v>79.150000000000006</v>
      </c>
      <c r="O124" s="10">
        <f t="array" ref="O124">INDEX('Back data'!$A$360:$AW$360,,MAX(IF('Back data'!$A$360:$AW$360&lt;&gt;"",COLUMN('Back data'!$A$360:$AW$360)))-O$6)+INDEX('Back data'!$A$361:$AW$361,,MAX(IF('Back data'!$A$361:$AW$361&lt;&gt;"",COLUMN('Back data'!$A$361:$AW$361)))-O$6)</f>
        <v>79.010000000000005</v>
      </c>
      <c r="P124" s="10">
        <f t="array" ref="P124">INDEX('Back data'!$A$360:$AW$360,,MAX(IF('Back data'!$A$360:$AW$360&lt;&gt;"",COLUMN('Back data'!$A$360:$AW$360)))-P$6)+INDEX('Back data'!$A$361:$AW$361,,MAX(IF('Back data'!$A$361:$AW$361&lt;&gt;"",COLUMN('Back data'!$A$361:$AW$361)))-P$6)</f>
        <v>82.77</v>
      </c>
    </row>
    <row r="125" spans="1:18" x14ac:dyDescent="0.25">
      <c r="A125" s="36" t="s">
        <v>78</v>
      </c>
      <c r="B125" s="46" t="s">
        <v>35</v>
      </c>
      <c r="C125" s="11" t="s">
        <v>70</v>
      </c>
      <c r="D125" s="12">
        <f t="array" ref="D125">INDEX('Back data'!$A$360:$AW$360,,MAX(IF('Back data'!$A$360:$AW$360&lt;&gt;"",COLUMN('Back data'!$A$360:$AW$360)))-D$6)/D124</f>
        <v>0.91939981410171279</v>
      </c>
      <c r="E125" s="12">
        <f t="array" ref="E125">INDEX('Back data'!$A$360:$AW$360,,MAX(IF('Back data'!$A$360:$AW$360&lt;&gt;"",COLUMN('Back data'!$A$360:$AW$360)))-E$6)/E124</f>
        <v>0.89714977144393648</v>
      </c>
      <c r="F125" s="12">
        <f t="array" ref="F125">INDEX('Back data'!$A$360:$AW$360,,MAX(IF('Back data'!$A$360:$AW$360&lt;&gt;"",COLUMN('Back data'!$A$360:$AW$360)))-F$6)/F124</f>
        <v>0.9286723163841808</v>
      </c>
      <c r="G125" s="12">
        <f t="array" ref="G125">INDEX('Back data'!$A$360:$AW$360,,MAX(IF('Back data'!$A$360:$AW$360&lt;&gt;"",COLUMN('Back data'!$A$360:$AW$360)))-G$6)/G124</f>
        <v>0.92134053455200104</v>
      </c>
      <c r="H125" s="12">
        <f t="array" ref="H125">INDEX('Back data'!$A$360:$AW$360,,MAX(IF('Back data'!$A$360:$AW$360&lt;&gt;"",COLUMN('Back data'!$A$360:$AW$360)))-H$6)/H124</f>
        <v>0.90209084354722413</v>
      </c>
      <c r="I125" s="12">
        <f t="array" ref="I125">INDEX('Back data'!$A$360:$AW$360,,MAX(IF('Back data'!$A$360:$AW$360&lt;&gt;"",COLUMN('Back data'!$A$360:$AW$360)))-I$6)/I124</f>
        <v>0.89173632999862951</v>
      </c>
      <c r="J125" s="12">
        <f t="array" ref="J125">INDEX('Back data'!$A$360:$AW$360,,MAX(IF('Back data'!$A$360:$AW$360&lt;&gt;"",COLUMN('Back data'!$A$360:$AW$360)))-J$6)/J124</f>
        <v>0.92450295540032235</v>
      </c>
      <c r="K125" s="12">
        <f t="array" ref="K125">INDEX('Back data'!$A$360:$AW$360,,MAX(IF('Back data'!$A$360:$AW$360&lt;&gt;"",COLUMN('Back data'!$A$360:$AW$360)))-K$6)/K124</f>
        <v>0.90231463318948613</v>
      </c>
      <c r="L125" s="12">
        <f t="array" ref="L125">INDEX('Back data'!$A$360:$AW$360,,MAX(IF('Back data'!$A$360:$AW$360&lt;&gt;"",COLUMN('Back data'!$A$360:$AW$360)))-L$6)/L124</f>
        <v>0.92681697946844688</v>
      </c>
      <c r="M125" s="12">
        <f t="array" ref="M125">INDEX('Back data'!$A$360:$AW$360,,MAX(IF('Back data'!$A$360:$AW$360&lt;&gt;"",COLUMN('Back data'!$A$360:$AW$360)))-M$6)/M124</f>
        <v>0.9384095634095635</v>
      </c>
      <c r="N125" s="12">
        <f t="array" ref="N125">INDEX('Back data'!$A$360:$AW$360,,MAX(IF('Back data'!$A$360:$AW$360&lt;&gt;"",COLUMN('Back data'!$A$360:$AW$360)))-N$6)/N124</f>
        <v>0.94946304485154764</v>
      </c>
      <c r="O125" s="12">
        <f t="array" ref="O125">INDEX('Back data'!$A$360:$AW$360,,MAX(IF('Back data'!$A$360:$AW$360&lt;&gt;"",COLUMN('Back data'!$A$360:$AW$360)))-O$6)/O124</f>
        <v>0.93418554613340077</v>
      </c>
      <c r="P125" s="12">
        <f t="array" ref="P125">INDEX('Back data'!$A$360:$AW$360,,MAX(IF('Back data'!$A$360:$AW$360&lt;&gt;"",COLUMN('Back data'!$A$360:$AW$360)))-P$6)/P124</f>
        <v>0.93149691917361366</v>
      </c>
    </row>
    <row r="126" spans="1:18" x14ac:dyDescent="0.25">
      <c r="A126" s="36" t="s">
        <v>78</v>
      </c>
      <c r="B126" s="46" t="s">
        <v>35</v>
      </c>
      <c r="C126" s="11" t="s">
        <v>71</v>
      </c>
      <c r="D126" s="12">
        <f t="array" ref="D126">+INDEX('Back data'!$A$361:$AW$361,,MAX(IF('Back data'!$A$361:$AW$361&lt;&gt;"",COLUMN('Back data'!$A$361:$AW$361)))-D$6)/D124</f>
        <v>8.0600185898287074E-2</v>
      </c>
      <c r="E126" s="12">
        <f t="array" ref="E126">+INDEX('Back data'!$A$361:$AW$361,,MAX(IF('Back data'!$A$361:$AW$361&lt;&gt;"",COLUMN('Back data'!$A$361:$AW$361)))-E$6)/E124</f>
        <v>0.10285022855606345</v>
      </c>
      <c r="F126" s="12">
        <f t="array" ref="F126">+INDEX('Back data'!$A$361:$AW$361,,MAX(IF('Back data'!$A$361:$AW$361&lt;&gt;"",COLUMN('Back data'!$A$361:$AW$361)))-F$6)/F124</f>
        <v>7.1327683615819204E-2</v>
      </c>
      <c r="G126" s="12">
        <f t="array" ref="G126">+INDEX('Back data'!$A$361:$AW$361,,MAX(IF('Back data'!$A$361:$AW$361&lt;&gt;"",COLUMN('Back data'!$A$361:$AW$361)))-G$6)/G124</f>
        <v>7.8659465447998886E-2</v>
      </c>
      <c r="H126" s="12">
        <f t="array" ref="H126">+INDEX('Back data'!$A$361:$AW$361,,MAX(IF('Back data'!$A$361:$AW$361&lt;&gt;"",COLUMN('Back data'!$A$361:$AW$361)))-H$6)/H124</f>
        <v>9.7909156452775759E-2</v>
      </c>
      <c r="I126" s="12">
        <f t="array" ref="I126">+INDEX('Back data'!$A$361:$AW$361,,MAX(IF('Back data'!$A$361:$AW$361&lt;&gt;"",COLUMN('Back data'!$A$361:$AW$361)))-I$6)/I124</f>
        <v>0.10826367000137044</v>
      </c>
      <c r="J126" s="12">
        <f t="array" ref="J126">+INDEX('Back data'!$A$361:$AW$361,,MAX(IF('Back data'!$A$361:$AW$361&lt;&gt;"",COLUMN('Back data'!$A$361:$AW$361)))-J$6)/J124</f>
        <v>7.5497044599677599E-2</v>
      </c>
      <c r="K126" s="12">
        <f t="array" ref="K126">+INDEX('Back data'!$A$361:$AW$361,,MAX(IF('Back data'!$A$361:$AW$361&lt;&gt;"",COLUMN('Back data'!$A$361:$AW$361)))-K$6)/K124</f>
        <v>9.7685366810513929E-2</v>
      </c>
      <c r="L126" s="12">
        <f t="array" ref="L126">+INDEX('Back data'!$A$361:$AW$361,,MAX(IF('Back data'!$A$361:$AW$361&lt;&gt;"",COLUMN('Back data'!$A$361:$AW$361)))-L$6)/L124</f>
        <v>7.3183020531553081E-2</v>
      </c>
      <c r="M126" s="12">
        <f t="array" ref="M126">+INDEX('Back data'!$A$361:$AW$361,,MAX(IF('Back data'!$A$361:$AW$361&lt;&gt;"",COLUMN('Back data'!$A$361:$AW$361)))-M$6)/M124</f>
        <v>6.1590436590436601E-2</v>
      </c>
      <c r="N126" s="12">
        <f t="array" ref="N126">+INDEX('Back data'!$A$361:$AW$361,,MAX(IF('Back data'!$A$361:$AW$361&lt;&gt;"",COLUMN('Back data'!$A$361:$AW$361)))-N$6)/N124</f>
        <v>5.0536955148452301E-2</v>
      </c>
      <c r="O126" s="12">
        <f t="array" ref="O126">+INDEX('Back data'!$A$361:$AW$361,,MAX(IF('Back data'!$A$361:$AW$361&lt;&gt;"",COLUMN('Back data'!$A$361:$AW$361)))-O$6)/O124</f>
        <v>6.5814453866599162E-2</v>
      </c>
      <c r="P126" s="12">
        <f t="array" ref="P126">+INDEX('Back data'!$A$361:$AW$361,,MAX(IF('Back data'!$A$361:$AW$361&lt;&gt;"",COLUMN('Back data'!$A$361:$AW$361)))-P$6)/P124</f>
        <v>6.850308082638637E-2</v>
      </c>
      <c r="R126" s="60"/>
    </row>
    <row r="127" spans="1:18" x14ac:dyDescent="0.25">
      <c r="B127" s="43"/>
    </row>
    <row r="128" spans="1:18" x14ac:dyDescent="0.25">
      <c r="B128" s="43"/>
    </row>
    <row r="129" spans="1:18" x14ac:dyDescent="0.25">
      <c r="B129" s="43"/>
      <c r="C129" s="9" t="s">
        <v>68</v>
      </c>
      <c r="D129" s="10">
        <f t="array" ref="D129">INDEX('Back data'!$A$366:$AW$366,,MAX(IF('Back data'!$A$366:$AW$366&lt;&gt;"",COLUMN('Back data'!$A$366:$AW$366)))-D$6)+INDEX('Back data'!$A$367:$AW$367,,MAX(IF('Back data'!$A$367:$AW$367&lt;&gt;"",COLUMN('Back data'!$A$367:$AW$367)))-D$6)</f>
        <v>64.89</v>
      </c>
      <c r="E129" s="10">
        <f t="array" ref="E129">INDEX('Back data'!$A$366:$AW$366,,MAX(IF('Back data'!$A$366:$AW$366&lt;&gt;"",COLUMN('Back data'!$A$366:$AW$366)))-E$6)+INDEX('Back data'!$A$367:$AW$367,,MAX(IF('Back data'!$A$367:$AW$367&lt;&gt;"",COLUMN('Back data'!$A$367:$AW$367)))-E$6)</f>
        <v>82.12</v>
      </c>
      <c r="F129" s="10">
        <f t="array" ref="F129">INDEX('Back data'!$A$366:$AW$366,,MAX(IF('Back data'!$A$366:$AW$366&lt;&gt;"",COLUMN('Back data'!$A$366:$AW$366)))-F$6)+INDEX('Back data'!$A$367:$AW$367,,MAX(IF('Back data'!$A$367:$AW$367&lt;&gt;"",COLUMN('Back data'!$A$367:$AW$367)))-F$6)</f>
        <v>74.91</v>
      </c>
      <c r="G129" s="10">
        <f t="array" ref="G129">INDEX('Back data'!$A$366:$AW$366,,MAX(IF('Back data'!$A$366:$AW$366&lt;&gt;"",COLUMN('Back data'!$A$366:$AW$366)))-G$6)+INDEX('Back data'!$A$367:$AW$367,,MAX(IF('Back data'!$A$367:$AW$367&lt;&gt;"",COLUMN('Back data'!$A$367:$AW$367)))-G$6)</f>
        <v>71.679999999999993</v>
      </c>
      <c r="H129" s="10">
        <f t="array" ref="H129">INDEX('Back data'!$A$366:$AW$366,,MAX(IF('Back data'!$A$366:$AW$366&lt;&gt;"",COLUMN('Back data'!$A$366:$AW$366)))-H$6)+INDEX('Back data'!$A$367:$AW$367,,MAX(IF('Back data'!$A$367:$AW$367&lt;&gt;"",COLUMN('Back data'!$A$367:$AW$367)))-H$6)</f>
        <v>72.899999999999991</v>
      </c>
      <c r="I129" s="10">
        <f t="array" ref="I129">INDEX('Back data'!$A$366:$AW$366,,MAX(IF('Back data'!$A$366:$AW$366&lt;&gt;"",COLUMN('Back data'!$A$366:$AW$366)))-I$6)+INDEX('Back data'!$A$367:$AW$367,,MAX(IF('Back data'!$A$367:$AW$367&lt;&gt;"",COLUMN('Back data'!$A$367:$AW$367)))-I$6)</f>
        <v>73.28</v>
      </c>
      <c r="J129" s="10">
        <f t="array" ref="J129">INDEX('Back data'!$A$366:$AW$366,,MAX(IF('Back data'!$A$366:$AW$366&lt;&gt;"",COLUMN('Back data'!$A$366:$AW$366)))-J$6)+INDEX('Back data'!$A$367:$AW$367,,MAX(IF('Back data'!$A$367:$AW$367&lt;&gt;"",COLUMN('Back data'!$A$367:$AW$367)))-J$6)</f>
        <v>68.429999999999993</v>
      </c>
      <c r="K129" s="10">
        <f t="array" ref="K129">INDEX('Back data'!$A$366:$AW$366,,MAX(IF('Back data'!$A$366:$AW$366&lt;&gt;"",COLUMN('Back data'!$A$366:$AW$366)))-K$6)+INDEX('Back data'!$A$367:$AW$367,,MAX(IF('Back data'!$A$367:$AW$367&lt;&gt;"",COLUMN('Back data'!$A$367:$AW$367)))-K$6)</f>
        <v>79.56</v>
      </c>
      <c r="L129" s="10">
        <f t="array" ref="L129">INDEX('Back data'!$A$366:$AW$366,,MAX(IF('Back data'!$A$366:$AW$366&lt;&gt;"",COLUMN('Back data'!$A$366:$AW$366)))-L$6)+INDEX('Back data'!$A$367:$AW$367,,MAX(IF('Back data'!$A$367:$AW$367&lt;&gt;"",COLUMN('Back data'!$A$367:$AW$367)))-L$6)</f>
        <v>86.34</v>
      </c>
      <c r="M129" s="10">
        <f t="array" ref="M129">INDEX('Back data'!$A$366:$AW$366,,MAX(IF('Back data'!$A$366:$AW$366&lt;&gt;"",COLUMN('Back data'!$A$366:$AW$366)))-M$6)+INDEX('Back data'!$A$367:$AW$367,,MAX(IF('Back data'!$A$367:$AW$367&lt;&gt;"",COLUMN('Back data'!$A$367:$AW$367)))-M$6)</f>
        <v>79.22999999999999</v>
      </c>
      <c r="N129" s="10">
        <f t="array" ref="N129">INDEX('Back data'!$A$366:$AW$366,,MAX(IF('Back data'!$A$366:$AW$366&lt;&gt;"",COLUMN('Back data'!$A$366:$AW$366)))-N$6)+INDEX('Back data'!$A$367:$AW$367,,MAX(IF('Back data'!$A$367:$AW$367&lt;&gt;"",COLUMN('Back data'!$A$367:$AW$367)))-N$6)</f>
        <v>83.77000000000001</v>
      </c>
      <c r="O129" s="10">
        <f t="array" ref="O129">INDEX('Back data'!$A$366:$AW$366,,MAX(IF('Back data'!$A$366:$AW$366&lt;&gt;"",COLUMN('Back data'!$A$366:$AW$366)))-O$6)+INDEX('Back data'!$A$367:$AW$367,,MAX(IF('Back data'!$A$367:$AW$367&lt;&gt;"",COLUMN('Back data'!$A$367:$AW$367)))-O$6)</f>
        <v>77.350000000000009</v>
      </c>
      <c r="P129" s="10">
        <f t="array" ref="P129">INDEX('Back data'!$A$366:$AW$366,,MAX(IF('Back data'!$A$366:$AW$366&lt;&gt;"",COLUMN('Back data'!$A$366:$AW$366)))-P$6)+INDEX('Back data'!$A$367:$AW$367,,MAX(IF('Back data'!$A$367:$AW$367&lt;&gt;"",COLUMN('Back data'!$A$367:$AW$367)))-P$6)</f>
        <v>86.79</v>
      </c>
    </row>
    <row r="130" spans="1:18" x14ac:dyDescent="0.25">
      <c r="A130" s="36" t="s">
        <v>78</v>
      </c>
      <c r="B130" s="46" t="s">
        <v>40</v>
      </c>
      <c r="C130" s="11" t="s">
        <v>70</v>
      </c>
      <c r="D130" s="12">
        <f t="array" ref="D130">INDEX('Back data'!$A$366:$AW$366,,MAX(IF('Back data'!$A$366:$AW$366&lt;&gt;"",COLUMN('Back data'!$A$366:$AW$366)))-D$6)/D129</f>
        <v>0.96178147634458311</v>
      </c>
      <c r="E130" s="12">
        <f t="array" ref="E130">INDEX('Back data'!$A$366:$AW$366,,MAX(IF('Back data'!$A$366:$AW$366&lt;&gt;"",COLUMN('Back data'!$A$366:$AW$366)))-E$6)/E129</f>
        <v>0.93217243058938126</v>
      </c>
      <c r="F130" s="12">
        <f t="array" ref="F130">INDEX('Back data'!$A$366:$AW$366,,MAX(IF('Back data'!$A$366:$AW$366&lt;&gt;"",COLUMN('Back data'!$A$366:$AW$366)))-F$6)/F129</f>
        <v>0.94740355092778006</v>
      </c>
      <c r="G130" s="12">
        <f t="array" ref="G130">INDEX('Back data'!$A$366:$AW$366,,MAX(IF('Back data'!$A$366:$AW$366&lt;&gt;"",COLUMN('Back data'!$A$366:$AW$366)))-G$6)/G129</f>
        <v>0.92034040178571441</v>
      </c>
      <c r="H130" s="12">
        <f t="array" ref="H130">INDEX('Back data'!$A$366:$AW$366,,MAX(IF('Back data'!$A$366:$AW$366&lt;&gt;"",COLUMN('Back data'!$A$366:$AW$366)))-H$6)/H129</f>
        <v>0.89149519890260631</v>
      </c>
      <c r="I130" s="12">
        <f t="array" ref="I130">INDEX('Back data'!$A$366:$AW$366,,MAX(IF('Back data'!$A$366:$AW$366&lt;&gt;"",COLUMN('Back data'!$A$366:$AW$366)))-I$6)/I129</f>
        <v>0.94964519650655022</v>
      </c>
      <c r="J130" s="12">
        <f t="array" ref="J130">INDEX('Back data'!$A$366:$AW$366,,MAX(IF('Back data'!$A$366:$AW$366&lt;&gt;"",COLUMN('Back data'!$A$366:$AW$366)))-J$6)/J129</f>
        <v>0.9041356130352185</v>
      </c>
      <c r="K130" s="12">
        <f t="array" ref="K130">INDEX('Back data'!$A$366:$AW$366,,MAX(IF('Back data'!$A$366:$AW$366&lt;&gt;"",COLUMN('Back data'!$A$366:$AW$366)))-K$6)/K129</f>
        <v>0.9095022624434389</v>
      </c>
      <c r="L130" s="12">
        <f t="array" ref="L130">INDEX('Back data'!$A$366:$AW$366,,MAX(IF('Back data'!$A$366:$AW$366&lt;&gt;"",COLUMN('Back data'!$A$366:$AW$366)))-L$6)/L129</f>
        <v>0.91626129256428068</v>
      </c>
      <c r="M130" s="12">
        <f t="array" ref="M130">INDEX('Back data'!$A$366:$AW$366,,MAX(IF('Back data'!$A$366:$AW$366&lt;&gt;"",COLUMN('Back data'!$A$366:$AW$366)))-M$6)/M129</f>
        <v>0.91568850183011496</v>
      </c>
      <c r="N130" s="12">
        <f t="array" ref="N130">INDEX('Back data'!$A$366:$AW$366,,MAX(IF('Back data'!$A$366:$AW$366&lt;&gt;"",COLUMN('Back data'!$A$366:$AW$366)))-N$6)/N129</f>
        <v>0.90008356213441565</v>
      </c>
      <c r="O130" s="12">
        <f t="array" ref="O130">INDEX('Back data'!$A$366:$AW$366,,MAX(IF('Back data'!$A$366:$AW$366&lt;&gt;"",COLUMN('Back data'!$A$366:$AW$366)))-O$6)/O129</f>
        <v>0.87278603749191985</v>
      </c>
      <c r="P130" s="12">
        <f t="array" ref="P130">INDEX('Back data'!$A$366:$AW$366,,MAX(IF('Back data'!$A$366:$AW$366&lt;&gt;"",COLUMN('Back data'!$A$366:$AW$366)))-P$6)/P129</f>
        <v>0.91485194146791105</v>
      </c>
    </row>
    <row r="131" spans="1:18" x14ac:dyDescent="0.25">
      <c r="A131" s="36" t="s">
        <v>78</v>
      </c>
      <c r="B131" s="46" t="s">
        <v>40</v>
      </c>
      <c r="C131" s="11" t="s">
        <v>71</v>
      </c>
      <c r="D131" s="12">
        <f t="array" ref="D131">+INDEX('Back data'!$A$367:$AW$367,,MAX(IF('Back data'!$A$367:$AW$367&lt;&gt;"",COLUMN('Back data'!$A$367:$AW$367)))-D$6)/D129</f>
        <v>3.8218523655416857E-2</v>
      </c>
      <c r="E131" s="12">
        <f t="array" ref="E131">+INDEX('Back data'!$A$367:$AW$367,,MAX(IF('Back data'!$A$367:$AW$367&lt;&gt;"",COLUMN('Back data'!$A$367:$AW$367)))-E$6)/E129</f>
        <v>6.7827569410618613E-2</v>
      </c>
      <c r="F131" s="12">
        <f t="array" ref="F131">+INDEX('Back data'!$A$367:$AW$367,,MAX(IF('Back data'!$A$367:$AW$367&lt;&gt;"",COLUMN('Back data'!$A$367:$AW$367)))-F$6)/F129</f>
        <v>5.2596449072219997E-2</v>
      </c>
      <c r="G131" s="12">
        <f t="array" ref="G131">+INDEX('Back data'!$A$367:$AW$367,,MAX(IF('Back data'!$A$367:$AW$367&lt;&gt;"",COLUMN('Back data'!$A$367:$AW$367)))-G$6)/G129</f>
        <v>7.9659598214285726E-2</v>
      </c>
      <c r="H131" s="12">
        <f t="array" ref="H131">+INDEX('Back data'!$A$367:$AW$367,,MAX(IF('Back data'!$A$367:$AW$367&lt;&gt;"",COLUMN('Back data'!$A$367:$AW$367)))-H$6)/H129</f>
        <v>0.1085048010973937</v>
      </c>
      <c r="I131" s="12">
        <f t="array" ref="I131">+INDEX('Back data'!$A$367:$AW$367,,MAX(IF('Back data'!$A$367:$AW$367&lt;&gt;"",COLUMN('Back data'!$A$367:$AW$367)))-I$6)/I129</f>
        <v>5.0354803493449778E-2</v>
      </c>
      <c r="J131" s="12">
        <f t="array" ref="J131">+INDEX('Back data'!$A$367:$AW$367,,MAX(IF('Back data'!$A$367:$AW$367&lt;&gt;"",COLUMN('Back data'!$A$367:$AW$367)))-J$6)/J129</f>
        <v>9.5864386964781528E-2</v>
      </c>
      <c r="K131" s="12">
        <f t="array" ref="K131">+INDEX('Back data'!$A$367:$AW$367,,MAX(IF('Back data'!$A$367:$AW$367&lt;&gt;"",COLUMN('Back data'!$A$367:$AW$367)))-K$6)/K129</f>
        <v>9.0497737556561084E-2</v>
      </c>
      <c r="L131" s="12">
        <f t="array" ref="L131">+INDEX('Back data'!$A$367:$AW$367,,MAX(IF('Back data'!$A$367:$AW$367&lt;&gt;"",COLUMN('Back data'!$A$367:$AW$367)))-L$6)/L129</f>
        <v>8.3738707435719248E-2</v>
      </c>
      <c r="M131" s="12">
        <f t="array" ref="M131">+INDEX('Back data'!$A$367:$AW$367,,MAX(IF('Back data'!$A$367:$AW$367&lt;&gt;"",COLUMN('Back data'!$A$367:$AW$367)))-M$6)/M129</f>
        <v>8.4311498169885146E-2</v>
      </c>
      <c r="N131" s="12">
        <f t="array" ref="N131">+INDEX('Back data'!$A$367:$AW$367,,MAX(IF('Back data'!$A$367:$AW$367&lt;&gt;"",COLUMN('Back data'!$A$367:$AW$367)))-N$6)/N129</f>
        <v>9.9916437865584323E-2</v>
      </c>
      <c r="O131" s="12">
        <f t="array" ref="O131">+INDEX('Back data'!$A$367:$AW$367,,MAX(IF('Back data'!$A$367:$AW$367&lt;&gt;"",COLUMN('Back data'!$A$367:$AW$367)))-O$6)/O129</f>
        <v>0.12721396250808015</v>
      </c>
      <c r="P131" s="12">
        <f t="array" ref="P131">+INDEX('Back data'!$A$367:$AW$367,,MAX(IF('Back data'!$A$367:$AW$367&lt;&gt;"",COLUMN('Back data'!$A$367:$AW$367)))-P$6)/P129</f>
        <v>8.5148058532088941E-2</v>
      </c>
      <c r="R131" s="60"/>
    </row>
    <row r="132" spans="1:18" x14ac:dyDescent="0.25">
      <c r="A132" s="32"/>
      <c r="B132" s="29"/>
      <c r="C132" s="33"/>
      <c r="D132" s="34"/>
      <c r="E132" s="34"/>
      <c r="F132" s="34"/>
      <c r="G132" s="34"/>
      <c r="H132" s="34"/>
      <c r="I132" s="34"/>
      <c r="J132" s="34"/>
      <c r="K132" s="34"/>
      <c r="L132" s="34"/>
      <c r="M132" s="34"/>
      <c r="N132" s="34"/>
      <c r="O132" s="34"/>
      <c r="P132" s="34"/>
    </row>
    <row r="133" spans="1:18" x14ac:dyDescent="0.25">
      <c r="A133" s="32"/>
      <c r="B133" s="29"/>
      <c r="C133" s="33"/>
      <c r="D133" s="34"/>
      <c r="E133" s="34"/>
      <c r="F133" s="34"/>
      <c r="G133" s="34"/>
      <c r="H133" s="34"/>
      <c r="I133" s="34"/>
      <c r="J133" s="34"/>
      <c r="K133" s="34"/>
      <c r="L133" s="34"/>
      <c r="M133" s="34"/>
      <c r="N133" s="34"/>
      <c r="O133" s="34"/>
      <c r="P133" s="34"/>
    </row>
    <row r="134" spans="1:18" x14ac:dyDescent="0.25">
      <c r="A134" s="32"/>
      <c r="B134" s="29"/>
      <c r="C134" s="33"/>
      <c r="D134" s="34"/>
      <c r="E134" s="34"/>
      <c r="F134" s="34"/>
      <c r="G134" s="34"/>
      <c r="H134" s="34"/>
      <c r="I134" s="34"/>
      <c r="J134" s="34"/>
      <c r="K134" s="34"/>
      <c r="L134" s="34"/>
      <c r="M134" s="34"/>
      <c r="N134" s="34"/>
      <c r="O134" s="34"/>
      <c r="P134" s="34"/>
    </row>
    <row r="135" spans="1:18" x14ac:dyDescent="0.25">
      <c r="A135" s="32"/>
      <c r="B135" s="29"/>
      <c r="C135" s="33"/>
      <c r="D135" s="34"/>
      <c r="E135" s="34"/>
      <c r="F135" s="34"/>
      <c r="G135" s="34"/>
      <c r="H135" s="34"/>
      <c r="I135" s="34"/>
      <c r="J135" s="34"/>
      <c r="K135" s="34"/>
      <c r="L135" s="34"/>
      <c r="M135" s="34"/>
      <c r="N135" s="34"/>
      <c r="O135" s="34"/>
      <c r="P135" s="34"/>
    </row>
    <row r="136" spans="1:18" x14ac:dyDescent="0.25">
      <c r="A136" s="7"/>
      <c r="B136" s="8"/>
      <c r="C136" s="9" t="s">
        <v>68</v>
      </c>
      <c r="D136" s="10">
        <f t="array" ref="D136">INDEX('Back data'!$A$123:$AW$123,,MAX(IF('Back data'!$A$123:$AW$123&lt;&gt;"",COLUMN('Back data'!$A$123:$AW$123)))-D$6)+INDEX('Back data'!$A$124:$AW$124,,MAX(IF('Back data'!$A$124:$AW$124&lt;&gt;"",COLUMN('Back data'!$A$124:$AW$124)))-D$6)</f>
        <v>77.27</v>
      </c>
      <c r="E136" s="10">
        <f t="array" ref="E136">INDEX('Back data'!$A$123:$AW$123,,MAX(IF('Back data'!$A$123:$AW$123&lt;&gt;"",COLUMN('Back data'!$A$123:$AW$123)))-E$6)+INDEX('Back data'!$A$124:$AW$124,,MAX(IF('Back data'!$A$124:$AW$124&lt;&gt;"",COLUMN('Back data'!$A$124:$AW$124)))-E$6)</f>
        <v>70.849999999999994</v>
      </c>
      <c r="F136" s="10">
        <f t="array" ref="F136">INDEX('Back data'!$A$123:$AW$123,,MAX(IF('Back data'!$A$123:$AW$123&lt;&gt;"",COLUMN('Back data'!$A$123:$AW$123)))-F$6)+INDEX('Back data'!$A$124:$AW$124,,MAX(IF('Back data'!$A$124:$AW$124&lt;&gt;"",COLUMN('Back data'!$A$124:$AW$124)))-F$6)</f>
        <v>72.570000000000007</v>
      </c>
      <c r="G136" s="10">
        <f t="array" ref="G136">INDEX('Back data'!$A$123:$AW$123,,MAX(IF('Back data'!$A$123:$AW$123&lt;&gt;"",COLUMN('Back data'!$A$123:$AW$123)))-G$6)+INDEX('Back data'!$A$124:$AW$124,,MAX(IF('Back data'!$A$124:$AW$124&lt;&gt;"",COLUMN('Back data'!$A$124:$AW$124)))-G$6)</f>
        <v>66.12</v>
      </c>
      <c r="H136" s="10">
        <f t="array" ref="H136">INDEX('Back data'!$A$123:$AW$123,,MAX(IF('Back data'!$A$123:$AW$123&lt;&gt;"",COLUMN('Back data'!$A$123:$AW$123)))-H$6)+INDEX('Back data'!$A$124:$AW$124,,MAX(IF('Back data'!$A$124:$AW$124&lt;&gt;"",COLUMN('Back data'!$A$124:$AW$124)))-H$6)</f>
        <v>70.709999999999994</v>
      </c>
      <c r="I136" s="10">
        <f t="array" ref="I136">INDEX('Back data'!$A$123:$AW$123,,MAX(IF('Back data'!$A$123:$AW$123&lt;&gt;"",COLUMN('Back data'!$A$123:$AW$123)))-I$6)+INDEX('Back data'!$A$124:$AW$124,,MAX(IF('Back data'!$A$124:$AW$124&lt;&gt;"",COLUMN('Back data'!$A$124:$AW$124)))-I$6)</f>
        <v>71.149999999999991</v>
      </c>
      <c r="J136" s="10">
        <f t="array" ref="J136">INDEX('Back data'!$A$123:$AW$123,,MAX(IF('Back data'!$A$123:$AW$123&lt;&gt;"",COLUMN('Back data'!$A$123:$AW$123)))-J$6)+INDEX('Back data'!$A$124:$AW$124,,MAX(IF('Back data'!$A$124:$AW$124&lt;&gt;"",COLUMN('Back data'!$A$124:$AW$124)))-J$6)</f>
        <v>74.23</v>
      </c>
      <c r="K136" s="10">
        <f t="array" ref="K136">INDEX('Back data'!$A$123:$AW$123,,MAX(IF('Back data'!$A$123:$AW$123&lt;&gt;"",COLUMN('Back data'!$A$123:$AW$123)))-K$6)+INDEX('Back data'!$A$124:$AW$124,,MAX(IF('Back data'!$A$124:$AW$124&lt;&gt;"",COLUMN('Back data'!$A$124:$AW$124)))-K$6)</f>
        <v>74.959999999999994</v>
      </c>
      <c r="L136" s="10">
        <f t="array" ref="L136">INDEX('Back data'!$A$123:$AW$123,,MAX(IF('Back data'!$A$123:$AW$123&lt;&gt;"",COLUMN('Back data'!$A$123:$AW$123)))-L$6)+INDEX('Back data'!$A$124:$AW$124,,MAX(IF('Back data'!$A$124:$AW$124&lt;&gt;"",COLUMN('Back data'!$A$124:$AW$124)))-L$6)</f>
        <v>78.960000000000008</v>
      </c>
      <c r="M136" s="10">
        <f t="array" ref="M136">INDEX('Back data'!$A$123:$AW$123,,MAX(IF('Back data'!$A$123:$AW$123&lt;&gt;"",COLUMN('Back data'!$A$123:$AW$123)))-M$6)+INDEX('Back data'!$A$124:$AW$124,,MAX(IF('Back data'!$A$124:$AW$124&lt;&gt;"",COLUMN('Back data'!$A$124:$AW$124)))-M$6)</f>
        <v>82.59</v>
      </c>
      <c r="N136" s="10">
        <f t="array" ref="N136">INDEX('Back data'!$A$123:$AW$123,,MAX(IF('Back data'!$A$123:$AW$123&lt;&gt;"",COLUMN('Back data'!$A$123:$AW$123)))-N$6)+INDEX('Back data'!$A$124:$AW$124,,MAX(IF('Back data'!$A$124:$AW$124&lt;&gt;"",COLUMN('Back data'!$A$124:$AW$124)))-N$6)</f>
        <v>83.33</v>
      </c>
      <c r="O136" s="10">
        <f t="array" ref="O136">INDEX('Back data'!$A$123:$AW$123,,MAX(IF('Back data'!$A$123:$AW$123&lt;&gt;"",COLUMN('Back data'!$A$123:$AW$123)))-O$6)+INDEX('Back data'!$A$124:$AW$124,,MAX(IF('Back data'!$A$124:$AW$124&lt;&gt;"",COLUMN('Back data'!$A$124:$AW$124)))-O$6)</f>
        <v>80.77</v>
      </c>
      <c r="P136" s="10">
        <f t="array" ref="P136">INDEX('Back data'!$A$123:$AW$123,,MAX(IF('Back data'!$A$123:$AW$123&lt;&gt;"",COLUMN('Back data'!$A$123:$AW$123)))-P$6)+INDEX('Back data'!$A$124:$AW$124,,MAX(IF('Back data'!$A$124:$AW$124&lt;&gt;"",COLUMN('Back data'!$A$124:$AW$124)))-P$6)</f>
        <v>84.46</v>
      </c>
    </row>
    <row r="137" spans="1:18" x14ac:dyDescent="0.25">
      <c r="A137" s="40" t="s">
        <v>79</v>
      </c>
      <c r="B137" s="41" t="s">
        <v>75</v>
      </c>
      <c r="C137" s="11" t="s">
        <v>70</v>
      </c>
      <c r="D137" s="12">
        <f t="array" ref="D137">INDEX('Back data'!$A$123:$AW$123,,MAX(IF('Back data'!$A$123:$AW$123&lt;&gt;"",COLUMN('Back data'!$A$123:$AW$123)))-D$6)/D136</f>
        <v>0.94900996505759028</v>
      </c>
      <c r="E137" s="12">
        <f t="array" ref="E137">INDEX('Back data'!$A$123:$AW$123,,MAX(IF('Back data'!$A$123:$AW$123&lt;&gt;"",COLUMN('Back data'!$A$123:$AW$123)))-E$6)/E136</f>
        <v>0.952152434721242</v>
      </c>
      <c r="F137" s="12">
        <f t="array" ref="F137">INDEX('Back data'!$A$123:$AW$123,,MAX(IF('Back data'!$A$123:$AW$123&lt;&gt;"",COLUMN('Back data'!$A$123:$AW$123)))-F$6)/F136</f>
        <v>0.98305084745762705</v>
      </c>
      <c r="G137" s="12">
        <f t="array" ref="G137">INDEX('Back data'!$A$123:$AW$123,,MAX(IF('Back data'!$A$123:$AW$123&lt;&gt;"",COLUMN('Back data'!$A$123:$AW$123)))-G$6)/G136</f>
        <v>0.89987900786448871</v>
      </c>
      <c r="H137" s="12">
        <f t="array" ref="H137">INDEX('Back data'!$A$123:$AW$123,,MAX(IF('Back data'!$A$123:$AW$123&lt;&gt;"",COLUMN('Back data'!$A$123:$AW$123)))-H$6)/H136</f>
        <v>0.91132795927025889</v>
      </c>
      <c r="I137" s="12">
        <f t="array" ref="I137">INDEX('Back data'!$A$123:$AW$123,,MAX(IF('Back data'!$A$123:$AW$123&lt;&gt;"",COLUMN('Back data'!$A$123:$AW$123)))-I$6)/I136</f>
        <v>0.91229796205200286</v>
      </c>
      <c r="J137" s="12">
        <f t="array" ref="J137">INDEX('Back data'!$A$123:$AW$123,,MAX(IF('Back data'!$A$123:$AW$123&lt;&gt;"",COLUMN('Back data'!$A$123:$AW$123)))-J$6)/J136</f>
        <v>0.91310790785396734</v>
      </c>
      <c r="K137" s="12">
        <f t="array" ref="K137">INDEX('Back data'!$A$123:$AW$123,,MAX(IF('Back data'!$A$123:$AW$123&lt;&gt;"",COLUMN('Back data'!$A$123:$AW$123)))-K$6)/K136</f>
        <v>0.92529348986125937</v>
      </c>
      <c r="L137" s="12">
        <f t="array" ref="L137">INDEX('Back data'!$A$123:$AW$123,,MAX(IF('Back data'!$A$123:$AW$123&lt;&gt;"",COLUMN('Back data'!$A$123:$AW$123)))-L$6)/L136</f>
        <v>0.91198074974670718</v>
      </c>
      <c r="M137" s="12">
        <f t="array" ref="M137">INDEX('Back data'!$A$123:$AW$123,,MAX(IF('Back data'!$A$123:$AW$123&lt;&gt;"",COLUMN('Back data'!$A$123:$AW$123)))-M$6)/M136</f>
        <v>0.9147596561327036</v>
      </c>
      <c r="N137" s="12">
        <f t="array" ref="N137">INDEX('Back data'!$A$123:$AW$123,,MAX(IF('Back data'!$A$123:$AW$123&lt;&gt;"",COLUMN('Back data'!$A$123:$AW$123)))-N$6)/N136</f>
        <v>0.92655706228249124</v>
      </c>
      <c r="O137" s="12">
        <f t="array" ref="O137">INDEX('Back data'!$A$123:$AW$123,,MAX(IF('Back data'!$A$123:$AW$123&lt;&gt;"",COLUMN('Back data'!$A$123:$AW$123)))-O$6)/O136</f>
        <v>0.89996285749659533</v>
      </c>
      <c r="P137" s="12">
        <f t="array" ref="P137">INDEX('Back data'!$A$123:$AW$123,,MAX(IF('Back data'!$A$123:$AW$123&lt;&gt;"",COLUMN('Back data'!$A$123:$AW$123)))-P$6)/P136</f>
        <v>0.91167416528534229</v>
      </c>
    </row>
    <row r="138" spans="1:18" x14ac:dyDescent="0.25">
      <c r="A138" s="40" t="s">
        <v>79</v>
      </c>
      <c r="B138" s="41" t="s">
        <v>76</v>
      </c>
      <c r="C138" s="11" t="s">
        <v>71</v>
      </c>
      <c r="D138" s="12">
        <f t="array" ref="D138">+INDEX('Back data'!$A$124:$AW$124,,MAX(IF('Back data'!$A$124:$AW$124&lt;&gt;"",COLUMN('Back data'!$A$124:$AW$124)))-D$6)/D136</f>
        <v>5.0990034942409737E-2</v>
      </c>
      <c r="E138" s="12">
        <f t="array" ref="E138">+INDEX('Back data'!$A$124:$AW$124,,MAX(IF('Back data'!$A$124:$AW$124&lt;&gt;"",COLUMN('Back data'!$A$124:$AW$124)))-E$6)/E136</f>
        <v>4.7847565278757942E-2</v>
      </c>
      <c r="F138" s="12">
        <f t="array" ref="F138">+INDEX('Back data'!$A$124:$AW$124,,MAX(IF('Back data'!$A$124:$AW$124&lt;&gt;"",COLUMN('Back data'!$A$124:$AW$124)))-F$6)/F136</f>
        <v>1.6949152542372878E-2</v>
      </c>
      <c r="G138" s="12">
        <f t="array" ref="G138">+INDEX('Back data'!$A$124:$AW$124,,MAX(IF('Back data'!$A$124:$AW$124&lt;&gt;"",COLUMN('Back data'!$A$124:$AW$124)))-G$6)/G136</f>
        <v>0.10012099213551119</v>
      </c>
      <c r="H138" s="12">
        <f t="array" ref="H138">+INDEX('Back data'!$A$124:$AW$124,,MAX(IF('Back data'!$A$124:$AW$124&lt;&gt;"",COLUMN('Back data'!$A$124:$AW$124)))-H$6)/H136</f>
        <v>8.8672040729741192E-2</v>
      </c>
      <c r="I138" s="12">
        <f t="array" ref="I138">+INDEX('Back data'!$A$124:$AW$124,,MAX(IF('Back data'!$A$124:$AW$124&lt;&gt;"",COLUMN('Back data'!$A$124:$AW$124)))-I$6)/I136</f>
        <v>8.7702037947997205E-2</v>
      </c>
      <c r="J138" s="12">
        <f t="array" ref="J138">+INDEX('Back data'!$A$124:$AW$124,,MAX(IF('Back data'!$A$124:$AW$124&lt;&gt;"",COLUMN('Back data'!$A$124:$AW$124)))-J$6)/J136</f>
        <v>8.6892092146032593E-2</v>
      </c>
      <c r="K138" s="12">
        <f t="array" ref="K138">+INDEX('Back data'!$A$124:$AW$124,,MAX(IF('Back data'!$A$124:$AW$124&lt;&gt;"",COLUMN('Back data'!$A$124:$AW$124)))-K$6)/K136</f>
        <v>7.4706510138740662E-2</v>
      </c>
      <c r="L138" s="12">
        <f t="array" ref="L138">+INDEX('Back data'!$A$124:$AW$124,,MAX(IF('Back data'!$A$124:$AW$124&lt;&gt;"",COLUMN('Back data'!$A$124:$AW$124)))-L$6)/L136</f>
        <v>8.8019250253292797E-2</v>
      </c>
      <c r="M138" s="12">
        <f t="array" ref="M138">+INDEX('Back data'!$A$124:$AW$124,,MAX(IF('Back data'!$A$124:$AW$124&lt;&gt;"",COLUMN('Back data'!$A$124:$AW$124)))-M$6)/M136</f>
        <v>8.5240343867296287E-2</v>
      </c>
      <c r="N138" s="12">
        <f t="array" ref="N138">+INDEX('Back data'!$A$124:$AW$124,,MAX(IF('Back data'!$A$124:$AW$124&lt;&gt;"",COLUMN('Back data'!$A$124:$AW$124)))-N$6)/N136</f>
        <v>7.3442937717508705E-2</v>
      </c>
      <c r="O138" s="12">
        <f t="array" ref="O138">+INDEX('Back data'!$A$124:$AW$124,,MAX(IF('Back data'!$A$124:$AW$124&lt;&gt;"",COLUMN('Back data'!$A$124:$AW$124)))-O$6)/O136</f>
        <v>0.10003714250340473</v>
      </c>
      <c r="P138" s="12">
        <f t="array" ref="P138">+INDEX('Back data'!$A$124:$AW$124,,MAX(IF('Back data'!$A$124:$AW$124&lt;&gt;"",COLUMN('Back data'!$A$124:$AW$124)))-P$6)/P136</f>
        <v>8.8325834714657839E-2</v>
      </c>
      <c r="R138" s="60"/>
    </row>
    <row r="141" spans="1:18" x14ac:dyDescent="0.25">
      <c r="B141" s="28"/>
      <c r="C141" s="9" t="s">
        <v>68</v>
      </c>
      <c r="D141" s="10">
        <f t="array" ref="D141">INDEX('Back data'!$A$129:$AW$129,,MAX(IF('Back data'!$A$129:$AW$129&lt;&gt;"",COLUMN('Back data'!$A$129:$AW$129)))-D$6)+INDEX('Back data'!$A$130:$AW$130,,MAX(IF('Back data'!$A$130:$AW$130&lt;&gt;"",COLUMN('Back data'!$A$130:$AW$130)))-D$6)</f>
        <v>76.260000000000005</v>
      </c>
      <c r="E141" s="10">
        <f t="array" ref="E141">INDEX('Back data'!$A$129:$AW$129,,MAX(IF('Back data'!$A$129:$AW$129&lt;&gt;"",COLUMN('Back data'!$A$129:$AW$129)))-E$6)+INDEX('Back data'!$A$130:$AW$130,,MAX(IF('Back data'!$A$130:$AW$130&lt;&gt;"",COLUMN('Back data'!$A$130:$AW$130)))-E$6)</f>
        <v>69.39</v>
      </c>
      <c r="F141" s="10">
        <f t="array" ref="F141">INDEX('Back data'!$A$129:$AW$129,,MAX(IF('Back data'!$A$129:$AW$129&lt;&gt;"",COLUMN('Back data'!$A$129:$AW$129)))-F$6)+INDEX('Back data'!$A$130:$AW$130,,MAX(IF('Back data'!$A$130:$AW$130&lt;&gt;"",COLUMN('Back data'!$A$130:$AW$130)))-F$6)</f>
        <v>69.59</v>
      </c>
      <c r="G141" s="10">
        <f t="array" ref="G141">INDEX('Back data'!$A$129:$AW$129,,MAX(IF('Back data'!$A$129:$AW$129&lt;&gt;"",COLUMN('Back data'!$A$129:$AW$129)))-G$6)+INDEX('Back data'!$A$130:$AW$130,,MAX(IF('Back data'!$A$130:$AW$130&lt;&gt;"",COLUMN('Back data'!$A$130:$AW$130)))-G$6)</f>
        <v>77.179999999999993</v>
      </c>
      <c r="H141" s="10">
        <f t="array" ref="H141">INDEX('Back data'!$A$129:$AW$129,,MAX(IF('Back data'!$A$129:$AW$129&lt;&gt;"",COLUMN('Back data'!$A$129:$AW$129)))-H$6)+INDEX('Back data'!$A$130:$AW$130,,MAX(IF('Back data'!$A$130:$AW$130&lt;&gt;"",COLUMN('Back data'!$A$130:$AW$130)))-H$6)</f>
        <v>80.22</v>
      </c>
      <c r="I141" s="10">
        <f t="array" ref="I141">INDEX('Back data'!$A$129:$AW$129,,MAX(IF('Back data'!$A$129:$AW$129&lt;&gt;"",COLUMN('Back data'!$A$129:$AW$129)))-I$6)+INDEX('Back data'!$A$130:$AW$130,,MAX(IF('Back data'!$A$130:$AW$130&lt;&gt;"",COLUMN('Back data'!$A$130:$AW$130)))-I$6)</f>
        <v>69.45</v>
      </c>
      <c r="J141" s="10">
        <f t="array" ref="J141">INDEX('Back data'!$A$129:$AW$129,,MAX(IF('Back data'!$A$129:$AW$129&lt;&gt;"",COLUMN('Back data'!$A$129:$AW$129)))-J$6)+INDEX('Back data'!$A$130:$AW$130,,MAX(IF('Back data'!$A$130:$AW$130&lt;&gt;"",COLUMN('Back data'!$A$130:$AW$130)))-J$6)</f>
        <v>83.55</v>
      </c>
      <c r="K141" s="10">
        <f t="array" ref="K141">INDEX('Back data'!$A$129:$AW$129,,MAX(IF('Back data'!$A$129:$AW$129&lt;&gt;"",COLUMN('Back data'!$A$129:$AW$129)))-K$6)+INDEX('Back data'!$A$130:$AW$130,,MAX(IF('Back data'!$A$130:$AW$130&lt;&gt;"",COLUMN('Back data'!$A$130:$AW$130)))-K$6)</f>
        <v>71.5</v>
      </c>
      <c r="L141" s="10">
        <f t="array" ref="L141">INDEX('Back data'!$A$129:$AW$129,,MAX(IF('Back data'!$A$129:$AW$129&lt;&gt;"",COLUMN('Back data'!$A$129:$AW$129)))-L$6)+INDEX('Back data'!$A$130:$AW$130,,MAX(IF('Back data'!$A$130:$AW$130&lt;&gt;"",COLUMN('Back data'!$A$130:$AW$130)))-L$6)</f>
        <v>78.44</v>
      </c>
      <c r="M141" s="10">
        <f t="array" ref="M141">INDEX('Back data'!$A$129:$AW$129,,MAX(IF('Back data'!$A$129:$AW$129&lt;&gt;"",COLUMN('Back data'!$A$129:$AW$129)))-M$6)+INDEX('Back data'!$A$130:$AW$130,,MAX(IF('Back data'!$A$130:$AW$130&lt;&gt;"",COLUMN('Back data'!$A$130:$AW$130)))-M$6)</f>
        <v>85.039999999999992</v>
      </c>
      <c r="N141" s="10">
        <f t="array" ref="N141">INDEX('Back data'!$A$129:$AW$129,,MAX(IF('Back data'!$A$129:$AW$129&lt;&gt;"",COLUMN('Back data'!$A$129:$AW$129)))-N$6)+INDEX('Back data'!$A$130:$AW$130,,MAX(IF('Back data'!$A$130:$AW$130&lt;&gt;"",COLUMN('Back data'!$A$130:$AW$130)))-N$6)</f>
        <v>85.92</v>
      </c>
      <c r="O141" s="10">
        <f t="array" ref="O141">INDEX('Back data'!$A$129:$AW$129,,MAX(IF('Back data'!$A$129:$AW$129&lt;&gt;"",COLUMN('Back data'!$A$129:$AW$129)))-O$6)+INDEX('Back data'!$A$130:$AW$130,,MAX(IF('Back data'!$A$130:$AW$130&lt;&gt;"",COLUMN('Back data'!$A$130:$AW$130)))-O$6)</f>
        <v>84.17</v>
      </c>
      <c r="P141" s="10">
        <f t="array" ref="P141">INDEX('Back data'!$A$129:$AW$129,,MAX(IF('Back data'!$A$129:$AW$129&lt;&gt;"",COLUMN('Back data'!$A$129:$AW$129)))-P$6)+INDEX('Back data'!$A$130:$AW$130,,MAX(IF('Back data'!$A$130:$AW$130&lt;&gt;"",COLUMN('Back data'!$A$130:$AW$130)))-P$6)</f>
        <v>87.69</v>
      </c>
    </row>
    <row r="142" spans="1:18" x14ac:dyDescent="0.25">
      <c r="A142" s="40" t="s">
        <v>79</v>
      </c>
      <c r="B142" s="42" t="s">
        <v>72</v>
      </c>
      <c r="C142" s="11" t="s">
        <v>70</v>
      </c>
      <c r="D142" s="12">
        <f t="array" ref="D142">INDEX('Back data'!$A$129:$AW$129,,MAX(IF('Back data'!$A$129:$AW$129&lt;&gt;"",COLUMN('Back data'!$A$129:$AW$129)))-D$6)/D141</f>
        <v>0.75898242853396269</v>
      </c>
      <c r="E142" s="12">
        <f t="array" ref="E142">INDEX('Back data'!$A$129:$AW$129,,MAX(IF('Back data'!$A$129:$AW$129&lt;&gt;"",COLUMN('Back data'!$A$129:$AW$129)))-E$6)/E141</f>
        <v>0.72632944228274965</v>
      </c>
      <c r="F142" s="12">
        <f t="array" ref="F142">INDEX('Back data'!$A$129:$AW$129,,MAX(IF('Back data'!$A$129:$AW$129&lt;&gt;"",COLUMN('Back data'!$A$129:$AW$129)))-F$6)/F141</f>
        <v>0.91220002873976136</v>
      </c>
      <c r="G142" s="12">
        <f t="array" ref="G142">INDEX('Back data'!$A$129:$AW$129,,MAX(IF('Back data'!$A$129:$AW$129&lt;&gt;"",COLUMN('Back data'!$A$129:$AW$129)))-G$6)/G141</f>
        <v>0.61466701217932107</v>
      </c>
      <c r="H142" s="12">
        <f t="array" ref="H142">INDEX('Back data'!$A$129:$AW$129,,MAX(IF('Back data'!$A$129:$AW$129&lt;&gt;"",COLUMN('Back data'!$A$129:$AW$129)))-H$6)/H141</f>
        <v>0.70755422587883321</v>
      </c>
      <c r="I142" s="12">
        <f t="array" ref="I142">INDEX('Back data'!$A$129:$AW$129,,MAX(IF('Back data'!$A$129:$AW$129&lt;&gt;"",COLUMN('Back data'!$A$129:$AW$129)))-I$6)/I141</f>
        <v>0.69575233981281492</v>
      </c>
      <c r="J142" s="12">
        <f t="array" ref="J142">INDEX('Back data'!$A$129:$AW$129,,MAX(IF('Back data'!$A$129:$AW$129&lt;&gt;"",COLUMN('Back data'!$A$129:$AW$129)))-J$6)/J141</f>
        <v>0.63566726511071214</v>
      </c>
      <c r="K142" s="12">
        <f t="array" ref="K142">INDEX('Back data'!$A$129:$AW$129,,MAX(IF('Back data'!$A$129:$AW$129&lt;&gt;"",COLUMN('Back data'!$A$129:$AW$129)))-K$6)/K141</f>
        <v>0.70755244755244762</v>
      </c>
      <c r="L142" s="12">
        <f t="array" ref="L142">INDEX('Back data'!$A$129:$AW$129,,MAX(IF('Back data'!$A$129:$AW$129&lt;&gt;"",COLUMN('Back data'!$A$129:$AW$129)))-L$6)/L141</f>
        <v>0.72004079551249356</v>
      </c>
      <c r="M142" s="12">
        <f t="array" ref="M142">INDEX('Back data'!$A$129:$AW$129,,MAX(IF('Back data'!$A$129:$AW$129&lt;&gt;"",COLUMN('Back data'!$A$129:$AW$129)))-M$6)/M141</f>
        <v>0.63981655691439321</v>
      </c>
      <c r="N142" s="12">
        <f t="array" ref="N142">INDEX('Back data'!$A$129:$AW$129,,MAX(IF('Back data'!$A$129:$AW$129&lt;&gt;"",COLUMN('Back data'!$A$129:$AW$129)))-N$6)/N141</f>
        <v>0.68715083798882681</v>
      </c>
      <c r="O142" s="12">
        <f t="array" ref="O142">INDEX('Back data'!$A$129:$AW$129,,MAX(IF('Back data'!$A$129:$AW$129&lt;&gt;"",COLUMN('Back data'!$A$129:$AW$129)))-O$6)/O141</f>
        <v>0.75501960318403227</v>
      </c>
      <c r="P142" s="12">
        <f t="array" ref="P142">INDEX('Back data'!$A$129:$AW$129,,MAX(IF('Back data'!$A$129:$AW$129&lt;&gt;"",COLUMN('Back data'!$A$129:$AW$129)))-P$6)/P141</f>
        <v>0.67396510434485124</v>
      </c>
    </row>
    <row r="143" spans="1:18" x14ac:dyDescent="0.25">
      <c r="A143" s="40" t="s">
        <v>79</v>
      </c>
      <c r="B143" s="42" t="s">
        <v>72</v>
      </c>
      <c r="C143" s="11" t="s">
        <v>71</v>
      </c>
      <c r="D143" s="12">
        <f t="array" ref="D143">+INDEX('Back data'!$A$130:$AW$130,,MAX(IF('Back data'!$A$130:$AW$130&lt;&gt;"",COLUMN('Back data'!$A$130:$AW$130)))-D$6)/D141</f>
        <v>0.24101757146603722</v>
      </c>
      <c r="E143" s="12">
        <f t="array" ref="E143">+INDEX('Back data'!$A$130:$AW$130,,MAX(IF('Back data'!$A$130:$AW$130&lt;&gt;"",COLUMN('Back data'!$A$130:$AW$130)))-E$6)/E141</f>
        <v>0.2736705577172503</v>
      </c>
      <c r="F143" s="12">
        <f t="array" ref="F143">+INDEX('Back data'!$A$130:$AW$130,,MAX(IF('Back data'!$A$130:$AW$130&lt;&gt;"",COLUMN('Back data'!$A$130:$AW$130)))-F$6)/F141</f>
        <v>8.7799971260238543E-2</v>
      </c>
      <c r="G143" s="12">
        <f t="array" ref="G143">+INDEX('Back data'!$A$130:$AW$130,,MAX(IF('Back data'!$A$130:$AW$130&lt;&gt;"",COLUMN('Back data'!$A$130:$AW$130)))-G$6)/G141</f>
        <v>0.38533298782067893</v>
      </c>
      <c r="H143" s="12">
        <f t="array" ref="H143">+INDEX('Back data'!$A$130:$AW$130,,MAX(IF('Back data'!$A$130:$AW$130&lt;&gt;"",COLUMN('Back data'!$A$130:$AW$130)))-H$6)/H141</f>
        <v>0.29244577412116679</v>
      </c>
      <c r="I143" s="12">
        <f t="array" ref="I143">+INDEX('Back data'!$A$130:$AW$130,,MAX(IF('Back data'!$A$130:$AW$130&lt;&gt;"",COLUMN('Back data'!$A$130:$AW$130)))-I$6)/I141</f>
        <v>0.30424766018718502</v>
      </c>
      <c r="J143" s="12">
        <f t="array" ref="J143">+INDEX('Back data'!$A$130:$AW$130,,MAX(IF('Back data'!$A$130:$AW$130&lt;&gt;"",COLUMN('Back data'!$A$130:$AW$130)))-J$6)/J141</f>
        <v>0.36433273488928786</v>
      </c>
      <c r="K143" s="12">
        <f t="array" ref="K143">+INDEX('Back data'!$A$130:$AW$130,,MAX(IF('Back data'!$A$130:$AW$130&lt;&gt;"",COLUMN('Back data'!$A$130:$AW$130)))-K$6)/K141</f>
        <v>0.29244755244755244</v>
      </c>
      <c r="L143" s="12">
        <f t="array" ref="L143">+INDEX('Back data'!$A$130:$AW$130,,MAX(IF('Back data'!$A$130:$AW$130&lt;&gt;"",COLUMN('Back data'!$A$130:$AW$130)))-L$6)/L141</f>
        <v>0.27995920448750639</v>
      </c>
      <c r="M143" s="12">
        <f t="array" ref="M143">+INDEX('Back data'!$A$130:$AW$130,,MAX(IF('Back data'!$A$130:$AW$130&lt;&gt;"",COLUMN('Back data'!$A$130:$AW$130)))-M$6)/M141</f>
        <v>0.36018344308560679</v>
      </c>
      <c r="N143" s="12">
        <f t="array" ref="N143">+INDEX('Back data'!$A$130:$AW$130,,MAX(IF('Back data'!$A$130:$AW$130&lt;&gt;"",COLUMN('Back data'!$A$130:$AW$130)))-N$6)/N141</f>
        <v>0.31284916201117319</v>
      </c>
      <c r="O143" s="12">
        <f t="array" ref="O143">+INDEX('Back data'!$A$130:$AW$130,,MAX(IF('Back data'!$A$130:$AW$130&lt;&gt;"",COLUMN('Back data'!$A$130:$AW$130)))-O$6)/O141</f>
        <v>0.2449803968159677</v>
      </c>
      <c r="P143" s="12">
        <f t="array" ref="P143">+INDEX('Back data'!$A$130:$AW$130,,MAX(IF('Back data'!$A$130:$AW$130&lt;&gt;"",COLUMN('Back data'!$A$130:$AW$130)))-P$6)/P141</f>
        <v>0.32603489565514882</v>
      </c>
      <c r="R143" s="60"/>
    </row>
    <row r="146" spans="1:18" x14ac:dyDescent="0.25">
      <c r="B146" s="28"/>
      <c r="C146" s="9" t="s">
        <v>68</v>
      </c>
      <c r="D146" s="10">
        <f t="array" ref="D146">INDEX('Back data'!$A$135:$AW$135,,MAX(IF('Back data'!$A$135:$AW$135&lt;&gt;"",COLUMN('Back data'!$A$135:$AW$135)))-D$6)+INDEX('Back data'!$A$136:$AW$136,,MAX(IF('Back data'!$A$136:$AW$136&lt;&gt;"",COLUMN('Back data'!$A$136:$AW$136)))-D$6)</f>
        <v>76.36</v>
      </c>
      <c r="E146" s="10">
        <f t="array" ref="E146">INDEX('Back data'!$A$135:$AW$135,,MAX(IF('Back data'!$A$135:$AW$135&lt;&gt;"",COLUMN('Back data'!$A$135:$AW$135)))-E$6)+INDEX('Back data'!$A$136:$AW$136,,MAX(IF('Back data'!$A$136:$AW$136&lt;&gt;"",COLUMN('Back data'!$A$136:$AW$136)))-E$6)</f>
        <v>69.53</v>
      </c>
      <c r="F146" s="10">
        <f t="array" ref="F146">INDEX('Back data'!$A$135:$AW$135,,MAX(IF('Back data'!$A$135:$AW$135&lt;&gt;"",COLUMN('Back data'!$A$135:$AW$135)))-F$6)+INDEX('Back data'!$A$136:$AW$136,,MAX(IF('Back data'!$A$136:$AW$136&lt;&gt;"",COLUMN('Back data'!$A$136:$AW$136)))-F$6)</f>
        <v>71.690000000000012</v>
      </c>
      <c r="G146" s="10">
        <f t="array" ref="G146">INDEX('Back data'!$A$135:$AW$135,,MAX(IF('Back data'!$A$135:$AW$135&lt;&gt;"",COLUMN('Back data'!$A$135:$AW$135)))-G$6)+INDEX('Back data'!$A$136:$AW$136,,MAX(IF('Back data'!$A$136:$AW$136&lt;&gt;"",COLUMN('Back data'!$A$136:$AW$136)))-G$6)</f>
        <v>62.95</v>
      </c>
      <c r="H146" s="10">
        <f t="array" ref="H146">INDEX('Back data'!$A$135:$AW$135,,MAX(IF('Back data'!$A$135:$AW$135&lt;&gt;"",COLUMN('Back data'!$A$135:$AW$135)))-H$6)+INDEX('Back data'!$A$136:$AW$136,,MAX(IF('Back data'!$A$136:$AW$136&lt;&gt;"",COLUMN('Back data'!$A$136:$AW$136)))-H$6)</f>
        <v>67.78</v>
      </c>
      <c r="I146" s="10">
        <f t="array" ref="I146">INDEX('Back data'!$A$135:$AW$135,,MAX(IF('Back data'!$A$135:$AW$135&lt;&gt;"",COLUMN('Back data'!$A$135:$AW$135)))-I$6)+INDEX('Back data'!$A$136:$AW$136,,MAX(IF('Back data'!$A$136:$AW$136&lt;&gt;"",COLUMN('Back data'!$A$136:$AW$136)))-I$6)</f>
        <v>70.44</v>
      </c>
      <c r="J146" s="10">
        <f t="array" ref="J146">INDEX('Back data'!$A$135:$AW$135,,MAX(IF('Back data'!$A$135:$AW$135&lt;&gt;"",COLUMN('Back data'!$A$135:$AW$135)))-J$6)+INDEX('Back data'!$A$136:$AW$136,,MAX(IF('Back data'!$A$136:$AW$136&lt;&gt;"",COLUMN('Back data'!$A$136:$AW$136)))-J$6)</f>
        <v>70.56</v>
      </c>
      <c r="K146" s="10">
        <f t="array" ref="K146">INDEX('Back data'!$A$135:$AW$135,,MAX(IF('Back data'!$A$135:$AW$135&lt;&gt;"",COLUMN('Back data'!$A$135:$AW$135)))-K$6)+INDEX('Back data'!$A$136:$AW$136,,MAX(IF('Back data'!$A$136:$AW$136&lt;&gt;"",COLUMN('Back data'!$A$136:$AW$136)))-K$6)</f>
        <v>74.38000000000001</v>
      </c>
      <c r="L146" s="10">
        <f t="array" ref="L146">INDEX('Back data'!$A$135:$AW$135,,MAX(IF('Back data'!$A$135:$AW$135&lt;&gt;"",COLUMN('Back data'!$A$135:$AW$135)))-L$6)+INDEX('Back data'!$A$136:$AW$136,,MAX(IF('Back data'!$A$136:$AW$136&lt;&gt;"",COLUMN('Back data'!$A$136:$AW$136)))-L$6)</f>
        <v>78.27</v>
      </c>
      <c r="M146" s="10">
        <f t="array" ref="M146">INDEX('Back data'!$A$135:$AW$135,,MAX(IF('Back data'!$A$135:$AW$135&lt;&gt;"",COLUMN('Back data'!$A$135:$AW$135)))-M$6)+INDEX('Back data'!$A$136:$AW$136,,MAX(IF('Back data'!$A$136:$AW$136&lt;&gt;"",COLUMN('Back data'!$A$136:$AW$136)))-M$6)</f>
        <v>80.760000000000005</v>
      </c>
      <c r="N146" s="10">
        <f t="array" ref="N146">INDEX('Back data'!$A$135:$AW$135,,MAX(IF('Back data'!$A$135:$AW$135&lt;&gt;"",COLUMN('Back data'!$A$135:$AW$135)))-N$6)+INDEX('Back data'!$A$136:$AW$136,,MAX(IF('Back data'!$A$136:$AW$136&lt;&gt;"",COLUMN('Back data'!$A$136:$AW$136)))-N$6)</f>
        <v>82.13</v>
      </c>
      <c r="O146" s="10">
        <f t="array" ref="O146">INDEX('Back data'!$A$135:$AW$135,,MAX(IF('Back data'!$A$135:$AW$135&lt;&gt;"",COLUMN('Back data'!$A$135:$AW$135)))-O$6)+INDEX('Back data'!$A$136:$AW$136,,MAX(IF('Back data'!$A$136:$AW$136&lt;&gt;"",COLUMN('Back data'!$A$136:$AW$136)))-O$6)</f>
        <v>77.679999999999993</v>
      </c>
      <c r="P146" s="10">
        <f t="array" ref="P146">INDEX('Back data'!$A$135:$AW$135,,MAX(IF('Back data'!$A$135:$AW$135&lt;&gt;"",COLUMN('Back data'!$A$135:$AW$135)))-P$6)+INDEX('Back data'!$A$136:$AW$136,,MAX(IF('Back data'!$A$136:$AW$136&lt;&gt;"",COLUMN('Back data'!$A$136:$AW$136)))-P$6)</f>
        <v>79.56</v>
      </c>
    </row>
    <row r="147" spans="1:18" x14ac:dyDescent="0.25">
      <c r="A147" s="40" t="s">
        <v>79</v>
      </c>
      <c r="B147" s="42" t="s">
        <v>73</v>
      </c>
      <c r="C147" s="11" t="s">
        <v>70</v>
      </c>
      <c r="D147" s="12">
        <f t="array" ref="D147">INDEX('Back data'!$A$135:$AW$135,,MAX(IF('Back data'!$A$135:$AW$135&lt;&gt;"",COLUMN('Back data'!$A$135:$AW$135)))-D$6)/D146</f>
        <v>0.98284442116291248</v>
      </c>
      <c r="E147" s="12">
        <f t="array" ref="E147">INDEX('Back data'!$A$135:$AW$135,,MAX(IF('Back data'!$A$135:$AW$135&lt;&gt;"",COLUMN('Back data'!$A$135:$AW$135)))-E$6)/E146</f>
        <v>1</v>
      </c>
      <c r="F147" s="12">
        <f t="array" ref="F147">INDEX('Back data'!$A$135:$AW$135,,MAX(IF('Back data'!$A$135:$AW$135&lt;&gt;"",COLUMN('Back data'!$A$135:$AW$135)))-F$6)/F146</f>
        <v>0.9909331845445668</v>
      </c>
      <c r="G147" s="12">
        <f t="array" ref="G147">INDEX('Back data'!$A$135:$AW$135,,MAX(IF('Back data'!$A$135:$AW$135&lt;&gt;"",COLUMN('Back data'!$A$135:$AW$135)))-G$6)/G146</f>
        <v>1</v>
      </c>
      <c r="H147" s="12">
        <f t="array" ref="H147">INDEX('Back data'!$A$135:$AW$135,,MAX(IF('Back data'!$A$135:$AW$135&lt;&gt;"",COLUMN('Back data'!$A$135:$AW$135)))-H$6)/H146</f>
        <v>0.99350840956034236</v>
      </c>
      <c r="I147" s="12">
        <f t="array" ref="I147">INDEX('Back data'!$A$135:$AW$135,,MAX(IF('Back data'!$A$135:$AW$135&lt;&gt;"",COLUMN('Back data'!$A$135:$AW$135)))-I$6)/I146</f>
        <v>0.98197047132311188</v>
      </c>
      <c r="J147" s="12">
        <f t="array" ref="J147">INDEX('Back data'!$A$135:$AW$135,,MAX(IF('Back data'!$A$135:$AW$135&lt;&gt;"",COLUMN('Back data'!$A$135:$AW$135)))-J$6)/J146</f>
        <v>0.97519841269841268</v>
      </c>
      <c r="K147" s="12">
        <f t="array" ref="K147">INDEX('Back data'!$A$135:$AW$135,,MAX(IF('Back data'!$A$135:$AW$135&lt;&gt;"",COLUMN('Back data'!$A$135:$AW$135)))-K$6)/K146</f>
        <v>0.97969884377520833</v>
      </c>
      <c r="L147" s="12">
        <f t="array" ref="L147">INDEX('Back data'!$A$135:$AW$135,,MAX(IF('Back data'!$A$135:$AW$135&lt;&gt;"",COLUMN('Back data'!$A$135:$AW$135)))-L$6)/L146</f>
        <v>1</v>
      </c>
      <c r="M147" s="12">
        <f t="array" ref="M147">INDEX('Back data'!$A$135:$AW$135,,MAX(IF('Back data'!$A$135:$AW$135&lt;&gt;"",COLUMN('Back data'!$A$135:$AW$135)))-M$6)/M146</f>
        <v>1</v>
      </c>
      <c r="N147" s="12">
        <f t="array" ref="N147">INDEX('Back data'!$A$135:$AW$135,,MAX(IF('Back data'!$A$135:$AW$135&lt;&gt;"",COLUMN('Back data'!$A$135:$AW$135)))-N$6)/N146</f>
        <v>0.9857542919761354</v>
      </c>
      <c r="O147" s="12">
        <f t="array" ref="O147">INDEX('Back data'!$A$135:$AW$135,,MAX(IF('Back data'!$A$135:$AW$135&lt;&gt;"",COLUMN('Back data'!$A$135:$AW$135)))-O$6)/O146</f>
        <v>0.97966014418125646</v>
      </c>
      <c r="P147" s="12">
        <f t="array" ref="P147">INDEX('Back data'!$A$135:$AW$135,,MAX(IF('Back data'!$A$135:$AW$135&lt;&gt;"",COLUMN('Back data'!$A$135:$AW$135)))-P$6)/P146</f>
        <v>1</v>
      </c>
    </row>
    <row r="148" spans="1:18" x14ac:dyDescent="0.25">
      <c r="A148" s="40" t="s">
        <v>79</v>
      </c>
      <c r="B148" s="42" t="s">
        <v>73</v>
      </c>
      <c r="C148" s="11" t="s">
        <v>71</v>
      </c>
      <c r="D148" s="12">
        <f t="array" ref="D148">+INDEX('Back data'!$A$136:$AW$136,,MAX(IF('Back data'!$A$136:$AW$136&lt;&gt;"",COLUMN('Back data'!$A$136:$AW$136)))-D$6)/D146</f>
        <v>1.715557883708748E-2</v>
      </c>
      <c r="E148" s="12">
        <f t="array" ref="E148">+INDEX('Back data'!$A$136:$AW$136,,MAX(IF('Back data'!$A$136:$AW$136&lt;&gt;"",COLUMN('Back data'!$A$136:$AW$136)))-E$6)/E146</f>
        <v>0</v>
      </c>
      <c r="F148" s="12">
        <f t="array" ref="F148">+INDEX('Back data'!$A$136:$AW$136,,MAX(IF('Back data'!$A$136:$AW$136&lt;&gt;"",COLUMN('Back data'!$A$136:$AW$136)))-F$6)/F146</f>
        <v>9.0668154554331137E-3</v>
      </c>
      <c r="G148" s="12">
        <f t="array" ref="G148">+INDEX('Back data'!$A$136:$AW$136,,MAX(IF('Back data'!$A$136:$AW$136&lt;&gt;"",COLUMN('Back data'!$A$136:$AW$136)))-G$6)/G146</f>
        <v>0</v>
      </c>
      <c r="H148" s="12">
        <f t="array" ref="H148">+INDEX('Back data'!$A$136:$AW$136,,MAX(IF('Back data'!$A$136:$AW$136&lt;&gt;"",COLUMN('Back data'!$A$136:$AW$136)))-H$6)/H146</f>
        <v>6.4915904396577158E-3</v>
      </c>
      <c r="I148" s="12">
        <f t="array" ref="I148">+INDEX('Back data'!$A$136:$AW$136,,MAX(IF('Back data'!$A$136:$AW$136&lt;&gt;"",COLUMN('Back data'!$A$136:$AW$136)))-I$6)/I146</f>
        <v>1.8029528676888132E-2</v>
      </c>
      <c r="J148" s="12">
        <f t="array" ref="J148">+INDEX('Back data'!$A$136:$AW$136,,MAX(IF('Back data'!$A$136:$AW$136&lt;&gt;"",COLUMN('Back data'!$A$136:$AW$136)))-J$6)/J146</f>
        <v>2.48015873015873E-2</v>
      </c>
      <c r="K148" s="12">
        <f t="array" ref="K148">+INDEX('Back data'!$A$136:$AW$136,,MAX(IF('Back data'!$A$136:$AW$136&lt;&gt;"",COLUMN('Back data'!$A$136:$AW$136)))-K$6)/K146</f>
        <v>2.030115622479161E-2</v>
      </c>
      <c r="L148" s="12">
        <f t="array" ref="L148">+INDEX('Back data'!$A$136:$AW$136,,MAX(IF('Back data'!$A$136:$AW$136&lt;&gt;"",COLUMN('Back data'!$A$136:$AW$136)))-L$6)/L146</f>
        <v>0</v>
      </c>
      <c r="M148" s="12">
        <f t="array" ref="M148">+INDEX('Back data'!$A$136:$AW$136,,MAX(IF('Back data'!$A$136:$AW$136&lt;&gt;"",COLUMN('Back data'!$A$136:$AW$136)))-M$6)/M146</f>
        <v>0</v>
      </c>
      <c r="N148" s="12">
        <f t="array" ref="N148">+INDEX('Back data'!$A$136:$AW$136,,MAX(IF('Back data'!$A$136:$AW$136&lt;&gt;"",COLUMN('Back data'!$A$136:$AW$136)))-N$6)/N146</f>
        <v>1.4245708023864604E-2</v>
      </c>
      <c r="O148" s="12">
        <f t="array" ref="O148">+INDEX('Back data'!$A$136:$AW$136,,MAX(IF('Back data'!$A$136:$AW$136&lt;&gt;"",COLUMN('Back data'!$A$136:$AW$136)))-O$6)/O146</f>
        <v>2.0339855818743566E-2</v>
      </c>
      <c r="P148" s="12">
        <f t="array" ref="P148">+INDEX('Back data'!$A$136:$AW$136,,MAX(IF('Back data'!$A$136:$AW$136&lt;&gt;"",COLUMN('Back data'!$A$136:$AW$136)))-P$6)/P146</f>
        <v>0</v>
      </c>
      <c r="R148" s="60"/>
    </row>
    <row r="151" spans="1:18" x14ac:dyDescent="0.25">
      <c r="C151" s="9" t="s">
        <v>68</v>
      </c>
      <c r="D151" s="10">
        <f t="array" ref="D151">INDEX('Back data'!$A$331:$AW$331,,MAX(IF('Back data'!$A$331:$AW$331&lt;&gt;"",COLUMN('Back data'!$A$331:$AW$331)))-D$6)+INDEX('Back data'!$A$332:$AW$332,,MAX(IF('Back data'!$A$332:$AW$332&lt;&gt;"",COLUMN('Back data'!$A$332:$AW$332)))-D$6)</f>
        <v>84.27</v>
      </c>
      <c r="E151" s="10">
        <f t="array" ref="E151">INDEX('Back data'!$A$331:$AW$331,,MAX(IF('Back data'!$A$331:$AW$331&lt;&gt;"",COLUMN('Back data'!$A$331:$AW$331)))-E$6)+INDEX('Back data'!$A$332:$AW$332,,MAX(IF('Back data'!$A$332:$AW$332&lt;&gt;"",COLUMN('Back data'!$A$332:$AW$332)))-E$6)</f>
        <v>64.25</v>
      </c>
      <c r="F151" s="10">
        <f t="array" ref="F151">INDEX('Back data'!$A$331:$AW$331,,MAX(IF('Back data'!$A$331:$AW$331&lt;&gt;"",COLUMN('Back data'!$A$331:$AW$331)))-F$6)+INDEX('Back data'!$A$332:$AW$332,,MAX(IF('Back data'!$A$332:$AW$332&lt;&gt;"",COLUMN('Back data'!$A$332:$AW$332)))-F$6)</f>
        <v>65.37</v>
      </c>
      <c r="G151" s="10">
        <f t="array" ref="G151">INDEX('Back data'!$A$331:$AW$331,,MAX(IF('Back data'!$A$331:$AW$331&lt;&gt;"",COLUMN('Back data'!$A$331:$AW$331)))-G$6)+INDEX('Back data'!$A$332:$AW$332,,MAX(IF('Back data'!$A$332:$AW$332&lt;&gt;"",COLUMN('Back data'!$A$332:$AW$332)))-G$6)</f>
        <v>72.94</v>
      </c>
      <c r="H151" s="10">
        <f t="array" ref="H151">INDEX('Back data'!$A$331:$AW$331,,MAX(IF('Back data'!$A$331:$AW$331&lt;&gt;"",COLUMN('Back data'!$A$331:$AW$331)))-H$6)+INDEX('Back data'!$A$332:$AW$332,,MAX(IF('Back data'!$A$332:$AW$332&lt;&gt;"",COLUMN('Back data'!$A$332:$AW$332)))-H$6)</f>
        <v>76.55</v>
      </c>
      <c r="I151" s="10">
        <f t="array" ref="I151">INDEX('Back data'!$A$331:$AW$331,,MAX(IF('Back data'!$A$331:$AW$331&lt;&gt;"",COLUMN('Back data'!$A$331:$AW$331)))-I$6)+INDEX('Back data'!$A$332:$AW$332,,MAX(IF('Back data'!$A$332:$AW$332&lt;&gt;"",COLUMN('Back data'!$A$332:$AW$332)))-I$6)</f>
        <v>57.510000000000005</v>
      </c>
      <c r="J151" s="10">
        <f t="array" ref="J151">INDEX('Back data'!$A$331:$AW$331,,MAX(IF('Back data'!$A$331:$AW$331&lt;&gt;"",COLUMN('Back data'!$A$331:$AW$331)))-J$6)+INDEX('Back data'!$A$332:$AW$332,,MAX(IF('Back data'!$A$332:$AW$332&lt;&gt;"",COLUMN('Back data'!$A$332:$AW$332)))-J$6)</f>
        <v>80.3</v>
      </c>
      <c r="K151" s="10">
        <f t="array" ref="K151">INDEX('Back data'!$A$331:$AW$331,,MAX(IF('Back data'!$A$331:$AW$331&lt;&gt;"",COLUMN('Back data'!$A$331:$AW$331)))-K$6)+INDEX('Back data'!$A$332:$AW$332,,MAX(IF('Back data'!$A$332:$AW$332&lt;&gt;"",COLUMN('Back data'!$A$332:$AW$332)))-K$6)</f>
        <v>78.849999999999994</v>
      </c>
      <c r="L151" s="10">
        <f t="array" ref="L151">INDEX('Back data'!$A$331:$AW$331,,MAX(IF('Back data'!$A$331:$AW$331&lt;&gt;"",COLUMN('Back data'!$A$331:$AW$331)))-L$6)+INDEX('Back data'!$A$332:$AW$332,,MAX(IF('Back data'!$A$332:$AW$332&lt;&gt;"",COLUMN('Back data'!$A$332:$AW$332)))-L$6)</f>
        <v>77.490000000000009</v>
      </c>
      <c r="M151" s="10">
        <f t="array" ref="M151">INDEX('Back data'!$A$331:$AW$331,,MAX(IF('Back data'!$A$331:$AW$331&lt;&gt;"",COLUMN('Back data'!$A$331:$AW$331)))-M$6)+INDEX('Back data'!$A$332:$AW$332,,MAX(IF('Back data'!$A$332:$AW$332&lt;&gt;"",COLUMN('Back data'!$A$332:$AW$332)))-M$6)</f>
        <v>89.259999999999991</v>
      </c>
      <c r="N151" s="10">
        <f t="array" ref="N151">INDEX('Back data'!$A$331:$AW$331,,MAX(IF('Back data'!$A$331:$AW$331&lt;&gt;"",COLUMN('Back data'!$A$331:$AW$331)))-N$6)+INDEX('Back data'!$A$332:$AW$332,,MAX(IF('Back data'!$A$332:$AW$332&lt;&gt;"",COLUMN('Back data'!$A$332:$AW$332)))-N$6)</f>
        <v>90.45</v>
      </c>
      <c r="O151" s="10">
        <f t="array" ref="O151">INDEX('Back data'!$A$331:$AW$331,,MAX(IF('Back data'!$A$331:$AW$331&lt;&gt;"",COLUMN('Back data'!$A$331:$AW$331)))-O$6)+INDEX('Back data'!$A$332:$AW$332,,MAX(IF('Back data'!$A$332:$AW$332&lt;&gt;"",COLUMN('Back data'!$A$332:$AW$332)))-O$6)</f>
        <v>82.550000000000011</v>
      </c>
      <c r="P151" s="10">
        <f t="array" ref="P151">INDEX('Back data'!$A$331:$AW$331,,MAX(IF('Back data'!$A$331:$AW$331&lt;&gt;"",COLUMN('Back data'!$A$331:$AW$331)))-P$6)+INDEX('Back data'!$A$332:$AW$332,,MAX(IF('Back data'!$A$332:$AW$332&lt;&gt;"",COLUMN('Back data'!$A$332:$AW$332)))-P$6)</f>
        <v>84.55</v>
      </c>
    </row>
    <row r="152" spans="1:18" x14ac:dyDescent="0.25">
      <c r="A152" s="40" t="s">
        <v>79</v>
      </c>
      <c r="B152" s="42" t="s">
        <v>30</v>
      </c>
      <c r="C152" s="11" t="s">
        <v>70</v>
      </c>
      <c r="D152" s="12">
        <f t="array" ref="D152">INDEX('Back data'!$A$331:$AW$331,,MAX(IF('Back data'!$A$331:$AW$331&lt;&gt;"",COLUMN('Back data'!$A$331:$AW$331)))-D$6)/D151</f>
        <v>0.86116055535777858</v>
      </c>
      <c r="E152" s="12">
        <f t="array" ref="E152">INDEX('Back data'!$A$331:$AW$331,,MAX(IF('Back data'!$A$331:$AW$331&lt;&gt;"",COLUMN('Back data'!$A$331:$AW$331)))-E$6)/E151</f>
        <v>0.97821011673151759</v>
      </c>
      <c r="F152" s="12">
        <f t="array" ref="F152">INDEX('Back data'!$A$331:$AW$331,,MAX(IF('Back data'!$A$331:$AW$331&lt;&gt;"",COLUMN('Back data'!$A$331:$AW$331)))-F$6)/F151</f>
        <v>0.9524246596297995</v>
      </c>
      <c r="G152" s="12">
        <f t="array" ref="G152">INDEX('Back data'!$A$331:$AW$331,,MAX(IF('Back data'!$A$331:$AW$331&lt;&gt;"",COLUMN('Back data'!$A$331:$AW$331)))-G$6)/G151</f>
        <v>0.72964080065807513</v>
      </c>
      <c r="H152" s="12">
        <f t="array" ref="H152">INDEX('Back data'!$A$331:$AW$331,,MAX(IF('Back data'!$A$331:$AW$331&lt;&gt;"",COLUMN('Back data'!$A$331:$AW$331)))-H$6)/H151</f>
        <v>0.77465708687132595</v>
      </c>
      <c r="I152" s="12">
        <f t="array" ref="I152">INDEX('Back data'!$A$331:$AW$331,,MAX(IF('Back data'!$A$331:$AW$331&lt;&gt;"",COLUMN('Back data'!$A$331:$AW$331)))-I$6)/I151</f>
        <v>0.80351243262041383</v>
      </c>
      <c r="J152" s="12">
        <f t="array" ref="J152">INDEX('Back data'!$A$331:$AW$331,,MAX(IF('Back data'!$A$331:$AW$331&lt;&gt;"",COLUMN('Back data'!$A$331:$AW$331)))-J$6)/J151</f>
        <v>0.84296388542963885</v>
      </c>
      <c r="K152" s="12">
        <f t="array" ref="K152">INDEX('Back data'!$A$331:$AW$331,,MAX(IF('Back data'!$A$331:$AW$331&lt;&gt;"",COLUMN('Back data'!$A$331:$AW$331)))-K$6)/K151</f>
        <v>0.87748890298034243</v>
      </c>
      <c r="L152" s="12">
        <f t="array" ref="L152">INDEX('Back data'!$A$331:$AW$331,,MAX(IF('Back data'!$A$331:$AW$331&lt;&gt;"",COLUMN('Back data'!$A$331:$AW$331)))-L$6)/L151</f>
        <v>0.79261840237449988</v>
      </c>
      <c r="M152" s="12">
        <f t="array" ref="M152">INDEX('Back data'!$A$331:$AW$331,,MAX(IF('Back data'!$A$331:$AW$331&lt;&gt;"",COLUMN('Back data'!$A$331:$AW$331)))-M$6)/M151</f>
        <v>0.88931212189110465</v>
      </c>
      <c r="N152" s="12">
        <f t="array" ref="N152">INDEX('Back data'!$A$331:$AW$331,,MAX(IF('Back data'!$A$331:$AW$331&lt;&gt;"",COLUMN('Back data'!$A$331:$AW$331)))-N$6)/N151</f>
        <v>0.8415699281370923</v>
      </c>
      <c r="O152" s="12">
        <f t="array" ref="O152">INDEX('Back data'!$A$331:$AW$331,,MAX(IF('Back data'!$A$331:$AW$331&lt;&gt;"",COLUMN('Back data'!$A$331:$AW$331)))-O$6)/O151</f>
        <v>0.77807389460932763</v>
      </c>
      <c r="P152" s="12">
        <f t="array" ref="P152">INDEX('Back data'!$A$331:$AW$331,,MAX(IF('Back data'!$A$331:$AW$331&lt;&gt;"",COLUMN('Back data'!$A$331:$AW$331)))-P$6)/P151</f>
        <v>0.85535186280307507</v>
      </c>
    </row>
    <row r="153" spans="1:18" x14ac:dyDescent="0.25">
      <c r="A153" s="40" t="s">
        <v>79</v>
      </c>
      <c r="B153" s="42" t="s">
        <v>30</v>
      </c>
      <c r="C153" s="11" t="s">
        <v>71</v>
      </c>
      <c r="D153" s="12">
        <f t="array" ref="D153">+INDEX('Back data'!$A$332:$AW$332,,MAX(IF('Back data'!$A$332:$AW$332&lt;&gt;"",COLUMN('Back data'!$A$332:$AW$332)))-D$6)/D151</f>
        <v>0.13883944464222142</v>
      </c>
      <c r="E153" s="12">
        <f t="array" ref="E153">+INDEX('Back data'!$A$332:$AW$332,,MAX(IF('Back data'!$A$332:$AW$332&lt;&gt;"",COLUMN('Back data'!$A$332:$AW$332)))-E$6)/E151</f>
        <v>2.1789883268482489E-2</v>
      </c>
      <c r="F153" s="12">
        <f t="array" ref="F153">+INDEX('Back data'!$A$332:$AW$332,,MAX(IF('Back data'!$A$332:$AW$332&lt;&gt;"",COLUMN('Back data'!$A$332:$AW$332)))-F$6)/F151</f>
        <v>4.7575340370200392E-2</v>
      </c>
      <c r="G153" s="12">
        <f t="array" ref="G153">+INDEX('Back data'!$A$332:$AW$332,,MAX(IF('Back data'!$A$332:$AW$332&lt;&gt;"",COLUMN('Back data'!$A$332:$AW$332)))-G$6)/G151</f>
        <v>0.27035919934192487</v>
      </c>
      <c r="H153" s="12">
        <f t="array" ref="H153">+INDEX('Back data'!$A$332:$AW$332,,MAX(IF('Back data'!$A$332:$AW$332&lt;&gt;"",COLUMN('Back data'!$A$332:$AW$332)))-H$6)/H151</f>
        <v>0.22534291312867408</v>
      </c>
      <c r="I153" s="12">
        <f t="array" ref="I153">+INDEX('Back data'!$A$332:$AW$332,,MAX(IF('Back data'!$A$332:$AW$332&lt;&gt;"",COLUMN('Back data'!$A$332:$AW$332)))-I$6)/I151</f>
        <v>0.19648756737958614</v>
      </c>
      <c r="J153" s="12">
        <f t="array" ref="J153">+INDEX('Back data'!$A$332:$AW$332,,MAX(IF('Back data'!$A$332:$AW$332&lt;&gt;"",COLUMN('Back data'!$A$332:$AW$332)))-J$6)/J151</f>
        <v>0.15703611457036115</v>
      </c>
      <c r="K153" s="12">
        <f t="array" ref="K153">+INDEX('Back data'!$A$332:$AW$332,,MAX(IF('Back data'!$A$332:$AW$332&lt;&gt;"",COLUMN('Back data'!$A$332:$AW$332)))-K$6)/K151</f>
        <v>0.12251109701965759</v>
      </c>
      <c r="L153" s="12">
        <f t="array" ref="L153">+INDEX('Back data'!$A$332:$AW$332,,MAX(IF('Back data'!$A$332:$AW$332&lt;&gt;"",COLUMN('Back data'!$A$332:$AW$332)))-L$6)/L151</f>
        <v>0.20738159762550004</v>
      </c>
      <c r="M153" s="12">
        <f t="array" ref="M153">+INDEX('Back data'!$A$332:$AW$332,,MAX(IF('Back data'!$A$332:$AW$332&lt;&gt;"",COLUMN('Back data'!$A$332:$AW$332)))-M$6)/M151</f>
        <v>0.11068787810889538</v>
      </c>
      <c r="N153" s="12">
        <f t="array" ref="N153">+INDEX('Back data'!$A$332:$AW$332,,MAX(IF('Back data'!$A$332:$AW$332&lt;&gt;"",COLUMN('Back data'!$A$332:$AW$332)))-N$6)/N151</f>
        <v>0.15843007186290767</v>
      </c>
      <c r="O153" s="12">
        <f t="array" ref="O153">+INDEX('Back data'!$A$332:$AW$332,,MAX(IF('Back data'!$A$332:$AW$332&lt;&gt;"",COLUMN('Back data'!$A$332:$AW$332)))-O$6)/O151</f>
        <v>0.22192610539067228</v>
      </c>
      <c r="P153" s="12">
        <f t="array" ref="P153">+INDEX('Back data'!$A$332:$AW$332,,MAX(IF('Back data'!$A$332:$AW$332&lt;&gt;"",COLUMN('Back data'!$A$332:$AW$332)))-P$6)/P151</f>
        <v>0.1446481371969249</v>
      </c>
      <c r="R153" s="60"/>
    </row>
    <row r="156" spans="1:18" x14ac:dyDescent="0.25">
      <c r="C156" s="9" t="s">
        <v>68</v>
      </c>
      <c r="D156" s="10">
        <f t="array" ref="D156">INDEX('Back data'!$A$337:$AW$337,,MAX(IF('Back data'!$A$337:$AW$337&lt;&gt;"",COLUMN('Back data'!$A$337:$AW$337)))-D$6)+INDEX('Back data'!$A$338:$AW$338,,MAX(IF('Back data'!$A$338:$AW$338&lt;&gt;"",COLUMN('Back data'!$A$338:$AW$338)))-D$6)</f>
        <v>78.709999999999994</v>
      </c>
      <c r="E156" s="10">
        <f t="array" ref="E156">INDEX('Back data'!$A$337:$AW$337,,MAX(IF('Back data'!$A$337:$AW$337&lt;&gt;"",COLUMN('Back data'!$A$337:$AW$337)))-E$6)+INDEX('Back data'!$A$338:$AW$338,,MAX(IF('Back data'!$A$338:$AW$338&lt;&gt;"",COLUMN('Back data'!$A$338:$AW$338)))-E$6)</f>
        <v>74.78</v>
      </c>
      <c r="F156" s="10">
        <f t="array" ref="F156">INDEX('Back data'!$A$337:$AW$337,,MAX(IF('Back data'!$A$337:$AW$337&lt;&gt;"",COLUMN('Back data'!$A$337:$AW$337)))-F$6)+INDEX('Back data'!$A$338:$AW$338,,MAX(IF('Back data'!$A$338:$AW$338&lt;&gt;"",COLUMN('Back data'!$A$338:$AW$338)))-F$6)</f>
        <v>75.95</v>
      </c>
      <c r="G156" s="10">
        <f t="array" ref="G156">INDEX('Back data'!$A$337:$AW$337,,MAX(IF('Back data'!$A$337:$AW$337&lt;&gt;"",COLUMN('Back data'!$A$337:$AW$337)))-G$6)+INDEX('Back data'!$A$338:$AW$338,,MAX(IF('Back data'!$A$338:$AW$338&lt;&gt;"",COLUMN('Back data'!$A$338:$AW$338)))-G$6)</f>
        <v>66.72</v>
      </c>
      <c r="H156" s="10">
        <f t="array" ref="H156">INDEX('Back data'!$A$337:$AW$337,,MAX(IF('Back data'!$A$337:$AW$337&lt;&gt;"",COLUMN('Back data'!$A$337:$AW$337)))-H$6)+INDEX('Back data'!$A$338:$AW$338,,MAX(IF('Back data'!$A$338:$AW$338&lt;&gt;"",COLUMN('Back data'!$A$338:$AW$338)))-H$6)</f>
        <v>69.649999999999991</v>
      </c>
      <c r="I156" s="10">
        <f t="array" ref="I156">INDEX('Back data'!$A$337:$AW$337,,MAX(IF('Back data'!$A$337:$AW$337&lt;&gt;"",COLUMN('Back data'!$A$337:$AW$337)))-I$6)+INDEX('Back data'!$A$338:$AW$338,,MAX(IF('Back data'!$A$338:$AW$338&lt;&gt;"",COLUMN('Back data'!$A$338:$AW$338)))-I$6)</f>
        <v>75.12</v>
      </c>
      <c r="J156" s="10">
        <f t="array" ref="J156">INDEX('Back data'!$A$337:$AW$337,,MAX(IF('Back data'!$A$337:$AW$337&lt;&gt;"",COLUMN('Back data'!$A$337:$AW$337)))-J$6)+INDEX('Back data'!$A$338:$AW$338,,MAX(IF('Back data'!$A$338:$AW$338&lt;&gt;"",COLUMN('Back data'!$A$338:$AW$338)))-J$6)</f>
        <v>73.48</v>
      </c>
      <c r="K156" s="10">
        <f t="array" ref="K156">INDEX('Back data'!$A$337:$AW$337,,MAX(IF('Back data'!$A$337:$AW$337&lt;&gt;"",COLUMN('Back data'!$A$337:$AW$337)))-K$6)+INDEX('Back data'!$A$338:$AW$338,,MAX(IF('Back data'!$A$338:$AW$338&lt;&gt;"",COLUMN('Back data'!$A$338:$AW$338)))-K$6)</f>
        <v>76.400000000000006</v>
      </c>
      <c r="L156" s="10">
        <f t="array" ref="L156">INDEX('Back data'!$A$337:$AW$337,,MAX(IF('Back data'!$A$337:$AW$337&lt;&gt;"",COLUMN('Back data'!$A$337:$AW$337)))-L$6)+INDEX('Back data'!$A$338:$AW$338,,MAX(IF('Back data'!$A$338:$AW$338&lt;&gt;"",COLUMN('Back data'!$A$338:$AW$338)))-L$6)</f>
        <v>81</v>
      </c>
      <c r="M156" s="10">
        <f t="array" ref="M156">INDEX('Back data'!$A$337:$AW$337,,MAX(IF('Back data'!$A$337:$AW$337&lt;&gt;"",COLUMN('Back data'!$A$337:$AW$337)))-M$6)+INDEX('Back data'!$A$338:$AW$338,,MAX(IF('Back data'!$A$338:$AW$338&lt;&gt;"",COLUMN('Back data'!$A$338:$AW$338)))-M$6)</f>
        <v>78.41</v>
      </c>
      <c r="N156" s="10">
        <f t="array" ref="N156">INDEX('Back data'!$A$337:$AW$337,,MAX(IF('Back data'!$A$337:$AW$337&lt;&gt;"",COLUMN('Back data'!$A$337:$AW$337)))-N$6)+INDEX('Back data'!$A$338:$AW$338,,MAX(IF('Back data'!$A$338:$AW$338&lt;&gt;"",COLUMN('Back data'!$A$338:$AW$338)))-N$6)</f>
        <v>82.09</v>
      </c>
      <c r="O156" s="10">
        <f t="array" ref="O156">INDEX('Back data'!$A$337:$AW$337,,MAX(IF('Back data'!$A$337:$AW$337&lt;&gt;"",COLUMN('Back data'!$A$337:$AW$337)))-O$6)+INDEX('Back data'!$A$338:$AW$338,,MAX(IF('Back data'!$A$338:$AW$338&lt;&gt;"",COLUMN('Back data'!$A$338:$AW$338)))-O$6)</f>
        <v>81.31</v>
      </c>
      <c r="P156" s="10">
        <f t="array" ref="P156">INDEX('Back data'!$A$337:$AW$337,,MAX(IF('Back data'!$A$337:$AW$337&lt;&gt;"",COLUMN('Back data'!$A$337:$AW$337)))-P$6)+INDEX('Back data'!$A$338:$AW$338,,MAX(IF('Back data'!$A$338:$AW$338&lt;&gt;"",COLUMN('Back data'!$A$338:$AW$338)))-P$6)</f>
        <v>86.59</v>
      </c>
    </row>
    <row r="157" spans="1:18" x14ac:dyDescent="0.25">
      <c r="A157" s="40" t="s">
        <v>79</v>
      </c>
      <c r="B157" s="42" t="s">
        <v>35</v>
      </c>
      <c r="C157" s="11" t="s">
        <v>70</v>
      </c>
      <c r="D157" s="12">
        <f t="array" ref="D157">INDEX('Back data'!$A$337:$AW$337,,MAX(IF('Back data'!$A$337:$AW$337&lt;&gt;"",COLUMN('Back data'!$A$337:$AW$337)))-D$6)/D156</f>
        <v>0.97192224622030243</v>
      </c>
      <c r="E157" s="12">
        <f t="array" ref="E157">INDEX('Back data'!$A$337:$AW$337,,MAX(IF('Back data'!$A$337:$AW$337&lt;&gt;"",COLUMN('Back data'!$A$337:$AW$337)))-E$6)/E156</f>
        <v>0.94490505482749387</v>
      </c>
      <c r="F157" s="12">
        <f t="array" ref="F157">INDEX('Back data'!$A$337:$AW$337,,MAX(IF('Back data'!$A$337:$AW$337&lt;&gt;"",COLUMN('Back data'!$A$337:$AW$337)))-F$6)/F156</f>
        <v>0.99631336405529958</v>
      </c>
      <c r="G157" s="12">
        <f t="array" ref="G157">INDEX('Back data'!$A$337:$AW$337,,MAX(IF('Back data'!$A$337:$AW$337&lt;&gt;"",COLUMN('Back data'!$A$337:$AW$337)))-G$6)/G156</f>
        <v>0.93150479616306958</v>
      </c>
      <c r="H157" s="12">
        <f t="array" ref="H157">INDEX('Back data'!$A$337:$AW$337,,MAX(IF('Back data'!$A$337:$AW$337&lt;&gt;"",COLUMN('Back data'!$A$337:$AW$337)))-H$6)/H156</f>
        <v>0.9303661162957646</v>
      </c>
      <c r="I157" s="12">
        <f t="array" ref="I157">INDEX('Back data'!$A$337:$AW$337,,MAX(IF('Back data'!$A$337:$AW$337&lt;&gt;"",COLUMN('Back data'!$A$337:$AW$337)))-I$6)/I156</f>
        <v>0.91200745473908418</v>
      </c>
      <c r="J157" s="12">
        <f t="array" ref="J157">INDEX('Back data'!$A$337:$AW$337,,MAX(IF('Back data'!$A$337:$AW$337&lt;&gt;"",COLUMN('Back data'!$A$337:$AW$337)))-J$6)/J156</f>
        <v>0.93494828524768647</v>
      </c>
      <c r="K157" s="12">
        <f t="array" ref="K157">INDEX('Back data'!$A$337:$AW$337,,MAX(IF('Back data'!$A$337:$AW$337&lt;&gt;"",COLUMN('Back data'!$A$337:$AW$337)))-K$6)/K156</f>
        <v>0.94568062827225119</v>
      </c>
      <c r="L157" s="12">
        <f t="array" ref="L157">INDEX('Back data'!$A$337:$AW$337,,MAX(IF('Back data'!$A$337:$AW$337&lt;&gt;"",COLUMN('Back data'!$A$337:$AW$337)))-L$6)/L156</f>
        <v>0.92456790123456789</v>
      </c>
      <c r="M157" s="12">
        <f t="array" ref="M157">INDEX('Back data'!$A$337:$AW$337,,MAX(IF('Back data'!$A$337:$AW$337&lt;&gt;"",COLUMN('Back data'!$A$337:$AW$337)))-M$6)/M156</f>
        <v>0.93763550567529652</v>
      </c>
      <c r="N157" s="12">
        <f t="array" ref="N157">INDEX('Back data'!$A$337:$AW$337,,MAX(IF('Back data'!$A$337:$AW$337&lt;&gt;"",COLUMN('Back data'!$A$337:$AW$337)))-N$6)/N156</f>
        <v>0.97344378121573871</v>
      </c>
      <c r="O157" s="12">
        <f t="array" ref="O157">INDEX('Back data'!$A$337:$AW$337,,MAX(IF('Back data'!$A$337:$AW$337&lt;&gt;"",COLUMN('Back data'!$A$337:$AW$337)))-O$6)/O156</f>
        <v>0.92719222727831752</v>
      </c>
      <c r="P157" s="12">
        <f t="array" ref="P157">INDEX('Back data'!$A$337:$AW$337,,MAX(IF('Back data'!$A$337:$AW$337&lt;&gt;"",COLUMN('Back data'!$A$337:$AW$337)))-P$6)/P156</f>
        <v>0.9363667860030026</v>
      </c>
    </row>
    <row r="158" spans="1:18" x14ac:dyDescent="0.25">
      <c r="A158" s="40" t="s">
        <v>79</v>
      </c>
      <c r="B158" s="42" t="s">
        <v>35</v>
      </c>
      <c r="C158" s="11" t="s">
        <v>71</v>
      </c>
      <c r="D158" s="12">
        <f t="array" ref="D158">INDEX('Back data'!$A$338:$AW$338,,MAX(IF('Back data'!$A$338:$AW$338&lt;&gt;"",COLUMN('Back data'!$A$338:$AW$338)))-D$6)/D156</f>
        <v>2.8077753779697626E-2</v>
      </c>
      <c r="E158" s="12">
        <f t="array" ref="E158">INDEX('Back data'!$A$338:$AW$338,,MAX(IF('Back data'!$A$338:$AW$338&lt;&gt;"",COLUMN('Back data'!$A$338:$AW$338)))-E$6)/E156</f>
        <v>5.5094945172506016E-2</v>
      </c>
      <c r="F158" s="12">
        <f t="array" ref="F158">INDEX('Back data'!$A$338:$AW$338,,MAX(IF('Back data'!$A$338:$AW$338&lt;&gt;"",COLUMN('Back data'!$A$338:$AW$338)))-F$6)/F156</f>
        <v>3.6866359447004608E-3</v>
      </c>
      <c r="G158" s="12">
        <f t="array" ref="G158">INDEX('Back data'!$A$338:$AW$338,,MAX(IF('Back data'!$A$338:$AW$338&lt;&gt;"",COLUMN('Back data'!$A$338:$AW$338)))-G$6)/G156</f>
        <v>6.849520383693046E-2</v>
      </c>
      <c r="H158" s="12">
        <f t="array" ref="H158">INDEX('Back data'!$A$338:$AW$338,,MAX(IF('Back data'!$A$338:$AW$338&lt;&gt;"",COLUMN('Back data'!$A$338:$AW$338)))-H$6)/H156</f>
        <v>6.9633883704235469E-2</v>
      </c>
      <c r="I158" s="12">
        <f t="array" ref="I158">INDEX('Back data'!$A$338:$AW$338,,MAX(IF('Back data'!$A$338:$AW$338&lt;&gt;"",COLUMN('Back data'!$A$338:$AW$338)))-I$6)/I156</f>
        <v>8.7992545260915864E-2</v>
      </c>
      <c r="J158" s="12">
        <f t="array" ref="J158">INDEX('Back data'!$A$338:$AW$338,,MAX(IF('Back data'!$A$338:$AW$338&lt;&gt;"",COLUMN('Back data'!$A$338:$AW$338)))-J$6)/J156</f>
        <v>6.5051714752313555E-2</v>
      </c>
      <c r="K158" s="12">
        <f t="array" ref="K158">INDEX('Back data'!$A$338:$AW$338,,MAX(IF('Back data'!$A$338:$AW$338&lt;&gt;"",COLUMN('Back data'!$A$338:$AW$338)))-K$6)/K156</f>
        <v>5.4319371727748693E-2</v>
      </c>
      <c r="L158" s="12">
        <f t="array" ref="L158">INDEX('Back data'!$A$338:$AW$338,,MAX(IF('Back data'!$A$338:$AW$338&lt;&gt;"",COLUMN('Back data'!$A$338:$AW$338)))-L$6)/L156</f>
        <v>7.543209876543211E-2</v>
      </c>
      <c r="M158" s="12">
        <f t="array" ref="M158">INDEX('Back data'!$A$338:$AW$338,,MAX(IF('Back data'!$A$338:$AW$338&lt;&gt;"",COLUMN('Back data'!$A$338:$AW$338)))-M$6)/M156</f>
        <v>6.2364494324703479E-2</v>
      </c>
      <c r="N158" s="12">
        <f t="array" ref="N158">INDEX('Back data'!$A$338:$AW$338,,MAX(IF('Back data'!$A$338:$AW$338&lt;&gt;"",COLUMN('Back data'!$A$338:$AW$338)))-N$6)/N156</f>
        <v>2.6556218784261176E-2</v>
      </c>
      <c r="O158" s="12">
        <f t="array" ref="O158">INDEX('Back data'!$A$338:$AW$338,,MAX(IF('Back data'!$A$338:$AW$338&lt;&gt;"",COLUMN('Back data'!$A$338:$AW$338)))-O$6)/O156</f>
        <v>7.2807772721682443E-2</v>
      </c>
      <c r="P158" s="12">
        <f t="array" ref="P158">INDEX('Back data'!$A$338:$AW$338,,MAX(IF('Back data'!$A$338:$AW$338&lt;&gt;"",COLUMN('Back data'!$A$338:$AW$338)))-P$6)/P156</f>
        <v>6.363321399699734E-2</v>
      </c>
      <c r="R158" s="60"/>
    </row>
    <row r="161" spans="1:18" x14ac:dyDescent="0.25">
      <c r="C161" s="9" t="s">
        <v>68</v>
      </c>
      <c r="D161" s="10">
        <f t="array" ref="D161">INDEX('Back data'!$A$343:$AW$343,,MAX(IF('Back data'!$A$343:$AW$343&lt;&gt;"",COLUMN('Back data'!$A$343:$AW$343)))-D$6)+INDEX('Back data'!$A$344:$AW$344,,MAX(IF('Back data'!$A$344:$AW$344&lt;&gt;"",COLUMN('Back data'!$A$344:$AW$344)))-D$6)</f>
        <v>67.239999999999995</v>
      </c>
      <c r="E161" s="10">
        <f t="array" ref="E161">INDEX('Back data'!$A$343:$AW$343,,MAX(IF('Back data'!$A$343:$AW$343&lt;&gt;"",COLUMN('Back data'!$A$343:$AW$343)))-E$6)+INDEX('Back data'!$A$344:$AW$344,,MAX(IF('Back data'!$A$344:$AW$344&lt;&gt;"",COLUMN('Back data'!$A$344:$AW$344)))-E$6)</f>
        <v>63.220000000000006</v>
      </c>
      <c r="F161" s="10">
        <f t="array" ref="F161">INDEX('Back data'!$A$343:$AW$343,,MAX(IF('Back data'!$A$343:$AW$343&lt;&gt;"",COLUMN('Back data'!$A$343:$AW$343)))-F$6)+INDEX('Back data'!$A$344:$AW$344,,MAX(IF('Back data'!$A$344:$AW$344&lt;&gt;"",COLUMN('Back data'!$A$344:$AW$344)))-F$6)</f>
        <v>69.319999999999993</v>
      </c>
      <c r="G161" s="10">
        <f t="array" ref="G161">INDEX('Back data'!$A$343:$AW$343,,MAX(IF('Back data'!$A$343:$AW$343&lt;&gt;"",COLUMN('Back data'!$A$343:$AW$343)))-G$6)+INDEX('Back data'!$A$344:$AW$344,,MAX(IF('Back data'!$A$344:$AW$344&lt;&gt;"",COLUMN('Back data'!$A$344:$AW$344)))-G$6)</f>
        <v>59.15</v>
      </c>
      <c r="H161" s="10">
        <f t="array" ref="H161">INDEX('Back data'!$A$343:$AW$343,,MAX(IF('Back data'!$A$343:$AW$343&lt;&gt;"",COLUMN('Back data'!$A$343:$AW$343)))-H$6)+INDEX('Back data'!$A$344:$AW$344,,MAX(IF('Back data'!$A$344:$AW$344&lt;&gt;"",COLUMN('Back data'!$A$344:$AW$344)))-H$6)</f>
        <v>68.8</v>
      </c>
      <c r="I161" s="10">
        <f t="array" ref="I161">INDEX('Back data'!$A$343:$AW$343,,MAX(IF('Back data'!$A$343:$AW$343&lt;&gt;"",COLUMN('Back data'!$A$343:$AW$343)))-I$6)+INDEX('Back data'!$A$344:$AW$344,,MAX(IF('Back data'!$A$344:$AW$344&lt;&gt;"",COLUMN('Back data'!$A$344:$AW$344)))-I$6)</f>
        <v>68.2</v>
      </c>
      <c r="J161" s="10">
        <f t="array" ref="J161">INDEX('Back data'!$A$343:$AW$343,,MAX(IF('Back data'!$A$343:$AW$343&lt;&gt;"",COLUMN('Back data'!$A$343:$AW$343)))-J$6)+INDEX('Back data'!$A$344:$AW$344,,MAX(IF('Back data'!$A$344:$AW$344&lt;&gt;"",COLUMN('Back data'!$A$344:$AW$344)))-J$6)</f>
        <v>72.010000000000005</v>
      </c>
      <c r="K161" s="10">
        <f t="array" ref="K161">INDEX('Back data'!$A$343:$AW$343,,MAX(IF('Back data'!$A$343:$AW$343&lt;&gt;"",COLUMN('Back data'!$A$343:$AW$343)))-K$6)+INDEX('Back data'!$A$344:$AW$344,,MAX(IF('Back data'!$A$344:$AW$344&lt;&gt;"",COLUMN('Back data'!$A$344:$AW$344)))-K$6)</f>
        <v>66.180000000000007</v>
      </c>
      <c r="L161" s="10">
        <f t="array" ref="L161">INDEX('Back data'!$A$343:$AW$343,,MAX(IF('Back data'!$A$343:$AW$343&lt;&gt;"",COLUMN('Back data'!$A$343:$AW$343)))-L$6)+INDEX('Back data'!$A$344:$AW$344,,MAX(IF('Back data'!$A$344:$AW$344&lt;&gt;"",COLUMN('Back data'!$A$344:$AW$344)))-L$6)</f>
        <v>75.11</v>
      </c>
      <c r="M161" s="10">
        <f t="array" ref="M161">INDEX('Back data'!$A$343:$AW$343,,MAX(IF('Back data'!$A$343:$AW$343&lt;&gt;"",COLUMN('Back data'!$A$343:$AW$343)))-M$6)+INDEX('Back data'!$A$344:$AW$344,,MAX(IF('Back data'!$A$344:$AW$344&lt;&gt;"",COLUMN('Back data'!$A$344:$AW$344)))-M$6)</f>
        <v>88.16</v>
      </c>
      <c r="N161" s="10">
        <f t="array" ref="N161">INDEX('Back data'!$A$343:$AW$343,,MAX(IF('Back data'!$A$343:$AW$343&lt;&gt;"",COLUMN('Back data'!$A$343:$AW$343)))-N$6)+INDEX('Back data'!$A$344:$AW$344,,MAX(IF('Back data'!$A$344:$AW$344&lt;&gt;"",COLUMN('Back data'!$A$344:$AW$344)))-N$6)</f>
        <v>81.180000000000007</v>
      </c>
      <c r="O161" s="10">
        <f t="array" ref="O161">INDEX('Back data'!$A$343:$AW$343,,MAX(IF('Back data'!$A$343:$AW$343&lt;&gt;"",COLUMN('Back data'!$A$343:$AW$343)))-O$6)+INDEX('Back data'!$A$344:$AW$344,,MAX(IF('Back data'!$A$344:$AW$344&lt;&gt;"",COLUMN('Back data'!$A$344:$AW$344)))-O$6)</f>
        <v>76.98</v>
      </c>
      <c r="P161" s="10">
        <f t="array" ref="P161">INDEX('Back data'!$A$343:$AW$343,,MAX(IF('Back data'!$A$343:$AW$343&lt;&gt;"",COLUMN('Back data'!$A$343:$AW$343)))-P$6)+INDEX('Back data'!$A$344:$AW$344,,MAX(IF('Back data'!$A$344:$AW$344&lt;&gt;"",COLUMN('Back data'!$A$344:$AW$344)))-P$6)</f>
        <v>78.33</v>
      </c>
    </row>
    <row r="162" spans="1:18" x14ac:dyDescent="0.25">
      <c r="A162" s="40" t="s">
        <v>79</v>
      </c>
      <c r="B162" s="42" t="s">
        <v>40</v>
      </c>
      <c r="C162" s="11" t="s">
        <v>70</v>
      </c>
      <c r="D162" s="12">
        <f t="array" ref="D162">INDEX('Back data'!$A$343:$AW$343,,MAX(IF('Back data'!$A$343:$AW$343&lt;&gt;"",COLUMN('Back data'!$A$343:$AW$343)))-D$6)/D161</f>
        <v>0.95925044616299826</v>
      </c>
      <c r="E162" s="12">
        <f t="array" ref="E162">INDEX('Back data'!$A$343:$AW$343,,MAX(IF('Back data'!$A$343:$AW$343&lt;&gt;"",COLUMN('Back data'!$A$343:$AW$343)))-E$6)/E161</f>
        <v>0.96124644099968359</v>
      </c>
      <c r="F162" s="12">
        <f t="array" ref="F162">INDEX('Back data'!$A$343:$AW$343,,MAX(IF('Back data'!$A$343:$AW$343&lt;&gt;"",COLUMN('Back data'!$A$343:$AW$343)))-F$6)/F161</f>
        <v>0.96725331794575886</v>
      </c>
      <c r="G162" s="12">
        <f t="array" ref="G162">INDEX('Back data'!$A$343:$AW$343,,MAX(IF('Back data'!$A$343:$AW$343&lt;&gt;"",COLUMN('Back data'!$A$343:$AW$343)))-G$6)/G161</f>
        <v>0.97599323753169909</v>
      </c>
      <c r="H162" s="12">
        <f t="array" ref="H162">INDEX('Back data'!$A$343:$AW$343,,MAX(IF('Back data'!$A$343:$AW$343&lt;&gt;"",COLUMN('Back data'!$A$343:$AW$343)))-H$6)/H161</f>
        <v>0.98677325581395359</v>
      </c>
      <c r="I162" s="12">
        <f t="array" ref="I162">INDEX('Back data'!$A$343:$AW$343,,MAX(IF('Back data'!$A$343:$AW$343&lt;&gt;"",COLUMN('Back data'!$A$343:$AW$343)))-I$6)/I161</f>
        <v>0.98826979472140764</v>
      </c>
      <c r="J162" s="12">
        <f t="array" ref="J162">INDEX('Back data'!$A$343:$AW$343,,MAX(IF('Back data'!$A$343:$AW$343&lt;&gt;"",COLUMN('Back data'!$A$343:$AW$343)))-J$6)/J161</f>
        <v>0.89612553811970552</v>
      </c>
      <c r="K162" s="12">
        <f t="array" ref="K162">INDEX('Back data'!$A$343:$AW$343,,MAX(IF('Back data'!$A$343:$AW$343&lt;&gt;"",COLUMN('Back data'!$A$343:$AW$343)))-K$6)/K161</f>
        <v>0.91795104261106064</v>
      </c>
      <c r="L162" s="12">
        <f t="array" ref="L162">INDEX('Back data'!$A$343:$AW$343,,MAX(IF('Back data'!$A$343:$AW$343&lt;&gt;"",COLUMN('Back data'!$A$343:$AW$343)))-L$6)/L161</f>
        <v>0.98468912262015706</v>
      </c>
      <c r="M162" s="12">
        <f t="array" ref="M162">INDEX('Back data'!$A$343:$AW$343,,MAX(IF('Back data'!$A$343:$AW$343&lt;&gt;"",COLUMN('Back data'!$A$343:$AW$343)))-M$6)/M161</f>
        <v>0.88282667876588028</v>
      </c>
      <c r="N162" s="12">
        <f t="array" ref="N162">INDEX('Back data'!$A$343:$AW$343,,MAX(IF('Back data'!$A$343:$AW$343&lt;&gt;"",COLUMN('Back data'!$A$343:$AW$343)))-N$6)/N161</f>
        <v>0.87915742793791574</v>
      </c>
      <c r="O162" s="12">
        <f t="array" ref="O162">INDEX('Back data'!$A$343:$AW$343,,MAX(IF('Back data'!$A$343:$AW$343&lt;&gt;"",COLUMN('Back data'!$A$343:$AW$343)))-O$6)/O161</f>
        <v>0.96570537802026502</v>
      </c>
      <c r="P162" s="12">
        <f t="array" ref="P162">INDEX('Back data'!$A$343:$AW$343,,MAX(IF('Back data'!$A$343:$AW$343&lt;&gt;"",COLUMN('Back data'!$A$343:$AW$343)))-P$6)/P161</f>
        <v>0.90591088982509893</v>
      </c>
    </row>
    <row r="163" spans="1:18" x14ac:dyDescent="0.25">
      <c r="A163" s="40" t="s">
        <v>79</v>
      </c>
      <c r="B163" s="42" t="s">
        <v>40</v>
      </c>
      <c r="C163" s="11" t="s">
        <v>71</v>
      </c>
      <c r="D163" s="12">
        <f t="array" ref="D163">INDEX('Back data'!$A$344:$AW$344,,MAX(IF('Back data'!$A$344:$AW$344&lt;&gt;"",COLUMN('Back data'!$A$344:$AW$344)))-D$6)/D161</f>
        <v>4.0749553837001788E-2</v>
      </c>
      <c r="E163" s="12">
        <f t="array" ref="E163">INDEX('Back data'!$A$344:$AW$344,,MAX(IF('Back data'!$A$344:$AW$344&lt;&gt;"",COLUMN('Back data'!$A$344:$AW$344)))-E$6)/E161</f>
        <v>3.8753559000316358E-2</v>
      </c>
      <c r="F163" s="12">
        <f t="array" ref="F163">INDEX('Back data'!$A$344:$AW$344,,MAX(IF('Back data'!$A$344:$AW$344&lt;&gt;"",COLUMN('Back data'!$A$344:$AW$344)))-F$6)/F161</f>
        <v>3.2746682054241201E-2</v>
      </c>
      <c r="G163" s="12">
        <f t="array" ref="G163">INDEX('Back data'!$A$344:$AW$344,,MAX(IF('Back data'!$A$344:$AW$344&lt;&gt;"",COLUMN('Back data'!$A$344:$AW$344)))-G$6)/G161</f>
        <v>2.400676246830093E-2</v>
      </c>
      <c r="H163" s="12">
        <f t="array" ref="H163">INDEX('Back data'!$A$344:$AW$344,,MAX(IF('Back data'!$A$344:$AW$344&lt;&gt;"",COLUMN('Back data'!$A$344:$AW$344)))-H$6)/H161</f>
        <v>1.3226744186046512E-2</v>
      </c>
      <c r="I163" s="12">
        <f t="array" ref="I163">INDEX('Back data'!$A$344:$AW$344,,MAX(IF('Back data'!$A$344:$AW$344&lt;&gt;"",COLUMN('Back data'!$A$344:$AW$344)))-I$6)/I161</f>
        <v>1.1730205278592375E-2</v>
      </c>
      <c r="J163" s="12">
        <f t="array" ref="J163">INDEX('Back data'!$A$344:$AW$344,,MAX(IF('Back data'!$A$344:$AW$344&lt;&gt;"",COLUMN('Back data'!$A$344:$AW$344)))-J$6)/J161</f>
        <v>0.10387446188029441</v>
      </c>
      <c r="K163" s="12">
        <f t="array" ref="K163">INDEX('Back data'!$A$344:$AW$344,,MAX(IF('Back data'!$A$344:$AW$344&lt;&gt;"",COLUMN('Back data'!$A$344:$AW$344)))-K$6)/K161</f>
        <v>8.2048957388939248E-2</v>
      </c>
      <c r="L163" s="12">
        <f t="array" ref="L163">INDEX('Back data'!$A$344:$AW$344,,MAX(IF('Back data'!$A$344:$AW$344&lt;&gt;"",COLUMN('Back data'!$A$344:$AW$344)))-L$6)/L161</f>
        <v>1.5310877379842895E-2</v>
      </c>
      <c r="M163" s="12">
        <f t="array" ref="M163">INDEX('Back data'!$A$344:$AW$344,,MAX(IF('Back data'!$A$344:$AW$344&lt;&gt;"",COLUMN('Back data'!$A$344:$AW$344)))-M$6)/M161</f>
        <v>0.11717332123411979</v>
      </c>
      <c r="N163" s="12">
        <f t="array" ref="N163">INDEX('Back data'!$A$344:$AW$344,,MAX(IF('Back data'!$A$344:$AW$344&lt;&gt;"",COLUMN('Back data'!$A$344:$AW$344)))-N$6)/N161</f>
        <v>0.12084257206208425</v>
      </c>
      <c r="O163" s="12">
        <f t="array" ref="O163">INDEX('Back data'!$A$344:$AW$344,,MAX(IF('Back data'!$A$344:$AW$344&lt;&gt;"",COLUMN('Back data'!$A$344:$AW$344)))-O$6)/O161</f>
        <v>3.4294621979734999E-2</v>
      </c>
      <c r="P163" s="12">
        <f t="array" ref="P163">INDEX('Back data'!$A$344:$AW$344,,MAX(IF('Back data'!$A$344:$AW$344&lt;&gt;"",COLUMN('Back data'!$A$344:$AW$344)))-P$6)/P161</f>
        <v>9.4089110174901069E-2</v>
      </c>
      <c r="R163" s="60"/>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topLeftCell="A67" zoomScale="74" zoomScaleNormal="69" workbookViewId="0">
      <selection activeCell="AU1" sqref="AU1:AU1048576"/>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8"/>
      <c r="C2" s="22" t="s">
        <v>69</v>
      </c>
      <c r="D2" s="18"/>
      <c r="E2" s="18"/>
      <c r="F2" s="18"/>
      <c r="G2" s="18"/>
      <c r="H2" s="18"/>
      <c r="I2" s="18"/>
      <c r="J2" s="18"/>
      <c r="K2" s="18"/>
      <c r="L2" s="18"/>
      <c r="M2" s="18"/>
      <c r="N2" s="18"/>
      <c r="O2" s="18"/>
      <c r="P2" s="18"/>
      <c r="Q2" s="18"/>
      <c r="R2" s="18"/>
    </row>
    <row r="3" spans="2:19" ht="18.75" customHeight="1" x14ac:dyDescent="0.25"/>
    <row r="4" spans="2:19" s="14" customFormat="1" ht="25.5" customHeight="1" x14ac:dyDescent="0.25">
      <c r="C4" s="15" t="s">
        <v>80</v>
      </c>
    </row>
    <row r="5" spans="2:19" ht="16.5" thickBot="1" x14ac:dyDescent="0.3">
      <c r="C5" s="3"/>
      <c r="D5" s="57">
        <f>'TAM Automático'!D5</f>
        <v>44470</v>
      </c>
      <c r="E5" s="57">
        <f>'TAM Automático'!E5</f>
        <v>44501</v>
      </c>
      <c r="F5" s="57">
        <f>'TAM Automático'!F5</f>
        <v>44531</v>
      </c>
      <c r="G5" s="57">
        <f>'TAM Automático'!G5</f>
        <v>44562</v>
      </c>
      <c r="H5" s="57">
        <f>'TAM Automático'!H5</f>
        <v>44593</v>
      </c>
      <c r="I5" s="57">
        <f>'TAM Automático'!I5</f>
        <v>44621</v>
      </c>
      <c r="J5" s="57">
        <f>'TAM Automático'!J5</f>
        <v>44652</v>
      </c>
      <c r="K5" s="57">
        <f>'TAM Automático'!K5</f>
        <v>44682</v>
      </c>
      <c r="L5" s="57">
        <f>'TAM Automático'!L5</f>
        <v>44713</v>
      </c>
      <c r="M5" s="57">
        <f>'TAM Automático'!M5</f>
        <v>44743</v>
      </c>
      <c r="N5" s="57">
        <f>'TAM Automático'!N5</f>
        <v>44774</v>
      </c>
      <c r="O5" s="57">
        <f>'TAM Automático'!O5</f>
        <v>44805</v>
      </c>
      <c r="P5" s="57">
        <f>'TAM Automático'!P5</f>
        <v>44835</v>
      </c>
    </row>
    <row r="6" spans="2:19" ht="15.75" x14ac:dyDescent="0.25">
      <c r="C6" s="11" t="s">
        <v>70</v>
      </c>
      <c r="D6" s="12">
        <f>'TAM Automático'!D8</f>
        <v>0.93960636290105148</v>
      </c>
      <c r="E6" s="12">
        <f>'TAM Automático'!E8</f>
        <v>0.94466403162055335</v>
      </c>
      <c r="F6" s="12">
        <f>'TAM Automático'!F8</f>
        <v>0.95419116641597168</v>
      </c>
      <c r="G6" s="12">
        <f>'TAM Automático'!G8</f>
        <v>0.93799885974914488</v>
      </c>
      <c r="H6" s="12">
        <f>'TAM Automático'!H8</f>
        <v>0.92782189449801467</v>
      </c>
      <c r="I6" s="12">
        <f>'TAM Automático'!I8</f>
        <v>0.9421217486041128</v>
      </c>
      <c r="J6" s="12">
        <f>'TAM Automático'!J8</f>
        <v>0.9486475353563093</v>
      </c>
      <c r="K6" s="12">
        <f>'TAM Automático'!K8</f>
        <v>0.92845891310055129</v>
      </c>
      <c r="L6" s="12">
        <f>'TAM Automático'!L8</f>
        <v>0.93157961300113823</v>
      </c>
      <c r="M6" s="12">
        <f>'TAM Automático'!M8</f>
        <v>0.92480735769326372</v>
      </c>
      <c r="N6" s="12">
        <f>'TAM Automático'!N8</f>
        <v>0.92124652735837664</v>
      </c>
      <c r="O6" s="12">
        <f>'TAM Automático'!O8</f>
        <v>0.91667690795133339</v>
      </c>
      <c r="P6" s="12">
        <f>'TAM Automático'!P8</f>
        <v>0.92626783359309428</v>
      </c>
    </row>
    <row r="7" spans="2:19" ht="15.75" x14ac:dyDescent="0.25">
      <c r="C7" s="11" t="s">
        <v>71</v>
      </c>
      <c r="D7" s="12">
        <f>'TAM Automático'!D9</f>
        <v>6.0393637098948502E-2</v>
      </c>
      <c r="E7" s="12">
        <f>'TAM Automático'!E9</f>
        <v>5.5335968379446633E-2</v>
      </c>
      <c r="F7" s="12">
        <f>'TAM Automático'!F9</f>
        <v>4.5808833584028444E-2</v>
      </c>
      <c r="G7" s="12">
        <f>'TAM Automático'!G9</f>
        <v>6.2001140250855187E-2</v>
      </c>
      <c r="H7" s="12">
        <f>'TAM Automático'!H9</f>
        <v>7.2178105501985237E-2</v>
      </c>
      <c r="I7" s="12">
        <f>'TAM Automático'!I9</f>
        <v>5.7878251395887231E-2</v>
      </c>
      <c r="J7" s="12">
        <f>'TAM Automático'!J9</f>
        <v>5.1352464643690789E-2</v>
      </c>
      <c r="K7" s="12">
        <f>'TAM Automático'!K9</f>
        <v>7.1541086899448672E-2</v>
      </c>
      <c r="L7" s="12">
        <f>'TAM Automático'!L9</f>
        <v>6.8420386998861771E-2</v>
      </c>
      <c r="M7" s="12">
        <f>'TAM Automático'!M9</f>
        <v>7.5192642306736265E-2</v>
      </c>
      <c r="N7" s="12">
        <f>'TAM Automático'!N9</f>
        <v>7.8753472641623384E-2</v>
      </c>
      <c r="O7" s="12">
        <f>'TAM Automático'!O9</f>
        <v>8.3323092048666586E-2</v>
      </c>
      <c r="P7" s="12">
        <f>'TAM Automático'!P9</f>
        <v>7.3732166406905636E-2</v>
      </c>
    </row>
    <row r="9" spans="2:19" s="14" customFormat="1" ht="29.25" customHeight="1" x14ac:dyDescent="0.25">
      <c r="C9" s="15" t="s">
        <v>81</v>
      </c>
    </row>
    <row r="10" spans="2:19" ht="16.5" thickBot="1" x14ac:dyDescent="0.3">
      <c r="C10" s="3"/>
      <c r="D10" s="57">
        <f>D5</f>
        <v>44470</v>
      </c>
      <c r="E10" s="57">
        <f t="shared" ref="E10:P10" si="0">E5</f>
        <v>44501</v>
      </c>
      <c r="F10" s="57">
        <f t="shared" si="0"/>
        <v>44531</v>
      </c>
      <c r="G10" s="57">
        <f t="shared" si="0"/>
        <v>44562</v>
      </c>
      <c r="H10" s="57">
        <f t="shared" si="0"/>
        <v>44593</v>
      </c>
      <c r="I10" s="57">
        <f t="shared" si="0"/>
        <v>44621</v>
      </c>
      <c r="J10" s="57">
        <f t="shared" si="0"/>
        <v>44652</v>
      </c>
      <c r="K10" s="57">
        <f t="shared" si="0"/>
        <v>44682</v>
      </c>
      <c r="L10" s="57">
        <f t="shared" si="0"/>
        <v>44713</v>
      </c>
      <c r="M10" s="57">
        <f t="shared" si="0"/>
        <v>44743</v>
      </c>
      <c r="N10" s="57">
        <f t="shared" si="0"/>
        <v>44774</v>
      </c>
      <c r="O10" s="57">
        <f t="shared" si="0"/>
        <v>44805</v>
      </c>
      <c r="P10" s="57">
        <f t="shared" si="0"/>
        <v>44835</v>
      </c>
    </row>
    <row r="11" spans="2:19" ht="15.75" x14ac:dyDescent="0.25">
      <c r="C11" s="11" t="s">
        <v>70</v>
      </c>
      <c r="D11" s="12">
        <f>IF('Total Aceite'!$D$29=$R$11,'TAM Automático'!D13,'TAM Automático'!D18)</f>
        <v>0.9851902173913043</v>
      </c>
      <c r="E11" s="12">
        <f>IF('Total Aceite'!$D$29=$R$11,'TAM Automático'!E13,'TAM Automático'!E18)</f>
        <v>0.98856119073869908</v>
      </c>
      <c r="F11" s="12">
        <f>IF('Total Aceite'!$D$29=$R$11,'TAM Automático'!F13,'TAM Automático'!F18)</f>
        <v>0.98824017708909806</v>
      </c>
      <c r="G11" s="12">
        <f>IF('Total Aceite'!$D$29=$R$11,'TAM Automático'!G13,'TAM Automático'!G18)</f>
        <v>0.9935681917848268</v>
      </c>
      <c r="H11" s="12">
        <f>IF('Total Aceite'!$D$29=$R$11,'TAM Automático'!H13,'TAM Automático'!H18)</f>
        <v>0.99136193492657654</v>
      </c>
      <c r="I11" s="12">
        <f>IF('Total Aceite'!$D$29=$R$11,'TAM Automático'!I13,'TAM Automático'!I18)</f>
        <v>0.99103819109334057</v>
      </c>
      <c r="J11" s="12">
        <f>IF('Total Aceite'!$D$29=$R$11,'TAM Automático'!J13,'TAM Automático'!J18)</f>
        <v>0.99423868312757202</v>
      </c>
      <c r="K11" s="12">
        <f>IF('Total Aceite'!$D$29=$R$11,'TAM Automático'!K13,'TAM Automático'!K18)</f>
        <v>0.98668950975224035</v>
      </c>
      <c r="L11" s="12">
        <f>IF('Total Aceite'!$D$29=$R$11,'TAM Automático'!L13,'TAM Automático'!L18)</f>
        <v>0.97964344417751925</v>
      </c>
      <c r="M11" s="12">
        <f>IF('Total Aceite'!$D$29=$R$11,'TAM Automático'!M13,'TAM Automático'!M18)</f>
        <v>0.97966774113563104</v>
      </c>
      <c r="N11" s="12">
        <f>IF('Total Aceite'!$D$29=$R$11,'TAM Automático'!N13,'TAM Automático'!N18)</f>
        <v>0.97808451386366391</v>
      </c>
      <c r="O11" s="12">
        <f>IF('Total Aceite'!$D$29=$R$11,'TAM Automático'!O13,'TAM Automático'!O18)</f>
        <v>0.97136509503826229</v>
      </c>
      <c r="P11" s="12">
        <f>IF('Total Aceite'!$D$29=$R$11,'TAM Automático'!P13,'TAM Automático'!P18)</f>
        <v>0.97348212143028567</v>
      </c>
      <c r="R11">
        <v>1</v>
      </c>
      <c r="S11" s="15" t="s">
        <v>82</v>
      </c>
    </row>
    <row r="12" spans="2:19" ht="15.75" x14ac:dyDescent="0.25">
      <c r="C12" s="11" t="s">
        <v>71</v>
      </c>
      <c r="D12" s="12">
        <f>IF('Total Aceite'!$D$29=$R$11,'TAM Automático'!D14,'TAM Automático'!D19)</f>
        <v>1.4809782608695652E-2</v>
      </c>
      <c r="E12" s="12">
        <f>IF('Total Aceite'!$D$29=$R$11,'TAM Automático'!E14,'TAM Automático'!E19)</f>
        <v>1.1438809261300991E-2</v>
      </c>
      <c r="F12" s="12">
        <f>IF('Total Aceite'!$D$29=$R$11,'TAM Automático'!F14,'TAM Automático'!F19)</f>
        <v>1.1759822910902048E-2</v>
      </c>
      <c r="G12" s="12">
        <f>IF('Total Aceite'!$D$29=$R$11,'TAM Automático'!G14,'TAM Automático'!G19)</f>
        <v>6.4318082151732211E-3</v>
      </c>
      <c r="H12" s="12">
        <f>IF('Total Aceite'!$D$29=$R$11,'TAM Automático'!H14,'TAM Automático'!H19)</f>
        <v>8.638065073423554E-3</v>
      </c>
      <c r="I12" s="12">
        <f>IF('Total Aceite'!$D$29=$R$11,'TAM Automático'!I14,'TAM Automático'!I19)</f>
        <v>8.9618089066593135E-3</v>
      </c>
      <c r="J12" s="12">
        <f>IF('Total Aceite'!$D$29=$R$11,'TAM Automático'!J14,'TAM Automático'!J19)</f>
        <v>5.761316872427983E-3</v>
      </c>
      <c r="K12" s="12">
        <f>IF('Total Aceite'!$D$29=$R$11,'TAM Automático'!K14,'TAM Automático'!K19)</f>
        <v>1.331049024775962E-2</v>
      </c>
      <c r="L12" s="12">
        <f>IF('Total Aceite'!$D$29=$R$11,'TAM Automático'!L14,'TAM Automático'!L19)</f>
        <v>2.0356555822480717E-2</v>
      </c>
      <c r="M12" s="12">
        <f>IF('Total Aceite'!$D$29=$R$11,'TAM Automático'!M14,'TAM Automático'!M19)</f>
        <v>2.0332258864368957E-2</v>
      </c>
      <c r="N12" s="12">
        <f>IF('Total Aceite'!$D$29=$R$11,'TAM Automático'!N14,'TAM Automático'!N19)</f>
        <v>2.1915486136336117E-2</v>
      </c>
      <c r="O12" s="12">
        <f>IF('Total Aceite'!$D$29=$R$11,'TAM Automático'!O14,'TAM Automático'!O19)</f>
        <v>2.8634904961737841E-2</v>
      </c>
      <c r="P12" s="12">
        <f>IF('Total Aceite'!$D$29=$R$11,'TAM Automático'!P14,'TAM Automático'!P19)</f>
        <v>2.6517878569714427E-2</v>
      </c>
      <c r="R12">
        <v>2</v>
      </c>
      <c r="S12" s="15" t="s">
        <v>83</v>
      </c>
    </row>
    <row r="14" spans="2:19" s="14" customFormat="1" ht="29.25" customHeight="1" x14ac:dyDescent="0.25">
      <c r="C14" s="15" t="s">
        <v>84</v>
      </c>
    </row>
    <row r="15" spans="2:19" ht="16.5" thickBot="1" x14ac:dyDescent="0.3">
      <c r="C15" s="3"/>
      <c r="D15" s="57">
        <f>D10</f>
        <v>44470</v>
      </c>
      <c r="E15" s="57">
        <f t="shared" ref="E15:P15" si="1">E10</f>
        <v>44501</v>
      </c>
      <c r="F15" s="57">
        <f t="shared" si="1"/>
        <v>44531</v>
      </c>
      <c r="G15" s="57">
        <f t="shared" si="1"/>
        <v>44562</v>
      </c>
      <c r="H15" s="57">
        <f t="shared" si="1"/>
        <v>44593</v>
      </c>
      <c r="I15" s="57">
        <f t="shared" si="1"/>
        <v>44621</v>
      </c>
      <c r="J15" s="57">
        <f t="shared" si="1"/>
        <v>44652</v>
      </c>
      <c r="K15" s="57">
        <f t="shared" si="1"/>
        <v>44682</v>
      </c>
      <c r="L15" s="57">
        <f t="shared" si="1"/>
        <v>44713</v>
      </c>
      <c r="M15" s="57">
        <f t="shared" si="1"/>
        <v>44743</v>
      </c>
      <c r="N15" s="57">
        <f t="shared" si="1"/>
        <v>44774</v>
      </c>
      <c r="O15" s="57">
        <f t="shared" si="1"/>
        <v>44805</v>
      </c>
      <c r="P15" s="57">
        <f t="shared" si="1"/>
        <v>44835</v>
      </c>
      <c r="R15">
        <v>1</v>
      </c>
      <c r="S15" s="15" t="s">
        <v>30</v>
      </c>
    </row>
    <row r="16" spans="2:19" ht="15.75" x14ac:dyDescent="0.25">
      <c r="C16" s="11" t="s">
        <v>70</v>
      </c>
      <c r="D16" s="12">
        <f>IF('Total Aceite'!$N$29=$R$15,'TAM Automático'!D23,IF('Total Aceite'!$N$29=$R$16,'TAM Automático'!D28,'TAM Automático'!D33))</f>
        <v>0.88478414720452925</v>
      </c>
      <c r="E16" s="12">
        <f>IF('Total Aceite'!$N$29=$R$15,'TAM Automático'!E23,IF('Total Aceite'!$N$29=$R$16,'TAM Automático'!E28,'TAM Automático'!E33))</f>
        <v>0.89657631954350936</v>
      </c>
      <c r="F16" s="12">
        <f>IF('Total Aceite'!$N$29=$R$15,'TAM Automático'!F23,IF('Total Aceite'!$N$29=$R$16,'TAM Automático'!F28,'TAM Automático'!F33))</f>
        <v>0.87868480725623577</v>
      </c>
      <c r="G16" s="12">
        <f>IF('Total Aceite'!$N$29=$R$15,'TAM Automático'!G23,IF('Total Aceite'!$N$29=$R$16,'TAM Automático'!G28,'TAM Automático'!G33))</f>
        <v>0.8789244186046512</v>
      </c>
      <c r="H16" s="12">
        <f>IF('Total Aceite'!$N$29=$R$15,'TAM Automático'!H23,IF('Total Aceite'!$N$29=$R$16,'TAM Automático'!H28,'TAM Automático'!H33))</f>
        <v>0.85047990401919604</v>
      </c>
      <c r="I16" s="12">
        <f>IF('Total Aceite'!$N$29=$R$15,'TAM Automático'!I23,IF('Total Aceite'!$N$29=$R$16,'TAM Automático'!I28,'TAM Automático'!I33))</f>
        <v>0.89555311556409556</v>
      </c>
      <c r="J16" s="12">
        <f>IF('Total Aceite'!$N$29=$R$15,'TAM Automático'!J23,IF('Total Aceite'!$N$29=$R$16,'TAM Automático'!J28,'TAM Automático'!J33))</f>
        <v>0.88467569493941545</v>
      </c>
      <c r="K16" s="12">
        <f>IF('Total Aceite'!$N$29=$R$15,'TAM Automático'!K23,IF('Total Aceite'!$N$29=$R$16,'TAM Automático'!K28,'TAM Automático'!K33))</f>
        <v>0.85657708628005658</v>
      </c>
      <c r="L16" s="12">
        <f>IF('Total Aceite'!$N$29=$R$15,'TAM Automático'!L23,IF('Total Aceite'!$N$29=$R$16,'TAM Automático'!L28,'TAM Automático'!L33))</f>
        <v>0.86378392416569283</v>
      </c>
      <c r="M16" s="12">
        <f>IF('Total Aceite'!$N$29=$R$15,'TAM Automático'!M23,IF('Total Aceite'!$N$29=$R$16,'TAM Automático'!M28,'TAM Automático'!M33))</f>
        <v>0.8771951989892609</v>
      </c>
      <c r="N16" s="12">
        <f>IF('Total Aceite'!$N$29=$R$15,'TAM Automático'!N23,IF('Total Aceite'!$N$29=$R$16,'TAM Automático'!N28,'TAM Automático'!N33))</f>
        <v>0.85259061055704199</v>
      </c>
      <c r="O16" s="12">
        <f>IF('Total Aceite'!$N$29=$R$15,'TAM Automático'!O23,IF('Total Aceite'!$N$29=$R$16,'TAM Automático'!O28,'TAM Automático'!O33))</f>
        <v>0.84113060428849895</v>
      </c>
      <c r="P16" s="12">
        <f>IF('Total Aceite'!$N$29=$R$15,'TAM Automático'!P23,IF('Total Aceite'!$N$29=$R$16,'TAM Automático'!P28,'TAM Automático'!P33))</f>
        <v>0.86422041018038054</v>
      </c>
      <c r="R16">
        <v>2</v>
      </c>
      <c r="S16" s="8" t="s">
        <v>35</v>
      </c>
    </row>
    <row r="17" spans="2:19" ht="15.75" x14ac:dyDescent="0.25">
      <c r="C17" s="11" t="s">
        <v>71</v>
      </c>
      <c r="D17" s="12">
        <f>IF('Total Aceite'!$N$29=$R$15,'TAM Automático'!D24,IF('Total Aceite'!$N$29=$R$16,'TAM Automático'!D29,'TAM Automático'!D34))</f>
        <v>0.11521585279547063</v>
      </c>
      <c r="E17" s="12">
        <f>IF('Total Aceite'!$N$29=$R$15,'TAM Automático'!E24,IF('Total Aceite'!$N$29=$R$16,'TAM Automático'!E29,'TAM Automático'!E34))</f>
        <v>0.10342368045649074</v>
      </c>
      <c r="F17" s="12">
        <f>IF('Total Aceite'!$N$29=$R$15,'TAM Automático'!F24,IF('Total Aceite'!$N$29=$R$16,'TAM Automático'!F29,'TAM Automático'!F34))</f>
        <v>0.12131519274376418</v>
      </c>
      <c r="G17" s="12">
        <f>IF('Total Aceite'!$N$29=$R$15,'TAM Automático'!G24,IF('Total Aceite'!$N$29=$R$16,'TAM Automático'!G29,'TAM Automático'!G34))</f>
        <v>0.12107558139534884</v>
      </c>
      <c r="H17" s="12">
        <f>IF('Total Aceite'!$N$29=$R$15,'TAM Automático'!H24,IF('Total Aceite'!$N$29=$R$16,'TAM Automático'!H29,'TAM Automático'!H34))</f>
        <v>0.14952009598080385</v>
      </c>
      <c r="I17" s="12">
        <f>IF('Total Aceite'!$N$29=$R$15,'TAM Automático'!I24,IF('Total Aceite'!$N$29=$R$16,'TAM Automático'!I29,'TAM Automático'!I34))</f>
        <v>0.10444688443590448</v>
      </c>
      <c r="J17" s="12">
        <f>IF('Total Aceite'!$N$29=$R$15,'TAM Automático'!J24,IF('Total Aceite'!$N$29=$R$16,'TAM Automático'!J29,'TAM Automático'!J34))</f>
        <v>0.11532430506058446</v>
      </c>
      <c r="K17" s="12">
        <f>IF('Total Aceite'!$N$29=$R$15,'TAM Automático'!K24,IF('Total Aceite'!$N$29=$R$16,'TAM Automático'!K29,'TAM Automático'!K34))</f>
        <v>0.14342291371994342</v>
      </c>
      <c r="L17" s="12">
        <f>IF('Total Aceite'!$N$29=$R$15,'TAM Automático'!L24,IF('Total Aceite'!$N$29=$R$16,'TAM Automático'!L29,'TAM Automático'!L34))</f>
        <v>0.13621607583430725</v>
      </c>
      <c r="M17" s="12">
        <f>IF('Total Aceite'!$N$29=$R$15,'TAM Automático'!M24,IF('Total Aceite'!$N$29=$R$16,'TAM Automático'!M29,'TAM Automático'!M34))</f>
        <v>0.12280480101073911</v>
      </c>
      <c r="N17" s="12">
        <f>IF('Total Aceite'!$N$29=$R$15,'TAM Automático'!N24,IF('Total Aceite'!$N$29=$R$16,'TAM Automático'!N29,'TAM Automático'!N34))</f>
        <v>0.14740938944295792</v>
      </c>
      <c r="O17" s="12">
        <f>IF('Total Aceite'!$N$29=$R$15,'TAM Automático'!O24,IF('Total Aceite'!$N$29=$R$16,'TAM Automático'!O29,'TAM Automático'!O34))</f>
        <v>0.15886939571150094</v>
      </c>
      <c r="P17" s="12">
        <f>IF('Total Aceite'!$N$29=$R$15,'TAM Automático'!P24,IF('Total Aceite'!$N$29=$R$16,'TAM Automático'!P29,'TAM Automático'!P34))</f>
        <v>0.13577958981961949</v>
      </c>
      <c r="R17">
        <v>2</v>
      </c>
      <c r="S17" s="8" t="s">
        <v>40</v>
      </c>
    </row>
    <row r="19" spans="2:19" s="14" customFormat="1" ht="29.25" customHeight="1" x14ac:dyDescent="0.25">
      <c r="C19" s="15"/>
    </row>
    <row r="20" spans="2:19" ht="15.75" x14ac:dyDescent="0.25">
      <c r="C20" s="15"/>
      <c r="D20" s="14"/>
      <c r="E20" s="14"/>
      <c r="F20" s="14"/>
      <c r="G20" s="14"/>
      <c r="H20" s="14"/>
      <c r="I20" s="14"/>
      <c r="J20" s="14"/>
      <c r="K20" s="14"/>
      <c r="L20" s="14"/>
      <c r="M20" s="14"/>
      <c r="N20" s="14"/>
      <c r="O20" s="14"/>
      <c r="P20" s="14"/>
    </row>
    <row r="21" spans="2:19" ht="15.75" x14ac:dyDescent="0.25">
      <c r="C21" s="15"/>
      <c r="D21" s="14"/>
      <c r="E21" s="14"/>
      <c r="F21" s="14"/>
      <c r="G21" s="14"/>
      <c r="H21" s="14"/>
      <c r="I21" s="14"/>
      <c r="J21" s="14"/>
      <c r="K21" s="14"/>
      <c r="L21" s="14"/>
      <c r="M21" s="14"/>
      <c r="N21" s="14"/>
      <c r="O21" s="14"/>
      <c r="P21" s="14"/>
    </row>
    <row r="22" spans="2:19" ht="15.75" x14ac:dyDescent="0.25">
      <c r="C22" s="15"/>
      <c r="D22" s="14"/>
      <c r="E22" s="14"/>
      <c r="F22" s="14"/>
      <c r="G22" s="14"/>
      <c r="H22" s="14"/>
      <c r="I22" s="14"/>
      <c r="J22" s="14"/>
      <c r="K22" s="14"/>
      <c r="L22" s="14"/>
      <c r="M22" s="14"/>
      <c r="N22" s="14"/>
      <c r="O22" s="14"/>
      <c r="P22" s="14"/>
    </row>
    <row r="23" spans="2:19" ht="15.75" x14ac:dyDescent="0.25">
      <c r="C23" s="15"/>
      <c r="D23" s="14"/>
      <c r="E23" s="14"/>
      <c r="F23" s="14"/>
      <c r="G23" s="14"/>
      <c r="H23" s="14"/>
      <c r="I23" s="14"/>
      <c r="J23" s="14"/>
      <c r="K23" s="14"/>
      <c r="L23" s="14"/>
      <c r="M23" s="14"/>
      <c r="N23" s="14"/>
      <c r="O23" s="14"/>
      <c r="P23" s="14"/>
    </row>
    <row r="24" spans="2:19" ht="27" customHeight="1" x14ac:dyDescent="0.25">
      <c r="B24" s="18"/>
      <c r="C24" s="22" t="s">
        <v>74</v>
      </c>
      <c r="D24" s="18"/>
      <c r="E24" s="18"/>
      <c r="F24" s="18"/>
      <c r="G24" s="18"/>
      <c r="H24" s="18"/>
      <c r="I24" s="18"/>
      <c r="J24" s="18"/>
      <c r="K24" s="18"/>
      <c r="L24" s="18"/>
      <c r="M24" s="18"/>
      <c r="N24" s="18"/>
      <c r="O24" s="18"/>
      <c r="P24" s="18"/>
      <c r="Q24" s="18"/>
      <c r="R24" s="18"/>
    </row>
    <row r="25" spans="2:19" ht="15.75" x14ac:dyDescent="0.25">
      <c r="C25" s="15"/>
      <c r="D25" s="14"/>
      <c r="E25" s="14"/>
      <c r="F25" s="14"/>
      <c r="G25" s="14"/>
      <c r="H25" s="14"/>
      <c r="I25" s="14"/>
      <c r="J25" s="14"/>
      <c r="K25" s="14"/>
      <c r="L25" s="14"/>
      <c r="M25" s="14"/>
      <c r="N25" s="14"/>
      <c r="O25" s="14"/>
      <c r="P25" s="14"/>
    </row>
    <row r="26" spans="2:19" ht="15.75" x14ac:dyDescent="0.25">
      <c r="C26" s="15"/>
      <c r="D26" s="14"/>
      <c r="E26" s="14"/>
      <c r="F26" s="14"/>
      <c r="G26" s="14"/>
      <c r="H26" s="14"/>
      <c r="I26" s="14"/>
      <c r="J26" s="14"/>
      <c r="K26" s="14"/>
      <c r="L26" s="14"/>
      <c r="M26" s="14"/>
      <c r="N26" s="14"/>
      <c r="O26" s="14"/>
      <c r="P26" s="14"/>
    </row>
    <row r="27" spans="2:19" ht="15.75" x14ac:dyDescent="0.25">
      <c r="B27" s="14"/>
      <c r="C27" s="15" t="s">
        <v>80</v>
      </c>
      <c r="D27" s="14"/>
      <c r="E27" s="14"/>
      <c r="F27" s="14"/>
      <c r="G27" s="14"/>
      <c r="H27" s="14"/>
      <c r="I27" s="14"/>
      <c r="J27" s="14"/>
      <c r="K27" s="14"/>
      <c r="L27" s="14"/>
      <c r="M27" s="14"/>
      <c r="N27" s="14"/>
      <c r="O27" s="14"/>
      <c r="P27" s="14"/>
      <c r="Q27" s="14"/>
    </row>
    <row r="28" spans="2:19" ht="16.5" thickBot="1" x14ac:dyDescent="0.3">
      <c r="C28" s="3"/>
      <c r="D28" s="57">
        <f>D5</f>
        <v>44470</v>
      </c>
      <c r="E28" s="57">
        <f t="shared" ref="E28:P28" si="2">E5</f>
        <v>44501</v>
      </c>
      <c r="F28" s="57">
        <f t="shared" si="2"/>
        <v>44531</v>
      </c>
      <c r="G28" s="57">
        <f t="shared" si="2"/>
        <v>44562</v>
      </c>
      <c r="H28" s="57">
        <f t="shared" si="2"/>
        <v>44593</v>
      </c>
      <c r="I28" s="57">
        <f t="shared" si="2"/>
        <v>44621</v>
      </c>
      <c r="J28" s="57">
        <f t="shared" si="2"/>
        <v>44652</v>
      </c>
      <c r="K28" s="57">
        <f t="shared" si="2"/>
        <v>44682</v>
      </c>
      <c r="L28" s="57">
        <f t="shared" si="2"/>
        <v>44713</v>
      </c>
      <c r="M28" s="57">
        <f t="shared" si="2"/>
        <v>44743</v>
      </c>
      <c r="N28" s="57">
        <f t="shared" si="2"/>
        <v>44774</v>
      </c>
      <c r="O28" s="57">
        <f t="shared" si="2"/>
        <v>44805</v>
      </c>
      <c r="P28" s="57">
        <f t="shared" si="2"/>
        <v>44835</v>
      </c>
    </row>
    <row r="29" spans="2:19" ht="15.75" x14ac:dyDescent="0.25">
      <c r="C29" s="11" t="s">
        <v>70</v>
      </c>
      <c r="D29" s="12">
        <f>'TAM Automático'!D41</f>
        <v>0.89593562465902898</v>
      </c>
      <c r="E29" s="12">
        <f>'TAM Automático'!E41</f>
        <v>0.89296468655899253</v>
      </c>
      <c r="F29" s="12">
        <f>'TAM Automático'!F41</f>
        <v>0.9095098449937159</v>
      </c>
      <c r="G29" s="12">
        <f>'TAM Automático'!G41</f>
        <v>0.88843930635838142</v>
      </c>
      <c r="H29" s="12">
        <f>'TAM Automático'!H41</f>
        <v>0.86937399208327226</v>
      </c>
      <c r="I29" s="12">
        <f>'TAM Automático'!I41</f>
        <v>0.88400387114613577</v>
      </c>
      <c r="J29" s="12">
        <f>'TAM Automático'!J41</f>
        <v>0.8897812240376628</v>
      </c>
      <c r="K29" s="12">
        <f>'TAM Automático'!K41</f>
        <v>0.88150831991411704</v>
      </c>
      <c r="L29" s="12">
        <f>'TAM Automático'!L41</f>
        <v>0.89373020899303357</v>
      </c>
      <c r="M29" s="12">
        <f>'TAM Automático'!M41</f>
        <v>0.8971135343168698</v>
      </c>
      <c r="N29" s="12">
        <f>'TAM Automático'!N41</f>
        <v>0.90401482396541077</v>
      </c>
      <c r="O29" s="12">
        <f>'TAM Automático'!O41</f>
        <v>0.88368012033091003</v>
      </c>
      <c r="P29" s="12">
        <f>'TAM Automático'!P41</f>
        <v>0.90327255162419995</v>
      </c>
    </row>
    <row r="30" spans="2:19" ht="15.75" x14ac:dyDescent="0.25">
      <c r="C30" s="11" t="s">
        <v>71</v>
      </c>
      <c r="D30" s="12">
        <f>'TAM Automático'!D42</f>
        <v>0.1040643753409711</v>
      </c>
      <c r="E30" s="12">
        <f>'TAM Automático'!E42</f>
        <v>0.10703531344100739</v>
      </c>
      <c r="F30" s="12">
        <f>'TAM Automático'!F42</f>
        <v>9.0490155006284045E-2</v>
      </c>
      <c r="G30" s="12">
        <f>'TAM Automático'!G42</f>
        <v>0.11156069364161848</v>
      </c>
      <c r="H30" s="12">
        <f>'TAM Automático'!H42</f>
        <v>0.13062600791672777</v>
      </c>
      <c r="I30" s="12">
        <f>'TAM Automático'!I42</f>
        <v>0.11599612885386425</v>
      </c>
      <c r="J30" s="12">
        <f>'TAM Automático'!J42</f>
        <v>0.1102187759623373</v>
      </c>
      <c r="K30" s="12">
        <f>'TAM Automático'!K42</f>
        <v>0.118491680085883</v>
      </c>
      <c r="L30" s="12">
        <f>'TAM Automático'!L42</f>
        <v>0.10626979100696644</v>
      </c>
      <c r="M30" s="12">
        <f>'TAM Automático'!M42</f>
        <v>0.1028864656831302</v>
      </c>
      <c r="N30" s="12">
        <f>'TAM Automático'!N42</f>
        <v>9.598517603458924E-2</v>
      </c>
      <c r="O30" s="12">
        <f>'TAM Automático'!O42</f>
        <v>0.11631987966908999</v>
      </c>
      <c r="P30" s="12">
        <f>'TAM Automático'!P42</f>
        <v>9.6727448375800024E-2</v>
      </c>
    </row>
    <row r="32" spans="2:19" ht="15.75" x14ac:dyDescent="0.25">
      <c r="B32" s="14"/>
      <c r="C32" s="15" t="s">
        <v>81</v>
      </c>
      <c r="D32" s="14"/>
      <c r="E32" s="14"/>
      <c r="F32" s="14"/>
      <c r="G32" s="14"/>
      <c r="H32" s="14"/>
      <c r="I32" s="14"/>
      <c r="J32" s="14"/>
      <c r="K32" s="14"/>
      <c r="L32" s="14"/>
      <c r="M32" s="14"/>
      <c r="N32" s="14"/>
      <c r="O32" s="14"/>
      <c r="P32" s="14"/>
      <c r="Q32" s="14"/>
    </row>
    <row r="33" spans="2:20" ht="16.5" thickBot="1" x14ac:dyDescent="0.3">
      <c r="C33" s="3"/>
      <c r="D33" s="57">
        <f>D28</f>
        <v>44470</v>
      </c>
      <c r="E33" s="57">
        <f t="shared" ref="E33:P33" si="3">E28</f>
        <v>44501</v>
      </c>
      <c r="F33" s="57">
        <f t="shared" si="3"/>
        <v>44531</v>
      </c>
      <c r="G33" s="57">
        <f t="shared" si="3"/>
        <v>44562</v>
      </c>
      <c r="H33" s="57">
        <f t="shared" si="3"/>
        <v>44593</v>
      </c>
      <c r="I33" s="57">
        <f t="shared" si="3"/>
        <v>44621</v>
      </c>
      <c r="J33" s="57">
        <f t="shared" si="3"/>
        <v>44652</v>
      </c>
      <c r="K33" s="57">
        <f t="shared" si="3"/>
        <v>44682</v>
      </c>
      <c r="L33" s="57">
        <f t="shared" si="3"/>
        <v>44713</v>
      </c>
      <c r="M33" s="57">
        <f t="shared" si="3"/>
        <v>44743</v>
      </c>
      <c r="N33" s="57">
        <f t="shared" si="3"/>
        <v>44774</v>
      </c>
      <c r="O33" s="57">
        <f t="shared" si="3"/>
        <v>44805</v>
      </c>
      <c r="P33" s="57">
        <f t="shared" si="3"/>
        <v>44835</v>
      </c>
    </row>
    <row r="34" spans="2:20" ht="15.75" x14ac:dyDescent="0.25">
      <c r="C34" s="11" t="s">
        <v>70</v>
      </c>
      <c r="D34" s="12">
        <f>IF('O. Virgen + Extra'!$D$29=$R$34,'TAM Automático'!D46,'TAM Automático'!D51)</f>
        <v>0.72695035460992907</v>
      </c>
      <c r="E34" s="12">
        <f>IF('O. Virgen + Extra'!$D$29=$R$34,'TAM Automático'!E46,'TAM Automático'!E51)</f>
        <v>0.69555811941159496</v>
      </c>
      <c r="F34" s="12">
        <f>IF('O. Virgen + Extra'!$D$29=$R$34,'TAM Automático'!F46,'TAM Automático'!F51)</f>
        <v>0.74597051935528302</v>
      </c>
      <c r="G34" s="12">
        <f>IF('O. Virgen + Extra'!$D$29=$R$34,'TAM Automático'!G46,'TAM Automático'!G51)</f>
        <v>0.69354604786076868</v>
      </c>
      <c r="H34" s="12">
        <f>IF('O. Virgen + Extra'!$D$29=$R$34,'TAM Automático'!H46,'TAM Automático'!H51)</f>
        <v>0.70401437986818449</v>
      </c>
      <c r="I34" s="12">
        <f>IF('O. Virgen + Extra'!$D$29=$R$34,'TAM Automático'!I46,'TAM Automático'!I51)</f>
        <v>0.72803460394701269</v>
      </c>
      <c r="J34" s="12">
        <f>IF('O. Virgen + Extra'!$D$29=$R$34,'TAM Automático'!J46,'TAM Automático'!J51)</f>
        <v>0.69531362653208373</v>
      </c>
      <c r="K34" s="12">
        <f>IF('O. Virgen + Extra'!$D$29=$R$34,'TAM Automático'!K46,'TAM Automático'!K51)</f>
        <v>0.69124551228942288</v>
      </c>
      <c r="L34" s="12">
        <f>IF('O. Virgen + Extra'!$D$29=$R$34,'TAM Automático'!L46,'TAM Automático'!L51)</f>
        <v>0.7606237816764132</v>
      </c>
      <c r="M34" s="12">
        <f>IF('O. Virgen + Extra'!$D$29=$R$34,'TAM Automático'!M46,'TAM Automático'!M51)</f>
        <v>0.7100724818795302</v>
      </c>
      <c r="N34" s="12">
        <f>IF('O. Virgen + Extra'!$D$29=$R$34,'TAM Automático'!N46,'TAM Automático'!N51)</f>
        <v>0.75832611117989357</v>
      </c>
      <c r="O34" s="12">
        <f>IF('O. Virgen + Extra'!$D$29=$R$34,'TAM Automático'!O46,'TAM Automático'!O51)</f>
        <v>0.70535497940392544</v>
      </c>
      <c r="P34" s="12">
        <f>IF('O. Virgen + Extra'!$D$29=$R$34,'TAM Automático'!P46,'TAM Automático'!P51)</f>
        <v>0.71671113267038555</v>
      </c>
      <c r="R34">
        <v>1</v>
      </c>
      <c r="S34" s="15" t="s">
        <v>82</v>
      </c>
    </row>
    <row r="35" spans="2:20" ht="15.75" x14ac:dyDescent="0.25">
      <c r="C35" s="11" t="s">
        <v>71</v>
      </c>
      <c r="D35" s="12">
        <f>IF('O. Virgen + Extra'!$D$29=$R$34,'TAM Automático'!D47,'TAM Automático'!D52)</f>
        <v>0.27304964539007093</v>
      </c>
      <c r="E35" s="12">
        <f>IF('O. Virgen + Extra'!$D$29=$R$34,'TAM Automático'!E47,'TAM Automático'!E52)</f>
        <v>0.30444188058840493</v>
      </c>
      <c r="F35" s="12">
        <f>IF('O. Virgen + Extra'!$D$29=$R$34,'TAM Automático'!F47,'TAM Automático'!F52)</f>
        <v>0.25402948064471692</v>
      </c>
      <c r="G35" s="12">
        <f>IF('O. Virgen + Extra'!$D$29=$R$34,'TAM Automático'!G47,'TAM Automático'!G52)</f>
        <v>0.30645395213923132</v>
      </c>
      <c r="H35" s="12">
        <f>IF('O. Virgen + Extra'!$D$29=$R$34,'TAM Automático'!H47,'TAM Automático'!H52)</f>
        <v>0.29598562013181545</v>
      </c>
      <c r="I35" s="12">
        <f>IF('O. Virgen + Extra'!$D$29=$R$34,'TAM Automático'!I47,'TAM Automático'!I52)</f>
        <v>0.27196539605298731</v>
      </c>
      <c r="J35" s="12">
        <f>IF('O. Virgen + Extra'!$D$29=$R$34,'TAM Automático'!J47,'TAM Automático'!J52)</f>
        <v>0.30468637346791638</v>
      </c>
      <c r="K35" s="12">
        <f>IF('O. Virgen + Extra'!$D$29=$R$34,'TAM Automático'!K47,'TAM Automático'!K52)</f>
        <v>0.30875448771057717</v>
      </c>
      <c r="L35" s="12">
        <f>IF('O. Virgen + Extra'!$D$29=$R$34,'TAM Automático'!L47,'TAM Automático'!L52)</f>
        <v>0.23937621832358677</v>
      </c>
      <c r="M35" s="12">
        <f>IF('O. Virgen + Extra'!$D$29=$R$34,'TAM Automático'!M47,'TAM Automático'!M52)</f>
        <v>0.28992751812046991</v>
      </c>
      <c r="N35" s="12">
        <f>IF('O. Virgen + Extra'!$D$29=$R$34,'TAM Automático'!N47,'TAM Automático'!N52)</f>
        <v>0.24167388882010649</v>
      </c>
      <c r="O35" s="12">
        <f>IF('O. Virgen + Extra'!$D$29=$R$34,'TAM Automático'!O47,'TAM Automático'!O52)</f>
        <v>0.29464502059607467</v>
      </c>
      <c r="P35" s="12">
        <f>IF('O. Virgen + Extra'!$D$29=$R$34,'TAM Automático'!P47,'TAM Automático'!P52)</f>
        <v>0.28328886732961434</v>
      </c>
      <c r="R35">
        <v>2</v>
      </c>
      <c r="S35" s="15" t="s">
        <v>83</v>
      </c>
    </row>
    <row r="37" spans="2:20" ht="15.75" x14ac:dyDescent="0.25">
      <c r="B37" s="14"/>
      <c r="C37" s="15" t="s">
        <v>84</v>
      </c>
      <c r="D37" s="14"/>
      <c r="E37" s="14"/>
      <c r="F37" s="14"/>
      <c r="G37" s="14"/>
      <c r="H37" s="14"/>
      <c r="I37" s="14"/>
      <c r="J37" s="14"/>
      <c r="K37" s="14"/>
      <c r="L37" s="14"/>
      <c r="M37" s="14"/>
      <c r="N37" s="14"/>
      <c r="O37" s="14"/>
      <c r="P37" s="14"/>
      <c r="R37" s="14"/>
      <c r="S37" s="14"/>
      <c r="T37" s="14"/>
    </row>
    <row r="38" spans="2:20" ht="16.5" thickBot="1" x14ac:dyDescent="0.3">
      <c r="C38" s="3"/>
      <c r="D38" s="57">
        <f>D33</f>
        <v>44470</v>
      </c>
      <c r="E38" s="57">
        <f t="shared" ref="E38:P38" si="4">E33</f>
        <v>44501</v>
      </c>
      <c r="F38" s="57">
        <f t="shared" si="4"/>
        <v>44531</v>
      </c>
      <c r="G38" s="57">
        <f t="shared" si="4"/>
        <v>44562</v>
      </c>
      <c r="H38" s="57">
        <f t="shared" si="4"/>
        <v>44593</v>
      </c>
      <c r="I38" s="57">
        <f t="shared" si="4"/>
        <v>44621</v>
      </c>
      <c r="J38" s="57">
        <f t="shared" si="4"/>
        <v>44652</v>
      </c>
      <c r="K38" s="57">
        <f t="shared" si="4"/>
        <v>44682</v>
      </c>
      <c r="L38" s="57">
        <f t="shared" si="4"/>
        <v>44713</v>
      </c>
      <c r="M38" s="57">
        <f t="shared" si="4"/>
        <v>44743</v>
      </c>
      <c r="N38" s="57">
        <f t="shared" si="4"/>
        <v>44774</v>
      </c>
      <c r="O38" s="57">
        <f t="shared" si="4"/>
        <v>44805</v>
      </c>
      <c r="P38" s="57">
        <f t="shared" si="4"/>
        <v>44835</v>
      </c>
      <c r="R38">
        <v>1</v>
      </c>
      <c r="S38" s="15" t="s">
        <v>30</v>
      </c>
    </row>
    <row r="39" spans="2:20" ht="15.75" x14ac:dyDescent="0.25">
      <c r="C39" s="11" t="s">
        <v>70</v>
      </c>
      <c r="D39" s="12">
        <f>IF('O. Virgen + Extra'!$N$29=$R$38,'TAM Automático'!D56,IF('O. Virgen + Extra'!$N$29=$R$39,'TAM Automático'!D61,'TAM Automático'!D66))</f>
        <v>0.78099406947190053</v>
      </c>
      <c r="E39" s="12">
        <f>IF('O. Virgen + Extra'!$N$29=$R$38,'TAM Automático'!E56,IF('O. Virgen + Extra'!$N$29=$R$39,'TAM Automático'!E61,'TAM Automático'!E66))</f>
        <v>0.81946670552236645</v>
      </c>
      <c r="F39" s="12">
        <f>IF('O. Virgen + Extra'!$N$29=$R$38,'TAM Automático'!F56,IF('O. Virgen + Extra'!$N$29=$R$39,'TAM Automático'!F61,'TAM Automático'!F66))</f>
        <v>0.79988597491448121</v>
      </c>
      <c r="G39" s="12">
        <f>IF('O. Virgen + Extra'!$N$29=$R$38,'TAM Automático'!G56,IF('O. Virgen + Extra'!$N$29=$R$39,'TAM Automático'!G61,'TAM Automático'!G66))</f>
        <v>0.79180887372013653</v>
      </c>
      <c r="H39" s="12">
        <f>IF('O. Virgen + Extra'!$N$29=$R$38,'TAM Automático'!H56,IF('O. Virgen + Extra'!$N$29=$R$39,'TAM Automático'!H61,'TAM Automático'!H66))</f>
        <v>0.75652579241765072</v>
      </c>
      <c r="I39" s="12">
        <f>IF('O. Virgen + Extra'!$N$29=$R$38,'TAM Automático'!I56,IF('O. Virgen + Extra'!$N$29=$R$39,'TAM Automático'!I61,'TAM Automático'!I66))</f>
        <v>0.80258249641319934</v>
      </c>
      <c r="J39" s="12">
        <f>IF('O. Virgen + Extra'!$N$29=$R$38,'TAM Automático'!J56,IF('O. Virgen + Extra'!$N$29=$R$39,'TAM Automático'!J61,'TAM Automático'!J66))</f>
        <v>0.79302359241568965</v>
      </c>
      <c r="K39" s="12">
        <f>IF('O. Virgen + Extra'!$N$29=$R$38,'TAM Automático'!K56,IF('O. Virgen + Extra'!$N$29=$R$39,'TAM Automático'!K61,'TAM Automático'!K66))</f>
        <v>0.79767875053732618</v>
      </c>
      <c r="L39" s="12">
        <f>IF('O. Virgen + Extra'!$N$29=$R$38,'TAM Automático'!L56,IF('O. Virgen + Extra'!$N$29=$R$39,'TAM Automático'!L61,'TAM Automático'!L66))</f>
        <v>0.80285789891505688</v>
      </c>
      <c r="M39" s="12">
        <f>IF('O. Virgen + Extra'!$N$29=$R$38,'TAM Automático'!M56,IF('O. Virgen + Extra'!$N$29=$R$39,'TAM Automático'!M61,'TAM Automático'!M66))</f>
        <v>0.79163987138263658</v>
      </c>
      <c r="N39" s="12">
        <f>IF('O. Virgen + Extra'!$N$29=$R$38,'TAM Automático'!N56,IF('O. Virgen + Extra'!$N$29=$R$39,'TAM Automático'!N61,'TAM Automático'!N66))</f>
        <v>0.81558567279767669</v>
      </c>
      <c r="O39" s="12">
        <f>IF('O. Virgen + Extra'!$N$29=$R$38,'TAM Automático'!O56,IF('O. Virgen + Extra'!$N$29=$R$39,'TAM Automático'!O61,'TAM Automático'!O66))</f>
        <v>0.77622890682318413</v>
      </c>
      <c r="P39" s="12">
        <f>IF('O. Virgen + Extra'!$N$29=$R$38,'TAM Automático'!P56,IF('O. Virgen + Extra'!$N$29=$R$39,'TAM Automático'!P61,'TAM Automático'!P66))</f>
        <v>0.82925921330189845</v>
      </c>
      <c r="R39">
        <v>2</v>
      </c>
      <c r="S39" s="8" t="s">
        <v>35</v>
      </c>
    </row>
    <row r="40" spans="2:20" ht="15.75" x14ac:dyDescent="0.25">
      <c r="C40" s="11" t="s">
        <v>71</v>
      </c>
      <c r="D40" s="12">
        <f>IF('O. Virgen + Extra'!$N$29=$R$38,'TAM Automático'!D57,IF('O. Virgen + Extra'!$N$29=$R$39,'TAM Automático'!D62,'TAM Automático'!D67))</f>
        <v>0.21900593052809939</v>
      </c>
      <c r="E40" s="12">
        <f>IF('O. Virgen + Extra'!$N$29=$R$38,'TAM Automático'!E57,IF('O. Virgen + Extra'!$N$29=$R$39,'TAM Automático'!E62,'TAM Automático'!E67))</f>
        <v>0.18053329447763372</v>
      </c>
      <c r="F40" s="12">
        <f>IF('O. Virgen + Extra'!$N$29=$R$38,'TAM Automático'!F57,IF('O. Virgen + Extra'!$N$29=$R$39,'TAM Automático'!F62,'TAM Automático'!F67))</f>
        <v>0.20011402508551882</v>
      </c>
      <c r="G40" s="12">
        <f>IF('O. Virgen + Extra'!$N$29=$R$38,'TAM Automático'!G57,IF('O. Virgen + Extra'!$N$29=$R$39,'TAM Automático'!G62,'TAM Automático'!G67))</f>
        <v>0.20819112627986347</v>
      </c>
      <c r="H40" s="12">
        <f>IF('O. Virgen + Extra'!$N$29=$R$38,'TAM Automático'!H57,IF('O. Virgen + Extra'!$N$29=$R$39,'TAM Automático'!H62,'TAM Automático'!H67))</f>
        <v>0.24347420758234928</v>
      </c>
      <c r="I40" s="12">
        <f>IF('O. Virgen + Extra'!$N$29=$R$38,'TAM Automático'!I57,IF('O. Virgen + Extra'!$N$29=$R$39,'TAM Automático'!I62,'TAM Automático'!I67))</f>
        <v>0.19741750358680057</v>
      </c>
      <c r="J40" s="12">
        <f>IF('O. Virgen + Extra'!$N$29=$R$38,'TAM Automático'!J57,IF('O. Virgen + Extra'!$N$29=$R$39,'TAM Automático'!J62,'TAM Automático'!J67))</f>
        <v>0.20697640758431032</v>
      </c>
      <c r="K40" s="12">
        <f>IF('O. Virgen + Extra'!$N$29=$R$38,'TAM Automático'!K57,IF('O. Virgen + Extra'!$N$29=$R$39,'TAM Automático'!K62,'TAM Automático'!K67))</f>
        <v>0.20232124946267371</v>
      </c>
      <c r="L40" s="12">
        <f>IF('O. Virgen + Extra'!$N$29=$R$38,'TAM Automático'!L57,IF('O. Virgen + Extra'!$N$29=$R$39,'TAM Automático'!L62,'TAM Automático'!L67))</f>
        <v>0.19714210108494312</v>
      </c>
      <c r="M40" s="12">
        <f>IF('O. Virgen + Extra'!$N$29=$R$38,'TAM Automático'!M57,IF('O. Virgen + Extra'!$N$29=$R$39,'TAM Automático'!M62,'TAM Automático'!M67))</f>
        <v>0.20836012861736333</v>
      </c>
      <c r="N40" s="12">
        <f>IF('O. Virgen + Extra'!$N$29=$R$38,'TAM Automático'!N57,IF('O. Virgen + Extra'!$N$29=$R$39,'TAM Automático'!N62,'TAM Automático'!N67))</f>
        <v>0.18441432720232334</v>
      </c>
      <c r="O40" s="12">
        <f>IF('O. Virgen + Extra'!$N$29=$R$38,'TAM Automático'!O57,IF('O. Virgen + Extra'!$N$29=$R$39,'TAM Automático'!O62,'TAM Automático'!O67))</f>
        <v>0.22377109317681584</v>
      </c>
      <c r="P40" s="12">
        <f>IF('O. Virgen + Extra'!$N$29=$R$38,'TAM Automático'!P57,IF('O. Virgen + Extra'!$N$29=$R$39,'TAM Automático'!P62,'TAM Automático'!P67))</f>
        <v>0.1707407866981015</v>
      </c>
      <c r="R40">
        <v>2</v>
      </c>
      <c r="S40" s="8" t="s">
        <v>40</v>
      </c>
    </row>
    <row r="44" spans="2:20" x14ac:dyDescent="0.25">
      <c r="R44" s="14"/>
      <c r="S44" s="14"/>
      <c r="T44" s="14"/>
    </row>
    <row r="46" spans="2:20" ht="27" customHeight="1" x14ac:dyDescent="0.25">
      <c r="B46" s="18"/>
      <c r="C46" s="22" t="s">
        <v>77</v>
      </c>
      <c r="D46" s="18"/>
      <c r="E46" s="18"/>
      <c r="F46" s="18"/>
      <c r="G46" s="18"/>
      <c r="H46" s="18"/>
      <c r="I46" s="18"/>
      <c r="J46" s="18"/>
      <c r="K46" s="18"/>
      <c r="L46" s="18"/>
      <c r="M46" s="18"/>
      <c r="N46" s="18"/>
      <c r="O46" s="18"/>
      <c r="P46" s="18"/>
      <c r="Q46" s="18"/>
      <c r="R46" s="18"/>
    </row>
    <row r="47" spans="2:20" ht="15.75" x14ac:dyDescent="0.25">
      <c r="C47" s="15"/>
      <c r="D47" s="14"/>
      <c r="E47" s="14"/>
      <c r="F47" s="14"/>
      <c r="G47" s="14"/>
      <c r="H47" s="14"/>
      <c r="I47" s="14"/>
      <c r="J47" s="14"/>
      <c r="K47" s="14"/>
      <c r="L47" s="14"/>
      <c r="M47" s="14"/>
      <c r="N47" s="14"/>
      <c r="O47" s="14"/>
      <c r="P47" s="14"/>
    </row>
    <row r="48" spans="2:20" ht="15.75" x14ac:dyDescent="0.25">
      <c r="C48" s="15"/>
      <c r="D48" s="14"/>
      <c r="E48" s="14"/>
      <c r="F48" s="14"/>
      <c r="G48" s="14"/>
      <c r="H48" s="14"/>
      <c r="I48" s="14"/>
      <c r="J48" s="14"/>
      <c r="K48" s="14"/>
      <c r="L48" s="14"/>
      <c r="M48" s="14"/>
      <c r="N48" s="14"/>
      <c r="O48" s="14"/>
      <c r="P48" s="14"/>
    </row>
    <row r="49" spans="2:20" ht="15.75" x14ac:dyDescent="0.25">
      <c r="B49" s="14"/>
      <c r="C49" s="15" t="s">
        <v>80</v>
      </c>
      <c r="D49" s="14"/>
      <c r="E49" s="14"/>
      <c r="F49" s="14"/>
      <c r="G49" s="14"/>
      <c r="H49" s="14"/>
      <c r="I49" s="14"/>
      <c r="J49" s="14"/>
      <c r="K49" s="14"/>
      <c r="L49" s="14"/>
      <c r="M49" s="14"/>
      <c r="N49" s="14"/>
      <c r="O49" s="14"/>
      <c r="P49" s="14"/>
      <c r="Q49" s="14"/>
    </row>
    <row r="50" spans="2:20" ht="16.5" thickBot="1" x14ac:dyDescent="0.3">
      <c r="C50" s="3"/>
      <c r="D50" s="57">
        <f>D28</f>
        <v>44470</v>
      </c>
      <c r="E50" s="57">
        <f t="shared" ref="E50:P50" si="5">E28</f>
        <v>44501</v>
      </c>
      <c r="F50" s="57">
        <f t="shared" si="5"/>
        <v>44531</v>
      </c>
      <c r="G50" s="57">
        <f t="shared" si="5"/>
        <v>44562</v>
      </c>
      <c r="H50" s="57">
        <f t="shared" si="5"/>
        <v>44593</v>
      </c>
      <c r="I50" s="57">
        <f t="shared" si="5"/>
        <v>44621</v>
      </c>
      <c r="J50" s="57">
        <f t="shared" si="5"/>
        <v>44652</v>
      </c>
      <c r="K50" s="57">
        <f t="shared" si="5"/>
        <v>44682</v>
      </c>
      <c r="L50" s="57">
        <f t="shared" si="5"/>
        <v>44713</v>
      </c>
      <c r="M50" s="57">
        <f t="shared" si="5"/>
        <v>44743</v>
      </c>
      <c r="N50" s="57">
        <f t="shared" si="5"/>
        <v>44774</v>
      </c>
      <c r="O50" s="57">
        <f t="shared" si="5"/>
        <v>44805</v>
      </c>
      <c r="P50" s="57">
        <f t="shared" si="5"/>
        <v>44835</v>
      </c>
    </row>
    <row r="51" spans="2:20" ht="15.75" x14ac:dyDescent="0.25">
      <c r="C51" s="11" t="s">
        <v>70</v>
      </c>
      <c r="D51" s="12">
        <f>'TAM Automático'!D74</f>
        <v>0.93393834245295604</v>
      </c>
      <c r="E51" s="12">
        <f>'TAM Automático'!E74</f>
        <v>0.94299959574181369</v>
      </c>
      <c r="F51" s="12">
        <f>'TAM Automático'!F74</f>
        <v>0.9539232958395446</v>
      </c>
      <c r="G51" s="12">
        <f>'TAM Automático'!G74</f>
        <v>0.92723549488054613</v>
      </c>
      <c r="H51" s="12">
        <f>'TAM Automático'!H74</f>
        <v>0.91535269709543565</v>
      </c>
      <c r="I51" s="12">
        <f>'TAM Automático'!I74</f>
        <v>0.93244156195108774</v>
      </c>
      <c r="J51" s="12">
        <f>'TAM Automático'!J74</f>
        <v>0.97095548317046687</v>
      </c>
      <c r="K51" s="12">
        <f>'TAM Automático'!K74</f>
        <v>0.92117585848074923</v>
      </c>
      <c r="L51" s="12">
        <f>'TAM Automático'!L74</f>
        <v>0.92932818147825003</v>
      </c>
      <c r="M51" s="12">
        <f>'TAM Automático'!M74</f>
        <v>0.93194661536611767</v>
      </c>
      <c r="N51" s="12">
        <f>'TAM Automático'!N74</f>
        <v>0.91466416598288591</v>
      </c>
      <c r="O51" s="12">
        <f>'TAM Automático'!O74</f>
        <v>0.91638390693165284</v>
      </c>
      <c r="P51" s="12">
        <f>'TAM Automático'!P74</f>
        <v>0.94025911708253351</v>
      </c>
    </row>
    <row r="52" spans="2:20" ht="15.75" x14ac:dyDescent="0.25">
      <c r="C52" s="11" t="s">
        <v>71</v>
      </c>
      <c r="D52" s="12">
        <f>'TAM Automático'!D75</f>
        <v>6.6061657547043906E-2</v>
      </c>
      <c r="E52" s="12">
        <f>'TAM Automático'!E75</f>
        <v>5.7000404258186227E-2</v>
      </c>
      <c r="F52" s="12">
        <f>'TAM Automático'!F75</f>
        <v>4.607670416045534E-2</v>
      </c>
      <c r="G52" s="12">
        <f>'TAM Automático'!G75</f>
        <v>7.2764505119453926E-2</v>
      </c>
      <c r="H52" s="12">
        <f>'TAM Automático'!H75</f>
        <v>8.4647302904564306E-2</v>
      </c>
      <c r="I52" s="12">
        <f>'TAM Automático'!I75</f>
        <v>6.7558438048912303E-2</v>
      </c>
      <c r="J52" s="12">
        <f>'TAM Automático'!J75</f>
        <v>2.9044516829533115E-2</v>
      </c>
      <c r="K52" s="12">
        <f>'TAM Automático'!K75</f>
        <v>7.8824141519250782E-2</v>
      </c>
      <c r="L52" s="12">
        <f>'TAM Automático'!L75</f>
        <v>7.067181852174996E-2</v>
      </c>
      <c r="M52" s="12">
        <f>'TAM Automático'!M75</f>
        <v>6.8053384633882413E-2</v>
      </c>
      <c r="N52" s="12">
        <f>'TAM Automático'!N75</f>
        <v>8.5335834017114059E-2</v>
      </c>
      <c r="O52" s="12">
        <f>'TAM Automático'!O75</f>
        <v>8.3616093068347067E-2</v>
      </c>
      <c r="P52" s="12">
        <f>'TAM Automático'!P75</f>
        <v>5.9740882917466417E-2</v>
      </c>
    </row>
    <row r="54" spans="2:20" ht="15.75" x14ac:dyDescent="0.25">
      <c r="B54" s="14"/>
      <c r="C54" s="15" t="s">
        <v>81</v>
      </c>
      <c r="D54" s="14"/>
      <c r="E54" s="14"/>
      <c r="F54" s="14"/>
      <c r="G54" s="14"/>
      <c r="H54" s="14"/>
      <c r="I54" s="14"/>
      <c r="J54" s="14"/>
      <c r="K54" s="14"/>
      <c r="L54" s="14"/>
      <c r="M54" s="14"/>
      <c r="N54" s="14"/>
      <c r="O54" s="14"/>
      <c r="P54" s="14"/>
      <c r="Q54" s="14"/>
    </row>
    <row r="55" spans="2:20" ht="16.5" thickBot="1" x14ac:dyDescent="0.3">
      <c r="C55" s="3"/>
      <c r="D55" s="57">
        <f>D50</f>
        <v>44470</v>
      </c>
      <c r="E55" s="57">
        <f t="shared" ref="E55:P55" si="6">E50</f>
        <v>44501</v>
      </c>
      <c r="F55" s="57">
        <f t="shared" si="6"/>
        <v>44531</v>
      </c>
      <c r="G55" s="57">
        <f t="shared" si="6"/>
        <v>44562</v>
      </c>
      <c r="H55" s="57">
        <f t="shared" si="6"/>
        <v>44593</v>
      </c>
      <c r="I55" s="57">
        <f t="shared" si="6"/>
        <v>44621</v>
      </c>
      <c r="J55" s="57">
        <f t="shared" si="6"/>
        <v>44652</v>
      </c>
      <c r="K55" s="57">
        <f t="shared" si="6"/>
        <v>44682</v>
      </c>
      <c r="L55" s="57">
        <f t="shared" si="6"/>
        <v>44713</v>
      </c>
      <c r="M55" s="57">
        <f t="shared" si="6"/>
        <v>44743</v>
      </c>
      <c r="N55" s="57">
        <f t="shared" si="6"/>
        <v>44774</v>
      </c>
      <c r="O55" s="57">
        <f t="shared" si="6"/>
        <v>44805</v>
      </c>
      <c r="P55" s="57">
        <f t="shared" si="6"/>
        <v>44835</v>
      </c>
    </row>
    <row r="56" spans="2:20" ht="15.75" x14ac:dyDescent="0.25">
      <c r="C56" s="11" t="s">
        <v>70</v>
      </c>
      <c r="D56" s="12">
        <f>IF('A. Oliva'!$D$29=$R$56,'TAM Automático'!D79,'TAM Automático'!D84)</f>
        <v>0.98175675675675689</v>
      </c>
      <c r="E56" s="12">
        <f>IF('A. Oliva'!$D$29=$R$56,'TAM Automático'!E79,'TAM Automático'!E84)</f>
        <v>0.98648648648648651</v>
      </c>
      <c r="F56" s="12">
        <f>IF('A. Oliva'!$D$29=$R$56,'TAM Automático'!F79,'TAM Automático'!F84)</f>
        <v>0.99416017797552836</v>
      </c>
      <c r="G56" s="12">
        <f>IF('A. Oliva'!$D$29=$R$56,'TAM Automático'!G79,'TAM Automático'!G84)</f>
        <v>0.99525006985191389</v>
      </c>
      <c r="H56" s="12">
        <f>IF('A. Oliva'!$D$29=$R$56,'TAM Automático'!H79,'TAM Automático'!H84)</f>
        <v>0.99363507779349358</v>
      </c>
      <c r="I56" s="12">
        <f>IF('A. Oliva'!$D$29=$R$56,'TAM Automático'!I79,'TAM Automático'!I84)</f>
        <v>0.9888252929953667</v>
      </c>
      <c r="J56" s="12">
        <f>IF('A. Oliva'!$D$29=$R$56,'TAM Automático'!J79,'TAM Automático'!J84)</f>
        <v>0.99864148892813487</v>
      </c>
      <c r="K56" s="12">
        <f>IF('A. Oliva'!$D$29=$R$56,'TAM Automático'!K79,'TAM Automático'!K84)</f>
        <v>0.98404394454616795</v>
      </c>
      <c r="L56" s="12">
        <f>IF('A. Oliva'!$D$29=$R$56,'TAM Automático'!L79,'TAM Automático'!L84)</f>
        <v>0.98669319736351213</v>
      </c>
      <c r="M56" s="12">
        <f>IF('A. Oliva'!$D$29=$R$56,'TAM Automático'!M79,'TAM Automático'!M84)</f>
        <v>0.98734027449124473</v>
      </c>
      <c r="N56" s="12">
        <f>IF('A. Oliva'!$D$29=$R$56,'TAM Automático'!N79,'TAM Automático'!N84)</f>
        <v>0.99032904823682044</v>
      </c>
      <c r="O56" s="12">
        <f>IF('A. Oliva'!$D$29=$R$56,'TAM Automático'!O79,'TAM Automático'!O84)</f>
        <v>0.97855065438681532</v>
      </c>
      <c r="P56" s="12">
        <f>IF('A. Oliva'!$D$29=$R$56,'TAM Automático'!P79,'TAM Automático'!P84)</f>
        <v>0.99602935868126585</v>
      </c>
      <c r="R56">
        <v>1</v>
      </c>
      <c r="S56" s="15" t="s">
        <v>82</v>
      </c>
    </row>
    <row r="57" spans="2:20" ht="15.75" x14ac:dyDescent="0.25">
      <c r="C57" s="11" t="s">
        <v>71</v>
      </c>
      <c r="D57" s="12">
        <f>IF('A. Oliva'!$D$29=$R$56,'TAM Automático'!D80,'TAM Automático'!D85)</f>
        <v>1.8243243243243244E-2</v>
      </c>
      <c r="E57" s="12">
        <f>IF('A. Oliva'!$D$29=$R$56,'TAM Automático'!E80,'TAM Automático'!E85)</f>
        <v>1.3513513513513514E-2</v>
      </c>
      <c r="F57" s="12">
        <f>IF('A. Oliva'!$D$29=$R$56,'TAM Automático'!F80,'TAM Automático'!F85)</f>
        <v>5.8398220244716345E-3</v>
      </c>
      <c r="G57" s="12">
        <f>IF('A. Oliva'!$D$29=$R$56,'TAM Automático'!G80,'TAM Automático'!G85)</f>
        <v>4.7499301480860576E-3</v>
      </c>
      <c r="H57" s="12">
        <f>IF('A. Oliva'!$D$29=$R$56,'TAM Automático'!H80,'TAM Automático'!H85)</f>
        <v>6.3649222065063652E-3</v>
      </c>
      <c r="I57" s="12">
        <f>IF('A. Oliva'!$D$29=$R$56,'TAM Automático'!I80,'TAM Automático'!I85)</f>
        <v>1.1174707004633416E-2</v>
      </c>
      <c r="J57" s="12">
        <f>IF('A. Oliva'!$D$29=$R$56,'TAM Automático'!J80,'TAM Automático'!J85)</f>
        <v>1.3585110718652357E-3</v>
      </c>
      <c r="K57" s="12">
        <f>IF('A. Oliva'!$D$29=$R$56,'TAM Automático'!K80,'TAM Automático'!K85)</f>
        <v>1.5956055453832069E-2</v>
      </c>
      <c r="L57" s="12">
        <f>IF('A. Oliva'!$D$29=$R$56,'TAM Automático'!L80,'TAM Automático'!L85)</f>
        <v>1.3306802636488001E-2</v>
      </c>
      <c r="M57" s="12">
        <f>IF('A. Oliva'!$D$29=$R$56,'TAM Automático'!M80,'TAM Automático'!M85)</f>
        <v>1.2659725508755326E-2</v>
      </c>
      <c r="N57" s="12">
        <f>IF('A. Oliva'!$D$29=$R$56,'TAM Automático'!N80,'TAM Automático'!N85)</f>
        <v>9.6709517631796207E-3</v>
      </c>
      <c r="O57" s="12">
        <f>IF('A. Oliva'!$D$29=$R$56,'TAM Automático'!O80,'TAM Automático'!O85)</f>
        <v>2.1449345613184685E-2</v>
      </c>
      <c r="P57" s="12">
        <f>IF('A. Oliva'!$D$29=$R$56,'TAM Automático'!P80,'TAM Automático'!P85)</f>
        <v>3.9706413187342079E-3</v>
      </c>
      <c r="R57">
        <v>2</v>
      </c>
      <c r="S57" s="15" t="s">
        <v>83</v>
      </c>
    </row>
    <row r="59" spans="2:20" ht="15.75" x14ac:dyDescent="0.25">
      <c r="B59" s="14"/>
      <c r="C59" s="15" t="s">
        <v>84</v>
      </c>
      <c r="D59" s="14"/>
      <c r="E59" s="14"/>
      <c r="F59" s="14"/>
      <c r="G59" s="14"/>
      <c r="H59" s="14"/>
      <c r="I59" s="14"/>
      <c r="J59" s="14"/>
      <c r="K59" s="14"/>
      <c r="L59" s="14"/>
      <c r="M59" s="14"/>
      <c r="N59" s="14"/>
      <c r="O59" s="14"/>
      <c r="P59" s="14"/>
      <c r="R59" s="14"/>
      <c r="S59" s="14"/>
      <c r="T59" s="14"/>
    </row>
    <row r="60" spans="2:20" ht="16.5" thickBot="1" x14ac:dyDescent="0.3">
      <c r="C60" s="3"/>
      <c r="D60" s="57">
        <f>D55</f>
        <v>44470</v>
      </c>
      <c r="E60" s="57">
        <f t="shared" ref="E60:P60" si="7">E55</f>
        <v>44501</v>
      </c>
      <c r="F60" s="57">
        <f t="shared" si="7"/>
        <v>44531</v>
      </c>
      <c r="G60" s="57">
        <f t="shared" si="7"/>
        <v>44562</v>
      </c>
      <c r="H60" s="57">
        <f t="shared" si="7"/>
        <v>44593</v>
      </c>
      <c r="I60" s="57">
        <f t="shared" si="7"/>
        <v>44621</v>
      </c>
      <c r="J60" s="57">
        <f t="shared" si="7"/>
        <v>44652</v>
      </c>
      <c r="K60" s="57">
        <f t="shared" si="7"/>
        <v>44682</v>
      </c>
      <c r="L60" s="57">
        <f t="shared" si="7"/>
        <v>44713</v>
      </c>
      <c r="M60" s="57">
        <f t="shared" si="7"/>
        <v>44743</v>
      </c>
      <c r="N60" s="57">
        <f t="shared" si="7"/>
        <v>44774</v>
      </c>
      <c r="O60" s="57">
        <f t="shared" si="7"/>
        <v>44805</v>
      </c>
      <c r="P60" s="57">
        <f t="shared" si="7"/>
        <v>44835</v>
      </c>
      <c r="R60">
        <v>1</v>
      </c>
      <c r="S60" s="15" t="s">
        <v>30</v>
      </c>
    </row>
    <row r="61" spans="2:20" ht="15.75" x14ac:dyDescent="0.25">
      <c r="C61" s="11" t="s">
        <v>70</v>
      </c>
      <c r="D61" s="12">
        <f>IF('A. Oliva'!$N$29=$R$60,'TAM Automático'!D88,IF('A. Oliva'!$N$29=$R$61,'TAM Automático'!D93,'TAM Automático'!D98))</f>
        <v>0.93139534883720931</v>
      </c>
      <c r="E61" s="12">
        <f>IF('A. Oliva'!$N$29=$R$60,'TAM Automático'!E88,IF('A. Oliva'!$N$29=$R$61,'TAM Automático'!E93,'TAM Automático'!E98))</f>
        <v>0.89768835616438358</v>
      </c>
      <c r="F61" s="12">
        <f>IF('A. Oliva'!$N$29=$R$60,'TAM Automático'!F88,IF('A. Oliva'!$N$29=$R$61,'TAM Automático'!F93,'TAM Automático'!F98))</f>
        <v>0.86037678517168026</v>
      </c>
      <c r="G61" s="12">
        <f>IF('A. Oliva'!$N$29=$R$60,'TAM Automático'!G88,IF('A. Oliva'!$N$29=$R$61,'TAM Automático'!G93,'TAM Automático'!G98))</f>
        <v>0.89959389441254722</v>
      </c>
      <c r="H61" s="12">
        <f>IF('A. Oliva'!$N$29=$R$60,'TAM Automático'!H88,IF('A. Oliva'!$N$29=$R$61,'TAM Automático'!H93,'TAM Automático'!H98))</f>
        <v>0.86605806644717154</v>
      </c>
      <c r="I61" s="12">
        <f>IF('A. Oliva'!$N$29=$R$60,'TAM Automático'!I88,IF('A. Oliva'!$N$29=$R$61,'TAM Automático'!I93,'TAM Automático'!I98))</f>
        <v>0.91747572815533973</v>
      </c>
      <c r="J61" s="12">
        <f>IF('A. Oliva'!$N$29=$R$60,'TAM Automático'!J88,IF('A. Oliva'!$N$29=$R$61,'TAM Automático'!J93,'TAM Automático'!J98))</f>
        <v>0.93843069873997709</v>
      </c>
      <c r="K61" s="12">
        <f>IF('A. Oliva'!$N$29=$R$60,'TAM Automático'!K88,IF('A. Oliva'!$N$29=$R$61,'TAM Automático'!K93,'TAM Automático'!K98))</f>
        <v>0.85164132442802321</v>
      </c>
      <c r="L61" s="12">
        <f>IF('A. Oliva'!$N$29=$R$60,'TAM Automático'!L88,IF('A. Oliva'!$N$29=$R$61,'TAM Automático'!L93,'TAM Automático'!L98))</f>
        <v>0.87298183652875871</v>
      </c>
      <c r="M61" s="12">
        <f>IF('A. Oliva'!$N$29=$R$60,'TAM Automático'!M88,IF('A. Oliva'!$N$29=$R$61,'TAM Automático'!M93,'TAM Automático'!M98))</f>
        <v>0.93104733507267989</v>
      </c>
      <c r="N61" s="12">
        <f>IF('A. Oliva'!$N$29=$R$60,'TAM Automático'!N88,IF('A. Oliva'!$N$29=$R$61,'TAM Automático'!N93,'TAM Automático'!N98))</f>
        <v>0.85749875435974099</v>
      </c>
      <c r="O61" s="12">
        <f>IF('A. Oliva'!$N$29=$R$60,'TAM Automático'!O88,IF('A. Oliva'!$N$29=$R$61,'TAM Automático'!O93,'TAM Automático'!O98))</f>
        <v>0.86168758543556612</v>
      </c>
      <c r="P61" s="12">
        <f>IF('A. Oliva'!$N$29=$R$60,'TAM Automático'!P88,IF('A. Oliva'!$N$29=$R$61,'TAM Automático'!P93,'TAM Automático'!P98))</f>
        <v>0.8808714267724469</v>
      </c>
      <c r="R61">
        <v>2</v>
      </c>
      <c r="S61" s="8" t="s">
        <v>35</v>
      </c>
    </row>
    <row r="62" spans="2:20" ht="15.75" x14ac:dyDescent="0.25">
      <c r="C62" s="11" t="s">
        <v>71</v>
      </c>
      <c r="D62" s="12">
        <f>IF('A. Oliva'!$N$29=$R$60,'TAM Automático'!D89,IF('A. Oliva'!$N$29=$R$61,'TAM Automático'!D94,'TAM Automático'!D99))</f>
        <v>6.86046511627907E-2</v>
      </c>
      <c r="E62" s="12">
        <f>IF('A. Oliva'!$N$29=$R$60,'TAM Automático'!E89,IF('A. Oliva'!$N$29=$R$61,'TAM Automático'!E94,'TAM Automático'!E99))</f>
        <v>0.10231164383561644</v>
      </c>
      <c r="F62" s="12">
        <f>IF('A. Oliva'!$N$29=$R$60,'TAM Automático'!F89,IF('A. Oliva'!$N$29=$R$61,'TAM Automático'!F94,'TAM Automático'!F99))</f>
        <v>0.13962321482831963</v>
      </c>
      <c r="G62" s="12">
        <f>IF('A. Oliva'!$N$29=$R$60,'TAM Automático'!G89,IF('A. Oliva'!$N$29=$R$61,'TAM Automático'!G94,'TAM Automático'!G99))</f>
        <v>0.10040610558745273</v>
      </c>
      <c r="H62" s="12">
        <f>IF('A. Oliva'!$N$29=$R$60,'TAM Automático'!H89,IF('A. Oliva'!$N$29=$R$61,'TAM Automático'!H94,'TAM Automático'!H99))</f>
        <v>0.13394193355282849</v>
      </c>
      <c r="I62" s="12">
        <f>IF('A. Oliva'!$N$29=$R$60,'TAM Automático'!I89,IF('A. Oliva'!$N$29=$R$61,'TAM Automático'!I94,'TAM Automático'!I99))</f>
        <v>8.2524271844660185E-2</v>
      </c>
      <c r="J62" s="12">
        <f>IF('A. Oliva'!$N$29=$R$60,'TAM Automático'!J89,IF('A. Oliva'!$N$29=$R$61,'TAM Automático'!J94,'TAM Automático'!J99))</f>
        <v>6.1569301260022906E-2</v>
      </c>
      <c r="K62" s="12">
        <f>IF('A. Oliva'!$N$29=$R$60,'TAM Automático'!K89,IF('A. Oliva'!$N$29=$R$61,'TAM Automático'!K94,'TAM Automático'!K99))</f>
        <v>0.14835867557197668</v>
      </c>
      <c r="L62" s="12">
        <f>IF('A. Oliva'!$N$29=$R$60,'TAM Automático'!L89,IF('A. Oliva'!$N$29=$R$61,'TAM Automático'!L94,'TAM Automático'!L99))</f>
        <v>0.12701816347124117</v>
      </c>
      <c r="M62" s="12">
        <f>IF('A. Oliva'!$N$29=$R$60,'TAM Automático'!M89,IF('A. Oliva'!$N$29=$R$61,'TAM Automático'!M94,'TAM Automático'!M99))</f>
        <v>6.8952664927320162E-2</v>
      </c>
      <c r="N62" s="12">
        <f>IF('A. Oliva'!$N$29=$R$60,'TAM Automático'!N89,IF('A. Oliva'!$N$29=$R$61,'TAM Automático'!N94,'TAM Automático'!N99))</f>
        <v>0.14250124564025909</v>
      </c>
      <c r="O62" s="12">
        <f>IF('A. Oliva'!$N$29=$R$60,'TAM Automático'!O89,IF('A. Oliva'!$N$29=$R$61,'TAM Automático'!O94,'TAM Automático'!O99))</f>
        <v>0.13831241456443397</v>
      </c>
      <c r="P62" s="12">
        <f>IF('A. Oliva'!$N$29=$R$60,'TAM Automático'!P89,IF('A. Oliva'!$N$29=$R$61,'TAM Automático'!P94,'TAM Automático'!P99))</f>
        <v>0.11912857322755321</v>
      </c>
      <c r="R62">
        <v>2</v>
      </c>
      <c r="S62" s="8" t="s">
        <v>40</v>
      </c>
    </row>
    <row r="68" spans="2:19" ht="27" customHeight="1" x14ac:dyDescent="0.25">
      <c r="B68" s="18"/>
      <c r="C68" s="22" t="s">
        <v>78</v>
      </c>
      <c r="D68" s="18"/>
      <c r="E68" s="18"/>
      <c r="F68" s="18"/>
      <c r="G68" s="18"/>
      <c r="H68" s="18"/>
      <c r="I68" s="18"/>
      <c r="J68" s="18"/>
      <c r="K68" s="18"/>
      <c r="L68" s="18"/>
      <c r="M68" s="18"/>
      <c r="N68" s="18"/>
      <c r="O68" s="18"/>
      <c r="P68" s="18"/>
      <c r="Q68" s="18"/>
      <c r="R68" s="18"/>
    </row>
    <row r="69" spans="2:19" ht="15.75" x14ac:dyDescent="0.25">
      <c r="C69" s="15"/>
      <c r="D69" s="14"/>
      <c r="E69" s="14"/>
      <c r="F69" s="14"/>
      <c r="G69" s="14"/>
      <c r="H69" s="14"/>
      <c r="I69" s="14"/>
      <c r="J69" s="14"/>
      <c r="K69" s="14"/>
      <c r="L69" s="14"/>
      <c r="M69" s="14"/>
      <c r="N69" s="14"/>
      <c r="O69" s="14"/>
      <c r="P69" s="14"/>
    </row>
    <row r="70" spans="2:19" ht="15.75" x14ac:dyDescent="0.25">
      <c r="C70" s="15"/>
      <c r="D70" s="14"/>
      <c r="E70" s="14"/>
      <c r="F70" s="14"/>
      <c r="G70" s="14"/>
      <c r="H70" s="14"/>
      <c r="I70" s="14"/>
      <c r="J70" s="14"/>
      <c r="K70" s="14"/>
      <c r="L70" s="14"/>
      <c r="M70" s="14"/>
      <c r="N70" s="14"/>
      <c r="O70" s="14"/>
      <c r="P70" s="14"/>
    </row>
    <row r="71" spans="2:19" ht="15.75" x14ac:dyDescent="0.25">
      <c r="B71" s="14"/>
      <c r="C71" s="15" t="s">
        <v>80</v>
      </c>
      <c r="D71" s="14"/>
      <c r="E71" s="14"/>
      <c r="F71" s="14"/>
      <c r="G71" s="14"/>
      <c r="H71" s="14"/>
      <c r="I71" s="14"/>
      <c r="J71" s="14"/>
      <c r="K71" s="14"/>
      <c r="L71" s="14"/>
      <c r="M71" s="14"/>
      <c r="N71" s="14"/>
      <c r="O71" s="14"/>
      <c r="P71" s="14"/>
      <c r="Q71" s="14"/>
    </row>
    <row r="72" spans="2:19" ht="16.5" thickBot="1" x14ac:dyDescent="0.3">
      <c r="C72" s="3"/>
      <c r="D72" s="57">
        <f>D50</f>
        <v>44470</v>
      </c>
      <c r="E72" s="57">
        <f t="shared" ref="E72:P72" si="8">E50</f>
        <v>44501</v>
      </c>
      <c r="F72" s="57">
        <f t="shared" si="8"/>
        <v>44531</v>
      </c>
      <c r="G72" s="57">
        <f t="shared" si="8"/>
        <v>44562</v>
      </c>
      <c r="H72" s="57">
        <f t="shared" si="8"/>
        <v>44593</v>
      </c>
      <c r="I72" s="57">
        <f t="shared" si="8"/>
        <v>44621</v>
      </c>
      <c r="J72" s="57">
        <f t="shared" si="8"/>
        <v>44652</v>
      </c>
      <c r="K72" s="57">
        <f t="shared" si="8"/>
        <v>44682</v>
      </c>
      <c r="L72" s="57">
        <f t="shared" si="8"/>
        <v>44713</v>
      </c>
      <c r="M72" s="57">
        <f t="shared" si="8"/>
        <v>44743</v>
      </c>
      <c r="N72" s="57">
        <f t="shared" si="8"/>
        <v>44774</v>
      </c>
      <c r="O72" s="57">
        <f t="shared" si="8"/>
        <v>44805</v>
      </c>
      <c r="P72" s="57">
        <f t="shared" si="8"/>
        <v>44835</v>
      </c>
    </row>
    <row r="73" spans="2:19" ht="15.75" x14ac:dyDescent="0.25">
      <c r="C73" s="11" t="s">
        <v>70</v>
      </c>
      <c r="D73" s="12">
        <f>'TAM Automático'!D105</f>
        <v>0.87929600886917969</v>
      </c>
      <c r="E73" s="12">
        <f>'TAM Automático'!E105</f>
        <v>0.87449173217674159</v>
      </c>
      <c r="F73" s="12">
        <f>'TAM Automático'!F105</f>
        <v>0.88569424964936883</v>
      </c>
      <c r="G73" s="12">
        <f>'TAM Automático'!G105</f>
        <v>0.88482346241457865</v>
      </c>
      <c r="H73" s="12">
        <f>'TAM Automático'!H105</f>
        <v>0.85506601394451864</v>
      </c>
      <c r="I73" s="12">
        <f>'TAM Automático'!I105</f>
        <v>0.87420951333516628</v>
      </c>
      <c r="J73" s="12">
        <f>'TAM Automático'!J105</f>
        <v>0.88366578323336598</v>
      </c>
      <c r="K73" s="12">
        <f>'TAM Automático'!K105</f>
        <v>0.87085069211127542</v>
      </c>
      <c r="L73" s="12">
        <f>'TAM Automático'!L105</f>
        <v>0.88917036098796709</v>
      </c>
      <c r="M73" s="12">
        <f>'TAM Automático'!M105</f>
        <v>0.89328832922238088</v>
      </c>
      <c r="N73" s="12">
        <f>'TAM Automático'!N105</f>
        <v>0.89992550285572381</v>
      </c>
      <c r="O73" s="12">
        <f>'TAM Automático'!O105</f>
        <v>0.88038698328935794</v>
      </c>
      <c r="P73" s="12">
        <f>'TAM Automático'!P105</f>
        <v>0.90135889347245823</v>
      </c>
    </row>
    <row r="74" spans="2:19" ht="15.75" x14ac:dyDescent="0.25">
      <c r="C74" s="11" t="s">
        <v>71</v>
      </c>
      <c r="D74" s="12">
        <f>'TAM Automático'!D106</f>
        <v>0.12070399113082042</v>
      </c>
      <c r="E74" s="12">
        <f>'TAM Automático'!E106</f>
        <v>0.12550826782325833</v>
      </c>
      <c r="F74" s="12">
        <f>'TAM Automático'!F106</f>
        <v>0.11430575035063115</v>
      </c>
      <c r="G74" s="12">
        <f>'TAM Automático'!G106</f>
        <v>0.11517653758542142</v>
      </c>
      <c r="H74" s="12">
        <f>'TAM Automático'!H106</f>
        <v>0.14493398605548138</v>
      </c>
      <c r="I74" s="12">
        <f>'TAM Automático'!I106</f>
        <v>0.12579048666483364</v>
      </c>
      <c r="J74" s="12">
        <f>'TAM Automático'!J106</f>
        <v>0.11633421676663412</v>
      </c>
      <c r="K74" s="12">
        <f>'TAM Automático'!K106</f>
        <v>0.12914930788872464</v>
      </c>
      <c r="L74" s="12">
        <f>'TAM Automático'!L106</f>
        <v>0.11082963901203292</v>
      </c>
      <c r="M74" s="12">
        <f>'TAM Automático'!M106</f>
        <v>0.10671167077761912</v>
      </c>
      <c r="N74" s="12">
        <f>'TAM Automático'!N106</f>
        <v>0.10007449714427613</v>
      </c>
      <c r="O74" s="12">
        <f>'TAM Automático'!O106</f>
        <v>0.11961301671064205</v>
      </c>
      <c r="P74" s="12">
        <f>'TAM Automático'!P106</f>
        <v>9.8641106527541864E-2</v>
      </c>
    </row>
    <row r="76" spans="2:19" ht="15.75" x14ac:dyDescent="0.25">
      <c r="B76" s="14"/>
      <c r="C76" s="15" t="s">
        <v>81</v>
      </c>
      <c r="D76" s="14"/>
      <c r="E76" s="14"/>
      <c r="F76" s="14"/>
      <c r="G76" s="14"/>
      <c r="H76" s="14"/>
      <c r="I76" s="14"/>
      <c r="J76" s="14"/>
      <c r="K76" s="14"/>
      <c r="L76" s="14"/>
      <c r="M76" s="14"/>
      <c r="N76" s="14"/>
      <c r="O76" s="14"/>
      <c r="P76" s="14"/>
      <c r="Q76" s="14"/>
    </row>
    <row r="77" spans="2:19" ht="16.5" thickBot="1" x14ac:dyDescent="0.3">
      <c r="C77" s="3"/>
      <c r="D77" s="57">
        <f>D72</f>
        <v>44470</v>
      </c>
      <c r="E77" s="57">
        <f t="shared" ref="E77:P77" si="9">E72</f>
        <v>44501</v>
      </c>
      <c r="F77" s="57">
        <f t="shared" si="9"/>
        <v>44531</v>
      </c>
      <c r="G77" s="57">
        <f t="shared" si="9"/>
        <v>44562</v>
      </c>
      <c r="H77" s="57">
        <f t="shared" si="9"/>
        <v>44593</v>
      </c>
      <c r="I77" s="57">
        <f t="shared" si="9"/>
        <v>44621</v>
      </c>
      <c r="J77" s="57">
        <f t="shared" si="9"/>
        <v>44652</v>
      </c>
      <c r="K77" s="57">
        <f t="shared" si="9"/>
        <v>44682</v>
      </c>
      <c r="L77" s="57">
        <f t="shared" si="9"/>
        <v>44713</v>
      </c>
      <c r="M77" s="57">
        <f t="shared" si="9"/>
        <v>44743</v>
      </c>
      <c r="N77" s="57">
        <f t="shared" si="9"/>
        <v>44774</v>
      </c>
      <c r="O77" s="57">
        <f t="shared" si="9"/>
        <v>44805</v>
      </c>
      <c r="P77" s="57">
        <f t="shared" si="9"/>
        <v>44835</v>
      </c>
    </row>
    <row r="78" spans="2:19" ht="15.75" x14ac:dyDescent="0.25">
      <c r="C78" s="11" t="s">
        <v>70</v>
      </c>
      <c r="D78" s="12">
        <f>IF('O. Virgen Extra'!$D$29=$R$78,'TAM Automático'!D110,'TAM Automático'!D115)</f>
        <v>0.72140601400521764</v>
      </c>
      <c r="E78" s="12">
        <f>IF('O. Virgen Extra'!$D$29=$R$78,'TAM Automático'!E110,'TAM Automático'!E115)</f>
        <v>0.68916774844944473</v>
      </c>
      <c r="F78" s="12">
        <f>IF('O. Virgen Extra'!$D$29=$R$78,'TAM Automático'!F110,'TAM Automático'!F115)</f>
        <v>0.72169746748802188</v>
      </c>
      <c r="G78" s="12">
        <f>IF('O. Virgen Extra'!$D$29=$R$78,'TAM Automático'!G110,'TAM Automático'!G115)</f>
        <v>0.71454138702460845</v>
      </c>
      <c r="H78" s="12">
        <f>IF('O. Virgen Extra'!$D$29=$R$78,'TAM Automático'!H110,'TAM Automático'!H115)</f>
        <v>0.70304170586390724</v>
      </c>
      <c r="I78" s="12">
        <f>IF('O. Virgen Extra'!$D$29=$R$78,'TAM Automático'!I110,'TAM Automático'!I115)</f>
        <v>0.73582645727974449</v>
      </c>
      <c r="J78" s="12">
        <f>IF('O. Virgen Extra'!$D$29=$R$78,'TAM Automático'!J110,'TAM Automático'!J115)</f>
        <v>0.70384047267355976</v>
      </c>
      <c r="K78" s="12">
        <f>IF('O. Virgen Extra'!$D$29=$R$78,'TAM Automático'!K110,'TAM Automático'!K115)</f>
        <v>0.68834389639019011</v>
      </c>
      <c r="L78" s="12">
        <f>IF('O. Virgen Extra'!$D$29=$R$78,'TAM Automático'!L110,'TAM Automático'!L115)</f>
        <v>0.77039550972457904</v>
      </c>
      <c r="M78" s="12">
        <f>IF('O. Virgen Extra'!$D$29=$R$78,'TAM Automático'!M110,'TAM Automático'!M115)</f>
        <v>0.72309247094492168</v>
      </c>
      <c r="N78" s="12">
        <f>IF('O. Virgen Extra'!$D$29=$R$78,'TAM Automático'!N110,'TAM Automático'!N115)</f>
        <v>0.76607676969092731</v>
      </c>
      <c r="O78" s="12">
        <f>IF('O. Virgen Extra'!$D$29=$R$78,'TAM Automático'!O110,'TAM Automático'!O115)</f>
        <v>0.6934875228241022</v>
      </c>
      <c r="P78" s="12">
        <f>IF('O. Virgen Extra'!$D$29=$R$78,'TAM Automático'!P110,'TAM Automático'!P115)</f>
        <v>0.72783251231527091</v>
      </c>
      <c r="R78">
        <v>1</v>
      </c>
      <c r="S78" s="15" t="s">
        <v>82</v>
      </c>
    </row>
    <row r="79" spans="2:19" ht="15.75" x14ac:dyDescent="0.25">
      <c r="C79" s="11" t="s">
        <v>71</v>
      </c>
      <c r="D79" s="12">
        <f>IF('O. Virgen Extra'!$D$29=$R$78,'TAM Automático'!D111,'TAM Automático'!D116)</f>
        <v>0.27859398599478236</v>
      </c>
      <c r="E79" s="12">
        <f>IF('O. Virgen Extra'!$D$29=$R$78,'TAM Automático'!E111,'TAM Automático'!E116)</f>
        <v>0.31083225155055533</v>
      </c>
      <c r="F79" s="12">
        <f>IF('O. Virgen Extra'!$D$29=$R$78,'TAM Automático'!F111,'TAM Automático'!F116)</f>
        <v>0.27830253251197806</v>
      </c>
      <c r="G79" s="12">
        <f>IF('O. Virgen Extra'!$D$29=$R$78,'TAM Automático'!G111,'TAM Automático'!G116)</f>
        <v>0.28545861297539155</v>
      </c>
      <c r="H79" s="12">
        <f>IF('O. Virgen Extra'!$D$29=$R$78,'TAM Automático'!H111,'TAM Automático'!H116)</f>
        <v>0.29695829413609282</v>
      </c>
      <c r="I79" s="12">
        <f>IF('O. Virgen Extra'!$D$29=$R$78,'TAM Automático'!I111,'TAM Automático'!I116)</f>
        <v>0.26417354272025556</v>
      </c>
      <c r="J79" s="12">
        <f>IF('O. Virgen Extra'!$D$29=$R$78,'TAM Automático'!J111,'TAM Automático'!J116)</f>
        <v>0.29615952732644019</v>
      </c>
      <c r="K79" s="12">
        <f>IF('O. Virgen Extra'!$D$29=$R$78,'TAM Automático'!K111,'TAM Automático'!K116)</f>
        <v>0.31165610360980989</v>
      </c>
      <c r="L79" s="12">
        <f>IF('O. Virgen Extra'!$D$29=$R$78,'TAM Automático'!L111,'TAM Automático'!L116)</f>
        <v>0.22960449027542096</v>
      </c>
      <c r="M79" s="12">
        <f>IF('O. Virgen Extra'!$D$29=$R$78,'TAM Automático'!M111,'TAM Automático'!M116)</f>
        <v>0.27690752905507837</v>
      </c>
      <c r="N79" s="12">
        <f>IF('O. Virgen Extra'!$D$29=$R$78,'TAM Automático'!N111,'TAM Automático'!N116)</f>
        <v>0.2339232303090728</v>
      </c>
      <c r="O79" s="12">
        <f>IF('O. Virgen Extra'!$D$29=$R$78,'TAM Automático'!O111,'TAM Automático'!O116)</f>
        <v>0.30651247717589775</v>
      </c>
      <c r="P79" s="12">
        <f>IF('O. Virgen Extra'!$D$29=$R$78,'TAM Automático'!P111,'TAM Automático'!P116)</f>
        <v>0.27216748768472909</v>
      </c>
      <c r="R79">
        <v>2</v>
      </c>
      <c r="S79" s="15" t="s">
        <v>83</v>
      </c>
    </row>
    <row r="81" spans="2:20" ht="15.75" x14ac:dyDescent="0.25">
      <c r="B81" s="14"/>
      <c r="C81" s="15" t="s">
        <v>84</v>
      </c>
      <c r="D81" s="14"/>
      <c r="E81" s="14"/>
      <c r="F81" s="14"/>
      <c r="G81" s="14"/>
      <c r="H81" s="14"/>
      <c r="I81" s="14"/>
      <c r="J81" s="14"/>
      <c r="K81" s="14"/>
      <c r="L81" s="14"/>
      <c r="M81" s="14"/>
      <c r="N81" s="14"/>
      <c r="O81" s="14"/>
      <c r="P81" s="14"/>
      <c r="R81" s="14"/>
      <c r="S81" s="14"/>
      <c r="T81" s="14"/>
    </row>
    <row r="82" spans="2:20" ht="16.5" thickBot="1" x14ac:dyDescent="0.3">
      <c r="C82" s="3"/>
      <c r="D82" s="57">
        <f>D77</f>
        <v>44470</v>
      </c>
      <c r="E82" s="57">
        <f t="shared" ref="E82:P82" si="10">E77</f>
        <v>44501</v>
      </c>
      <c r="F82" s="57">
        <f t="shared" si="10"/>
        <v>44531</v>
      </c>
      <c r="G82" s="57">
        <f t="shared" si="10"/>
        <v>44562</v>
      </c>
      <c r="H82" s="57">
        <f t="shared" si="10"/>
        <v>44593</v>
      </c>
      <c r="I82" s="57">
        <f t="shared" si="10"/>
        <v>44621</v>
      </c>
      <c r="J82" s="57">
        <f t="shared" si="10"/>
        <v>44652</v>
      </c>
      <c r="K82" s="57">
        <f t="shared" si="10"/>
        <v>44682</v>
      </c>
      <c r="L82" s="57">
        <f t="shared" si="10"/>
        <v>44713</v>
      </c>
      <c r="M82" s="57">
        <f t="shared" si="10"/>
        <v>44743</v>
      </c>
      <c r="N82" s="57">
        <f t="shared" si="10"/>
        <v>44774</v>
      </c>
      <c r="O82" s="57">
        <f t="shared" si="10"/>
        <v>44805</v>
      </c>
      <c r="P82" s="57">
        <f t="shared" si="10"/>
        <v>44835</v>
      </c>
      <c r="R82">
        <v>1</v>
      </c>
      <c r="S82" s="15" t="s">
        <v>30</v>
      </c>
    </row>
    <row r="83" spans="2:20" ht="15.75" x14ac:dyDescent="0.25">
      <c r="C83" s="11" t="s">
        <v>70</v>
      </c>
      <c r="D83" s="12">
        <f>IF('O. Virgen Extra'!$N$29=$R$82,'TAM Automático'!D120,IF('O. Virgen Extra'!$N$29=$R$83,'TAM Automático'!D125,'TAM Automático'!D130))</f>
        <v>0.91939981410171279</v>
      </c>
      <c r="E83" s="12">
        <f>IF('O. Virgen Extra'!$N$29=$R$82,'TAM Automático'!E120,IF('O. Virgen Extra'!$N$29=$R$83,'TAM Automático'!E125,'TAM Automático'!E130))</f>
        <v>0.89714977144393648</v>
      </c>
      <c r="F83" s="12">
        <f>IF('O. Virgen Extra'!$N$29=$R$82,'TAM Automático'!F120,IF('O. Virgen Extra'!$N$29=$R$83,'TAM Automático'!F125,'TAM Automático'!F130))</f>
        <v>0.9286723163841808</v>
      </c>
      <c r="G83" s="12">
        <f>IF('O. Virgen Extra'!$N$29=$R$82,'TAM Automático'!G120,IF('O. Virgen Extra'!$N$29=$R$83,'TAM Automático'!G125,'TAM Automático'!G130))</f>
        <v>0.92134053455200104</v>
      </c>
      <c r="H83" s="12">
        <f>IF('O. Virgen Extra'!$N$29=$R$82,'TAM Automático'!H120,IF('O. Virgen Extra'!$N$29=$R$83,'TAM Automático'!H125,'TAM Automático'!H130))</f>
        <v>0.90209084354722413</v>
      </c>
      <c r="I83" s="12">
        <f>IF('O. Virgen Extra'!$N$29=$R$82,'TAM Automático'!I120,IF('O. Virgen Extra'!$N$29=$R$83,'TAM Automático'!I125,'TAM Automático'!I130))</f>
        <v>0.89173632999862951</v>
      </c>
      <c r="J83" s="12">
        <f>IF('O. Virgen Extra'!$N$29=$R$82,'TAM Automático'!J120,IF('O. Virgen Extra'!$N$29=$R$83,'TAM Automático'!J125,'TAM Automático'!J130))</f>
        <v>0.92450295540032235</v>
      </c>
      <c r="K83" s="12">
        <f>IF('O. Virgen Extra'!$N$29=$R$82,'TAM Automático'!K120,IF('O. Virgen Extra'!$N$29=$R$83,'TAM Automático'!K125,'TAM Automático'!K130))</f>
        <v>0.90231463318948613</v>
      </c>
      <c r="L83" s="12">
        <f>IF('O. Virgen Extra'!$N$29=$R$82,'TAM Automático'!L120,IF('O. Virgen Extra'!$N$29=$R$83,'TAM Automático'!L125,'TAM Automático'!L130))</f>
        <v>0.92681697946844688</v>
      </c>
      <c r="M83" s="12">
        <f>IF('O. Virgen Extra'!$N$29=$R$82,'TAM Automático'!M120,IF('O. Virgen Extra'!$N$29=$R$83,'TAM Automático'!M125,'TAM Automático'!M130))</f>
        <v>0.9384095634095635</v>
      </c>
      <c r="N83" s="12">
        <f>IF('O. Virgen Extra'!$N$29=$R$82,'TAM Automático'!N120,IF('O. Virgen Extra'!$N$29=$R$83,'TAM Automático'!N125,'TAM Automático'!N130))</f>
        <v>0.94946304485154764</v>
      </c>
      <c r="O83" s="12">
        <f>IF('O. Virgen Extra'!$N$29=$R$82,'TAM Automático'!O120,IF('O. Virgen Extra'!$N$29=$R$83,'TAM Automático'!O125,'TAM Automático'!O130))</f>
        <v>0.93418554613340077</v>
      </c>
      <c r="P83" s="12">
        <f>IF('O. Virgen Extra'!$N$29=$R$82,'TAM Automático'!P120,IF('O. Virgen Extra'!$N$29=$R$83,'TAM Automático'!P125,'TAM Automático'!P130))</f>
        <v>0.93149691917361366</v>
      </c>
      <c r="R83">
        <v>2</v>
      </c>
      <c r="S83" s="8" t="s">
        <v>35</v>
      </c>
    </row>
    <row r="84" spans="2:20" ht="15.75" x14ac:dyDescent="0.25">
      <c r="C84" s="11" t="s">
        <v>71</v>
      </c>
      <c r="D84" s="12">
        <f>IF('O. Virgen Extra'!$N$29=$R$82,'TAM Automático'!D121,IF('O. Virgen Extra'!$N$29=$R$83,'TAM Automático'!D126,'TAM Automático'!D131))</f>
        <v>8.0600185898287074E-2</v>
      </c>
      <c r="E84" s="12">
        <f>IF('O. Virgen Extra'!$N$29=$R$82,'TAM Automático'!E121,IF('O. Virgen Extra'!$N$29=$R$83,'TAM Automático'!E126,'TAM Automático'!E131))</f>
        <v>0.10285022855606345</v>
      </c>
      <c r="F84" s="12">
        <f>IF('O. Virgen Extra'!$N$29=$R$82,'TAM Automático'!F121,IF('O. Virgen Extra'!$N$29=$R$83,'TAM Automático'!F126,'TAM Automático'!F131))</f>
        <v>7.1327683615819204E-2</v>
      </c>
      <c r="G84" s="12">
        <f>IF('O. Virgen Extra'!$N$29=$R$82,'TAM Automático'!G121,IF('O. Virgen Extra'!$N$29=$R$83,'TAM Automático'!G126,'TAM Automático'!G131))</f>
        <v>7.8659465447998886E-2</v>
      </c>
      <c r="H84" s="12">
        <f>IF('O. Virgen Extra'!$N$29=$R$82,'TAM Automático'!H121,IF('O. Virgen Extra'!$N$29=$R$83,'TAM Automático'!H126,'TAM Automático'!H131))</f>
        <v>9.7909156452775759E-2</v>
      </c>
      <c r="I84" s="12">
        <f>IF('O. Virgen Extra'!$N$29=$R$82,'TAM Automático'!I121,IF('O. Virgen Extra'!$N$29=$R$83,'TAM Automático'!I126,'TAM Automático'!I131))</f>
        <v>0.10826367000137044</v>
      </c>
      <c r="J84" s="12">
        <f>IF('O. Virgen Extra'!$N$29=$R$82,'TAM Automático'!J121,IF('O. Virgen Extra'!$N$29=$R$83,'TAM Automático'!J126,'TAM Automático'!J131))</f>
        <v>7.5497044599677599E-2</v>
      </c>
      <c r="K84" s="12">
        <f>IF('O. Virgen Extra'!$N$29=$R$82,'TAM Automático'!K121,IF('O. Virgen Extra'!$N$29=$R$83,'TAM Automático'!K126,'TAM Automático'!K131))</f>
        <v>9.7685366810513929E-2</v>
      </c>
      <c r="L84" s="12">
        <f>IF('O. Virgen Extra'!$N$29=$R$82,'TAM Automático'!L121,IF('O. Virgen Extra'!$N$29=$R$83,'TAM Automático'!L126,'TAM Automático'!L131))</f>
        <v>7.3183020531553081E-2</v>
      </c>
      <c r="M84" s="12">
        <f>IF('O. Virgen Extra'!$N$29=$R$82,'TAM Automático'!M121,IF('O. Virgen Extra'!$N$29=$R$83,'TAM Automático'!M126,'TAM Automático'!M131))</f>
        <v>6.1590436590436601E-2</v>
      </c>
      <c r="N84" s="12">
        <f>IF('O. Virgen Extra'!$N$29=$R$82,'TAM Automático'!N121,IF('O. Virgen Extra'!$N$29=$R$83,'TAM Automático'!N126,'TAM Automático'!N131))</f>
        <v>5.0536955148452301E-2</v>
      </c>
      <c r="O84" s="12">
        <f>IF('O. Virgen Extra'!$N$29=$R$82,'TAM Automático'!O121,IF('O. Virgen Extra'!$N$29=$R$83,'TAM Automático'!O126,'TAM Automático'!O131))</f>
        <v>6.5814453866599162E-2</v>
      </c>
      <c r="P84" s="12">
        <f>IF('O. Virgen Extra'!$N$29=$R$82,'TAM Automático'!P121,IF('O. Virgen Extra'!$N$29=$R$83,'TAM Automático'!P126,'TAM Automático'!P131))</f>
        <v>6.850308082638637E-2</v>
      </c>
      <c r="R84">
        <v>2</v>
      </c>
      <c r="S84" s="8" t="s">
        <v>40</v>
      </c>
    </row>
    <row r="90" spans="2:20" ht="27" customHeight="1" x14ac:dyDescent="0.25">
      <c r="B90" s="18"/>
      <c r="C90" s="22" t="s">
        <v>79</v>
      </c>
      <c r="D90" s="18"/>
      <c r="E90" s="18"/>
      <c r="F90" s="18"/>
      <c r="G90" s="18"/>
      <c r="H90" s="18"/>
      <c r="I90" s="18"/>
      <c r="J90" s="18"/>
      <c r="K90" s="18"/>
      <c r="L90" s="18"/>
      <c r="M90" s="18"/>
      <c r="N90" s="18"/>
      <c r="O90" s="18"/>
      <c r="P90" s="18"/>
      <c r="Q90" s="18"/>
      <c r="R90" s="18"/>
      <c r="T90" t="s">
        <v>85</v>
      </c>
    </row>
    <row r="91" spans="2:20" ht="15.75" x14ac:dyDescent="0.25">
      <c r="C91" s="15"/>
      <c r="D91" s="14"/>
      <c r="E91" s="14"/>
      <c r="F91" s="14"/>
      <c r="G91" s="14"/>
      <c r="H91" s="14"/>
      <c r="I91" s="14"/>
      <c r="J91" s="14"/>
      <c r="K91" s="14"/>
      <c r="L91" s="14"/>
      <c r="M91" s="14"/>
      <c r="N91" s="14"/>
      <c r="O91" s="14"/>
      <c r="P91" s="14"/>
    </row>
    <row r="92" spans="2:20" ht="15.75" x14ac:dyDescent="0.25">
      <c r="C92" s="15"/>
      <c r="D92" s="14"/>
      <c r="E92" s="14"/>
      <c r="F92" s="14"/>
      <c r="G92" s="14"/>
      <c r="H92" s="14"/>
      <c r="I92" s="14"/>
      <c r="J92" s="14"/>
      <c r="K92" s="14"/>
      <c r="L92" s="14"/>
      <c r="M92" s="14"/>
      <c r="N92" s="14"/>
      <c r="O92" s="14"/>
      <c r="P92" s="14"/>
    </row>
    <row r="93" spans="2:20" ht="15.75" x14ac:dyDescent="0.25">
      <c r="B93" s="14"/>
      <c r="C93" s="15" t="s">
        <v>80</v>
      </c>
      <c r="D93" s="14"/>
      <c r="E93" s="14"/>
      <c r="F93" s="14"/>
      <c r="G93" s="14"/>
      <c r="H93" s="14"/>
      <c r="I93" s="14"/>
      <c r="J93" s="14"/>
      <c r="K93" s="14"/>
      <c r="L93" s="14"/>
      <c r="M93" s="14"/>
      <c r="N93" s="14"/>
      <c r="O93" s="14"/>
      <c r="P93" s="14"/>
      <c r="Q93" s="14"/>
    </row>
    <row r="94" spans="2:20" ht="16.5" thickBot="1" x14ac:dyDescent="0.3">
      <c r="C94" s="3"/>
      <c r="D94" s="57">
        <f>D72</f>
        <v>44470</v>
      </c>
      <c r="E94" s="57">
        <f t="shared" ref="E94:P94" si="11">E72</f>
        <v>44501</v>
      </c>
      <c r="F94" s="57">
        <f t="shared" si="11"/>
        <v>44531</v>
      </c>
      <c r="G94" s="57">
        <f t="shared" si="11"/>
        <v>44562</v>
      </c>
      <c r="H94" s="57">
        <f t="shared" si="11"/>
        <v>44593</v>
      </c>
      <c r="I94" s="57">
        <f t="shared" si="11"/>
        <v>44621</v>
      </c>
      <c r="J94" s="57">
        <f t="shared" si="11"/>
        <v>44652</v>
      </c>
      <c r="K94" s="57">
        <f t="shared" si="11"/>
        <v>44682</v>
      </c>
      <c r="L94" s="57">
        <f t="shared" si="11"/>
        <v>44713</v>
      </c>
      <c r="M94" s="57">
        <f t="shared" si="11"/>
        <v>44743</v>
      </c>
      <c r="N94" s="57">
        <f t="shared" si="11"/>
        <v>44774</v>
      </c>
      <c r="O94" s="57">
        <f t="shared" si="11"/>
        <v>44805</v>
      </c>
      <c r="P94" s="57">
        <f t="shared" si="11"/>
        <v>44835</v>
      </c>
    </row>
    <row r="95" spans="2:20" ht="15.75" x14ac:dyDescent="0.25">
      <c r="C95" s="11" t="s">
        <v>70</v>
      </c>
      <c r="D95" s="12">
        <f>'TAM Automático'!D137</f>
        <v>0.94900996505759028</v>
      </c>
      <c r="E95" s="12">
        <f>'TAM Automático'!E137</f>
        <v>0.952152434721242</v>
      </c>
      <c r="F95" s="12">
        <f>'TAM Automático'!F137</f>
        <v>0.98305084745762705</v>
      </c>
      <c r="G95" s="12">
        <f>'TAM Automático'!G137</f>
        <v>0.89987900786448871</v>
      </c>
      <c r="H95" s="12">
        <f>'TAM Automático'!H137</f>
        <v>0.91132795927025889</v>
      </c>
      <c r="I95" s="12">
        <f>'TAM Automático'!I137</f>
        <v>0.91229796205200286</v>
      </c>
      <c r="J95" s="12">
        <f>'TAM Automático'!J137</f>
        <v>0.91310790785396734</v>
      </c>
      <c r="K95" s="12">
        <f>'TAM Automático'!K137</f>
        <v>0.92529348986125937</v>
      </c>
      <c r="L95" s="12">
        <f>'TAM Automático'!L137</f>
        <v>0.91198074974670718</v>
      </c>
      <c r="M95" s="12">
        <f>'TAM Automático'!M137</f>
        <v>0.9147596561327036</v>
      </c>
      <c r="N95" s="12">
        <f>'TAM Automático'!N137</f>
        <v>0.92655706228249124</v>
      </c>
      <c r="O95" s="12">
        <f>'TAM Automático'!O137</f>
        <v>0.89996285749659533</v>
      </c>
      <c r="P95" s="12">
        <f>'TAM Automático'!P137</f>
        <v>0.91167416528534229</v>
      </c>
    </row>
    <row r="96" spans="2:20" ht="15.75" x14ac:dyDescent="0.25">
      <c r="C96" s="11" t="s">
        <v>71</v>
      </c>
      <c r="D96" s="12">
        <f>'TAM Automático'!D138</f>
        <v>5.0990034942409737E-2</v>
      </c>
      <c r="E96" s="12">
        <f>'TAM Automático'!E138</f>
        <v>4.7847565278757942E-2</v>
      </c>
      <c r="F96" s="12">
        <f>'TAM Automático'!F138</f>
        <v>1.6949152542372878E-2</v>
      </c>
      <c r="G96" s="12">
        <f>'TAM Automático'!G138</f>
        <v>0.10012099213551119</v>
      </c>
      <c r="H96" s="12">
        <f>'TAM Automático'!H138</f>
        <v>8.8672040729741192E-2</v>
      </c>
      <c r="I96" s="12">
        <f>'TAM Automático'!I138</f>
        <v>8.7702037947997205E-2</v>
      </c>
      <c r="J96" s="12">
        <f>'TAM Automático'!J138</f>
        <v>8.6892092146032593E-2</v>
      </c>
      <c r="K96" s="12">
        <f>'TAM Automático'!K138</f>
        <v>7.4706510138740662E-2</v>
      </c>
      <c r="L96" s="12">
        <f>'TAM Automático'!L138</f>
        <v>8.8019250253292797E-2</v>
      </c>
      <c r="M96" s="12">
        <f>'TAM Automático'!M138</f>
        <v>8.5240343867296287E-2</v>
      </c>
      <c r="N96" s="12">
        <f>'TAM Automático'!N138</f>
        <v>7.3442937717508705E-2</v>
      </c>
      <c r="O96" s="12">
        <f>'TAM Automático'!O138</f>
        <v>0.10003714250340473</v>
      </c>
      <c r="P96" s="12">
        <f>'TAM Automático'!P138</f>
        <v>8.8325834714657839E-2</v>
      </c>
    </row>
    <row r="98" spans="2:20" ht="15.75" x14ac:dyDescent="0.25">
      <c r="B98" s="14"/>
      <c r="C98" s="15" t="s">
        <v>81</v>
      </c>
      <c r="D98" s="14"/>
      <c r="E98" s="14"/>
      <c r="F98" s="14"/>
      <c r="G98" s="14"/>
      <c r="H98" s="14"/>
      <c r="I98" s="14"/>
      <c r="J98" s="14"/>
      <c r="K98" s="14"/>
      <c r="L98" s="14"/>
      <c r="M98" s="14"/>
      <c r="N98" s="14"/>
      <c r="O98" s="14"/>
      <c r="P98" s="14"/>
      <c r="Q98" s="14"/>
    </row>
    <row r="99" spans="2:20" ht="16.5" thickBot="1" x14ac:dyDescent="0.3">
      <c r="C99" s="3"/>
      <c r="D99" s="57">
        <f>D94</f>
        <v>44470</v>
      </c>
      <c r="E99" s="57">
        <f t="shared" ref="E99:P99" si="12">E94</f>
        <v>44501</v>
      </c>
      <c r="F99" s="57">
        <f t="shared" si="12"/>
        <v>44531</v>
      </c>
      <c r="G99" s="57">
        <f t="shared" si="12"/>
        <v>44562</v>
      </c>
      <c r="H99" s="57">
        <f t="shared" si="12"/>
        <v>44593</v>
      </c>
      <c r="I99" s="57">
        <f t="shared" si="12"/>
        <v>44621</v>
      </c>
      <c r="J99" s="57">
        <f t="shared" si="12"/>
        <v>44652</v>
      </c>
      <c r="K99" s="57">
        <f t="shared" si="12"/>
        <v>44682</v>
      </c>
      <c r="L99" s="57">
        <f t="shared" si="12"/>
        <v>44713</v>
      </c>
      <c r="M99" s="57">
        <f t="shared" si="12"/>
        <v>44743</v>
      </c>
      <c r="N99" s="57">
        <f t="shared" si="12"/>
        <v>44774</v>
      </c>
      <c r="O99" s="57">
        <f t="shared" si="12"/>
        <v>44805</v>
      </c>
      <c r="P99" s="57">
        <f t="shared" si="12"/>
        <v>44835</v>
      </c>
    </row>
    <row r="100" spans="2:20" ht="15.75" x14ac:dyDescent="0.25">
      <c r="C100" s="11" t="s">
        <v>70</v>
      </c>
      <c r="D100" s="12">
        <f>IF('O. Virgen '!$D$29=$R$100,'TAM Automático'!D142,'TAM Automático'!D147)</f>
        <v>0.98284442116291248</v>
      </c>
      <c r="E100" s="12">
        <f>IF('O. Virgen '!$D$29=$R$100,'TAM Automático'!E142,'TAM Automático'!E147)</f>
        <v>1</v>
      </c>
      <c r="F100" s="12">
        <f>IF('O. Virgen '!$D$29=$R$100,'TAM Automático'!F142,'TAM Automático'!F147)</f>
        <v>0.9909331845445668</v>
      </c>
      <c r="G100" s="12">
        <f>IF('O. Virgen '!$D$29=$R$100,'TAM Automático'!G142,'TAM Automático'!G147)</f>
        <v>1</v>
      </c>
      <c r="H100" s="12">
        <f>IF('O. Virgen '!$D$29=$R$100,'TAM Automático'!H142,'TAM Automático'!H147)</f>
        <v>0.99350840956034236</v>
      </c>
      <c r="I100" s="12">
        <f>IF('O. Virgen '!$D$29=$R$100,'TAM Automático'!I142,'TAM Automático'!I147)</f>
        <v>0.98197047132311188</v>
      </c>
      <c r="J100" s="12">
        <f>IF('O. Virgen '!$D$29=$R$100,'TAM Automático'!J142,'TAM Automático'!J147)</f>
        <v>0.97519841269841268</v>
      </c>
      <c r="K100" s="12">
        <f>IF('O. Virgen '!$D$29=$R$100,'TAM Automático'!K142,'TAM Automático'!K147)</f>
        <v>0.97969884377520833</v>
      </c>
      <c r="L100" s="12">
        <f>IF('O. Virgen '!$D$29=$R$100,'TAM Automático'!L142,'TAM Automático'!L147)</f>
        <v>1</v>
      </c>
      <c r="M100" s="12">
        <f>IF('O. Virgen '!$D$29=$R$100,'TAM Automático'!M142,'TAM Automático'!M147)</f>
        <v>1</v>
      </c>
      <c r="N100" s="12">
        <f>IF('O. Virgen '!$D$29=$R$100,'TAM Automático'!N142,'TAM Automático'!N147)</f>
        <v>0.9857542919761354</v>
      </c>
      <c r="O100" s="12">
        <f>IF('O. Virgen '!$D$29=$R$100,'TAM Automático'!O142,'TAM Automático'!O147)</f>
        <v>0.97966014418125646</v>
      </c>
      <c r="P100" s="12">
        <f>IF('O. Virgen '!$D$29=$R$100,'TAM Automático'!P142,'TAM Automático'!P147)</f>
        <v>1</v>
      </c>
      <c r="R100">
        <v>1</v>
      </c>
      <c r="S100" s="15" t="s">
        <v>82</v>
      </c>
    </row>
    <row r="101" spans="2:20" ht="15.75" x14ac:dyDescent="0.25">
      <c r="C101" s="11" t="s">
        <v>71</v>
      </c>
      <c r="D101" s="12">
        <f>IF('O. Virgen '!$D$29=$R$100,'TAM Automático'!D143,'TAM Automático'!D148)</f>
        <v>1.715557883708748E-2</v>
      </c>
      <c r="E101" s="12">
        <f>IF('O. Virgen '!$D$29=$R$100,'TAM Automático'!E143,'TAM Automático'!E148)</f>
        <v>0</v>
      </c>
      <c r="F101" s="12">
        <f>IF('O. Virgen '!$D$29=$R$100,'TAM Automático'!F143,'TAM Automático'!F148)</f>
        <v>9.0668154554331137E-3</v>
      </c>
      <c r="G101" s="12">
        <f>IF('O. Virgen '!$D$29=$R$100,'TAM Automático'!G143,'TAM Automático'!G148)</f>
        <v>0</v>
      </c>
      <c r="H101" s="12">
        <f>IF('O. Virgen '!$D$29=$R$100,'TAM Automático'!H143,'TAM Automático'!H148)</f>
        <v>6.4915904396577158E-3</v>
      </c>
      <c r="I101" s="12">
        <f>IF('O. Virgen '!$D$29=$R$100,'TAM Automático'!I143,'TAM Automático'!I148)</f>
        <v>1.8029528676888132E-2</v>
      </c>
      <c r="J101" s="12">
        <f>IF('O. Virgen '!$D$29=$R$100,'TAM Automático'!J143,'TAM Automático'!J148)</f>
        <v>2.48015873015873E-2</v>
      </c>
      <c r="K101" s="12">
        <f>IF('O. Virgen '!$D$29=$R$100,'TAM Automático'!K143,'TAM Automático'!K148)</f>
        <v>2.030115622479161E-2</v>
      </c>
      <c r="L101" s="12">
        <f>IF('O. Virgen '!$D$29=$R$100,'TAM Automático'!L143,'TAM Automático'!L148)</f>
        <v>0</v>
      </c>
      <c r="M101" s="12">
        <f>IF('O. Virgen '!$D$29=$R$100,'TAM Automático'!M143,'TAM Automático'!M148)</f>
        <v>0</v>
      </c>
      <c r="N101" s="12">
        <f>IF('O. Virgen '!$D$29=$R$100,'TAM Automático'!N143,'TAM Automático'!N148)</f>
        <v>1.4245708023864604E-2</v>
      </c>
      <c r="O101" s="12">
        <f>IF('O. Virgen '!$D$29=$R$100,'TAM Automático'!O143,'TAM Automático'!O148)</f>
        <v>2.0339855818743566E-2</v>
      </c>
      <c r="P101" s="12">
        <f>IF('O. Virgen '!$D$29=$R$100,'TAM Automático'!P143,'TAM Automático'!P148)</f>
        <v>0</v>
      </c>
      <c r="R101">
        <v>2</v>
      </c>
      <c r="S101" s="15" t="s">
        <v>83</v>
      </c>
    </row>
    <row r="103" spans="2:20" ht="15.75" x14ac:dyDescent="0.25">
      <c r="B103" s="14"/>
      <c r="C103" s="15" t="s">
        <v>84</v>
      </c>
      <c r="D103" s="14"/>
      <c r="E103" s="14"/>
      <c r="F103" s="14"/>
      <c r="G103" s="14"/>
      <c r="H103" s="14"/>
      <c r="I103" s="14"/>
      <c r="J103" s="14"/>
      <c r="K103" s="14"/>
      <c r="L103" s="14"/>
      <c r="M103" s="14"/>
      <c r="N103" s="14"/>
      <c r="O103" s="14"/>
      <c r="P103" s="14"/>
      <c r="R103" s="14"/>
      <c r="S103" s="14"/>
      <c r="T103" s="14"/>
    </row>
    <row r="104" spans="2:20" ht="16.5" thickBot="1" x14ac:dyDescent="0.3">
      <c r="C104" s="3"/>
      <c r="D104" s="57">
        <f>D99</f>
        <v>44470</v>
      </c>
      <c r="E104" s="57">
        <f t="shared" ref="E104:P104" si="13">E99</f>
        <v>44501</v>
      </c>
      <c r="F104" s="57">
        <f t="shared" si="13"/>
        <v>44531</v>
      </c>
      <c r="G104" s="57">
        <f t="shared" si="13"/>
        <v>44562</v>
      </c>
      <c r="H104" s="57">
        <f t="shared" si="13"/>
        <v>44593</v>
      </c>
      <c r="I104" s="57">
        <f t="shared" si="13"/>
        <v>44621</v>
      </c>
      <c r="J104" s="57">
        <f t="shared" si="13"/>
        <v>44652</v>
      </c>
      <c r="K104" s="57">
        <f t="shared" si="13"/>
        <v>44682</v>
      </c>
      <c r="L104" s="57">
        <f t="shared" si="13"/>
        <v>44713</v>
      </c>
      <c r="M104" s="57">
        <f t="shared" si="13"/>
        <v>44743</v>
      </c>
      <c r="N104" s="57">
        <f t="shared" si="13"/>
        <v>44774</v>
      </c>
      <c r="O104" s="57">
        <f t="shared" si="13"/>
        <v>44805</v>
      </c>
      <c r="P104" s="57">
        <f t="shared" si="13"/>
        <v>44835</v>
      </c>
      <c r="R104">
        <v>1</v>
      </c>
      <c r="S104" s="15" t="s">
        <v>30</v>
      </c>
    </row>
    <row r="105" spans="2:20" ht="15.75" x14ac:dyDescent="0.25">
      <c r="C105" s="11" t="s">
        <v>70</v>
      </c>
      <c r="D105" s="12">
        <f>IF('O. Virgen '!$N$29=$R$104,'TAM Automático'!D152,IF('O. Virgen '!$N$29=$R$105,'TAM Automático'!D157,'TAM Automático'!D162))</f>
        <v>0.95925044616299826</v>
      </c>
      <c r="E105" s="12">
        <f>IF('O. Virgen '!$N$29=$R$104,'TAM Automático'!E152,IF('O. Virgen '!$N$29=$R$105,'TAM Automático'!E157,'TAM Automático'!E162))</f>
        <v>0.96124644099968359</v>
      </c>
      <c r="F105" s="12">
        <f>IF('O. Virgen '!$N$29=$R$104,'TAM Automático'!F152,IF('O. Virgen '!$N$29=$R$105,'TAM Automático'!F157,'TAM Automático'!F162))</f>
        <v>0.96725331794575886</v>
      </c>
      <c r="G105" s="12">
        <f>IF('O. Virgen '!$N$29=$R$104,'TAM Automático'!G152,IF('O. Virgen '!$N$29=$R$105,'TAM Automático'!G157,'TAM Automático'!G162))</f>
        <v>0.97599323753169909</v>
      </c>
      <c r="H105" s="12">
        <f>IF('O. Virgen '!$N$29=$R$104,'TAM Automático'!H152,IF('O. Virgen '!$N$29=$R$105,'TAM Automático'!H157,'TAM Automático'!H162))</f>
        <v>0.98677325581395359</v>
      </c>
      <c r="I105" s="12">
        <f>IF('O. Virgen '!$N$29=$R$104,'TAM Automático'!I152,IF('O. Virgen '!$N$29=$R$105,'TAM Automático'!I157,'TAM Automático'!I162))</f>
        <v>0.98826979472140764</v>
      </c>
      <c r="J105" s="12">
        <f>IF('O. Virgen '!$N$29=$R$104,'TAM Automático'!J152,IF('O. Virgen '!$N$29=$R$105,'TAM Automático'!J157,'TAM Automático'!J162))</f>
        <v>0.89612553811970552</v>
      </c>
      <c r="K105" s="12">
        <f>IF('O. Virgen '!$N$29=$R$104,'TAM Automático'!K152,IF('O. Virgen '!$N$29=$R$105,'TAM Automático'!K157,'TAM Automático'!K162))</f>
        <v>0.91795104261106064</v>
      </c>
      <c r="L105" s="12">
        <f>IF('O. Virgen '!$N$29=$R$104,'TAM Automático'!L152,IF('O. Virgen '!$N$29=$R$105,'TAM Automático'!L157,'TAM Automático'!L162))</f>
        <v>0.98468912262015706</v>
      </c>
      <c r="M105" s="12">
        <f>IF('O. Virgen '!$N$29=$R$104,'TAM Automático'!M152,IF('O. Virgen '!$N$29=$R$105,'TAM Automático'!M157,'TAM Automático'!M162))</f>
        <v>0.88282667876588028</v>
      </c>
      <c r="N105" s="12">
        <f>IF('O. Virgen '!$N$29=$R$104,'TAM Automático'!N152,IF('O. Virgen '!$N$29=$R$105,'TAM Automático'!N157,'TAM Automático'!N162))</f>
        <v>0.87915742793791574</v>
      </c>
      <c r="O105" s="12">
        <f>IF('O. Virgen '!$N$29=$R$104,'TAM Automático'!O152,IF('O. Virgen '!$N$29=$R$105,'TAM Automático'!O157,'TAM Automático'!O162))</f>
        <v>0.96570537802026502</v>
      </c>
      <c r="P105" s="12">
        <f>IF('O. Virgen '!$N$29=$R$104,'TAM Automático'!P152,IF('O. Virgen '!$N$29=$R$105,'TAM Automático'!P157,'TAM Automático'!P162))</f>
        <v>0.90591088982509893</v>
      </c>
      <c r="R105">
        <v>2</v>
      </c>
      <c r="S105" s="8" t="s">
        <v>35</v>
      </c>
    </row>
    <row r="106" spans="2:20" ht="15.75" x14ac:dyDescent="0.25">
      <c r="C106" s="11" t="s">
        <v>71</v>
      </c>
      <c r="D106" s="12">
        <f>IF('O. Virgen '!$N$29=$R$104,'TAM Automático'!D153,IF('O. Virgen '!$N$29=$R$105,'TAM Automático'!D158,'TAM Automático'!D163))</f>
        <v>4.0749553837001788E-2</v>
      </c>
      <c r="E106" s="12">
        <f>IF('O. Virgen '!$N$29=$R$104,'TAM Automático'!E153,IF('O. Virgen '!$N$29=$R$105,'TAM Automático'!E158,'TAM Automático'!E163))</f>
        <v>3.8753559000316358E-2</v>
      </c>
      <c r="F106" s="12">
        <f>IF('O. Virgen '!$N$29=$R$104,'TAM Automático'!F153,IF('O. Virgen '!$N$29=$R$105,'TAM Automático'!F158,'TAM Automático'!F163))</f>
        <v>3.2746682054241201E-2</v>
      </c>
      <c r="G106" s="12">
        <f>IF('O. Virgen '!$N$29=$R$104,'TAM Automático'!G153,IF('O. Virgen '!$N$29=$R$105,'TAM Automático'!G158,'TAM Automático'!G163))</f>
        <v>2.400676246830093E-2</v>
      </c>
      <c r="H106" s="12">
        <f>IF('O. Virgen '!$N$29=$R$104,'TAM Automático'!H153,IF('O. Virgen '!$N$29=$R$105,'TAM Automático'!H158,'TAM Automático'!H163))</f>
        <v>1.3226744186046512E-2</v>
      </c>
      <c r="I106" s="12">
        <f>IF('O. Virgen '!$N$29=$R$104,'TAM Automático'!I153,IF('O. Virgen '!$N$29=$R$105,'TAM Automático'!I158,'TAM Automático'!I163))</f>
        <v>1.1730205278592375E-2</v>
      </c>
      <c r="J106" s="12">
        <f>IF('O. Virgen '!$N$29=$R$104,'TAM Automático'!J153,IF('O. Virgen '!$N$29=$R$105,'TAM Automático'!J158,'TAM Automático'!J163))</f>
        <v>0.10387446188029441</v>
      </c>
      <c r="K106" s="12">
        <f>IF('O. Virgen '!$N$29=$R$104,'TAM Automático'!K153,IF('O. Virgen '!$N$29=$R$105,'TAM Automático'!K158,'TAM Automático'!K163))</f>
        <v>8.2048957388939248E-2</v>
      </c>
      <c r="L106" s="12">
        <f>IF('O. Virgen '!$N$29=$R$104,'TAM Automático'!L153,IF('O. Virgen '!$N$29=$R$105,'TAM Automático'!L158,'TAM Automático'!L163))</f>
        <v>1.5310877379842895E-2</v>
      </c>
      <c r="M106" s="12">
        <f>IF('O. Virgen '!$N$29=$R$104,'TAM Automático'!M153,IF('O. Virgen '!$N$29=$R$105,'TAM Automático'!M158,'TAM Automático'!M163))</f>
        <v>0.11717332123411979</v>
      </c>
      <c r="N106" s="12">
        <f>IF('O. Virgen '!$N$29=$R$104,'TAM Automático'!N153,IF('O. Virgen '!$N$29=$R$105,'TAM Automático'!N158,'TAM Automático'!N163))</f>
        <v>0.12084257206208425</v>
      </c>
      <c r="O106" s="12">
        <f>IF('O. Virgen '!$N$29=$R$104,'TAM Automático'!O153,IF('O. Virgen '!$N$29=$R$105,'TAM Automático'!O158,'TAM Automático'!O163))</f>
        <v>3.4294621979734999E-2</v>
      </c>
      <c r="P106" s="12">
        <f>IF('O. Virgen '!$N$29=$R$104,'TAM Automático'!P153,IF('O. Virgen '!$N$29=$R$105,'TAM Automático'!P158,'TAM Automático'!P163))</f>
        <v>9.4089110174901069E-2</v>
      </c>
      <c r="R106">
        <v>2</v>
      </c>
      <c r="S106" s="8" t="s">
        <v>40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80" zoomScaleNormal="8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1</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9" t="s">
        <v>3</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1</v>
      </c>
    </row>
    <row r="30" spans="1:14" ht="18.75" customHeight="1" x14ac:dyDescent="0.25">
      <c r="B30" s="24" t="s">
        <v>2</v>
      </c>
      <c r="K30" s="23" t="s">
        <v>2</v>
      </c>
    </row>
    <row r="33" spans="25:25" x14ac:dyDescent="0.25">
      <c r="Y33" s="58"/>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0" zoomScaleNormal="70"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2</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1</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Normal="100" zoomScaleSheetLayoutView="80" workbookViewId="0">
      <selection activeCell="Q8" sqref="Q8"/>
    </sheetView>
  </sheetViews>
  <sheetFormatPr baseColWidth="10" defaultColWidth="11.42578125" defaultRowHeight="15" x14ac:dyDescent="0.25"/>
  <cols>
    <col min="1" max="1" width="2.85546875" customWidth="1"/>
    <col min="14" max="14" width="2.140625" customWidth="1"/>
  </cols>
  <sheetData>
    <row r="6" spans="2:16" x14ac:dyDescent="0.25">
      <c r="B6" s="16" t="s">
        <v>4</v>
      </c>
    </row>
    <row r="7" spans="2:16" ht="7.5" customHeight="1" x14ac:dyDescent="0.25">
      <c r="B7" s="16"/>
    </row>
    <row r="8" spans="2:16" ht="320.45" customHeight="1" x14ac:dyDescent="0.25">
      <c r="B8" s="62" t="s">
        <v>87</v>
      </c>
      <c r="C8" s="63"/>
      <c r="D8" s="63"/>
      <c r="E8" s="63"/>
      <c r="F8" s="63"/>
      <c r="G8" s="63"/>
      <c r="H8" s="63"/>
      <c r="I8" s="63"/>
      <c r="J8" s="63"/>
      <c r="K8" s="63"/>
      <c r="L8" s="63"/>
      <c r="M8" s="64"/>
      <c r="P8" s="59"/>
    </row>
    <row r="9" spans="2:16" ht="203.45" customHeight="1" x14ac:dyDescent="0.25">
      <c r="B9" s="65"/>
      <c r="C9" s="66"/>
      <c r="D9" s="66"/>
      <c r="E9" s="66"/>
      <c r="F9" s="66"/>
      <c r="G9" s="66"/>
      <c r="H9" s="66"/>
      <c r="I9" s="66"/>
      <c r="J9" s="66"/>
      <c r="K9" s="66"/>
      <c r="L9" s="66"/>
      <c r="M9" s="67"/>
    </row>
    <row r="10" spans="2:16" ht="13.5" customHeight="1" x14ac:dyDescent="0.25">
      <c r="B10" s="68"/>
      <c r="C10" s="69"/>
      <c r="D10" s="69"/>
      <c r="E10" s="69"/>
      <c r="F10" s="69"/>
      <c r="G10" s="69"/>
      <c r="H10" s="69"/>
      <c r="I10" s="69"/>
      <c r="J10" s="69"/>
      <c r="K10" s="69"/>
      <c r="L10" s="69"/>
      <c r="M10" s="70"/>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BB414"/>
  <sheetViews>
    <sheetView showGridLines="0" zoomScale="70" zoomScaleNormal="70" workbookViewId="0">
      <pane xSplit="1" ySplit="4" topLeftCell="AI5" activePane="bottomRight" state="frozen"/>
      <selection activeCell="AU1" sqref="AU1:AU1048576"/>
      <selection pane="topRight" activeCell="AU1" sqref="AU1:AU1048576"/>
      <selection pane="bottomLeft" activeCell="AU1" sqref="AU1:AU1048576"/>
      <selection pane="bottomRight" activeCell="AU1" sqref="AU1:AU1048576"/>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5" max="25" width="6.85546875" customWidth="1"/>
    <col min="27" max="27" width="9.42578125" bestFit="1" customWidth="1"/>
    <col min="29" max="29" width="10.85546875"/>
    <col min="32" max="32" width="10.85546875"/>
    <col min="33" max="33" width="8.85546875" bestFit="1" customWidth="1"/>
    <col min="34" max="34" width="10.85546875"/>
    <col min="37" max="39" width="10.85546875"/>
    <col min="42" max="42" width="10.85546875"/>
    <col min="43" max="43" width="7.42578125" bestFit="1" customWidth="1"/>
    <col min="44" max="44" width="6.28515625" bestFit="1" customWidth="1"/>
    <col min="45" max="45" width="8.140625" bestFit="1" customWidth="1"/>
    <col min="46" max="46" width="7.85546875" bestFit="1" customWidth="1"/>
    <col min="47" max="49" width="10.85546875"/>
    <col min="52" max="52" width="2" style="2" bestFit="1" customWidth="1"/>
    <col min="53" max="53" width="6.7109375" customWidth="1"/>
  </cols>
  <sheetData>
    <row r="1" spans="1:51" x14ac:dyDescent="0.25">
      <c r="A1" t="s">
        <v>5</v>
      </c>
    </row>
    <row r="2" spans="1:51" x14ac:dyDescent="0.25">
      <c r="A2" t="s">
        <v>6</v>
      </c>
    </row>
    <row r="3" spans="1:51" x14ac:dyDescent="0.25">
      <c r="A3" t="s">
        <v>7</v>
      </c>
      <c r="J3" s="47"/>
    </row>
    <row r="4" spans="1:51" x14ac:dyDescent="0.25">
      <c r="A4" t="s">
        <v>8</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6">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c r="AW4" s="1"/>
      <c r="AX4" s="1"/>
      <c r="AY4" s="1"/>
    </row>
    <row r="5" spans="1:51" x14ac:dyDescent="0.25">
      <c r="A5" t="s">
        <v>9</v>
      </c>
    </row>
    <row r="6" spans="1:51" x14ac:dyDescent="0.25">
      <c r="A6" t="s">
        <v>10</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row>
    <row r="7" spans="1:51" x14ac:dyDescent="0.25">
      <c r="A7" t="s">
        <v>11</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row>
    <row r="8" spans="1:51" x14ac:dyDescent="0.25">
      <c r="A8" t="s">
        <v>12</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row>
    <row r="9" spans="1:51" x14ac:dyDescent="0.25">
      <c r="A9" t="s">
        <v>13</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c r="AM9">
        <v>30.39</v>
      </c>
      <c r="AN9">
        <v>28.5</v>
      </c>
      <c r="AO9">
        <v>27.03</v>
      </c>
      <c r="AP9">
        <v>24.46</v>
      </c>
      <c r="AQ9">
        <v>22.56</v>
      </c>
      <c r="AR9">
        <v>20.71</v>
      </c>
      <c r="AS9">
        <v>18.88</v>
      </c>
      <c r="AT9">
        <v>19.14</v>
      </c>
      <c r="AU9">
        <v>17.91</v>
      </c>
    </row>
    <row r="11" spans="1:51" x14ac:dyDescent="0.25">
      <c r="A11" t="s">
        <v>14</v>
      </c>
    </row>
    <row r="12" spans="1:51" x14ac:dyDescent="0.25">
      <c r="A12" t="s">
        <v>15</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row>
    <row r="13" spans="1:51" x14ac:dyDescent="0.25">
      <c r="A13" t="s">
        <v>16</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row>
    <row r="14" spans="1:51" x14ac:dyDescent="0.25">
      <c r="A14" t="s">
        <v>17</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row>
    <row r="15" spans="1:51" x14ac:dyDescent="0.25">
      <c r="A15" t="s">
        <v>18</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row>
    <row r="17" spans="1:47" x14ac:dyDescent="0.25">
      <c r="A17" t="s">
        <v>19</v>
      </c>
    </row>
    <row r="18" spans="1:47" x14ac:dyDescent="0.25">
      <c r="A18" t="s">
        <v>15</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row>
    <row r="19" spans="1:47" x14ac:dyDescent="0.25">
      <c r="A19" t="s">
        <v>16</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row>
    <row r="20" spans="1:47" x14ac:dyDescent="0.25">
      <c r="A20" t="s">
        <v>17</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c r="AM20">
        <v>1</v>
      </c>
      <c r="AN20">
        <v>0.72</v>
      </c>
      <c r="AO20">
        <v>0.94</v>
      </c>
      <c r="AP20">
        <v>0.61</v>
      </c>
      <c r="AQ20">
        <v>0.63</v>
      </c>
      <c r="AR20">
        <v>0.79</v>
      </c>
      <c r="AS20">
        <v>0.85</v>
      </c>
      <c r="AT20">
        <v>1.21</v>
      </c>
      <c r="AU20">
        <v>0.75</v>
      </c>
    </row>
    <row r="21" spans="1:47" x14ac:dyDescent="0.25">
      <c r="A21" t="s">
        <v>18</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row>
    <row r="23" spans="1:47" x14ac:dyDescent="0.25">
      <c r="A23" t="s">
        <v>20</v>
      </c>
    </row>
    <row r="24" spans="1:47" x14ac:dyDescent="0.25">
      <c r="A24" t="s">
        <v>15</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row>
    <row r="25" spans="1:47" x14ac:dyDescent="0.25">
      <c r="A25" t="s">
        <v>16</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row>
    <row r="26" spans="1:47" x14ac:dyDescent="0.25">
      <c r="A26" t="s">
        <v>17</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row>
    <row r="27" spans="1:47" x14ac:dyDescent="0.25">
      <c r="A27" t="s">
        <v>18</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row>
    <row r="30" spans="1:47" x14ac:dyDescent="0.25">
      <c r="A30" t="s">
        <v>5</v>
      </c>
    </row>
    <row r="31" spans="1:47" x14ac:dyDescent="0.25">
      <c r="A31" t="s">
        <v>6</v>
      </c>
    </row>
    <row r="32" spans="1:47" x14ac:dyDescent="0.25">
      <c r="A32" t="s">
        <v>21</v>
      </c>
    </row>
    <row r="33" spans="1:51" x14ac:dyDescent="0.25">
      <c r="A33" t="s">
        <v>8</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22</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c r="AW33" s="1"/>
      <c r="AX33" s="1"/>
      <c r="AY33" s="1"/>
    </row>
    <row r="34" spans="1:51" x14ac:dyDescent="0.25">
      <c r="A34" t="s">
        <v>9</v>
      </c>
    </row>
    <row r="35" spans="1:51" x14ac:dyDescent="0.25">
      <c r="A35" t="s">
        <v>10</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row>
    <row r="36" spans="1:51" x14ac:dyDescent="0.25">
      <c r="A36" t="s">
        <v>11</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row>
    <row r="37" spans="1:51" x14ac:dyDescent="0.25">
      <c r="A37" t="s">
        <v>12</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row>
    <row r="38" spans="1:51" x14ac:dyDescent="0.25">
      <c r="A38" t="s">
        <v>13</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row>
    <row r="40" spans="1:51" x14ac:dyDescent="0.25">
      <c r="A40" t="s">
        <v>14</v>
      </c>
    </row>
    <row r="41" spans="1:51" x14ac:dyDescent="0.25">
      <c r="A41" t="s">
        <v>15</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row>
    <row r="42" spans="1:51" x14ac:dyDescent="0.25">
      <c r="A42" t="s">
        <v>16</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row>
    <row r="43" spans="1:51" x14ac:dyDescent="0.25">
      <c r="A43" t="s">
        <v>17</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row>
    <row r="44" spans="1:51" x14ac:dyDescent="0.25">
      <c r="A44" t="s">
        <v>18</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row>
    <row r="46" spans="1:51" x14ac:dyDescent="0.25">
      <c r="A46" t="s">
        <v>19</v>
      </c>
    </row>
    <row r="47" spans="1:51" x14ac:dyDescent="0.25">
      <c r="A47" t="s">
        <v>15</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row>
    <row r="48" spans="1:51" x14ac:dyDescent="0.25">
      <c r="A48" t="s">
        <v>16</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row>
    <row r="49" spans="1:51" x14ac:dyDescent="0.25">
      <c r="A49" t="s">
        <v>17</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row>
    <row r="50" spans="1:51" x14ac:dyDescent="0.25">
      <c r="A50" t="s">
        <v>18</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row>
    <row r="52" spans="1:51" x14ac:dyDescent="0.25">
      <c r="A52" t="s">
        <v>20</v>
      </c>
    </row>
    <row r="53" spans="1:51" x14ac:dyDescent="0.25">
      <c r="A53" t="s">
        <v>15</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row>
    <row r="54" spans="1:51" x14ac:dyDescent="0.25">
      <c r="A54" t="s">
        <v>16</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row>
    <row r="55" spans="1:51" x14ac:dyDescent="0.25">
      <c r="A55" t="s">
        <v>17</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row>
    <row r="56" spans="1:51" x14ac:dyDescent="0.25">
      <c r="A56" t="s">
        <v>18</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row>
    <row r="59" spans="1:51" x14ac:dyDescent="0.25">
      <c r="A59" t="s">
        <v>5</v>
      </c>
    </row>
    <row r="60" spans="1:51" x14ac:dyDescent="0.25">
      <c r="A60" t="s">
        <v>6</v>
      </c>
    </row>
    <row r="61" spans="1:51" x14ac:dyDescent="0.25">
      <c r="A61" t="s">
        <v>23</v>
      </c>
    </row>
    <row r="62" spans="1:51" x14ac:dyDescent="0.25">
      <c r="A62" t="s">
        <v>8</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22</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c r="AW62" s="1"/>
      <c r="AX62" s="1"/>
      <c r="AY62" s="1"/>
    </row>
    <row r="63" spans="1:51" x14ac:dyDescent="0.25">
      <c r="A63" t="s">
        <v>9</v>
      </c>
    </row>
    <row r="64" spans="1:51" x14ac:dyDescent="0.25">
      <c r="A64" t="s">
        <v>10</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row>
    <row r="65" spans="1:47" x14ac:dyDescent="0.25">
      <c r="A65" t="s">
        <v>11</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row>
    <row r="66" spans="1:47" x14ac:dyDescent="0.25">
      <c r="A66" t="s">
        <v>12</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row>
    <row r="67" spans="1:47" x14ac:dyDescent="0.25">
      <c r="A67" t="s">
        <v>13</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row>
    <row r="69" spans="1:47" x14ac:dyDescent="0.25">
      <c r="A69" t="s">
        <v>14</v>
      </c>
    </row>
    <row r="70" spans="1:47" x14ac:dyDescent="0.25">
      <c r="A70" t="s">
        <v>15</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row>
    <row r="71" spans="1:47" x14ac:dyDescent="0.25">
      <c r="A71" t="s">
        <v>16</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row>
    <row r="72" spans="1:47" x14ac:dyDescent="0.25">
      <c r="A72" t="s">
        <v>17</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row>
    <row r="73" spans="1:47" x14ac:dyDescent="0.25">
      <c r="A73" t="s">
        <v>18</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row>
    <row r="75" spans="1:47" x14ac:dyDescent="0.25">
      <c r="A75" t="s">
        <v>19</v>
      </c>
    </row>
    <row r="76" spans="1:47" x14ac:dyDescent="0.25">
      <c r="A76" t="s">
        <v>15</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row>
    <row r="77" spans="1:47" x14ac:dyDescent="0.25">
      <c r="A77" t="s">
        <v>16</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row>
    <row r="78" spans="1:47" x14ac:dyDescent="0.25">
      <c r="A78" t="s">
        <v>17</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row>
    <row r="79" spans="1:47" x14ac:dyDescent="0.25">
      <c r="A79" t="s">
        <v>18</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row>
    <row r="81" spans="1:53" x14ac:dyDescent="0.25">
      <c r="A81" t="s">
        <v>20</v>
      </c>
    </row>
    <row r="82" spans="1:53" x14ac:dyDescent="0.25">
      <c r="A82" t="s">
        <v>15</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row>
    <row r="83" spans="1:53" x14ac:dyDescent="0.25">
      <c r="A83" t="s">
        <v>16</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row>
    <row r="84" spans="1:53" x14ac:dyDescent="0.25">
      <c r="A84" t="s">
        <v>17</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row>
    <row r="85" spans="1:53" x14ac:dyDescent="0.25">
      <c r="A85" t="s">
        <v>18</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row>
    <row r="88" spans="1:53" x14ac:dyDescent="0.25">
      <c r="A88" t="s">
        <v>5</v>
      </c>
    </row>
    <row r="89" spans="1:53" x14ac:dyDescent="0.25">
      <c r="A89" t="s">
        <v>6</v>
      </c>
    </row>
    <row r="90" spans="1:53" x14ac:dyDescent="0.25">
      <c r="A90" t="s">
        <v>24</v>
      </c>
    </row>
    <row r="91" spans="1:53" x14ac:dyDescent="0.25">
      <c r="A91" t="s">
        <v>8</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22</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c r="AW91" s="1"/>
      <c r="AX91" s="1"/>
      <c r="AY91" s="1"/>
    </row>
    <row r="92" spans="1:53" x14ac:dyDescent="0.25">
      <c r="A92" t="s">
        <v>9</v>
      </c>
    </row>
    <row r="93" spans="1:53" x14ac:dyDescent="0.25">
      <c r="A93" t="s">
        <v>10</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row>
    <row r="94" spans="1:53" x14ac:dyDescent="0.25">
      <c r="A94" t="s">
        <v>11</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BA94" s="26"/>
    </row>
    <row r="95" spans="1:53" x14ac:dyDescent="0.25">
      <c r="A95" t="s">
        <v>12</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row>
    <row r="96" spans="1:53" x14ac:dyDescent="0.25">
      <c r="A96" t="s">
        <v>13</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row>
    <row r="98" spans="1:47" x14ac:dyDescent="0.25">
      <c r="A98" t="s">
        <v>14</v>
      </c>
    </row>
    <row r="99" spans="1:47" x14ac:dyDescent="0.25">
      <c r="A99" t="s">
        <v>15</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row>
    <row r="100" spans="1:47" x14ac:dyDescent="0.25">
      <c r="A100" t="s">
        <v>16</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row>
    <row r="101" spans="1:47" x14ac:dyDescent="0.25">
      <c r="A101" t="s">
        <v>17</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row>
    <row r="102" spans="1:47" x14ac:dyDescent="0.25">
      <c r="A102" t="s">
        <v>18</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row>
    <row r="104" spans="1:47" x14ac:dyDescent="0.25">
      <c r="A104" t="s">
        <v>19</v>
      </c>
    </row>
    <row r="105" spans="1:47" x14ac:dyDescent="0.25">
      <c r="A105" t="s">
        <v>15</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row>
    <row r="106" spans="1:47" x14ac:dyDescent="0.25">
      <c r="A106" t="s">
        <v>16</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row>
    <row r="107" spans="1:47" x14ac:dyDescent="0.25">
      <c r="A107" t="s">
        <v>17</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row>
    <row r="108" spans="1:47" x14ac:dyDescent="0.25">
      <c r="A108" t="s">
        <v>18</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row>
    <row r="110" spans="1:47" x14ac:dyDescent="0.25">
      <c r="A110" t="s">
        <v>20</v>
      </c>
    </row>
    <row r="111" spans="1:47" x14ac:dyDescent="0.25">
      <c r="A111" t="s">
        <v>15</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row>
    <row r="112" spans="1:47" x14ac:dyDescent="0.25">
      <c r="A112" t="s">
        <v>16</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row>
    <row r="113" spans="1:51" x14ac:dyDescent="0.25">
      <c r="A113" t="s">
        <v>17</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row>
    <row r="114" spans="1:51" x14ac:dyDescent="0.25">
      <c r="A114" t="s">
        <v>18</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row>
    <row r="117" spans="1:51" x14ac:dyDescent="0.25">
      <c r="A117" t="s">
        <v>5</v>
      </c>
    </row>
    <row r="118" spans="1:51" x14ac:dyDescent="0.25">
      <c r="A118" t="s">
        <v>6</v>
      </c>
    </row>
    <row r="119" spans="1:51" x14ac:dyDescent="0.25">
      <c r="A119" t="s">
        <v>25</v>
      </c>
    </row>
    <row r="120" spans="1:51" x14ac:dyDescent="0.25">
      <c r="A120" t="s">
        <v>8</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22</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c r="AW120" s="1"/>
      <c r="AX120" s="1"/>
      <c r="AY120" s="1"/>
    </row>
    <row r="121" spans="1:51" x14ac:dyDescent="0.25">
      <c r="A121" t="s">
        <v>9</v>
      </c>
    </row>
    <row r="122" spans="1:51" x14ac:dyDescent="0.25">
      <c r="A122" t="s">
        <v>10</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row>
    <row r="123" spans="1:51" x14ac:dyDescent="0.25">
      <c r="A123" t="s">
        <v>11</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row>
    <row r="124" spans="1:51" x14ac:dyDescent="0.25">
      <c r="A124" t="s">
        <v>12</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row>
    <row r="125" spans="1:51" x14ac:dyDescent="0.25">
      <c r="A125" t="s">
        <v>13</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row>
    <row r="127" spans="1:51" x14ac:dyDescent="0.25">
      <c r="A127" t="s">
        <v>14</v>
      </c>
    </row>
    <row r="128" spans="1:51" x14ac:dyDescent="0.25">
      <c r="A128" t="s">
        <v>15</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row>
    <row r="129" spans="1:47" x14ac:dyDescent="0.25">
      <c r="A129" t="s">
        <v>16</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row>
    <row r="130" spans="1:47" x14ac:dyDescent="0.25">
      <c r="A130" t="s">
        <v>17</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row>
    <row r="131" spans="1:47" x14ac:dyDescent="0.25">
      <c r="A131" t="s">
        <v>18</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row>
    <row r="133" spans="1:47" x14ac:dyDescent="0.25">
      <c r="A133" t="s">
        <v>19</v>
      </c>
    </row>
    <row r="134" spans="1:47" x14ac:dyDescent="0.25">
      <c r="A134" t="s">
        <v>15</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row>
    <row r="135" spans="1:47" x14ac:dyDescent="0.25">
      <c r="A135" t="s">
        <v>16</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row>
    <row r="136" spans="1:47" x14ac:dyDescent="0.25">
      <c r="A136" t="s">
        <v>17</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row>
    <row r="137" spans="1:47" x14ac:dyDescent="0.25">
      <c r="A137" t="s">
        <v>18</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row>
    <row r="139" spans="1:47" x14ac:dyDescent="0.25">
      <c r="A139" t="s">
        <v>20</v>
      </c>
    </row>
    <row r="140" spans="1:47" x14ac:dyDescent="0.25">
      <c r="A140" t="s">
        <v>15</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row>
    <row r="141" spans="1:47" x14ac:dyDescent="0.25">
      <c r="A141" t="s">
        <v>16</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row>
    <row r="142" spans="1:47" x14ac:dyDescent="0.25">
      <c r="A142" t="s">
        <v>17</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row>
    <row r="143" spans="1:47" x14ac:dyDescent="0.25">
      <c r="A143" t="s">
        <v>18</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row>
    <row r="146" spans="1:51" x14ac:dyDescent="0.25">
      <c r="A146" t="s">
        <v>5</v>
      </c>
    </row>
    <row r="147" spans="1:51" x14ac:dyDescent="0.25">
      <c r="A147" t="s">
        <v>6</v>
      </c>
    </row>
    <row r="148" spans="1:51" x14ac:dyDescent="0.25">
      <c r="A148" t="s">
        <v>26</v>
      </c>
    </row>
    <row r="149" spans="1:51" x14ac:dyDescent="0.25">
      <c r="A149" t="s">
        <v>8</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22</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c r="AW149" s="1"/>
      <c r="AX149" s="1"/>
      <c r="AY149" s="1"/>
    </row>
    <row r="150" spans="1:51" x14ac:dyDescent="0.25">
      <c r="A150" t="s">
        <v>9</v>
      </c>
    </row>
    <row r="151" spans="1:51" x14ac:dyDescent="0.25">
      <c r="A151" t="s">
        <v>10</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row>
    <row r="152" spans="1:51" x14ac:dyDescent="0.25">
      <c r="A152" t="s">
        <v>11</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row>
    <row r="153" spans="1:51" x14ac:dyDescent="0.25">
      <c r="A153" t="s">
        <v>12</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row>
    <row r="154" spans="1:51" x14ac:dyDescent="0.25">
      <c r="A154" t="s">
        <v>13</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row>
    <row r="156" spans="1:51" x14ac:dyDescent="0.25">
      <c r="A156" t="s">
        <v>14</v>
      </c>
    </row>
    <row r="157" spans="1:51" x14ac:dyDescent="0.25">
      <c r="A157" t="s">
        <v>15</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row>
    <row r="158" spans="1:51" x14ac:dyDescent="0.25">
      <c r="A158" t="s">
        <v>16</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row>
    <row r="159" spans="1:51" x14ac:dyDescent="0.25">
      <c r="A159" t="s">
        <v>17</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row>
    <row r="160" spans="1:51" x14ac:dyDescent="0.25">
      <c r="A160" t="s">
        <v>18</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row>
    <row r="162" spans="1:47" x14ac:dyDescent="0.25">
      <c r="A162" t="s">
        <v>19</v>
      </c>
    </row>
    <row r="163" spans="1:47" x14ac:dyDescent="0.25">
      <c r="A163" t="s">
        <v>15</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row>
    <row r="164" spans="1:47" x14ac:dyDescent="0.25">
      <c r="A164" t="s">
        <v>16</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row>
    <row r="165" spans="1:47" x14ac:dyDescent="0.25">
      <c r="A165" t="s">
        <v>17</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c r="AM165">
        <v>0.92</v>
      </c>
      <c r="AN165">
        <v>1.18</v>
      </c>
      <c r="AO165">
        <v>0.41</v>
      </c>
      <c r="AP165">
        <v>1.04</v>
      </c>
      <c r="AQ165">
        <v>2.2000000000000002</v>
      </c>
      <c r="AR165">
        <v>0.82</v>
      </c>
      <c r="AS165">
        <v>1.63</v>
      </c>
      <c r="AT165">
        <v>1.42</v>
      </c>
      <c r="AU165">
        <v>2.44</v>
      </c>
    </row>
    <row r="166" spans="1:47" x14ac:dyDescent="0.25">
      <c r="A166" t="s">
        <v>18</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row>
    <row r="167" spans="1:47" x14ac:dyDescent="0.25">
      <c r="AF167">
        <v>0.93</v>
      </c>
    </row>
    <row r="168" spans="1:47" x14ac:dyDescent="0.25">
      <c r="A168" t="s">
        <v>20</v>
      </c>
    </row>
    <row r="169" spans="1:47" x14ac:dyDescent="0.25">
      <c r="A169" t="s">
        <v>15</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row>
    <row r="170" spans="1:47" x14ac:dyDescent="0.25">
      <c r="A170" t="s">
        <v>16</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row>
    <row r="171" spans="1:47" x14ac:dyDescent="0.25">
      <c r="A171" t="s">
        <v>17</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row>
    <row r="172" spans="1:47" x14ac:dyDescent="0.25">
      <c r="A172" t="s">
        <v>18</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row>
    <row r="175" spans="1:47" x14ac:dyDescent="0.25">
      <c r="A175" t="s">
        <v>5</v>
      </c>
    </row>
    <row r="176" spans="1:47" x14ac:dyDescent="0.25">
      <c r="A176" t="s">
        <v>6</v>
      </c>
    </row>
    <row r="177" spans="1:54" x14ac:dyDescent="0.25">
      <c r="A177" t="s">
        <v>27</v>
      </c>
    </row>
    <row r="178" spans="1:54" x14ac:dyDescent="0.25">
      <c r="A178" t="s">
        <v>8</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22</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c r="AW178" s="1"/>
      <c r="AX178" s="1"/>
      <c r="AY178" s="1"/>
    </row>
    <row r="179" spans="1:54" x14ac:dyDescent="0.25">
      <c r="A179" t="s">
        <v>9</v>
      </c>
    </row>
    <row r="180" spans="1:54" x14ac:dyDescent="0.25">
      <c r="A180" t="s">
        <v>10</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row>
    <row r="181" spans="1:54" x14ac:dyDescent="0.25">
      <c r="A181" t="s">
        <v>11</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BA181" s="26"/>
      <c r="BB181" s="26"/>
    </row>
    <row r="182" spans="1:54" x14ac:dyDescent="0.25">
      <c r="A182" t="s">
        <v>12</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row>
    <row r="183" spans="1:54" x14ac:dyDescent="0.25">
      <c r="A183" t="s">
        <v>13</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row>
    <row r="185" spans="1:54" x14ac:dyDescent="0.25">
      <c r="A185" t="s">
        <v>14</v>
      </c>
    </row>
    <row r="186" spans="1:54" x14ac:dyDescent="0.25">
      <c r="A186" t="s">
        <v>15</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row>
    <row r="187" spans="1:54" x14ac:dyDescent="0.25">
      <c r="A187" t="s">
        <v>16</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row>
    <row r="188" spans="1:54" x14ac:dyDescent="0.25">
      <c r="A188" t="s">
        <v>17</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row>
    <row r="189" spans="1:54" x14ac:dyDescent="0.25">
      <c r="A189" t="s">
        <v>18</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row>
    <row r="191" spans="1:54" x14ac:dyDescent="0.25">
      <c r="A191" t="s">
        <v>19</v>
      </c>
    </row>
    <row r="192" spans="1:54" x14ac:dyDescent="0.25">
      <c r="A192" t="s">
        <v>15</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row>
    <row r="193" spans="1:51" x14ac:dyDescent="0.25">
      <c r="A193" t="s">
        <v>16</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row>
    <row r="194" spans="1:51" x14ac:dyDescent="0.25">
      <c r="A194" t="s">
        <v>17</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row>
    <row r="195" spans="1:51" x14ac:dyDescent="0.25">
      <c r="A195" t="s">
        <v>18</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row>
    <row r="197" spans="1:51" x14ac:dyDescent="0.25">
      <c r="A197" t="s">
        <v>20</v>
      </c>
    </row>
    <row r="198" spans="1:51" x14ac:dyDescent="0.25">
      <c r="A198" t="s">
        <v>15</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row>
    <row r="199" spans="1:51" x14ac:dyDescent="0.25">
      <c r="A199" t="s">
        <v>16</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row>
    <row r="200" spans="1:51" x14ac:dyDescent="0.25">
      <c r="A200" t="s">
        <v>17</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row>
    <row r="201" spans="1:51" x14ac:dyDescent="0.25">
      <c r="A201" t="s">
        <v>18</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row>
    <row r="204" spans="1:51" x14ac:dyDescent="0.25">
      <c r="A204" t="s">
        <v>5</v>
      </c>
    </row>
    <row r="205" spans="1:51" x14ac:dyDescent="0.25">
      <c r="A205" t="s">
        <v>6</v>
      </c>
    </row>
    <row r="206" spans="1:51" x14ac:dyDescent="0.25">
      <c r="A206" t="s">
        <v>28</v>
      </c>
    </row>
    <row r="207" spans="1:51" x14ac:dyDescent="0.25">
      <c r="A207" t="s">
        <v>8</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22</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c r="AW207" s="1"/>
      <c r="AX207" s="1"/>
      <c r="AY207" s="1"/>
    </row>
    <row r="208" spans="1:51" x14ac:dyDescent="0.25">
      <c r="A208" t="s">
        <v>9</v>
      </c>
    </row>
    <row r="209" spans="1:47" x14ac:dyDescent="0.25">
      <c r="A209" t="s">
        <v>10</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row>
    <row r="210" spans="1:47" x14ac:dyDescent="0.25">
      <c r="A210" t="s">
        <v>11</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row>
    <row r="211" spans="1:47" x14ac:dyDescent="0.25">
      <c r="A211" t="s">
        <v>12</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row>
    <row r="212" spans="1:47" x14ac:dyDescent="0.25">
      <c r="A212" t="s">
        <v>13</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row>
    <row r="214" spans="1:47" x14ac:dyDescent="0.25">
      <c r="A214" t="s">
        <v>14</v>
      </c>
    </row>
    <row r="215" spans="1:47" x14ac:dyDescent="0.25">
      <c r="A215" t="s">
        <v>15</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row>
    <row r="216" spans="1:47" x14ac:dyDescent="0.25">
      <c r="A216" t="s">
        <v>16</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row>
    <row r="217" spans="1:47" x14ac:dyDescent="0.25">
      <c r="A217" t="s">
        <v>17</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row>
    <row r="218" spans="1:47" x14ac:dyDescent="0.25">
      <c r="A218" t="s">
        <v>18</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row>
    <row r="220" spans="1:47" x14ac:dyDescent="0.25">
      <c r="A220" t="s">
        <v>19</v>
      </c>
    </row>
    <row r="221" spans="1:47" x14ac:dyDescent="0.25">
      <c r="A221" t="s">
        <v>15</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row>
    <row r="222" spans="1:47" x14ac:dyDescent="0.25">
      <c r="A222" t="s">
        <v>16</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row>
    <row r="223" spans="1:47" x14ac:dyDescent="0.25">
      <c r="A223" t="s">
        <v>17</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row>
    <row r="224" spans="1:47" x14ac:dyDescent="0.25">
      <c r="A224" t="s">
        <v>18</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row>
    <row r="226" spans="1:51" x14ac:dyDescent="0.25">
      <c r="A226" t="s">
        <v>20</v>
      </c>
    </row>
    <row r="227" spans="1:51" x14ac:dyDescent="0.25">
      <c r="A227" t="s">
        <v>15</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row>
    <row r="228" spans="1:51" x14ac:dyDescent="0.25">
      <c r="A228" t="s">
        <v>16</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row>
    <row r="229" spans="1:51" x14ac:dyDescent="0.25">
      <c r="A229" t="s">
        <v>17</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row>
    <row r="230" spans="1:51" x14ac:dyDescent="0.25">
      <c r="A230" t="s">
        <v>18</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row>
    <row r="233" spans="1:51" x14ac:dyDescent="0.25">
      <c r="A233" t="s">
        <v>5</v>
      </c>
    </row>
    <row r="234" spans="1:51" x14ac:dyDescent="0.25">
      <c r="A234" t="s">
        <v>29</v>
      </c>
    </row>
    <row r="235" spans="1:51" x14ac:dyDescent="0.25">
      <c r="A235" t="s">
        <v>7</v>
      </c>
    </row>
    <row r="236" spans="1:51" x14ac:dyDescent="0.25">
      <c r="A236" t="s">
        <v>8</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22</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c r="AW236" s="1"/>
      <c r="AX236" s="1"/>
      <c r="AY236" s="1"/>
    </row>
    <row r="237" spans="1:51" x14ac:dyDescent="0.25">
      <c r="A237" t="s">
        <v>30</v>
      </c>
    </row>
    <row r="238" spans="1:51" x14ac:dyDescent="0.25">
      <c r="A238" t="s">
        <v>31</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row>
    <row r="239" spans="1:51" x14ac:dyDescent="0.25">
      <c r="A239" t="s">
        <v>32</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row>
    <row r="240" spans="1:51" x14ac:dyDescent="0.25">
      <c r="A240" t="s">
        <v>33</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row>
    <row r="241" spans="1:47" x14ac:dyDescent="0.25">
      <c r="A241" t="s">
        <v>34</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row>
    <row r="243" spans="1:47" x14ac:dyDescent="0.25">
      <c r="A243" t="s">
        <v>35</v>
      </c>
    </row>
    <row r="244" spans="1:47" x14ac:dyDescent="0.25">
      <c r="A244" t="s">
        <v>36</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row>
    <row r="245" spans="1:47" x14ac:dyDescent="0.25">
      <c r="A245" t="s">
        <v>37</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row>
    <row r="246" spans="1:47" x14ac:dyDescent="0.25">
      <c r="A246" t="s">
        <v>38</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row>
    <row r="247" spans="1:47" x14ac:dyDescent="0.25">
      <c r="A247" t="s">
        <v>39</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row>
    <row r="249" spans="1:47" x14ac:dyDescent="0.25">
      <c r="A249" t="s">
        <v>40</v>
      </c>
    </row>
    <row r="250" spans="1:47" x14ac:dyDescent="0.25">
      <c r="A250" t="s">
        <v>36</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row>
    <row r="251" spans="1:47" x14ac:dyDescent="0.25">
      <c r="A251" t="s">
        <v>37</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row>
    <row r="252" spans="1:47" x14ac:dyDescent="0.25">
      <c r="A252" t="s">
        <v>38</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row>
    <row r="253" spans="1:47" x14ac:dyDescent="0.25">
      <c r="A253" t="s">
        <v>39</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row>
    <row r="256" spans="1:47" x14ac:dyDescent="0.25">
      <c r="A256" t="s">
        <v>5</v>
      </c>
    </row>
    <row r="257" spans="1:51" x14ac:dyDescent="0.25">
      <c r="A257" t="s">
        <v>29</v>
      </c>
    </row>
    <row r="258" spans="1:51" x14ac:dyDescent="0.25">
      <c r="A258" t="s">
        <v>21</v>
      </c>
    </row>
    <row r="259" spans="1:51" x14ac:dyDescent="0.25">
      <c r="A259" t="s">
        <v>8</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22</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c r="AW259" s="1"/>
      <c r="AX259" s="1"/>
      <c r="AY259" s="1"/>
    </row>
    <row r="260" spans="1:51" x14ac:dyDescent="0.25">
      <c r="A260" t="s">
        <v>30</v>
      </c>
    </row>
    <row r="261" spans="1:51" x14ac:dyDescent="0.25">
      <c r="A261" t="s">
        <v>31</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row>
    <row r="262" spans="1:51" x14ac:dyDescent="0.25">
      <c r="A262" t="s">
        <v>32</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row>
    <row r="263" spans="1:51" x14ac:dyDescent="0.25">
      <c r="A263" t="s">
        <v>33</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row>
    <row r="264" spans="1:51" x14ac:dyDescent="0.25">
      <c r="A264" t="s">
        <v>34</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row>
    <row r="266" spans="1:51" x14ac:dyDescent="0.25">
      <c r="A266" t="s">
        <v>35</v>
      </c>
    </row>
    <row r="267" spans="1:51" x14ac:dyDescent="0.25">
      <c r="A267" t="s">
        <v>36</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row>
    <row r="268" spans="1:51" x14ac:dyDescent="0.25">
      <c r="A268" t="s">
        <v>37</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row>
    <row r="269" spans="1:51" x14ac:dyDescent="0.25">
      <c r="A269" t="s">
        <v>38</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row>
    <row r="270" spans="1:51" x14ac:dyDescent="0.25">
      <c r="A270" t="s">
        <v>39</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row>
    <row r="272" spans="1:51" x14ac:dyDescent="0.25">
      <c r="A272" t="s">
        <v>40</v>
      </c>
    </row>
    <row r="273" spans="1:51" x14ac:dyDescent="0.25">
      <c r="A273" t="s">
        <v>36</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row>
    <row r="274" spans="1:51" x14ac:dyDescent="0.25">
      <c r="A274" t="s">
        <v>37</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row>
    <row r="275" spans="1:51" x14ac:dyDescent="0.25">
      <c r="A275" t="s">
        <v>38</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row>
    <row r="276" spans="1:51" x14ac:dyDescent="0.25">
      <c r="A276" t="s">
        <v>39</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row>
    <row r="279" spans="1:51" x14ac:dyDescent="0.25">
      <c r="A279" t="s">
        <v>5</v>
      </c>
    </row>
    <row r="280" spans="1:51" x14ac:dyDescent="0.25">
      <c r="A280" t="s">
        <v>29</v>
      </c>
    </row>
    <row r="281" spans="1:51" x14ac:dyDescent="0.25">
      <c r="A281" t="s">
        <v>23</v>
      </c>
    </row>
    <row r="282" spans="1:51" x14ac:dyDescent="0.25">
      <c r="A282" t="s">
        <v>8</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22</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c r="AW282" s="1"/>
      <c r="AX282" s="1"/>
      <c r="AY282" s="1"/>
    </row>
    <row r="283" spans="1:51" x14ac:dyDescent="0.25">
      <c r="A283" t="s">
        <v>30</v>
      </c>
    </row>
    <row r="284" spans="1:51" x14ac:dyDescent="0.25">
      <c r="A284" t="s">
        <v>31</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row>
    <row r="285" spans="1:51" x14ac:dyDescent="0.25">
      <c r="A285" t="s">
        <v>32</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row>
    <row r="286" spans="1:51" x14ac:dyDescent="0.25">
      <c r="A286" t="s">
        <v>33</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row>
    <row r="287" spans="1:51" x14ac:dyDescent="0.25">
      <c r="A287" t="s">
        <v>34</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row>
    <row r="289" spans="1:47" x14ac:dyDescent="0.25">
      <c r="A289" t="s">
        <v>35</v>
      </c>
    </row>
    <row r="290" spans="1:47" x14ac:dyDescent="0.25">
      <c r="A290" t="s">
        <v>36</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row>
    <row r="291" spans="1:47" x14ac:dyDescent="0.25">
      <c r="A291" t="s">
        <v>37</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row>
    <row r="292" spans="1:47" x14ac:dyDescent="0.25">
      <c r="A292" t="s">
        <v>38</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row>
    <row r="293" spans="1:47" x14ac:dyDescent="0.25">
      <c r="A293" t="s">
        <v>39</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row>
    <row r="295" spans="1:47" x14ac:dyDescent="0.25">
      <c r="A295" t="s">
        <v>40</v>
      </c>
    </row>
    <row r="296" spans="1:47" x14ac:dyDescent="0.25">
      <c r="A296" t="s">
        <v>36</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row>
    <row r="297" spans="1:47" x14ac:dyDescent="0.25">
      <c r="A297" t="s">
        <v>37</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row>
    <row r="298" spans="1:47" x14ac:dyDescent="0.25">
      <c r="A298" t="s">
        <v>38</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row>
    <row r="299" spans="1:47" x14ac:dyDescent="0.25">
      <c r="A299" t="s">
        <v>39</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row>
    <row r="302" spans="1:47" x14ac:dyDescent="0.25">
      <c r="A302" t="s">
        <v>5</v>
      </c>
    </row>
    <row r="303" spans="1:47" x14ac:dyDescent="0.25">
      <c r="A303" t="s">
        <v>29</v>
      </c>
    </row>
    <row r="304" spans="1:47" x14ac:dyDescent="0.25">
      <c r="A304" t="s">
        <v>24</v>
      </c>
    </row>
    <row r="305" spans="1:51" x14ac:dyDescent="0.25">
      <c r="A305" t="s">
        <v>8</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22</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c r="AW305" s="1"/>
      <c r="AX305" s="1"/>
      <c r="AY305" s="1"/>
    </row>
    <row r="306" spans="1:51" x14ac:dyDescent="0.25">
      <c r="A306" t="s">
        <v>30</v>
      </c>
    </row>
    <row r="307" spans="1:51" x14ac:dyDescent="0.25">
      <c r="A307" t="s">
        <v>31</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row>
    <row r="308" spans="1:51" x14ac:dyDescent="0.25">
      <c r="A308" t="s">
        <v>32</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row>
    <row r="309" spans="1:51" x14ac:dyDescent="0.25">
      <c r="A309" t="s">
        <v>33</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row>
    <row r="310" spans="1:51" x14ac:dyDescent="0.25">
      <c r="A310" t="s">
        <v>34</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row>
    <row r="312" spans="1:51" x14ac:dyDescent="0.25">
      <c r="A312" t="s">
        <v>35</v>
      </c>
    </row>
    <row r="313" spans="1:51" x14ac:dyDescent="0.25">
      <c r="A313" t="s">
        <v>36</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row>
    <row r="314" spans="1:51" x14ac:dyDescent="0.25">
      <c r="A314" t="s">
        <v>37</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row>
    <row r="315" spans="1:51" x14ac:dyDescent="0.25">
      <c r="A315" t="s">
        <v>38</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row>
    <row r="316" spans="1:51" x14ac:dyDescent="0.25">
      <c r="A316" t="s">
        <v>39</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row>
    <row r="318" spans="1:51" x14ac:dyDescent="0.25">
      <c r="A318" t="s">
        <v>40</v>
      </c>
    </row>
    <row r="319" spans="1:51" x14ac:dyDescent="0.25">
      <c r="A319" t="s">
        <v>36</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row>
    <row r="320" spans="1:51" x14ac:dyDescent="0.25">
      <c r="A320" t="s">
        <v>37</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row>
    <row r="321" spans="1:51" x14ac:dyDescent="0.25">
      <c r="A321" t="s">
        <v>38</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row>
    <row r="322" spans="1:51" x14ac:dyDescent="0.25">
      <c r="A322" t="s">
        <v>39</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row>
    <row r="325" spans="1:51" x14ac:dyDescent="0.25">
      <c r="A325" t="s">
        <v>5</v>
      </c>
    </row>
    <row r="326" spans="1:51" x14ac:dyDescent="0.25">
      <c r="A326" t="s">
        <v>29</v>
      </c>
    </row>
    <row r="327" spans="1:51" x14ac:dyDescent="0.25">
      <c r="A327" t="s">
        <v>25</v>
      </c>
    </row>
    <row r="328" spans="1:51" x14ac:dyDescent="0.25">
      <c r="A328" t="s">
        <v>8</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22</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c r="AW328" s="1"/>
      <c r="AX328" s="1"/>
      <c r="AY328" s="1"/>
    </row>
    <row r="329" spans="1:51" x14ac:dyDescent="0.25">
      <c r="A329" t="s">
        <v>30</v>
      </c>
    </row>
    <row r="330" spans="1:51" x14ac:dyDescent="0.25">
      <c r="A330" t="s">
        <v>31</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row>
    <row r="331" spans="1:51" x14ac:dyDescent="0.25">
      <c r="A331" t="s">
        <v>32</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row>
    <row r="332" spans="1:51" x14ac:dyDescent="0.25">
      <c r="A332" t="s">
        <v>33</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row>
    <row r="333" spans="1:51" x14ac:dyDescent="0.25">
      <c r="A333" t="s">
        <v>34</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row>
    <row r="335" spans="1:51" x14ac:dyDescent="0.25">
      <c r="A335" t="s">
        <v>35</v>
      </c>
    </row>
    <row r="336" spans="1:51" x14ac:dyDescent="0.25">
      <c r="A336" t="s">
        <v>36</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row>
    <row r="337" spans="1:51" x14ac:dyDescent="0.25">
      <c r="A337" t="s">
        <v>37</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row>
    <row r="338" spans="1:51" x14ac:dyDescent="0.25">
      <c r="A338" t="s">
        <v>38</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row>
    <row r="339" spans="1:51" x14ac:dyDescent="0.25">
      <c r="A339" t="s">
        <v>39</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row>
    <row r="341" spans="1:51" x14ac:dyDescent="0.25">
      <c r="A341" t="s">
        <v>40</v>
      </c>
    </row>
    <row r="342" spans="1:51" x14ac:dyDescent="0.25">
      <c r="A342" t="s">
        <v>36</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row>
    <row r="343" spans="1:51" x14ac:dyDescent="0.25">
      <c r="A343" t="s">
        <v>37</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row>
    <row r="344" spans="1:51" x14ac:dyDescent="0.25">
      <c r="A344" t="s">
        <v>38</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row>
    <row r="345" spans="1:51" x14ac:dyDescent="0.25">
      <c r="A345" t="s">
        <v>39</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row>
    <row r="348" spans="1:51" x14ac:dyDescent="0.25">
      <c r="A348" t="s">
        <v>5</v>
      </c>
    </row>
    <row r="349" spans="1:51" x14ac:dyDescent="0.25">
      <c r="A349" t="s">
        <v>29</v>
      </c>
    </row>
    <row r="350" spans="1:51" x14ac:dyDescent="0.25">
      <c r="A350" t="s">
        <v>26</v>
      </c>
    </row>
    <row r="351" spans="1:51" x14ac:dyDescent="0.25">
      <c r="A351" t="s">
        <v>8</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22</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c r="AW351" s="1"/>
      <c r="AX351" s="1"/>
      <c r="AY351" s="1"/>
    </row>
    <row r="352" spans="1:51" x14ac:dyDescent="0.25">
      <c r="A352" t="s">
        <v>30</v>
      </c>
    </row>
    <row r="353" spans="1:47" x14ac:dyDescent="0.25">
      <c r="A353" t="s">
        <v>31</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row>
    <row r="354" spans="1:47" x14ac:dyDescent="0.25">
      <c r="A354" t="s">
        <v>32</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row>
    <row r="355" spans="1:47" x14ac:dyDescent="0.25">
      <c r="A355" t="s">
        <v>33</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row>
    <row r="356" spans="1:47" x14ac:dyDescent="0.25">
      <c r="A356" t="s">
        <v>34</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row>
    <row r="358" spans="1:47" x14ac:dyDescent="0.25">
      <c r="A358" t="s">
        <v>35</v>
      </c>
    </row>
    <row r="359" spans="1:47" x14ac:dyDescent="0.25">
      <c r="A359" t="s">
        <v>36</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row>
    <row r="360" spans="1:47" x14ac:dyDescent="0.25">
      <c r="A360" t="s">
        <v>37</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row>
    <row r="361" spans="1:47" x14ac:dyDescent="0.25">
      <c r="A361" t="s">
        <v>38</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row>
    <row r="362" spans="1:47" x14ac:dyDescent="0.25">
      <c r="A362" t="s">
        <v>39</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row>
    <row r="364" spans="1:47" x14ac:dyDescent="0.25">
      <c r="A364" t="s">
        <v>40</v>
      </c>
    </row>
    <row r="365" spans="1:47" x14ac:dyDescent="0.25">
      <c r="A365" t="s">
        <v>36</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row>
    <row r="366" spans="1:47" x14ac:dyDescent="0.25">
      <c r="A366" t="s">
        <v>37</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row>
    <row r="367" spans="1:47" x14ac:dyDescent="0.25">
      <c r="A367" t="s">
        <v>38</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row>
    <row r="368" spans="1:47" x14ac:dyDescent="0.25">
      <c r="A368" t="s">
        <v>39</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row>
    <row r="371" spans="1:51" x14ac:dyDescent="0.25">
      <c r="A371" t="s">
        <v>5</v>
      </c>
    </row>
    <row r="372" spans="1:51" x14ac:dyDescent="0.25">
      <c r="A372" t="s">
        <v>29</v>
      </c>
    </row>
    <row r="373" spans="1:51" x14ac:dyDescent="0.25">
      <c r="A373" t="s">
        <v>27</v>
      </c>
    </row>
    <row r="374" spans="1:51" x14ac:dyDescent="0.25">
      <c r="A374" t="s">
        <v>8</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22</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c r="AW374" s="1"/>
      <c r="AX374" s="1"/>
      <c r="AY374" s="1"/>
    </row>
    <row r="375" spans="1:51" x14ac:dyDescent="0.25">
      <c r="A375" t="s">
        <v>30</v>
      </c>
    </row>
    <row r="376" spans="1:51" x14ac:dyDescent="0.25">
      <c r="A376" t="s">
        <v>31</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row>
    <row r="377" spans="1:51" x14ac:dyDescent="0.25">
      <c r="A377" t="s">
        <v>32</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row>
    <row r="378" spans="1:51" x14ac:dyDescent="0.25">
      <c r="A378" t="s">
        <v>33</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row>
    <row r="379" spans="1:51" x14ac:dyDescent="0.25">
      <c r="A379" t="s">
        <v>34</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row>
    <row r="381" spans="1:51" x14ac:dyDescent="0.25">
      <c r="A381" t="s">
        <v>35</v>
      </c>
    </row>
    <row r="382" spans="1:51" x14ac:dyDescent="0.25">
      <c r="A382" t="s">
        <v>36</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row>
    <row r="383" spans="1:51" x14ac:dyDescent="0.25">
      <c r="A383" t="s">
        <v>37</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row>
    <row r="384" spans="1:51" x14ac:dyDescent="0.25">
      <c r="A384" t="s">
        <v>38</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row>
    <row r="385" spans="1:51" x14ac:dyDescent="0.25">
      <c r="A385" t="s">
        <v>39</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row>
    <row r="387" spans="1:51" x14ac:dyDescent="0.25">
      <c r="A387" t="s">
        <v>40</v>
      </c>
    </row>
    <row r="388" spans="1:51" x14ac:dyDescent="0.25">
      <c r="A388" t="s">
        <v>36</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row>
    <row r="389" spans="1:51" x14ac:dyDescent="0.25">
      <c r="A389" t="s">
        <v>37</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row>
    <row r="390" spans="1:51" x14ac:dyDescent="0.25">
      <c r="A390" t="s">
        <v>38</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row>
    <row r="391" spans="1:51" x14ac:dyDescent="0.25">
      <c r="A391" t="s">
        <v>39</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row>
    <row r="394" spans="1:51" x14ac:dyDescent="0.25">
      <c r="A394" t="s">
        <v>5</v>
      </c>
    </row>
    <row r="395" spans="1:51" x14ac:dyDescent="0.25">
      <c r="A395" t="s">
        <v>29</v>
      </c>
    </row>
    <row r="396" spans="1:51" x14ac:dyDescent="0.25">
      <c r="A396" t="s">
        <v>28</v>
      </c>
    </row>
    <row r="397" spans="1:51" x14ac:dyDescent="0.25">
      <c r="A397" t="s">
        <v>8</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22</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c r="AW397" s="1"/>
      <c r="AX397" s="1"/>
      <c r="AY397" s="1"/>
    </row>
    <row r="398" spans="1:51" x14ac:dyDescent="0.25">
      <c r="A398" t="s">
        <v>30</v>
      </c>
    </row>
    <row r="399" spans="1:51" x14ac:dyDescent="0.25">
      <c r="A399" t="s">
        <v>31</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row>
    <row r="400" spans="1:51" x14ac:dyDescent="0.25">
      <c r="A400" t="s">
        <v>32</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row>
    <row r="401" spans="1:47" x14ac:dyDescent="0.25">
      <c r="A401" t="s">
        <v>33</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row>
    <row r="402" spans="1:47" x14ac:dyDescent="0.25">
      <c r="A402" t="s">
        <v>34</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row>
    <row r="404" spans="1:47" x14ac:dyDescent="0.25">
      <c r="A404" t="s">
        <v>35</v>
      </c>
    </row>
    <row r="405" spans="1:47" x14ac:dyDescent="0.25">
      <c r="A405" t="s">
        <v>36</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row>
    <row r="406" spans="1:47" x14ac:dyDescent="0.25">
      <c r="A406" t="s">
        <v>37</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row>
    <row r="407" spans="1:47" x14ac:dyDescent="0.25">
      <c r="A407" t="s">
        <v>38</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row>
    <row r="408" spans="1:47" x14ac:dyDescent="0.25">
      <c r="A408" t="s">
        <v>39</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row>
    <row r="410" spans="1:47" x14ac:dyDescent="0.25">
      <c r="A410" t="s">
        <v>40</v>
      </c>
    </row>
    <row r="411" spans="1:47" x14ac:dyDescent="0.25">
      <c r="A411" t="s">
        <v>36</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row>
    <row r="412" spans="1:47" x14ac:dyDescent="0.25">
      <c r="A412" t="s">
        <v>37</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row>
    <row r="413" spans="1:47" x14ac:dyDescent="0.25">
      <c r="A413" t="s">
        <v>38</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row>
    <row r="414" spans="1:47" x14ac:dyDescent="0.25">
      <c r="A414" t="s">
        <v>39</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AE0EE-F8C3-4549-89A6-B7E84F13180B}">
  <ds:schemaRefs>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http://schemas.microsoft.com/office/2006/metadata/properties"/>
    <ds:schemaRef ds:uri="724c4985-e433-4d2c-9697-e180992b402a"/>
    <ds:schemaRef ds:uri="http://purl.org/dc/elements/1.1/"/>
    <ds:schemaRef ds:uri="8be3414b-2ef9-485f-84d6-269f1d6f703b"/>
    <ds:schemaRef ds:uri="http://www.w3.org/XML/1998/namespace"/>
    <ds:schemaRef ds:uri="http://purl.org/dc/dcmitype/"/>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2022-12-22T15:18:57Z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