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gxu1SBYNexkRu/tmwgqzUrYbc2j1ErgD9aszpG47uaTZcbyvHQPeD/O1dpfs6koxQ8d5Attb+IocyPeeMHbrlA==" workbookSaltValue="kdGczlEAyFXeDbh+0vVppg==" workbookSpinCount="100000" lockStructure="1"/>
  <bookViews>
    <workbookView showSheetTabs="0" xWindow="-108" yWindow="-108" windowWidth="19416" windowHeight="10416"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Conclusiones!$A$1:$N$37</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<sst xmlns="http://schemas.openxmlformats.org/spreadsheetml/2006/main" count="697" uniqueCount="88">
  <si>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</si>
  <si>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</si>
  <si>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</si>
  <si>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</si>
  <si>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</si>
  <si>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 Se incrementa la actividad promocional de aceite con respecto a mayo de 2021, movimiento que se produce en los tipos de aceite analizados que son aceite de oliva, virgen y virgen extra.
En mayo de 2022, el 7,2 % de los litros de aceite se distribuyen con promoción, en comparación con el 6,0 % de mayo de 2021. Esta cifra se convierte en la más alta de los últimos doce meses (junto con el dato de febrero de 2022).
• El aumento de la actividad promocional de aceite viene explicado tanto por las marcas de fabricante como por las propias de distribución, así como por cualquiera de los tres tipos de plataformas distribuidoras. Ahora bien, existen diferencias entre ellas.
En el caso de las marcas de fabricante, mantienen una proporción mayor de los litros con promoción, y su actividad promocional se acrecienta de un 19,2 % a un 22,5 %, mientras que las marcas propias de distribución lo hacen en una proporción menor ya que pasan del 1,2 % al actual 1,3 %.
Por su parte, todos los canales de distribución siguen la tendencia creciente del mercado. El discount es quién lo hace en mayor medida, ya que incrementa su actividad promocional de un 3,9 % a un 6,1 %. Asimismo, el supermercado y el hipermercado cierran en mayo de 2022 con una proporción de litros de aceite vendidos con promoción del 5,1 % y 14,3 % respectivamente, siendo hipermercado la plataforma distribuidora con mayor relación de litros de aceite distribuidos con promoción.
• De igual manera que el mercado, el aceite de oliva incrementa su actividad promocional de un 6,6 % a un 7,9 %. En este caso el impulso procede de las marcas de fabricante, ya que aumentan la proporción de litros vendidos con promoción de un 19,1 % a un 23,6 %. Por el contrario, las marcas propias de distribución reducen la proporción de litros vendidos con promoción de un 2,1 % a un 1,6 %, una contracción que no consigue frenar el crecimiento de la actividad promocional del segmento.
En cuanto a las plataformas de distribución, el incremento de la actividad promocional de aceite de oliva viene explicado por hiper y discount. El hipermercado, canal con mayor proporción de aceite de oliva vendido con promoción cierra en mayo de 2022 con una proporción del 14,8 % (vs 10,5 % de mayo de 2021). Por su parte, el discount también aumenta la actividad promocional de un 3,1 % a un 9,1 %. El supermercado es el único canal que reduce su proporción de litros vendidos con promoción pasando de un 6,3 % a un 5,5 %.
• El aceite de oliva virgen también aumenta su actividad promocional gracias al discount y a las marcas propias de la distribución. Pasa de distribuir el 6,5 % al 7,5 % de los litros con promoción, si bien, es la proporción más baja desde el mes de enero de 2022. 
En este caso concreto, es la marca propia de distribución la que impulsan a este tipo de aceite, ya que pasan de no tener casi actividad promocional, a destinar un 2,0 %. Por el contrario, las marcas de fabricante, aunque continúan destinando una importante cantidad de sus litros a promoción (29,2 %), la reducen a cierre de mayo de 2022 (vs 30,3 % de mayo de 2021).
En cuanto a las plataformas de distribución, el discount es el canal que impulsa a este crecimiento de la actividad promocional del aceite de oliva virgen como comentamos anteriormente, ya que aumenta la proporción de los litros vendidos con promoción de un 5,1 % a un 8,2 %. Por su parte, el supermercado, permanece con la misma proporción que en mayo de 2021 (5,4 %). Por el contrario, el hipermercado, aunque continúa siendo el canal con mayor proporción de los litros de aceite de oliva virgen vendidos con promoción (12,3 %), lo reduce con respecto a mayo de 2021 (17,0 %).
• El aceite de oliva virgen extra también aumenta su peso en promoción, efecto que se produce a través de todos los operadores del mercado, ya sean marcas propias de distribución, como de fabricantes, así como a todas las plataformas de distribución. 
Las marcas de fabricante destinan una mayor proporción de litros de aceite de oliva virgen extra a promoción (31,2 %) vs las marcas propias de la distribución (1,4 %). En este caso ambos operadores la aumentan con respecto a mayo de 2021, siendo la cuota de las marcas de fabricantes del 27,4 % y del 0,9 % para las propias de la distribución. 
A nivel de las diferentes plataformas de distribución, todas ellas explican el crecimiento de la actividad promocional del segmento de aceite de oliva virgen extra. Ahora bien, el mayor crecimiento se produce en discount, que pasa de distribuir el 6,4 % al 9,0 % de sus litros con promoción. El hipermercado continúa siendo el canal con mayor proporción de los litros vendidos con promoción (21,9 %), seguido del supermercado (9,8 %).</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</si>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</sst>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2">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0" fillId="0" borderId="0" xfId="0" applyAlignment="1">
      <alignment horizontal="left" vertical="center"/>
    </xf>
    <xf numFmtId="164" fontId="3" fillId="0" borderId="0" xfId="0" applyNumberFormat="1" applyFont="1"/>
    <xf numFmtId="0" fontId="14" fillId="0" borderId="11" xfId="0" applyFont="1" applyBorder="1" applyAlignment="1">
      <alignment vertical="top" wrapText="1"/>
    </xf>
    <xf numFmtId="0" fontId="14" fillId="0" borderId="12" xfId="0" applyFont="1" applyBorder="1" applyAlignment="1">
      <alignment vertical="top" wrapText="1"/>
    </xf>
    <xf numFmtId="0" fontId="14" fillId="0" borderId="13" xfId="0" applyFont="1" applyBorder="1" applyAlignment="1">
      <alignment vertical="top" wrapText="1"/>
    </xf>
    <xf numFmtId="0" fontId="14" fillId="0" borderId="14" xfId="0" applyFont="1" applyBorder="1" applyAlignment="1">
      <alignment vertical="top" wrapText="1"/>
    </xf>
    <xf numFmtId="0" fontId="14" fillId="0" borderId="0" xfId="0" applyFont="1" applyAlignment="1">
      <alignment vertical="top" wrapText="1"/>
    </xf>
    <xf numFmtId="0" fontId="14" fillId="0" borderId="15" xfId="0" applyFont="1" applyBorder="1" applyAlignment="1">
      <alignment vertical="top" wrapText="1"/>
    </xf>
    <xf numFmtId="0" fontId="14" fillId="0" borderId="16" xfId="0" applyFont="1" applyBorder="1" applyAlignment="1">
      <alignment vertical="top" wrapText="1"/>
    </xf>
    <xf numFmtId="0" fontId="14" fillId="0" borderId="17" xfId="0" applyFont="1" applyBorder="1" applyAlignment="1">
      <alignment vertical="top" wrapText="1"/>
    </xf>
    <xf numFmtId="0" fontId="14" fillId="0" borderId="18" xfId="0" applyFont="1" applyBorder="1" applyAlignment="1">
      <alignmen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graficos'!$D$11:$P$11</c:f>
              <c:numCache>
                <c:formatCode>0.0%</c:formatCode>
                <c:ptCount val="13"/>
                <c:pt idx="0">
                  <c:v>0.80814531006101897</c:v>
                </c:pt>
                <c:pt idx="1">
                  <c:v>0.83389926428975669</c:v>
                </c:pt>
                <c:pt idx="2">
                  <c:v>0.80672632794457277</c:v>
                </c:pt>
                <c:pt idx="3">
                  <c:v>0.80419483924382507</c:v>
                </c:pt>
                <c:pt idx="4">
                  <c:v>0.7942528735632185</c:v>
                </c:pt>
                <c:pt idx="5">
                  <c:v>0.80130470236477302</c:v>
                </c:pt>
                <c:pt idx="6">
                  <c:v>0.81346232456737977</c:v>
                </c:pt>
                <c:pt idx="7">
                  <c:v>0.82606339745326474</c:v>
                </c:pt>
                <c:pt idx="8">
                  <c:v>0.78455400398974062</c:v>
                </c:pt>
                <c:pt idx="9">
                  <c:v>0.76312056737588652</c:v>
                </c:pt>
                <c:pt idx="10">
                  <c:v>0.83183673469387753</c:v>
                </c:pt>
                <c:pt idx="11">
                  <c:v>0.8263105270675617</c:v>
                </c:pt>
                <c:pt idx="12">
                  <c:v>0.77471264367816084</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graficos'!$D$12:$P$12</c:f>
              <c:numCache>
                <c:formatCode>0.0%</c:formatCode>
                <c:ptCount val="13"/>
                <c:pt idx="0">
                  <c:v>0.19185468993898111</c:v>
                </c:pt>
                <c:pt idx="1">
                  <c:v>0.16610073571024336</c:v>
                </c:pt>
                <c:pt idx="2">
                  <c:v>0.19327367205542725</c:v>
                </c:pt>
                <c:pt idx="3">
                  <c:v>0.19580516075617496</c:v>
                </c:pt>
                <c:pt idx="4">
                  <c:v>0.20574712643678164</c:v>
                </c:pt>
                <c:pt idx="5">
                  <c:v>0.19869529763522695</c:v>
                </c:pt>
                <c:pt idx="6">
                  <c:v>0.18653767543262023</c:v>
                </c:pt>
                <c:pt idx="7">
                  <c:v>0.17393660254673532</c:v>
                </c:pt>
                <c:pt idx="8">
                  <c:v>0.21544599601025929</c:v>
                </c:pt>
                <c:pt idx="9">
                  <c:v>0.23687943262411346</c:v>
                </c:pt>
                <c:pt idx="10">
                  <c:v>0.16816326530612244</c:v>
                </c:pt>
                <c:pt idx="11">
                  <c:v>0.17368947293243822</c:v>
                </c:pt>
                <c:pt idx="12">
                  <c:v>0.22528735632183908</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86358120"/>
        <c:axId val="386356944"/>
      </c:barChart>
      <c:dateAx>
        <c:axId val="386358120"/>
        <c:scaling>
          <c:orientation val="minMax"/>
        </c:scaling>
        <c:delete val="0"/>
        <c:axPos val="b"/>
        <c:numFmt formatCode="[$-C0A]mmmm\-yy;@" sourceLinked="1"/>
        <c:majorTickMark val="out"/>
        <c:minorTickMark val="none"/>
        <c:tickLblPos val="nextTo"/>
        <c:txPr>
          <a:bodyPr/>
          <a:lstStyle/>
          <a:p>
            <a:pPr>
              <a:defRPr sz="750"/>
            </a:pPr>
            <a:endParaRPr lang="es-ES"/>
          </a:p>
        </c:txPr>
        <c:crossAx val="386356944"/>
        <c:crosses val="autoZero"/>
        <c:auto val="1"/>
        <c:lblOffset val="100"/>
        <c:baseTimeUnit val="months"/>
      </c:dateAx>
      <c:valAx>
        <c:axId val="386356944"/>
        <c:scaling>
          <c:orientation val="minMax"/>
          <c:max val="1"/>
          <c:min val="0"/>
        </c:scaling>
        <c:delete val="1"/>
        <c:axPos val="l"/>
        <c:numFmt formatCode="0.0%" sourceLinked="1"/>
        <c:majorTickMark val="out"/>
        <c:minorTickMark val="none"/>
        <c:tickLblPos val="nextTo"/>
        <c:crossAx val="38635812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graficos'!$D$78:$P$78</c:f>
              <c:numCache>
                <c:formatCode>0.0%</c:formatCode>
                <c:ptCount val="13"/>
                <c:pt idx="0">
                  <c:v>0.7263311451495259</c:v>
                </c:pt>
                <c:pt idx="1">
                  <c:v>0.75</c:v>
                </c:pt>
                <c:pt idx="2">
                  <c:v>0.69131543422828867</c:v>
                </c:pt>
                <c:pt idx="3">
                  <c:v>0.7101801544180727</c:v>
                </c:pt>
                <c:pt idx="4">
                  <c:v>0.68735859728506787</c:v>
                </c:pt>
                <c:pt idx="5">
                  <c:v>0.72140601400521764</c:v>
                </c:pt>
                <c:pt idx="6">
                  <c:v>0.68916774844944473</c:v>
                </c:pt>
                <c:pt idx="7">
                  <c:v>0.72169746748802188</c:v>
                </c:pt>
                <c:pt idx="8">
                  <c:v>0.71454138702460845</c:v>
                </c:pt>
                <c:pt idx="9">
                  <c:v>0.70304170586390724</c:v>
                </c:pt>
                <c:pt idx="10">
                  <c:v>0.73582645727974449</c:v>
                </c:pt>
                <c:pt idx="11">
                  <c:v>0.70384047267355976</c:v>
                </c:pt>
                <c:pt idx="12">
                  <c:v>0.68834389639019011</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graficos'!$D$79:$P$79</c:f>
              <c:numCache>
                <c:formatCode>0.0%</c:formatCode>
                <c:ptCount val="13"/>
                <c:pt idx="0">
                  <c:v>0.27366885485047415</c:v>
                </c:pt>
                <c:pt idx="1">
                  <c:v>0.25</c:v>
                </c:pt>
                <c:pt idx="2">
                  <c:v>0.30868456577171138</c:v>
                </c:pt>
                <c:pt idx="3">
                  <c:v>0.28981984558192736</c:v>
                </c:pt>
                <c:pt idx="4">
                  <c:v>0.31264140271493213</c:v>
                </c:pt>
                <c:pt idx="5">
                  <c:v>0.27859398599478236</c:v>
                </c:pt>
                <c:pt idx="6">
                  <c:v>0.31083225155055533</c:v>
                </c:pt>
                <c:pt idx="7">
                  <c:v>0.27830253251197806</c:v>
                </c:pt>
                <c:pt idx="8">
                  <c:v>0.28545861297539155</c:v>
                </c:pt>
                <c:pt idx="9">
                  <c:v>0.29695829413609282</c:v>
                </c:pt>
                <c:pt idx="10">
                  <c:v>0.26417354272025556</c:v>
                </c:pt>
                <c:pt idx="11">
                  <c:v>0.29615952732644019</c:v>
                </c:pt>
                <c:pt idx="12">
                  <c:v>0.31165610360980989</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86354592"/>
        <c:axId val="386354984"/>
      </c:barChart>
      <c:dateAx>
        <c:axId val="386354592"/>
        <c:scaling>
          <c:orientation val="minMax"/>
        </c:scaling>
        <c:delete val="0"/>
        <c:axPos val="b"/>
        <c:numFmt formatCode="[$-C0A]mmmm\-yy;@" sourceLinked="1"/>
        <c:majorTickMark val="out"/>
        <c:minorTickMark val="none"/>
        <c:tickLblPos val="nextTo"/>
        <c:txPr>
          <a:bodyPr/>
          <a:lstStyle/>
          <a:p>
            <a:pPr>
              <a:defRPr sz="750"/>
            </a:pPr>
            <a:endParaRPr lang="es-ES"/>
          </a:p>
        </c:txPr>
        <c:crossAx val="386354984"/>
        <c:crosses val="autoZero"/>
        <c:auto val="1"/>
        <c:lblOffset val="100"/>
        <c:baseTimeUnit val="months"/>
      </c:dateAx>
      <c:valAx>
        <c:axId val="386354984"/>
        <c:scaling>
          <c:orientation val="minMax"/>
          <c:max val="1"/>
          <c:min val="0"/>
        </c:scaling>
        <c:delete val="1"/>
        <c:axPos val="l"/>
        <c:numFmt formatCode="0.0%" sourceLinked="1"/>
        <c:majorTickMark val="out"/>
        <c:minorTickMark val="none"/>
        <c:tickLblPos val="nextTo"/>
        <c:crossAx val="3863545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graficos'!$D$73:$P$73</c:f>
              <c:numCache>
                <c:formatCode>0.0%</c:formatCode>
                <c:ptCount val="13"/>
                <c:pt idx="0">
                  <c:v>0.87790185130766962</c:v>
                </c:pt>
                <c:pt idx="1">
                  <c:v>0.89365012020930568</c:v>
                </c:pt>
                <c:pt idx="2">
                  <c:v>0.89398938459331523</c:v>
                </c:pt>
                <c:pt idx="3">
                  <c:v>0.88697508896797161</c:v>
                </c:pt>
                <c:pt idx="4">
                  <c:v>0.87534747622531095</c:v>
                </c:pt>
                <c:pt idx="5">
                  <c:v>0.87929600886917969</c:v>
                </c:pt>
                <c:pt idx="6">
                  <c:v>0.87449173217674159</c:v>
                </c:pt>
                <c:pt idx="7">
                  <c:v>0.88569424964936883</c:v>
                </c:pt>
                <c:pt idx="8">
                  <c:v>0.88482346241457865</c:v>
                </c:pt>
                <c:pt idx="9">
                  <c:v>0.85506601394451864</c:v>
                </c:pt>
                <c:pt idx="10">
                  <c:v>0.87420951333516628</c:v>
                </c:pt>
                <c:pt idx="11">
                  <c:v>0.88366578323336598</c:v>
                </c:pt>
                <c:pt idx="12">
                  <c:v>0.87085069211127542</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graficos'!$D$74:$P$74</c:f>
              <c:numCache>
                <c:formatCode>0.0%</c:formatCode>
                <c:ptCount val="13"/>
                <c:pt idx="0">
                  <c:v>0.12209814869233029</c:v>
                </c:pt>
                <c:pt idx="1">
                  <c:v>0.10634987979069439</c:v>
                </c:pt>
                <c:pt idx="2">
                  <c:v>0.10601061540668484</c:v>
                </c:pt>
                <c:pt idx="3">
                  <c:v>0.11302491103202847</c:v>
                </c:pt>
                <c:pt idx="4">
                  <c:v>0.12465252377468911</c:v>
                </c:pt>
                <c:pt idx="5">
                  <c:v>0.12070399113082042</c:v>
                </c:pt>
                <c:pt idx="6">
                  <c:v>0.12550826782325833</c:v>
                </c:pt>
                <c:pt idx="7">
                  <c:v>0.11430575035063115</c:v>
                </c:pt>
                <c:pt idx="8">
                  <c:v>0.11517653758542142</c:v>
                </c:pt>
                <c:pt idx="9">
                  <c:v>0.14493398605548138</c:v>
                </c:pt>
                <c:pt idx="10">
                  <c:v>0.12579048666483364</c:v>
                </c:pt>
                <c:pt idx="11">
                  <c:v>0.11633421676663412</c:v>
                </c:pt>
                <c:pt idx="12">
                  <c:v>0.12914930788872464</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86355768"/>
        <c:axId val="389075544"/>
      </c:barChart>
      <c:dateAx>
        <c:axId val="386355768"/>
        <c:scaling>
          <c:orientation val="minMax"/>
        </c:scaling>
        <c:delete val="0"/>
        <c:axPos val="b"/>
        <c:numFmt formatCode="[$-C0A]mmmm\-yy;@" sourceLinked="1"/>
        <c:majorTickMark val="out"/>
        <c:minorTickMark val="none"/>
        <c:tickLblPos val="nextTo"/>
        <c:txPr>
          <a:bodyPr/>
          <a:lstStyle/>
          <a:p>
            <a:pPr>
              <a:defRPr sz="900"/>
            </a:pPr>
            <a:endParaRPr lang="es-ES"/>
          </a:p>
        </c:txPr>
        <c:crossAx val="389075544"/>
        <c:crosses val="autoZero"/>
        <c:auto val="1"/>
        <c:lblOffset val="100"/>
        <c:baseTimeUnit val="months"/>
      </c:dateAx>
      <c:valAx>
        <c:axId val="389075544"/>
        <c:scaling>
          <c:orientation val="minMax"/>
          <c:max val="1"/>
          <c:min val="0"/>
        </c:scaling>
        <c:delete val="1"/>
        <c:axPos val="l"/>
        <c:numFmt formatCode="0.0%" sourceLinked="1"/>
        <c:majorTickMark val="out"/>
        <c:minorTickMark val="none"/>
        <c:tickLblPos val="nextTo"/>
        <c:crossAx val="3863557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graficos'!$D$83:$P$83</c:f>
              <c:numCache>
                <c:formatCode>0.0%</c:formatCode>
                <c:ptCount val="13"/>
                <c:pt idx="0">
                  <c:v>0.90350477924442418</c:v>
                </c:pt>
                <c:pt idx="1">
                  <c:v>0.91863778854374478</c:v>
                </c:pt>
                <c:pt idx="2">
                  <c:v>0.93496047704895302</c:v>
                </c:pt>
                <c:pt idx="3">
                  <c:v>0.92989547038327525</c:v>
                </c:pt>
                <c:pt idx="4">
                  <c:v>0.91789866513563945</c:v>
                </c:pt>
                <c:pt idx="5">
                  <c:v>0.91939981410171279</c:v>
                </c:pt>
                <c:pt idx="6">
                  <c:v>0.89714977144393648</c:v>
                </c:pt>
                <c:pt idx="7">
                  <c:v>0.9286723163841808</c:v>
                </c:pt>
                <c:pt idx="8">
                  <c:v>0.92134053455200104</c:v>
                </c:pt>
                <c:pt idx="9">
                  <c:v>0.90209084354722413</c:v>
                </c:pt>
                <c:pt idx="10">
                  <c:v>0.89173632999862951</c:v>
                </c:pt>
                <c:pt idx="11">
                  <c:v>0.92450295540032235</c:v>
                </c:pt>
                <c:pt idx="12">
                  <c:v>0.90231463318948613</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graficos'!$D$84:$P$84</c:f>
              <c:numCache>
                <c:formatCode>0.0%</c:formatCode>
                <c:ptCount val="13"/>
                <c:pt idx="0">
                  <c:v>9.6495220755575789E-2</c:v>
                </c:pt>
                <c:pt idx="1">
                  <c:v>8.1362211456255357E-2</c:v>
                </c:pt>
                <c:pt idx="2">
                  <c:v>6.5039522951047021E-2</c:v>
                </c:pt>
                <c:pt idx="3">
                  <c:v>7.0104529616724739E-2</c:v>
                </c:pt>
                <c:pt idx="4">
                  <c:v>8.2101334864360553E-2</c:v>
                </c:pt>
                <c:pt idx="5">
                  <c:v>8.0600185898287074E-2</c:v>
                </c:pt>
                <c:pt idx="6">
                  <c:v>0.10285022855606345</c:v>
                </c:pt>
                <c:pt idx="7">
                  <c:v>7.1327683615819204E-2</c:v>
                </c:pt>
                <c:pt idx="8">
                  <c:v>7.8659465447998886E-2</c:v>
                </c:pt>
                <c:pt idx="9">
                  <c:v>9.7909156452775759E-2</c:v>
                </c:pt>
                <c:pt idx="10">
                  <c:v>0.10826367000137044</c:v>
                </c:pt>
                <c:pt idx="11">
                  <c:v>7.5497044599677599E-2</c:v>
                </c:pt>
                <c:pt idx="12">
                  <c:v>9.7685366810513929E-2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89072408"/>
        <c:axId val="389073192"/>
      </c:barChart>
      <c:dateAx>
        <c:axId val="389072408"/>
        <c:scaling>
          <c:orientation val="minMax"/>
        </c:scaling>
        <c:delete val="0"/>
        <c:axPos val="b"/>
        <c:numFmt formatCode="[$-C0A]mmmm\-yy;@" sourceLinked="1"/>
        <c:majorTickMark val="out"/>
        <c:minorTickMark val="none"/>
        <c:tickLblPos val="nextTo"/>
        <c:txPr>
          <a:bodyPr/>
          <a:lstStyle/>
          <a:p>
            <a:pPr>
              <a:defRPr sz="750"/>
            </a:pPr>
            <a:endParaRPr lang="es-ES"/>
          </a:p>
        </c:txPr>
        <c:crossAx val="389073192"/>
        <c:crosses val="autoZero"/>
        <c:auto val="1"/>
        <c:lblOffset val="100"/>
        <c:baseTimeUnit val="months"/>
      </c:dateAx>
      <c:valAx>
        <c:axId val="389073192"/>
        <c:scaling>
          <c:orientation val="minMax"/>
          <c:max val="1"/>
          <c:min val="0"/>
        </c:scaling>
        <c:delete val="1"/>
        <c:axPos val="l"/>
        <c:numFmt formatCode="0.0%" sourceLinked="1"/>
        <c:majorTickMark val="out"/>
        <c:minorTickMark val="none"/>
        <c:tickLblPos val="nextTo"/>
        <c:crossAx val="3890724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graficos'!$D$34:$P$34</c:f>
              <c:numCache>
                <c:formatCode>0.0%</c:formatCode>
                <c:ptCount val="13"/>
                <c:pt idx="0">
                  <c:v>0.72272462077012833</c:v>
                </c:pt>
                <c:pt idx="1">
                  <c:v>0.75268384326355331</c:v>
                </c:pt>
                <c:pt idx="2">
                  <c:v>0.68609665427509292</c:v>
                </c:pt>
                <c:pt idx="3">
                  <c:v>0.68747340048233785</c:v>
                </c:pt>
                <c:pt idx="4">
                  <c:v>0.68378029542521146</c:v>
                </c:pt>
                <c:pt idx="5">
                  <c:v>0.72695035460992907</c:v>
                </c:pt>
                <c:pt idx="6">
                  <c:v>0.69555811941159496</c:v>
                </c:pt>
                <c:pt idx="7">
                  <c:v>0.74597051935528302</c:v>
                </c:pt>
                <c:pt idx="8">
                  <c:v>0.69354604786076868</c:v>
                </c:pt>
                <c:pt idx="9">
                  <c:v>0.70401437986818449</c:v>
                </c:pt>
                <c:pt idx="10">
                  <c:v>0.72803460394701269</c:v>
                </c:pt>
                <c:pt idx="11">
                  <c:v>0.69531362653208373</c:v>
                </c:pt>
                <c:pt idx="12">
                  <c:v>0.69124551228942288</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graficos'!$D$35:$P$35</c:f>
              <c:numCache>
                <c:formatCode>0.0%</c:formatCode>
                <c:ptCount val="13"/>
                <c:pt idx="0">
                  <c:v>0.27727537922987167</c:v>
                </c:pt>
                <c:pt idx="1">
                  <c:v>0.24731615673644655</c:v>
                </c:pt>
                <c:pt idx="2">
                  <c:v>0.31390334572490708</c:v>
                </c:pt>
                <c:pt idx="3">
                  <c:v>0.31252659951766204</c:v>
                </c:pt>
                <c:pt idx="4">
                  <c:v>0.31621970457478848</c:v>
                </c:pt>
                <c:pt idx="5">
                  <c:v>0.27304964539007093</c:v>
                </c:pt>
                <c:pt idx="6">
                  <c:v>0.30444188058840493</c:v>
                </c:pt>
                <c:pt idx="7">
                  <c:v>0.25402948064471692</c:v>
                </c:pt>
                <c:pt idx="8">
                  <c:v>0.30645395213923132</c:v>
                </c:pt>
                <c:pt idx="9">
                  <c:v>0.29598562013181545</c:v>
                </c:pt>
                <c:pt idx="10">
                  <c:v>0.27196539605298731</c:v>
                </c:pt>
                <c:pt idx="11">
                  <c:v>0.30468637346791638</c:v>
                </c:pt>
                <c:pt idx="12">
                  <c:v>0.30875448771057717</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89077112"/>
        <c:axId val="389070056"/>
      </c:barChart>
      <c:dateAx>
        <c:axId val="389077112"/>
        <c:scaling>
          <c:orientation val="minMax"/>
        </c:scaling>
        <c:delete val="0"/>
        <c:axPos val="b"/>
        <c:numFmt formatCode="[$-C0A]mmmm\-yy;@" sourceLinked="1"/>
        <c:majorTickMark val="out"/>
        <c:minorTickMark val="none"/>
        <c:tickLblPos val="nextTo"/>
        <c:txPr>
          <a:bodyPr/>
          <a:lstStyle/>
          <a:p>
            <a:pPr>
              <a:defRPr sz="750"/>
            </a:pPr>
            <a:endParaRPr lang="es-ES"/>
          </a:p>
        </c:txPr>
        <c:crossAx val="389070056"/>
        <c:crosses val="autoZero"/>
        <c:auto val="1"/>
        <c:lblOffset val="100"/>
        <c:baseTimeUnit val="months"/>
      </c:dateAx>
      <c:valAx>
        <c:axId val="389070056"/>
        <c:scaling>
          <c:orientation val="minMax"/>
          <c:max val="1"/>
          <c:min val="0"/>
        </c:scaling>
        <c:delete val="1"/>
        <c:axPos val="l"/>
        <c:numFmt formatCode="0.0%" sourceLinked="1"/>
        <c:majorTickMark val="out"/>
        <c:minorTickMark val="none"/>
        <c:tickLblPos val="nextTo"/>
        <c:crossAx val="38907711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graficos'!$D$29:$P$29</c:f>
              <c:numCache>
                <c:formatCode>0.0%</c:formatCode>
                <c:ptCount val="13"/>
                <c:pt idx="0">
                  <c:v>0.89116833988069255</c:v>
                </c:pt>
                <c:pt idx="1">
                  <c:v>0.90968197879858659</c:v>
                </c:pt>
                <c:pt idx="2">
                  <c:v>0.90389536536821147</c:v>
                </c:pt>
                <c:pt idx="3">
                  <c:v>0.88973706530958441</c:v>
                </c:pt>
                <c:pt idx="4">
                  <c:v>0.89260487242323772</c:v>
                </c:pt>
                <c:pt idx="5">
                  <c:v>0.89593562465902898</c:v>
                </c:pt>
                <c:pt idx="6">
                  <c:v>0.89296468655899253</c:v>
                </c:pt>
                <c:pt idx="7">
                  <c:v>0.9095098449937159</c:v>
                </c:pt>
                <c:pt idx="8">
                  <c:v>0.88843930635838142</c:v>
                </c:pt>
                <c:pt idx="9">
                  <c:v>0.86937399208327226</c:v>
                </c:pt>
                <c:pt idx="10">
                  <c:v>0.88400387114613577</c:v>
                </c:pt>
                <c:pt idx="11">
                  <c:v>0.8897812240376628</c:v>
                </c:pt>
                <c:pt idx="12">
                  <c:v>0.88150831991411704</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graficos'!$D$30:$P$30</c:f>
              <c:numCache>
                <c:formatCode>0.0%</c:formatCode>
                <c:ptCount val="13"/>
                <c:pt idx="0">
                  <c:v>0.10883166011930744</c:v>
                </c:pt>
                <c:pt idx="1">
                  <c:v>9.0318021201413426E-2</c:v>
                </c:pt>
                <c:pt idx="2">
                  <c:v>9.6104634631788449E-2</c:v>
                </c:pt>
                <c:pt idx="3">
                  <c:v>0.11026293469041561</c:v>
                </c:pt>
                <c:pt idx="4">
                  <c:v>0.10739512757676228</c:v>
                </c:pt>
                <c:pt idx="5">
                  <c:v>0.1040643753409711</c:v>
                </c:pt>
                <c:pt idx="6">
                  <c:v>0.10703531344100739</c:v>
                </c:pt>
                <c:pt idx="7">
                  <c:v>9.0490155006284045E-2</c:v>
                </c:pt>
                <c:pt idx="8">
                  <c:v>0.11156069364161848</c:v>
                </c:pt>
                <c:pt idx="9">
                  <c:v>0.13062600791672777</c:v>
                </c:pt>
                <c:pt idx="10">
                  <c:v>0.11599612885386425</c:v>
                </c:pt>
                <c:pt idx="11">
                  <c:v>0.1102187759623373</c:v>
                </c:pt>
                <c:pt idx="12">
                  <c:v>0.118491680085883</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89077504"/>
        <c:axId val="389071232"/>
      </c:barChart>
      <c:dateAx>
        <c:axId val="389077504"/>
        <c:scaling>
          <c:orientation val="minMax"/>
        </c:scaling>
        <c:delete val="0"/>
        <c:axPos val="b"/>
        <c:numFmt formatCode="[$-C0A]mmmm\-yy;@" sourceLinked="1"/>
        <c:majorTickMark val="out"/>
        <c:minorTickMark val="none"/>
        <c:tickLblPos val="nextTo"/>
        <c:txPr>
          <a:bodyPr/>
          <a:lstStyle/>
          <a:p>
            <a:pPr>
              <a:defRPr sz="900"/>
            </a:pPr>
            <a:endParaRPr lang="es-ES"/>
          </a:p>
        </c:txPr>
        <c:crossAx val="389071232"/>
        <c:crosses val="autoZero"/>
        <c:auto val="1"/>
        <c:lblOffset val="100"/>
        <c:baseTimeUnit val="months"/>
      </c:dateAx>
      <c:valAx>
        <c:axId val="389071232"/>
        <c:scaling>
          <c:orientation val="minMax"/>
          <c:max val="1"/>
          <c:min val="0"/>
        </c:scaling>
        <c:delete val="1"/>
        <c:axPos val="l"/>
        <c:numFmt formatCode="0.0%" sourceLinked="1"/>
        <c:majorTickMark val="out"/>
        <c:minorTickMark val="none"/>
        <c:tickLblPos val="nextTo"/>
        <c:crossAx val="3890775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graficos'!$D$39:$P$39</c:f>
              <c:numCache>
                <c:formatCode>0.0%</c:formatCode>
                <c:ptCount val="13"/>
                <c:pt idx="0">
                  <c:v>0.80044477390659752</c:v>
                </c:pt>
                <c:pt idx="1">
                  <c:v>0.82722513089005234</c:v>
                </c:pt>
                <c:pt idx="2">
                  <c:v>0.79350669333743662</c:v>
                </c:pt>
                <c:pt idx="3">
                  <c:v>0.76268823201338543</c:v>
                </c:pt>
                <c:pt idx="4">
                  <c:v>0.76233389338628377</c:v>
                </c:pt>
                <c:pt idx="5">
                  <c:v>0.78099406947190053</c:v>
                </c:pt>
                <c:pt idx="6">
                  <c:v>0.81946670552236645</c:v>
                </c:pt>
                <c:pt idx="7">
                  <c:v>0.79988597491448121</c:v>
                </c:pt>
                <c:pt idx="8">
                  <c:v>0.79180887372013653</c:v>
                </c:pt>
                <c:pt idx="9">
                  <c:v>0.75652579241765072</c:v>
                </c:pt>
                <c:pt idx="10">
                  <c:v>0.80258249641319934</c:v>
                </c:pt>
                <c:pt idx="11">
                  <c:v>0.79302359241568965</c:v>
                </c:pt>
                <c:pt idx="12">
                  <c:v>0.79767875053732618</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graficos'!$D$40:$P$40</c:f>
              <c:numCache>
                <c:formatCode>0.0%</c:formatCode>
                <c:ptCount val="13"/>
                <c:pt idx="0">
                  <c:v>0.19955522609340254</c:v>
                </c:pt>
                <c:pt idx="1">
                  <c:v>0.17277486910994766</c:v>
                </c:pt>
                <c:pt idx="2">
                  <c:v>0.20649330666256349</c:v>
                </c:pt>
                <c:pt idx="3">
                  <c:v>0.2373117679866146</c:v>
                </c:pt>
                <c:pt idx="4">
                  <c:v>0.2376661066137162</c:v>
                </c:pt>
                <c:pt idx="5">
                  <c:v>0.21900593052809939</c:v>
                </c:pt>
                <c:pt idx="6">
                  <c:v>0.18053329447763372</c:v>
                </c:pt>
                <c:pt idx="7">
                  <c:v>0.20011402508551882</c:v>
                </c:pt>
                <c:pt idx="8">
                  <c:v>0.20819112627986347</c:v>
                </c:pt>
                <c:pt idx="9">
                  <c:v>0.24347420758234928</c:v>
                </c:pt>
                <c:pt idx="10">
                  <c:v>0.19741750358680057</c:v>
                </c:pt>
                <c:pt idx="11">
                  <c:v>0.20697640758431032</c:v>
                </c:pt>
                <c:pt idx="12">
                  <c:v>0.20232124946267371</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89072016"/>
        <c:axId val="389073584"/>
      </c:barChart>
      <c:dateAx>
        <c:axId val="389072016"/>
        <c:scaling>
          <c:orientation val="minMax"/>
        </c:scaling>
        <c:delete val="0"/>
        <c:axPos val="b"/>
        <c:numFmt formatCode="[$-C0A]mmmm\-yy;@" sourceLinked="1"/>
        <c:majorTickMark val="out"/>
        <c:minorTickMark val="none"/>
        <c:tickLblPos val="nextTo"/>
        <c:txPr>
          <a:bodyPr/>
          <a:lstStyle/>
          <a:p>
            <a:pPr>
              <a:defRPr sz="750"/>
            </a:pPr>
            <a:endParaRPr lang="es-ES"/>
          </a:p>
        </c:txPr>
        <c:crossAx val="389073584"/>
        <c:crosses val="autoZero"/>
        <c:auto val="1"/>
        <c:lblOffset val="100"/>
        <c:baseTimeUnit val="months"/>
      </c:dateAx>
      <c:valAx>
        <c:axId val="389073584"/>
        <c:scaling>
          <c:orientation val="minMax"/>
          <c:max val="1"/>
          <c:min val="0"/>
        </c:scaling>
        <c:delete val="1"/>
        <c:axPos val="l"/>
        <c:numFmt formatCode="0.0%" sourceLinked="1"/>
        <c:majorTickMark val="out"/>
        <c:minorTickMark val="none"/>
        <c:tickLblPos val="nextTo"/>
        <c:crossAx val="38907201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graficos'!$D$6:$P$6</c:f>
              <c:numCache>
                <c:formatCode>0.0%</c:formatCode>
                <c:ptCount val="13"/>
                <c:pt idx="0">
                  <c:v>0.94029221691486375</c:v>
                </c:pt>
                <c:pt idx="1">
                  <c:v>0.95004952596575631</c:v>
                </c:pt>
                <c:pt idx="2">
                  <c:v>0.94832363535605424</c:v>
                </c:pt>
                <c:pt idx="3">
                  <c:v>0.94582580914015824</c:v>
                </c:pt>
                <c:pt idx="4">
                  <c:v>0.93835616438356173</c:v>
                </c:pt>
                <c:pt idx="5">
                  <c:v>0.93960636290105148</c:v>
                </c:pt>
                <c:pt idx="6">
                  <c:v>0.94466403162055335</c:v>
                </c:pt>
                <c:pt idx="7">
                  <c:v>0.95419116641597168</c:v>
                </c:pt>
                <c:pt idx="8">
                  <c:v>0.93799885974914488</c:v>
                </c:pt>
                <c:pt idx="9">
                  <c:v>0.92782189449801467</c:v>
                </c:pt>
                <c:pt idx="10">
                  <c:v>0.9421217486041128</c:v>
                </c:pt>
                <c:pt idx="11">
                  <c:v>0.9486475353563093</c:v>
                </c:pt>
                <c:pt idx="12">
                  <c:v>0.92845891310055129</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graficos'!$D$7:$P$7</c:f>
              <c:numCache>
                <c:formatCode>0.0%</c:formatCode>
                <c:ptCount val="13"/>
                <c:pt idx="0">
                  <c:v>5.9707783085136266E-2</c:v>
                </c:pt>
                <c:pt idx="1">
                  <c:v>4.9950474034243665E-2</c:v>
                </c:pt>
                <c:pt idx="2">
                  <c:v>5.1676364643945684E-2</c:v>
                </c:pt>
                <c:pt idx="3">
                  <c:v>5.4174190859841639E-2</c:v>
                </c:pt>
                <c:pt idx="4">
                  <c:v>6.1643835616438367E-2</c:v>
                </c:pt>
                <c:pt idx="5">
                  <c:v>6.0393637098948502E-2</c:v>
                </c:pt>
                <c:pt idx="6">
                  <c:v>5.5335968379446633E-2</c:v>
                </c:pt>
                <c:pt idx="7">
                  <c:v>4.5808833584028444E-2</c:v>
                </c:pt>
                <c:pt idx="8">
                  <c:v>6.2001140250855187E-2</c:v>
                </c:pt>
                <c:pt idx="9">
                  <c:v>7.2178105501985237E-2</c:v>
                </c:pt>
                <c:pt idx="10">
                  <c:v>5.7878251395887231E-2</c:v>
                </c:pt>
                <c:pt idx="11">
                  <c:v>5.1352464643690789E-2</c:v>
                </c:pt>
                <c:pt idx="12">
                  <c:v>7.1541086899448672E-2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86358904"/>
        <c:axId val="386356160"/>
      </c:barChart>
      <c:dateAx>
        <c:axId val="386358904"/>
        <c:scaling>
          <c:orientation val="minMax"/>
        </c:scaling>
        <c:delete val="0"/>
        <c:axPos val="b"/>
        <c:numFmt formatCode="[$-C0A]mmmm\-yy;@" sourceLinked="0"/>
        <c:majorTickMark val="out"/>
        <c:minorTickMark val="none"/>
        <c:tickLblPos val="nextTo"/>
        <c:txPr>
          <a:bodyPr/>
          <a:lstStyle/>
          <a:p>
            <a:pPr>
              <a:defRPr sz="900"/>
            </a:pPr>
            <a:endParaRPr lang="es-ES"/>
          </a:p>
        </c:txPr>
        <c:crossAx val="386356160"/>
        <c:crosses val="autoZero"/>
        <c:auto val="1"/>
        <c:lblOffset val="100"/>
        <c:baseTimeUnit val="months"/>
      </c:dateAx>
      <c:valAx>
        <c:axId val="386356160"/>
        <c:scaling>
          <c:orientation val="minMax"/>
          <c:max val="1"/>
          <c:min val="0"/>
        </c:scaling>
        <c:delete val="1"/>
        <c:axPos val="l"/>
        <c:numFmt formatCode="0.0%" sourceLinked="1"/>
        <c:majorTickMark val="out"/>
        <c:minorTickMark val="none"/>
        <c:tickLblPos val="nextTo"/>
        <c:crossAx val="3863589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graficos'!$D$16:$P$16</c:f>
              <c:numCache>
                <c:formatCode>0.0%</c:formatCode>
                <c:ptCount val="13"/>
                <c:pt idx="0">
                  <c:v>0.96105683225540117</c:v>
                </c:pt>
                <c:pt idx="1">
                  <c:v>0.9663902226102139</c:v>
                </c:pt>
                <c:pt idx="2">
                  <c:v>0.96432097024397123</c:v>
                </c:pt>
                <c:pt idx="3">
                  <c:v>0.96135051088405155</c:v>
                </c:pt>
                <c:pt idx="4">
                  <c:v>0.94838619922092382</c:v>
                </c:pt>
                <c:pt idx="5">
                  <c:v>0.95422912205567445</c:v>
                </c:pt>
                <c:pt idx="6">
                  <c:v>0.97298392543563417</c:v>
                </c:pt>
                <c:pt idx="7">
                  <c:v>0.98198689956331886</c:v>
                </c:pt>
                <c:pt idx="8">
                  <c:v>0.96296296296296291</c:v>
                </c:pt>
                <c:pt idx="9">
                  <c:v>0.94375952347970626</c:v>
                </c:pt>
                <c:pt idx="10">
                  <c:v>0.95604707216787188</c:v>
                </c:pt>
                <c:pt idx="11">
                  <c:v>0.96645732229517567</c:v>
                </c:pt>
                <c:pt idx="12">
                  <c:v>0.93916600686196883</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graficos'!$D$17:$P$17</c:f>
              <c:numCache>
                <c:formatCode>0.0%</c:formatCode>
                <c:ptCount val="13"/>
                <c:pt idx="0">
                  <c:v>3.8943167744598869E-2</c:v>
                </c:pt>
                <c:pt idx="1">
                  <c:v>3.360977738978612E-2</c:v>
                </c:pt>
                <c:pt idx="2">
                  <c:v>3.5679029756028768E-2</c:v>
                </c:pt>
                <c:pt idx="3">
                  <c:v>3.8649489115948468E-2</c:v>
                </c:pt>
                <c:pt idx="4">
                  <c:v>5.1613800779076242E-2</c:v>
                </c:pt>
                <c:pt idx="5">
                  <c:v>4.577087794432548E-2</c:v>
                </c:pt>
                <c:pt idx="6">
                  <c:v>2.7016074564365798E-2</c:v>
                </c:pt>
                <c:pt idx="7">
                  <c:v>1.8013100436681227E-2</c:v>
                </c:pt>
                <c:pt idx="8">
                  <c:v>3.7037037037037028E-2</c:v>
                </c:pt>
                <c:pt idx="9">
                  <c:v>5.6240476520293667E-2</c:v>
                </c:pt>
                <c:pt idx="10">
                  <c:v>4.3952927832128175E-2</c:v>
                </c:pt>
                <c:pt idx="11">
                  <c:v>3.3542677704824442E-2</c:v>
                </c:pt>
                <c:pt idx="12">
                  <c:v>6.0833993138031145E-2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386359688"/>
        <c:axId val="386354200"/>
      </c:barChart>
      <c:dateAx>
        <c:axId val="386359688"/>
        <c:scaling>
          <c:orientation val="minMax"/>
        </c:scaling>
        <c:delete val="0"/>
        <c:axPos val="b"/>
        <c:numFmt formatCode="[$-C0A]mmmm\-yy;@" sourceLinked="1"/>
        <c:majorTickMark val="out"/>
        <c:minorTickMark val="none"/>
        <c:tickLblPos val="nextTo"/>
        <c:txPr>
          <a:bodyPr/>
          <a:lstStyle/>
          <a:p>
            <a:pPr>
              <a:defRPr sz="750"/>
            </a:pPr>
            <a:endParaRPr lang="es-ES"/>
          </a:p>
        </c:txPr>
        <c:crossAx val="386354200"/>
        <c:crosses val="autoZero"/>
        <c:auto val="1"/>
        <c:lblOffset val="100"/>
        <c:baseTimeUnit val="months"/>
      </c:dateAx>
      <c:valAx>
        <c:axId val="386354200"/>
        <c:scaling>
          <c:orientation val="minMax"/>
          <c:max val="1"/>
          <c:min val="0"/>
        </c:scaling>
        <c:delete val="1"/>
        <c:axPos val="l"/>
        <c:numFmt formatCode="0.0%" sourceLinked="1"/>
        <c:majorTickMark val="out"/>
        <c:minorTickMark val="none"/>
        <c:tickLblPos val="nextTo"/>
        <c:crossAx val="38635968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graficos'!$D$56:$P$56</c:f>
              <c:numCache>
                <c:formatCode>0.0%</c:formatCode>
                <c:ptCount val="13"/>
                <c:pt idx="0">
                  <c:v>0.9788954364807454</c:v>
                </c:pt>
                <c:pt idx="1">
                  <c:v>0.98457690704460188</c:v>
                </c:pt>
                <c:pt idx="2">
                  <c:v>0.98925586947871069</c:v>
                </c:pt>
                <c:pt idx="3">
                  <c:v>0.99411764705882344</c:v>
                </c:pt>
                <c:pt idx="4">
                  <c:v>0.97704604454160393</c:v>
                </c:pt>
                <c:pt idx="5">
                  <c:v>0.98175675675675689</c:v>
                </c:pt>
                <c:pt idx="6">
                  <c:v>0.98648648648648651</c:v>
                </c:pt>
                <c:pt idx="7">
                  <c:v>0.99416017797552836</c:v>
                </c:pt>
                <c:pt idx="8">
                  <c:v>0.99525006985191389</c:v>
                </c:pt>
                <c:pt idx="9">
                  <c:v>0.99363507779349358</c:v>
                </c:pt>
                <c:pt idx="10">
                  <c:v>0.9888252929953667</c:v>
                </c:pt>
                <c:pt idx="11">
                  <c:v>0.99864148892813487</c:v>
                </c:pt>
                <c:pt idx="12">
                  <c:v>0.98404394454616795</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graficos'!$D$57:$P$57</c:f>
              <c:numCache>
                <c:formatCode>0.0%</c:formatCode>
                <c:ptCount val="13"/>
                <c:pt idx="0">
                  <c:v>2.1104563519254486E-2</c:v>
                </c:pt>
                <c:pt idx="1">
                  <c:v>1.5423092955398085E-2</c:v>
                </c:pt>
                <c:pt idx="2">
                  <c:v>1.0744130521289296E-2</c:v>
                </c:pt>
                <c:pt idx="3">
                  <c:v>5.8823529411764696E-3</c:v>
                </c:pt>
                <c:pt idx="4">
                  <c:v>2.2953955458395951E-2</c:v>
                </c:pt>
                <c:pt idx="5">
                  <c:v>1.8243243243243244E-2</c:v>
                </c:pt>
                <c:pt idx="6">
                  <c:v>1.3513513513513514E-2</c:v>
                </c:pt>
                <c:pt idx="7">
                  <c:v>5.8398220244716345E-3</c:v>
                </c:pt>
                <c:pt idx="8">
                  <c:v>4.7499301480860576E-3</c:v>
                </c:pt>
                <c:pt idx="9">
                  <c:v>6.3649222065063652E-3</c:v>
                </c:pt>
                <c:pt idx="10">
                  <c:v>1.1174707004633416E-2</c:v>
                </c:pt>
                <c:pt idx="11">
                  <c:v>1.3585110718652357E-3</c:v>
                </c:pt>
                <c:pt idx="12">
                  <c:v>1.5956055453832069E-2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88309960"/>
        <c:axId val="388310352"/>
      </c:barChart>
      <c:dateAx>
        <c:axId val="388309960"/>
        <c:scaling>
          <c:orientation val="minMax"/>
        </c:scaling>
        <c:delete val="0"/>
        <c:axPos val="b"/>
        <c:numFmt formatCode="[$-C0A]mmmm\-yy;@" sourceLinked="1"/>
        <c:majorTickMark val="out"/>
        <c:minorTickMark val="none"/>
        <c:tickLblPos val="nextTo"/>
        <c:txPr>
          <a:bodyPr/>
          <a:lstStyle/>
          <a:p>
            <a:pPr>
              <a:defRPr sz="750"/>
            </a:pPr>
            <a:endParaRPr lang="es-ES"/>
          </a:p>
        </c:txPr>
        <c:crossAx val="388310352"/>
        <c:crosses val="autoZero"/>
        <c:auto val="1"/>
        <c:lblOffset val="100"/>
        <c:baseTimeUnit val="months"/>
      </c:dateAx>
      <c:valAx>
        <c:axId val="388310352"/>
        <c:scaling>
          <c:orientation val="minMax"/>
          <c:max val="1"/>
          <c:min val="0"/>
        </c:scaling>
        <c:delete val="1"/>
        <c:axPos val="l"/>
        <c:numFmt formatCode="0.0%" sourceLinked="1"/>
        <c:majorTickMark val="out"/>
        <c:minorTickMark val="none"/>
        <c:tickLblPos val="nextTo"/>
        <c:crossAx val="3883099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graficos'!$D$51:$P$51</c:f>
              <c:numCache>
                <c:formatCode>0.0%</c:formatCode>
                <c:ptCount val="13"/>
                <c:pt idx="0">
                  <c:v>0.93357933579335795</c:v>
                </c:pt>
                <c:pt idx="1">
                  <c:v>0.94951209164191774</c:v>
                </c:pt>
                <c:pt idx="2">
                  <c:v>0.95920558239398812</c:v>
                </c:pt>
                <c:pt idx="3">
                  <c:v>0.95315461684267544</c:v>
                </c:pt>
                <c:pt idx="4">
                  <c:v>0.93235133660665581</c:v>
                </c:pt>
                <c:pt idx="5">
                  <c:v>0.93393834245295604</c:v>
                </c:pt>
                <c:pt idx="6">
                  <c:v>0.94299959574181369</c:v>
                </c:pt>
                <c:pt idx="7">
                  <c:v>0.9539232958395446</c:v>
                </c:pt>
                <c:pt idx="8">
                  <c:v>0.92723549488054613</c:v>
                </c:pt>
                <c:pt idx="9">
                  <c:v>0.91535269709543565</c:v>
                </c:pt>
                <c:pt idx="10">
                  <c:v>0.93244156195108774</c:v>
                </c:pt>
                <c:pt idx="11">
                  <c:v>0.97095548317046687</c:v>
                </c:pt>
                <c:pt idx="12">
                  <c:v>0.92117585848074923</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graficos'!$D$52:$P$52</c:f>
              <c:numCache>
                <c:formatCode>0.0%</c:formatCode>
                <c:ptCount val="13"/>
                <c:pt idx="0">
                  <c:v>6.6420664206642069E-2</c:v>
                </c:pt>
                <c:pt idx="1">
                  <c:v>5.0487908358082312E-2</c:v>
                </c:pt>
                <c:pt idx="2">
                  <c:v>4.0794417606011803E-2</c:v>
                </c:pt>
                <c:pt idx="3">
                  <c:v>4.6845383157324672E-2</c:v>
                </c:pt>
                <c:pt idx="4">
                  <c:v>6.7648663393344244E-2</c:v>
                </c:pt>
                <c:pt idx="5">
                  <c:v>6.6061657547043906E-2</c:v>
                </c:pt>
                <c:pt idx="6">
                  <c:v>5.7000404258186227E-2</c:v>
                </c:pt>
                <c:pt idx="7">
                  <c:v>4.607670416045534E-2</c:v>
                </c:pt>
                <c:pt idx="8">
                  <c:v>7.2764505119453926E-2</c:v>
                </c:pt>
                <c:pt idx="9">
                  <c:v>8.4647302904564306E-2</c:v>
                </c:pt>
                <c:pt idx="10">
                  <c:v>6.7558438048912303E-2</c:v>
                </c:pt>
                <c:pt idx="11">
                  <c:v>2.9044516829533115E-2</c:v>
                </c:pt>
                <c:pt idx="12">
                  <c:v>7.8824141519250782E-2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88308392"/>
        <c:axId val="388311920"/>
      </c:barChart>
      <c:dateAx>
        <c:axId val="388308392"/>
        <c:scaling>
          <c:orientation val="minMax"/>
        </c:scaling>
        <c:delete val="0"/>
        <c:axPos val="b"/>
        <c:numFmt formatCode="[$-C0A]mmmm\-yy;@" sourceLinked="1"/>
        <c:majorTickMark val="out"/>
        <c:minorTickMark val="none"/>
        <c:tickLblPos val="nextTo"/>
        <c:txPr>
          <a:bodyPr/>
          <a:lstStyle/>
          <a:p>
            <a:pPr>
              <a:defRPr sz="900"/>
            </a:pPr>
            <a:endParaRPr lang="es-ES"/>
          </a:p>
        </c:txPr>
        <c:crossAx val="388311920"/>
        <c:crosses val="autoZero"/>
        <c:auto val="1"/>
        <c:lblOffset val="100"/>
        <c:baseTimeUnit val="months"/>
      </c:dateAx>
      <c:valAx>
        <c:axId val="388311920"/>
        <c:scaling>
          <c:orientation val="minMax"/>
          <c:max val="1"/>
          <c:min val="0"/>
        </c:scaling>
        <c:delete val="1"/>
        <c:axPos val="l"/>
        <c:numFmt formatCode="0.0%" sourceLinked="1"/>
        <c:majorTickMark val="out"/>
        <c:minorTickMark val="none"/>
        <c:tickLblPos val="nextTo"/>
        <c:crossAx val="3883083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graficos'!$D$61:$P$61</c:f>
              <c:numCache>
                <c:formatCode>0.0%</c:formatCode>
                <c:ptCount val="13"/>
                <c:pt idx="0">
                  <c:v>0.96924119241192419</c:v>
                </c:pt>
                <c:pt idx="1">
                  <c:v>0.97965028640337659</c:v>
                </c:pt>
                <c:pt idx="2">
                  <c:v>0.97257158148247258</c:v>
                </c:pt>
                <c:pt idx="3">
                  <c:v>0.951740506329114</c:v>
                </c:pt>
                <c:pt idx="4">
                  <c:v>0.94697855750487336</c:v>
                </c:pt>
                <c:pt idx="5">
                  <c:v>0.94803070341009188</c:v>
                </c:pt>
                <c:pt idx="6">
                  <c:v>0.96779261586802834</c:v>
                </c:pt>
                <c:pt idx="7">
                  <c:v>0.98513857276743877</c:v>
                </c:pt>
                <c:pt idx="8">
                  <c:v>0.96141250177986626</c:v>
                </c:pt>
                <c:pt idx="9">
                  <c:v>0.89961089494163426</c:v>
                </c:pt>
                <c:pt idx="10">
                  <c:v>0.90484354907843978</c:v>
                </c:pt>
                <c:pt idx="11">
                  <c:v>0.99443334284898655</c:v>
                </c:pt>
                <c:pt idx="12">
                  <c:v>0.90922499329578976</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graficos'!$D$62:$P$62</c:f>
              <c:numCache>
                <c:formatCode>0.0%</c:formatCode>
                <c:ptCount val="13"/>
                <c:pt idx="0">
                  <c:v>3.0758807588075882E-2</c:v>
                </c:pt>
                <c:pt idx="1">
                  <c:v>2.0349713596623461E-2</c:v>
                </c:pt>
                <c:pt idx="2">
                  <c:v>2.7428418517527427E-2</c:v>
                </c:pt>
                <c:pt idx="3">
                  <c:v>4.8259493670886076E-2</c:v>
                </c:pt>
                <c:pt idx="4">
                  <c:v>5.3021442495126705E-2</c:v>
                </c:pt>
                <c:pt idx="5">
                  <c:v>5.1969296589908141E-2</c:v>
                </c:pt>
                <c:pt idx="6">
                  <c:v>3.2207384131971724E-2</c:v>
                </c:pt>
                <c:pt idx="7">
                  <c:v>1.4861427232561255E-2</c:v>
                </c:pt>
                <c:pt idx="8">
                  <c:v>3.8587498220133853E-2</c:v>
                </c:pt>
                <c:pt idx="9">
                  <c:v>0.10038910505836576</c:v>
                </c:pt>
                <c:pt idx="10">
                  <c:v>9.5156450921560234E-2</c:v>
                </c:pt>
                <c:pt idx="11">
                  <c:v>5.5666571510134171E-3</c:v>
                </c:pt>
                <c:pt idx="12">
                  <c:v>9.0775006704210237E-2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88312704"/>
        <c:axId val="388310744"/>
      </c:barChart>
      <c:dateAx>
        <c:axId val="388312704"/>
        <c:scaling>
          <c:orientation val="minMax"/>
        </c:scaling>
        <c:delete val="0"/>
        <c:axPos val="b"/>
        <c:numFmt formatCode="[$-C0A]mmmm\-yy;@" sourceLinked="1"/>
        <c:majorTickMark val="out"/>
        <c:minorTickMark val="none"/>
        <c:tickLblPos val="nextTo"/>
        <c:txPr>
          <a:bodyPr/>
          <a:lstStyle/>
          <a:p>
            <a:pPr>
              <a:defRPr sz="750"/>
            </a:pPr>
            <a:endParaRPr lang="es-ES"/>
          </a:p>
        </c:txPr>
        <c:crossAx val="388310744"/>
        <c:crosses val="autoZero"/>
        <c:auto val="1"/>
        <c:lblOffset val="100"/>
        <c:baseTimeUnit val="months"/>
      </c:dateAx>
      <c:valAx>
        <c:axId val="388310744"/>
        <c:scaling>
          <c:orientation val="minMax"/>
          <c:max val="1"/>
          <c:min val="0"/>
        </c:scaling>
        <c:delete val="1"/>
        <c:axPos val="l"/>
        <c:numFmt formatCode="0.0%" sourceLinked="1"/>
        <c:majorTickMark val="out"/>
        <c:minorTickMark val="none"/>
        <c:tickLblPos val="nextTo"/>
        <c:crossAx val="38831270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graficos'!$D$100:$P$100</c:f>
              <c:numCache>
                <c:formatCode>0.0%</c:formatCode>
                <c:ptCount val="13"/>
                <c:pt idx="0">
                  <c:v>1</c:v>
                </c:pt>
                <c:pt idx="1">
                  <c:v>0.99519570439451743</c:v>
                </c:pt>
                <c:pt idx="2">
                  <c:v>1</c:v>
                </c:pt>
                <c:pt idx="3">
                  <c:v>0.98167239404352802</c:v>
                </c:pt>
                <c:pt idx="4">
                  <c:v>1</c:v>
                </c:pt>
                <c:pt idx="5">
                  <c:v>0.98284442116291248</c:v>
                </c:pt>
                <c:pt idx="6">
                  <c:v>1</c:v>
                </c:pt>
                <c:pt idx="7">
                  <c:v>0.9909331845445668</c:v>
                </c:pt>
                <c:pt idx="8">
                  <c:v>1</c:v>
                </c:pt>
                <c:pt idx="9">
                  <c:v>0.99350840956034236</c:v>
                </c:pt>
                <c:pt idx="10">
                  <c:v>0.98197047132311188</c:v>
                </c:pt>
                <c:pt idx="11">
                  <c:v>0.97519841269841268</c:v>
                </c:pt>
                <c:pt idx="12">
                  <c:v>0.97969884377520833</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graficos'!$D$101:$P$101</c:f>
              <c:numCache>
                <c:formatCode>0.0%</c:formatCode>
                <c:ptCount val="13"/>
                <c:pt idx="0">
                  <c:v>0</c:v>
                </c:pt>
                <c:pt idx="1">
                  <c:v>4.8042956054825487E-3</c:v>
                </c:pt>
                <c:pt idx="2">
                  <c:v>0</c:v>
                </c:pt>
                <c:pt idx="3">
                  <c:v>1.8327605956471937E-2</c:v>
                </c:pt>
                <c:pt idx="4">
                  <c:v>0</c:v>
                </c:pt>
                <c:pt idx="5">
                  <c:v>1.715557883708748E-2</c:v>
                </c:pt>
                <c:pt idx="6">
                  <c:v>0</c:v>
                </c:pt>
                <c:pt idx="7">
                  <c:v>9.0668154554331137E-3</c:v>
                </c:pt>
                <c:pt idx="8">
                  <c:v>0</c:v>
                </c:pt>
                <c:pt idx="9">
                  <c:v>6.4915904396577158E-3</c:v>
                </c:pt>
                <c:pt idx="10">
                  <c:v>1.8029528676888132E-2</c:v>
                </c:pt>
                <c:pt idx="11">
                  <c:v>2.48015873015873E-2</c:v>
                </c:pt>
                <c:pt idx="12">
                  <c:v>2.030115622479161E-2</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88309568"/>
        <c:axId val="388313488"/>
      </c:barChart>
      <c:dateAx>
        <c:axId val="388309568"/>
        <c:scaling>
          <c:orientation val="minMax"/>
        </c:scaling>
        <c:delete val="0"/>
        <c:axPos val="b"/>
        <c:numFmt formatCode="[$-C0A]mmmm\-yy;@" sourceLinked="1"/>
        <c:majorTickMark val="out"/>
        <c:minorTickMark val="none"/>
        <c:tickLblPos val="nextTo"/>
        <c:txPr>
          <a:bodyPr/>
          <a:lstStyle/>
          <a:p>
            <a:pPr>
              <a:defRPr sz="750"/>
            </a:pPr>
            <a:endParaRPr lang="es-ES"/>
          </a:p>
        </c:txPr>
        <c:crossAx val="388313488"/>
        <c:crosses val="autoZero"/>
        <c:auto val="1"/>
        <c:lblOffset val="100"/>
        <c:baseTimeUnit val="months"/>
      </c:dateAx>
      <c:valAx>
        <c:axId val="388313488"/>
        <c:scaling>
          <c:orientation val="minMax"/>
          <c:max val="1"/>
          <c:min val="0"/>
        </c:scaling>
        <c:delete val="1"/>
        <c:axPos val="l"/>
        <c:numFmt formatCode="0.0%" sourceLinked="1"/>
        <c:majorTickMark val="out"/>
        <c:minorTickMark val="none"/>
        <c:tickLblPos val="nextTo"/>
        <c:crossAx val="38830956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graficos'!$D$95:$P$95</c:f>
              <c:numCache>
                <c:formatCode>0.0%</c:formatCode>
                <c:ptCount val="13"/>
                <c:pt idx="0">
                  <c:v>0.93549295774647889</c:v>
                </c:pt>
                <c:pt idx="1">
                  <c:v>0.96445698166431604</c:v>
                </c:pt>
                <c:pt idx="2">
                  <c:v>0.94224173411990675</c:v>
                </c:pt>
                <c:pt idx="3">
                  <c:v>0.89979324603721578</c:v>
                </c:pt>
                <c:pt idx="4">
                  <c:v>0.94855261352723286</c:v>
                </c:pt>
                <c:pt idx="5">
                  <c:v>0.94900996505759028</c:v>
                </c:pt>
                <c:pt idx="6">
                  <c:v>0.952152434721242</c:v>
                </c:pt>
                <c:pt idx="7">
                  <c:v>0.98305084745762705</c:v>
                </c:pt>
                <c:pt idx="8">
                  <c:v>0.89987900786448871</c:v>
                </c:pt>
                <c:pt idx="9">
                  <c:v>0.91132795927025889</c:v>
                </c:pt>
                <c:pt idx="10">
                  <c:v>0.91229796205200286</c:v>
                </c:pt>
                <c:pt idx="11">
                  <c:v>0.91310790785396734</c:v>
                </c:pt>
                <c:pt idx="12">
                  <c:v>0.92529348986125937</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graficos'!$D$96:$P$96</c:f>
              <c:numCache>
                <c:formatCode>0.0%</c:formatCode>
                <c:ptCount val="13"/>
                <c:pt idx="0">
                  <c:v>6.4507042253521121E-2</c:v>
                </c:pt>
                <c:pt idx="1">
                  <c:v>3.5543018335684066E-2</c:v>
                </c:pt>
                <c:pt idx="2">
                  <c:v>5.7758265880093293E-2</c:v>
                </c:pt>
                <c:pt idx="3">
                  <c:v>0.10020675396278428</c:v>
                </c:pt>
                <c:pt idx="4">
                  <c:v>5.1447386472767184E-2</c:v>
                </c:pt>
                <c:pt idx="5">
                  <c:v>5.0990034942409737E-2</c:v>
                </c:pt>
                <c:pt idx="6">
                  <c:v>4.7847565278757942E-2</c:v>
                </c:pt>
                <c:pt idx="7">
                  <c:v>1.6949152542372878E-2</c:v>
                </c:pt>
                <c:pt idx="8">
                  <c:v>0.10012099213551119</c:v>
                </c:pt>
                <c:pt idx="9">
                  <c:v>8.8672040729741192E-2</c:v>
                </c:pt>
                <c:pt idx="10">
                  <c:v>8.7702037947997205E-2</c:v>
                </c:pt>
                <c:pt idx="11">
                  <c:v>8.6892092146032593E-2</c:v>
                </c:pt>
                <c:pt idx="12">
                  <c:v>7.4706510138740662E-2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88311528"/>
        <c:axId val="388313096"/>
      </c:barChart>
      <c:dateAx>
        <c:axId val="388311528"/>
        <c:scaling>
          <c:orientation val="minMax"/>
        </c:scaling>
        <c:delete val="0"/>
        <c:axPos val="b"/>
        <c:numFmt formatCode="[$-C0A]mmmm\-yy;@" sourceLinked="1"/>
        <c:majorTickMark val="out"/>
        <c:minorTickMark val="none"/>
        <c:tickLblPos val="nextTo"/>
        <c:txPr>
          <a:bodyPr/>
          <a:lstStyle/>
          <a:p>
            <a:pPr>
              <a:defRPr sz="900"/>
            </a:pPr>
            <a:endParaRPr lang="es-ES"/>
          </a:p>
        </c:txPr>
        <c:crossAx val="388313096"/>
        <c:crosses val="autoZero"/>
        <c:auto val="1"/>
        <c:lblOffset val="100"/>
        <c:baseTimeUnit val="months"/>
      </c:dateAx>
      <c:valAx>
        <c:axId val="388313096"/>
        <c:scaling>
          <c:orientation val="minMax"/>
          <c:max val="1"/>
          <c:min val="0"/>
        </c:scaling>
        <c:delete val="1"/>
        <c:axPos val="l"/>
        <c:numFmt formatCode="0.0%" sourceLinked="1"/>
        <c:majorTickMark val="out"/>
        <c:minorTickMark val="none"/>
        <c:tickLblPos val="nextTo"/>
        <c:crossAx val="3883115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graficos'!$D$105:$P$105</c:f>
              <c:numCache>
                <c:formatCode>0.0%</c:formatCode>
                <c:ptCount val="13"/>
                <c:pt idx="0">
                  <c:v>0.83028455284552838</c:v>
                </c:pt>
                <c:pt idx="1">
                  <c:v>0.76875000000000004</c:v>
                </c:pt>
                <c:pt idx="2">
                  <c:v>0.87006887914840325</c:v>
                </c:pt>
                <c:pt idx="3">
                  <c:v>0.62940369071221591</c:v>
                </c:pt>
                <c:pt idx="4">
                  <c:v>0.68500076604872073</c:v>
                </c:pt>
                <c:pt idx="5">
                  <c:v>0.86116055535777858</c:v>
                </c:pt>
                <c:pt idx="6">
                  <c:v>0.97821011673151759</c:v>
                </c:pt>
                <c:pt idx="7">
                  <c:v>0.9524246596297995</c:v>
                </c:pt>
                <c:pt idx="8">
                  <c:v>0.72964080065807513</c:v>
                </c:pt>
                <c:pt idx="9">
                  <c:v>0.77465708687132595</c:v>
                </c:pt>
                <c:pt idx="10">
                  <c:v>0.80351243262041383</c:v>
                </c:pt>
                <c:pt idx="11">
                  <c:v>0.84296388542963885</c:v>
                </c:pt>
                <c:pt idx="12">
                  <c:v>0.87748890298034243</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44317</c:v>
                </c:pt>
                <c:pt idx="1">
                  <c:v>44348</c:v>
                </c:pt>
                <c:pt idx="2">
                  <c:v>44378</c:v>
                </c:pt>
                <c:pt idx="3">
                  <c:v>44409</c:v>
                </c:pt>
                <c:pt idx="4">
                  <c:v>44440</c:v>
                </c:pt>
                <c:pt idx="5">
                  <c:v>44470</c:v>
                </c:pt>
                <c:pt idx="6">
                  <c:v>44501</c:v>
                </c:pt>
                <c:pt idx="7">
                  <c:v>44531</c:v>
                </c:pt>
                <c:pt idx="8">
                  <c:v>44562</c:v>
                </c:pt>
                <c:pt idx="9">
                  <c:v>44593</c:v>
                </c:pt>
                <c:pt idx="10">
                  <c:v>44621</c:v>
                </c:pt>
                <c:pt idx="11">
                  <c:v>44652</c:v>
                </c:pt>
                <c:pt idx="12">
                  <c:v>44682</c:v>
                </c:pt>
              </c:numCache>
            </c:numRef>
          </c:cat>
          <c:val>
            <c:numRef>
              <c:f>'Back Data graficos'!$D$106:$P$106</c:f>
              <c:numCache>
                <c:formatCode>0.0%</c:formatCode>
                <c:ptCount val="13"/>
                <c:pt idx="0">
                  <c:v>0.16971544715447151</c:v>
                </c:pt>
                <c:pt idx="1">
                  <c:v>0.23125000000000001</c:v>
                </c:pt>
                <c:pt idx="2">
                  <c:v>0.12993112085159678</c:v>
                </c:pt>
                <c:pt idx="3">
                  <c:v>0.37059630928778403</c:v>
                </c:pt>
                <c:pt idx="4">
                  <c:v>0.31499923395127932</c:v>
                </c:pt>
                <c:pt idx="5">
                  <c:v>0.13883944464222142</c:v>
                </c:pt>
                <c:pt idx="6">
                  <c:v>2.1789883268482489E-2</c:v>
                </c:pt>
                <c:pt idx="7">
                  <c:v>4.7575340370200392E-2</c:v>
                </c:pt>
                <c:pt idx="8">
                  <c:v>0.27035919934192487</c:v>
                </c:pt>
                <c:pt idx="9">
                  <c:v>0.22534291312867408</c:v>
                </c:pt>
                <c:pt idx="10">
                  <c:v>0.19648756737958614</c:v>
                </c:pt>
                <c:pt idx="11">
                  <c:v>0.15703611457036115</c:v>
                </c:pt>
                <c:pt idx="12">
                  <c:v>0.12251109701965759</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88314272"/>
        <c:axId val="388306824"/>
      </c:barChart>
      <c:dateAx>
        <c:axId val="388314272"/>
        <c:scaling>
          <c:orientation val="minMax"/>
        </c:scaling>
        <c:delete val="0"/>
        <c:axPos val="b"/>
        <c:numFmt formatCode="[$-C0A]mmmm\-yy;@" sourceLinked="1"/>
        <c:majorTickMark val="out"/>
        <c:minorTickMark val="none"/>
        <c:tickLblPos val="nextTo"/>
        <c:txPr>
          <a:bodyPr/>
          <a:lstStyle/>
          <a:p>
            <a:pPr>
              <a:defRPr sz="750"/>
            </a:pPr>
            <a:endParaRPr lang="es-ES"/>
          </a:p>
        </c:txPr>
        <c:crossAx val="388306824"/>
        <c:crosses val="autoZero"/>
        <c:auto val="1"/>
        <c:lblOffset val="100"/>
        <c:baseTimeUnit val="months"/>
      </c:dateAx>
      <c:valAx>
        <c:axId val="388306824"/>
        <c:scaling>
          <c:orientation val="minMax"/>
          <c:max val="1"/>
          <c:min val="0"/>
        </c:scaling>
        <c:delete val="1"/>
        <c:axPos val="l"/>
        <c:numFmt formatCode="0.0%" sourceLinked="1"/>
        <c:majorTickMark val="out"/>
        <c:minorTickMark val="none"/>
        <c:tickLblPos val="nextTo"/>
        <c:crossAx val="38831427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2"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Mayo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57392"/>
          <a:ext cx="6591339" cy="528360"/>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58563"/>
          <a:ext cx="6591339" cy="52835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37627"/>
          <a:ext cx="6591339" cy="528359"/>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917861"/>
          <a:ext cx="6591339" cy="518834"/>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598095"/>
          <a:ext cx="6591339" cy="528359"/>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278329"/>
          <a:ext cx="6591339" cy="528359"/>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38800"/>
          <a:ext cx="6591339" cy="528359"/>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714375</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278381</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election activeCell="P12" sqref="P12"/>
    </sheetView>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zoomScale="130" zoomScaleNormal="130" workbookViewId="0">
      <selection activeCell="AO114" sqref="AO114"/>
    </sheetView>
  </sheetViews>
  <sheetFormatPr baseColWidth="10" defaultColWidth="11.44140625" defaultRowHeight="14.4" x14ac:dyDescent="0.3"/>
  <cols>
    <col min="1" max="1" width="3.109375" customWidth="1"/>
    <col min="2" max="2" width="2.6640625" customWidth="1"/>
    <col min="3" max="3" width="4.33203125" style="52" customWidth="1"/>
    <col min="4" max="4" width="90.44140625" customWidth="1"/>
  </cols>
  <sheetData>
    <row r="3" spans="2:9" ht="14.1" customHeight="1" thickBot="1" x14ac:dyDescent="0.35">
      <c r="B3" s="49"/>
      <c r="C3" s="50" t="s">
        <v>42</v>
      </c>
      <c r="F3" s="51" t="s">
        <v>43</v>
      </c>
    </row>
    <row r="4" spans="2:9" x14ac:dyDescent="0.3">
      <c r="F4" s="73" t="s">
        <v>44</v>
      </c>
      <c r="G4" s="74"/>
      <c r="H4" s="74"/>
      <c r="I4" s="75"/>
    </row>
    <row r="5" spans="2:9" s="15" customFormat="1" ht="20.100000000000001" customHeight="1" x14ac:dyDescent="0.3">
      <c r="C5" s="53" t="s">
        <v>45</v>
      </c>
      <c r="D5" s="15" t="s">
        <v>46</v>
      </c>
      <c r="F5" s="76"/>
      <c r="G5" s="77"/>
      <c r="H5" s="77"/>
      <c r="I5" s="78"/>
    </row>
    <row r="6" spans="2:9" s="15" customFormat="1" ht="20.100000000000001" customHeight="1" x14ac:dyDescent="0.3">
      <c r="C6" s="53" t="s">
        <v>47</v>
      </c>
      <c r="D6" s="15" t="s">
        <v>48</v>
      </c>
      <c r="F6" s="76"/>
      <c r="G6" s="77"/>
      <c r="H6" s="77"/>
      <c r="I6" s="78"/>
    </row>
    <row r="7" spans="2:9" s="15" customFormat="1" ht="20.100000000000001" customHeight="1" x14ac:dyDescent="0.3">
      <c r="C7" s="53" t="s">
        <v>49</v>
      </c>
      <c r="D7" s="15" t="s">
        <v>50</v>
      </c>
      <c r="F7" s="76"/>
      <c r="G7" s="77"/>
      <c r="H7" s="77"/>
      <c r="I7" s="78"/>
    </row>
    <row r="8" spans="2:9" s="15" customFormat="1" ht="20.100000000000001" customHeight="1" x14ac:dyDescent="0.3">
      <c r="C8" s="53" t="s">
        <v>51</v>
      </c>
      <c r="D8" s="15" t="s">
        <v>52</v>
      </c>
      <c r="F8" s="76"/>
      <c r="G8" s="77"/>
      <c r="H8" s="77"/>
      <c r="I8" s="78"/>
    </row>
    <row r="9" spans="2:9" ht="20.100000000000001" customHeight="1" x14ac:dyDescent="0.3">
      <c r="C9" s="53" t="s">
        <v>51</v>
      </c>
      <c r="D9" s="15" t="s">
        <v>53</v>
      </c>
      <c r="F9" s="76"/>
      <c r="G9" s="77"/>
      <c r="H9" s="77"/>
      <c r="I9" s="78"/>
    </row>
    <row r="10" spans="2:9" ht="20.100000000000001" customHeight="1" x14ac:dyDescent="0.3">
      <c r="C10" s="53" t="s">
        <v>54</v>
      </c>
      <c r="D10" s="15" t="s">
        <v>55</v>
      </c>
      <c r="F10" s="76"/>
      <c r="G10" s="77"/>
      <c r="H10" s="77"/>
      <c r="I10" s="78"/>
    </row>
    <row r="11" spans="2:9" x14ac:dyDescent="0.3">
      <c r="C11" s="53"/>
      <c r="F11" s="76"/>
      <c r="G11" s="77"/>
      <c r="H11" s="77"/>
      <c r="I11" s="78"/>
    </row>
    <row r="12" spans="2:9" ht="15" thickBot="1" x14ac:dyDescent="0.35">
      <c r="F12" s="79"/>
      <c r="G12" s="80"/>
      <c r="H12" s="80"/>
      <c r="I12" s="81"/>
    </row>
    <row r="16" spans="2:9" ht="14.1" customHeight="1" x14ac:dyDescent="0.3">
      <c r="B16" s="49"/>
      <c r="C16" s="50" t="s">
        <v>56</v>
      </c>
    </row>
    <row r="18" spans="3:4" x14ac:dyDescent="0.3">
      <c r="D18" s="54" t="s">
        <v>57</v>
      </c>
    </row>
    <row r="19" spans="3:4" x14ac:dyDescent="0.3">
      <c r="C19" s="53"/>
      <c r="D19" t="s">
        <v>58</v>
      </c>
    </row>
    <row r="20" spans="3:4" x14ac:dyDescent="0.3">
      <c r="C20" s="53"/>
      <c r="D20" t="s">
        <v>59</v>
      </c>
    </row>
    <row r="21" spans="3:4" x14ac:dyDescent="0.3">
      <c r="C21" s="53"/>
      <c r="D21" t="s">
        <v>60</v>
      </c>
    </row>
    <row r="22" spans="3:4" ht="3.75" customHeight="1" x14ac:dyDescent="0.3">
      <c r="C22" s="53"/>
    </row>
    <row r="23" spans="3:4" ht="15.6" x14ac:dyDescent="0.3">
      <c r="C23" s="53"/>
      <c r="D23" s="55" t="s">
        <v>61</v>
      </c>
    </row>
    <row r="24" spans="3:4" x14ac:dyDescent="0.3">
      <c r="C24" s="53"/>
      <c r="D24" s="56" t="s">
        <v>62</v>
      </c>
    </row>
    <row r="27" spans="3:4" x14ac:dyDescent="0.3">
      <c r="D27" s="54" t="s">
        <v>63</v>
      </c>
    </row>
    <row r="28" spans="3:4" x14ac:dyDescent="0.3">
      <c r="D28" t="s">
        <v>64</v>
      </c>
    </row>
    <row r="29" spans="3:4" x14ac:dyDescent="0.3">
      <c r="D29" t="s">
        <v>65</v>
      </c>
    </row>
    <row r="30" spans="3:4" x14ac:dyDescent="0.3">
      <c r="D30" t="s">
        <v>66</v>
      </c>
    </row>
    <row r="33" spans="4:4" x14ac:dyDescent="0.3">
      <c r="D33" s="54" t="s">
        <v>67</v>
      </c>
    </row>
    <row r="34" spans="4:4" x14ac:dyDescent="0.3">
      <c r="D34" t="s">
        <v>68</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R163"/>
  <sheetViews>
    <sheetView showGridLines="0" topLeftCell="H145" zoomScale="85" zoomScaleNormal="85" workbookViewId="0">
      <selection activeCell="AO114" sqref="AO114"/>
    </sheetView>
  </sheetViews>
  <sheetFormatPr baseColWidth="10" defaultColWidth="11.44140625" defaultRowHeight="15.6" x14ac:dyDescent="0.3"/>
  <cols>
    <col min="1" max="1" width="29.44140625" style="3" customWidth="1"/>
    <col min="2" max="2" width="24.88671875" style="6" customWidth="1"/>
    <col min="3" max="3" width="34" style="3" customWidth="1"/>
    <col min="4" max="4" width="21.44140625" style="3" customWidth="1"/>
    <col min="5" max="5" width="22.33203125" style="3" customWidth="1"/>
    <col min="6" max="7" width="21.109375" style="3" bestFit="1" customWidth="1"/>
    <col min="8" max="9" width="20.109375" style="3" bestFit="1" customWidth="1"/>
    <col min="10" max="10" width="19.109375" style="3" bestFit="1" customWidth="1"/>
    <col min="11" max="12" width="15.88671875" style="3" bestFit="1" customWidth="1"/>
    <col min="13" max="13" width="14.6640625" style="3" customWidth="1"/>
    <col min="14" max="14" width="21.109375" style="3" bestFit="1" customWidth="1"/>
    <col min="15" max="15" width="24" style="3" customWidth="1"/>
    <col min="16" max="16" width="20.44140625" style="3" customWidth="1"/>
    <col min="17" max="16384" width="11.44140625" style="3"/>
  </cols>
  <sheetData>
    <row r="3" spans="1:18" ht="36.75" customHeight="1" x14ac:dyDescent="0.3"/>
    <row r="4" spans="1:18" ht="36.75" customHeight="1" x14ac:dyDescent="0.3"/>
    <row r="5" spans="1:18" ht="36.75" customHeight="1" thickBot="1" x14ac:dyDescent="0.35">
      <c r="A5" s="5"/>
      <c r="B5" s="5"/>
      <c r="D5" s="58" cm="1">
        <f t="array" ref="D5">INDEX('Back data'!$A$4:$AV$4,MAX(IF('Back data'!$A$4:$AW$4&lt;&gt;"",COLUMN('Back data'!$A$4:$AW$4)))-D6)</f>
        <v>44317</v>
      </c>
      <c r="E5" s="58" cm="1">
        <f t="array" ref="E5">INDEX('Back data'!$A$4:$AV$4,MAX(IF('Back data'!$A$4:$AW$4&lt;&gt;"",COLUMN('Back data'!$A$4:$AW$4)))-E6)</f>
        <v>44348</v>
      </c>
      <c r="F5" s="58" cm="1">
        <f t="array" ref="F5">INDEX('Back data'!$A$4:$AV$4,MAX(IF('Back data'!$A$4:$AW$4&lt;&gt;"",COLUMN('Back data'!$A$4:$AW$4)))-F6)</f>
        <v>44378</v>
      </c>
      <c r="G5" s="58" cm="1">
        <f t="array" ref="G5">INDEX('Back data'!$A$4:$AV$4,MAX(IF('Back data'!$A$4:$AW$4&lt;&gt;"",COLUMN('Back data'!$A$4:$AW$4)))-G6)</f>
        <v>44409</v>
      </c>
      <c r="H5" s="58" cm="1">
        <f t="array" ref="H5">INDEX('Back data'!$A$4:$AV$4,MAX(IF('Back data'!$A$4:$AW$4&lt;&gt;"",COLUMN('Back data'!$A$4:$AW$4)))-H6)</f>
        <v>44440</v>
      </c>
      <c r="I5" s="58" cm="1">
        <f t="array" ref="I5">INDEX('Back data'!$A$4:$AV$4,MAX(IF('Back data'!$A$4:$AW$4&lt;&gt;"",COLUMN('Back data'!$A$4:$AW$4)))-I6)</f>
        <v>44470</v>
      </c>
      <c r="J5" s="58" cm="1">
        <f t="array" ref="J5">INDEX('Back data'!$A$4:$AV$4,MAX(IF('Back data'!$A$4:$AW$4&lt;&gt;"",COLUMN('Back data'!$A$4:$AW$4)))-J6)</f>
        <v>44501</v>
      </c>
      <c r="K5" s="58" cm="1">
        <f t="array" ref="K5">INDEX('Back data'!$A$4:$AV$4,MAX(IF('Back data'!$A$4:$AW$4&lt;&gt;"",COLUMN('Back data'!$A$4:$AW$4)))-K6)</f>
        <v>44531</v>
      </c>
      <c r="L5" s="58" cm="1">
        <f t="array" ref="L5">INDEX('Back data'!$A$4:$AV$4,MAX(IF('Back data'!$A$4:$AW$4&lt;&gt;"",COLUMN('Back data'!$A$4:$AW$4)))-L6)</f>
        <v>44562</v>
      </c>
      <c r="M5" s="58" cm="1">
        <f t="array" ref="M5">INDEX('Back data'!$A$4:$AV$4,MAX(IF('Back data'!$A$4:$AW$4&lt;&gt;"",COLUMN('Back data'!$A$4:$AW$4)))-M6)</f>
        <v>44593</v>
      </c>
      <c r="N5" s="58" cm="1">
        <f t="array" ref="N5">INDEX('Back data'!$A$4:$AV$4,MAX(IF('Back data'!$A$4:$AW$4&lt;&gt;"",COLUMN('Back data'!$A$4:$AW$4)))-N6)</f>
        <v>44621</v>
      </c>
      <c r="O5" s="58" cm="1">
        <f t="array" ref="O5">INDEX('Back data'!$A$4:$AV$4,MAX(IF('Back data'!$A$4:$AW$4&lt;&gt;"",COLUMN('Back data'!$A$4:$AW$4)))-O6)</f>
        <v>44652</v>
      </c>
      <c r="P5" s="58" cm="1">
        <f t="array" ref="P5">INDEX('Back data'!$A$4:$AW$4,MAX(IF('Back data'!$A$4:$AW$4&lt;&gt;"",COLUMN('Back data'!$A$4:$AW$4)))-P6)</f>
        <v>44682</v>
      </c>
    </row>
    <row r="6" spans="1:18" x14ac:dyDescent="0.3">
      <c r="D6" s="3">
        <v>12</v>
      </c>
      <c r="E6" s="3">
        <v>11</v>
      </c>
      <c r="F6" s="3">
        <v>10</v>
      </c>
      <c r="G6" s="3">
        <v>9</v>
      </c>
      <c r="H6" s="3">
        <v>8</v>
      </c>
      <c r="I6" s="3">
        <v>7</v>
      </c>
      <c r="J6" s="3">
        <v>6</v>
      </c>
      <c r="K6" s="3">
        <v>5</v>
      </c>
      <c r="L6" s="3">
        <v>4</v>
      </c>
      <c r="M6" s="3">
        <v>3</v>
      </c>
      <c r="N6" s="3">
        <v>2</v>
      </c>
      <c r="O6" s="3">
        <v>1</v>
      </c>
      <c r="P6" s="3">
        <v>0</v>
      </c>
    </row>
    <row r="7" spans="1:18" x14ac:dyDescent="0.3">
      <c r="A7" s="7"/>
      <c r="B7" s="8"/>
      <c r="C7" s="9" t="s">
        <v>69</v>
      </c>
      <c r="D7" s="10" cm="1">
        <f t="array" ref="D7">INDEX('Back data'!$A65:$AW65,,MAX(IF('Back data'!$A65:$AW65&lt;&gt;"",COLUMN('Back data'!$A65:$AW65)))-D$6)+INDEX('Back data'!$A66:$AW66,,MAX(IF('Back data'!$A66:$AW$66&lt;&gt;"",COLUMN('Back data'!$A66:$AW66)))-D$6)</f>
        <v>71.180000000000007</v>
      </c>
      <c r="E7" s="10" cm="1">
        <f t="array" ref="E7">INDEX('Back data'!$A65:$AW65,,MAX(IF('Back data'!$A65:$AW65&lt;&gt;"",COLUMN('Back data'!$A65:$AW65)))-E$6)+INDEX('Back data'!$A66:$AW66,,MAX(IF('Back data'!$A66:$AW$66&lt;&gt;"",COLUMN('Back data'!$A66:$AW66)))-E$6)</f>
        <v>70.67</v>
      </c>
      <c r="F7" s="10" cm="1">
        <f t="array" ref="F7">INDEX('Back data'!$A65:$AW65,,MAX(IF('Back data'!$A65:$AW65&lt;&gt;"",COLUMN('Back data'!$A65:$AW65)))-F$6)+INDEX('Back data'!$A66:$AW66,,MAX(IF('Back data'!$A66:$AW$66&lt;&gt;"",COLUMN('Back data'!$A66:$AW66)))-F$6)</f>
        <v>72.180000000000007</v>
      </c>
      <c r="G7" s="10" cm="1">
        <f t="array" ref="G7">INDEX('Back data'!$A65:$AW65,,MAX(IF('Back data'!$A65:$AW65&lt;&gt;"",COLUMN('Back data'!$A65:$AW65)))-G$6)+INDEX('Back data'!$A66:$AW66,,MAX(IF('Back data'!$A66:$AW$66&lt;&gt;"",COLUMN('Back data'!$A66:$AW66)))-G$6)</f>
        <v>71.990000000000009</v>
      </c>
      <c r="H7" s="10" cm="1">
        <f t="array" ref="H7">INDEX('Back data'!$A65:$AW65,,MAX(IF('Back data'!$A65:$AW65&lt;&gt;"",COLUMN('Back data'!$A65:$AW65)))-H$6)+INDEX('Back data'!$A66:$AW66,,MAX(IF('Back data'!$A66:$AW$66&lt;&gt;"",COLUMN('Back data'!$A66:$AW66)))-H$6)</f>
        <v>71.539999999999992</v>
      </c>
      <c r="I7" s="10" cm="1">
        <f t="array" ref="I7">INDEX('Back data'!$A65:$AW65,,MAX(IF('Back data'!$A65:$AW65&lt;&gt;"",COLUMN('Back data'!$A65:$AW65)))-I$6)+INDEX('Back data'!$A66:$AW66,,MAX(IF('Back data'!$A66:$AW$66&lt;&gt;"",COLUMN('Back data'!$A66:$AW66)))-I$6)</f>
        <v>74.180000000000007</v>
      </c>
      <c r="J7" s="10" cm="1">
        <f t="array" ref="J7">INDEX('Back data'!$A65:$AW65,,MAX(IF('Back data'!$A65:$AW65&lt;&gt;"",COLUMN('Back data'!$A65:$AW65)))-J$6)+INDEX('Back data'!$A66:$AW66,,MAX(IF('Back data'!$A66:$AW$66&lt;&gt;"",COLUMN('Back data'!$A66:$AW66)))-J$6)</f>
        <v>73.37</v>
      </c>
      <c r="K7" s="10" cm="1">
        <f t="array" ref="K7">INDEX('Back data'!$A65:$AW65,,MAX(IF('Back data'!$A65:$AW65&lt;&gt;"",COLUMN('Back data'!$A65:$AW65)))-K$6)+INDEX('Back data'!$A66:$AW66,,MAX(IF('Back data'!$A66:$AW$66&lt;&gt;"",COLUMN('Back data'!$A66:$AW66)))-K$6)</f>
        <v>73.13</v>
      </c>
      <c r="L7" s="10" cm="1">
        <f t="array" ref="L7">INDEX('Back data'!$A65:$AW65,,MAX(IF('Back data'!$A65:$AW65&lt;&gt;"",COLUMN('Back data'!$A65:$AW65)))-L$6)+INDEX('Back data'!$A66:$AW66,,MAX(IF('Back data'!$A66:$AW$66&lt;&gt;"",COLUMN('Back data'!$A66:$AW66)))-L$6)</f>
        <v>70.16</v>
      </c>
      <c r="M7" s="10" cm="1">
        <f t="array" ref="M7">INDEX('Back data'!$A65:$AW65,,MAX(IF('Back data'!$A65:$AW65&lt;&gt;"",COLUMN('Back data'!$A65:$AW65)))-M$6)+INDEX('Back data'!$A66:$AW66,,MAX(IF('Back data'!$A66:$AW$66&lt;&gt;"",COLUMN('Back data'!$A66:$AW66)))-M$6)</f>
        <v>70.52000000000001</v>
      </c>
      <c r="N7" s="10" cm="1">
        <f t="array" ref="N7">INDEX('Back data'!$A65:$AW65,,MAX(IF('Back data'!$A65:$AW65&lt;&gt;"",COLUMN('Back data'!$A65:$AW65)))-N$6)+INDEX('Back data'!$A66:$AW66,,MAX(IF('Back data'!$A66:$AW$66&lt;&gt;"",COLUMN('Back data'!$A66:$AW66)))-N$6)</f>
        <v>73.430000000000007</v>
      </c>
      <c r="O7" s="10" cm="1">
        <f t="array" ref="O7">INDEX('Back data'!$A65:$AW65,,MAX(IF('Back data'!$A65:$AW65&lt;&gt;"",COLUMN('Back data'!$A65:$AW65)))-O$6)+INDEX('Back data'!$A66:$AW66,,MAX(IF('Back data'!$A66:$AW$66&lt;&gt;"",COLUMN('Back data'!$A66:$AW66)))-O$6)</f>
        <v>72.83</v>
      </c>
      <c r="P7" s="10" cm="1">
        <f t="array" ref="P7">INDEX('Back data'!$A65:$AW65,,MAX(IF('Back data'!$A65:$AW65&lt;&gt;"",COLUMN('Back data'!$A65:$AW65)))-P$6)+INDEX('Back data'!$A66:$AW66,,MAX(IF('Back data'!$A66:$AW$66&lt;&gt;"",COLUMN('Back data'!$A66:$AW66)))-P$6)</f>
        <v>76.180000000000007</v>
      </c>
    </row>
    <row r="8" spans="1:18" x14ac:dyDescent="0.3">
      <c r="A8" s="26" t="s">
        <v>70</v>
      </c>
      <c r="B8" s="28" t="s">
        <v>70</v>
      </c>
      <c r="C8" s="11" t="s">
        <v>71</v>
      </c>
      <c r="D8" s="12" cm="1">
        <f t="array" ref="D8">INDEX('Back data'!$A$65:$AW$65,,MAX(IF('Back data'!$A$65:$AW$65&lt;&gt;"",COLUMN('Back data'!$A$65:$AW$65)))-D$6)/D7</f>
        <v>0.94029221691486375</v>
      </c>
      <c r="E8" s="12" cm="1">
        <f t="array" ref="E8">INDEX('Back data'!$A$65:$AW$65,,MAX(IF('Back data'!$A$65:$AW$65&lt;&gt;"",COLUMN('Back data'!$A$65:$AW$65)))-E$6)/E7</f>
        <v>0.95004952596575631</v>
      </c>
      <c r="F8" s="12" cm="1">
        <f t="array" ref="F8">INDEX('Back data'!$A$65:$AW$65,,MAX(IF('Back data'!$A$65:$AW$65&lt;&gt;"",COLUMN('Back data'!$A$65:$AW$65)))-F$6)/F7</f>
        <v>0.94832363535605424</v>
      </c>
      <c r="G8" s="12" cm="1">
        <f t="array" ref="G8">INDEX('Back data'!$A$65:$AW$65,,MAX(IF('Back data'!$A$65:$AW$65&lt;&gt;"",COLUMN('Back data'!$A$65:$AW$65)))-G$6)/G7</f>
        <v>0.94582580914015824</v>
      </c>
      <c r="H8" s="12" cm="1">
        <f t="array" ref="H8">INDEX('Back data'!$A$65:$AW$65,,MAX(IF('Back data'!$A$65:$AW$65&lt;&gt;"",COLUMN('Back data'!$A$65:$AW$65)))-H$6)/H7</f>
        <v>0.93835616438356173</v>
      </c>
      <c r="I8" s="12" cm="1">
        <f t="array" ref="I8">INDEX('Back data'!$A$65:$AW$65,,MAX(IF('Back data'!$A$65:$AW$65&lt;&gt;"",COLUMN('Back data'!$A$65:$AW$65)))-I$6)/I7</f>
        <v>0.93960636290105148</v>
      </c>
      <c r="J8" s="12" cm="1">
        <f t="array" ref="J8">INDEX('Back data'!$A$65:$AW$65,,MAX(IF('Back data'!$A$65:$AW$65&lt;&gt;"",COLUMN('Back data'!$A$65:$AW$65)))-J$6)/J7</f>
        <v>0.94466403162055335</v>
      </c>
      <c r="K8" s="12" cm="1">
        <f t="array" ref="K8">INDEX('Back data'!$A$65:$AW$65,,MAX(IF('Back data'!$A$65:$AW$65&lt;&gt;"",COLUMN('Back data'!$A$65:$AW$65)))-K$6)/K7</f>
        <v>0.95419116641597168</v>
      </c>
      <c r="L8" s="12" cm="1">
        <f t="array" ref="L8">INDEX('Back data'!$A$65:$AW$65,,MAX(IF('Back data'!$A$65:$AW$65&lt;&gt;"",COLUMN('Back data'!$A$65:$AW$65)))-L$6)/L7</f>
        <v>0.93799885974914488</v>
      </c>
      <c r="M8" s="12" cm="1">
        <f t="array" ref="M8">INDEX('Back data'!$A$65:$AW$65,,MAX(IF('Back data'!$A$65:$AW$65&lt;&gt;"",COLUMN('Back data'!$A$65:$AW$65)))-M$6)/M7</f>
        <v>0.92782189449801467</v>
      </c>
      <c r="N8" s="12" cm="1">
        <f t="array" ref="N8">INDEX('Back data'!$A$65:$AW$65,,MAX(IF('Back data'!$A$65:$AW$65&lt;&gt;"",COLUMN('Back data'!$A$65:$AW$65)))-N$6)/N7</f>
        <v>0.9421217486041128</v>
      </c>
      <c r="O8" s="12" cm="1">
        <f t="array" ref="O8">INDEX('Back data'!$A$65:$AW$65,,MAX(IF('Back data'!$A$65:$AW$65&lt;&gt;"",COLUMN('Back data'!$A$65:$AW$65)))-O$6)/O7</f>
        <v>0.9486475353563093</v>
      </c>
      <c r="P8" s="12" cm="1">
        <f t="array" ref="P8">INDEX('Back data'!$A$65:$AW$65,,MAX(IF('Back data'!$A$65:$AW$65&lt;&gt;"",COLUMN('Back data'!$A$65:$AW$65)))-P$6)/P7</f>
        <v>0.92845891310055129</v>
      </c>
    </row>
    <row r="9" spans="1:18" x14ac:dyDescent="0.3">
      <c r="A9" s="26" t="s">
        <v>70</v>
      </c>
      <c r="B9" s="28" t="s">
        <v>70</v>
      </c>
      <c r="C9" s="11" t="s">
        <v>72</v>
      </c>
      <c r="D9" s="12" cm="1">
        <f t="array" ref="D9">INDEX('Back data'!$A$66:$AW$66,,MAX(IF('Back data'!$A$66:$AW$66&lt;&gt;"",COLUMN('Back data'!$A$66:$AW$66)))-D$6)/D7</f>
        <v>5.9707783085136266E-2</v>
      </c>
      <c r="E9" s="12" cm="1">
        <f t="array" ref="E9">INDEX('Back data'!$A$66:$AW$66,,MAX(IF('Back data'!$A$66:$AW$66&lt;&gt;"",COLUMN('Back data'!$A$66:$AW$66)))-E$6)/E7</f>
        <v>4.9950474034243665E-2</v>
      </c>
      <c r="F9" s="12" cm="1">
        <f t="array" ref="F9">INDEX('Back data'!$A$66:$AW$66,,MAX(IF('Back data'!$A$66:$AW$66&lt;&gt;"",COLUMN('Back data'!$A$66:$AW$66)))-F$6)/F7</f>
        <v>5.1676364643945684E-2</v>
      </c>
      <c r="G9" s="12" cm="1">
        <f t="array" ref="G9">INDEX('Back data'!$A$66:$AW$66,,MAX(IF('Back data'!$A$66:$AW$66&lt;&gt;"",COLUMN('Back data'!$A$66:$AW$66)))-G$6)/G7</f>
        <v>5.4174190859841639E-2</v>
      </c>
      <c r="H9" s="12" cm="1">
        <f t="array" ref="H9">INDEX('Back data'!$A$66:$AW$66,,MAX(IF('Back data'!$A$66:$AW$66&lt;&gt;"",COLUMN('Back data'!$A$66:$AW$66)))-H$6)/H7</f>
        <v>6.1643835616438367E-2</v>
      </c>
      <c r="I9" s="12" cm="1">
        <f t="array" ref="I9">INDEX('Back data'!$A$66:$AW$66,,MAX(IF('Back data'!$A$66:$AW$66&lt;&gt;"",COLUMN('Back data'!$A$66:$AW$66)))-I$6)/I7</f>
        <v>6.0393637098948502E-2</v>
      </c>
      <c r="J9" s="12" cm="1">
        <f t="array" ref="J9">INDEX('Back data'!$A$66:$AW$66,,MAX(IF('Back data'!$A$66:$AW$66&lt;&gt;"",COLUMN('Back data'!$A$66:$AW$66)))-J$6)/J7</f>
        <v>5.5335968379446633E-2</v>
      </c>
      <c r="K9" s="12" cm="1">
        <f t="array" ref="K9">INDEX('Back data'!$A$66:$AW$66,,MAX(IF('Back data'!$A$66:$AW$66&lt;&gt;"",COLUMN('Back data'!$A$66:$AW$66)))-K$6)/K7</f>
        <v>4.5808833584028444E-2</v>
      </c>
      <c r="L9" s="12" cm="1">
        <f t="array" ref="L9">INDEX('Back data'!$A$66:$AW$66,,MAX(IF('Back data'!$A$66:$AW$66&lt;&gt;"",COLUMN('Back data'!$A$66:$AW$66)))-L$6)/L7</f>
        <v>6.2001140250855187E-2</v>
      </c>
      <c r="M9" s="12" cm="1">
        <f t="array" ref="M9">INDEX('Back data'!$A$66:$AW$66,,MAX(IF('Back data'!$A$66:$AW$66&lt;&gt;"",COLUMN('Back data'!$A$66:$AW$66)))-M$6)/M7</f>
        <v>7.2178105501985237E-2</v>
      </c>
      <c r="N9" s="12" cm="1">
        <f t="array" ref="N9">INDEX('Back data'!$A$66:$AW$66,,MAX(IF('Back data'!$A$66:$AW$66&lt;&gt;"",COLUMN('Back data'!$A$66:$AW$66)))-N$6)/N7</f>
        <v>5.7878251395887231E-2</v>
      </c>
      <c r="O9" s="12" cm="1">
        <f t="array" ref="O9">INDEX('Back data'!$A$66:$AW$66,,MAX(IF('Back data'!$A$66:$AW$66&lt;&gt;"",COLUMN('Back data'!$A$66:$AW$66)))-O$6)/O7</f>
        <v>5.1352464643690789E-2</v>
      </c>
      <c r="P9" s="12" cm="1">
        <f t="array" ref="P9">INDEX('Back data'!$A$66:$AW$66,,MAX(IF('Back data'!$A$66:$AW$66&lt;&gt;"",COLUMN('Back data'!$A$66:$AW$66)))-P$6)/P7</f>
        <v>7.1541086899448672E-2</v>
      </c>
      <c r="R9" s="63"/>
    </row>
    <row r="10" spans="1:18" x14ac:dyDescent="0.3">
      <c r="B10" s="29"/>
    </row>
    <row r="11" spans="1:18" x14ac:dyDescent="0.3">
      <c r="B11" s="29"/>
    </row>
    <row r="12" spans="1:18" x14ac:dyDescent="0.3">
      <c r="B12" s="29"/>
      <c r="C12" s="9" t="s">
        <v>69</v>
      </c>
      <c r="D12" s="10">
        <f t="array" ref="D12">INDEX('Back data'!$A$71:$AW$71,,MAX(IF('Back data'!$A$71:$AW$71&lt;&gt;"",COLUMN('Back data'!$A$71:$AW$71)))-D$6)+INDEX('Back data'!$A$72:$AW$72,,MAX(IF('Back data'!$A$72:$AW$72&lt;&gt;"",COLUMN('Back data'!$A$72:$AW$72)))-D$6)</f>
        <v>70.47</v>
      </c>
      <c r="E12" s="10">
        <f t="array" ref="E12">INDEX('Back data'!$A$71:$AW$71,,MAX(IF('Back data'!$A$71:$AW$71&lt;&gt;"",COLUMN('Back data'!$A$71:$AW$71)))-E$6)+INDEX('Back data'!$A$72:$AW$72,,MAX(IF('Back data'!$A$72:$AW$72&lt;&gt;"",COLUMN('Back data'!$A$72:$AW$72)))-E$6)</f>
        <v>70.679999999999993</v>
      </c>
      <c r="F12" s="10">
        <f t="array" ref="F12">INDEX('Back data'!$A$71:$AW$71,,MAX(IF('Back data'!$A$71:$AW$71&lt;&gt;"",COLUMN('Back data'!$A$71:$AW$71)))-F$6)+INDEX('Back data'!$A$72:$AW$72,,MAX(IF('Back data'!$A$72:$AW$72&lt;&gt;"",COLUMN('Back data'!$A$72:$AW$72)))-F$6)</f>
        <v>69.28</v>
      </c>
      <c r="G12" s="10">
        <f t="array" ref="G12">INDEX('Back data'!$A$71:$AW$71,,MAX(IF('Back data'!$A$71:$AW$71&lt;&gt;"",COLUMN('Back data'!$A$71:$AW$71)))-G$6)+INDEX('Back data'!$A$72:$AW$72,,MAX(IF('Back data'!$A$72:$AW$72&lt;&gt;"",COLUMN('Back data'!$A$72:$AW$72)))-G$6)</f>
        <v>72.47</v>
      </c>
      <c r="H12" s="10">
        <f t="array" ref="H12">INDEX('Back data'!$A$71:$AW$71,,MAX(IF('Back data'!$A$71:$AW$71&lt;&gt;"",COLUMN('Back data'!$A$71:$AW$71)))-H$6)+INDEX('Back data'!$A$72:$AW$72,,MAX(IF('Back data'!$A$72:$AW$72&lt;&gt;"",COLUMN('Back data'!$A$72:$AW$72)))-H$6)</f>
        <v>69.599999999999994</v>
      </c>
      <c r="I12" s="10">
        <f t="array" ref="I12">INDEX('Back data'!$A$71:$AW$71,,MAX(IF('Back data'!$A$71:$AW$71&lt;&gt;"",COLUMN('Back data'!$A$71:$AW$71)))-I$6)+INDEX('Back data'!$A$72:$AW$72,,MAX(IF('Back data'!$A$72:$AW$72&lt;&gt;"",COLUMN('Back data'!$A$72:$AW$72)))-I$6)</f>
        <v>73.58</v>
      </c>
      <c r="J12" s="10">
        <f t="array" ref="J12">INDEX('Back data'!$A$71:$AW$71,,MAX(IF('Back data'!$A$71:$AW$71&lt;&gt;"",COLUMN('Back data'!$A$71:$AW$71)))-J$6)+INDEX('Back data'!$A$72:$AW$72,,MAX(IF('Back data'!$A$72:$AW$72&lt;&gt;"",COLUMN('Back data'!$A$72:$AW$72)))-J$6)</f>
        <v>73.39</v>
      </c>
      <c r="K12" s="10">
        <f t="array" ref="K12">INDEX('Back data'!$A$71:$AW$71,,MAX(IF('Back data'!$A$71:$AW$71&lt;&gt;"",COLUMN('Back data'!$A$71:$AW$71)))-K$6)+INDEX('Back data'!$A$72:$AW$72,,MAX(IF('Back data'!$A$72:$AW$72&lt;&gt;"",COLUMN('Back data'!$A$72:$AW$72)))-K$6)</f>
        <v>73.819999999999993</v>
      </c>
      <c r="L12" s="10">
        <f t="array" ref="L12">INDEX('Back data'!$A$71:$AW$71,,MAX(IF('Back data'!$A$71:$AW$71&lt;&gt;"",COLUMN('Back data'!$A$71:$AW$71)))-L$6)+INDEX('Back data'!$A$72:$AW$72,,MAX(IF('Back data'!$A$72:$AW$72&lt;&gt;"",COLUMN('Back data'!$A$72:$AW$72)))-L$6)</f>
        <v>70.180000000000007</v>
      </c>
      <c r="M12" s="10">
        <f t="array" ref="M12">INDEX('Back data'!$A$71:$AW$71,,MAX(IF('Back data'!$A$71:$AW$71&lt;&gt;"",COLUMN('Back data'!$A$71:$AW$71)))-M$6)+INDEX('Back data'!$A$72:$AW$72,,MAX(IF('Back data'!$A$72:$AW$72&lt;&gt;"",COLUMN('Back data'!$A$72:$AW$72)))-M$6)</f>
        <v>70.5</v>
      </c>
      <c r="N12" s="10">
        <f t="array" ref="N12">INDEX('Back data'!$A$71:$AW$71,,MAX(IF('Back data'!$A$71:$AW$71&lt;&gt;"",COLUMN('Back data'!$A$71:$AW$71)))-N$6)+INDEX('Back data'!$A$72:$AW$72,,MAX(IF('Back data'!$A$72:$AW$72&lt;&gt;"",COLUMN('Back data'!$A$72:$AW$72)))-N$6)</f>
        <v>73.5</v>
      </c>
      <c r="O12" s="10">
        <f t="array" ref="O12">INDEX('Back data'!$A$71:$AW$71,,MAX(IF('Back data'!$A$71:$AW$71&lt;&gt;"",COLUMN('Back data'!$A$71:$AW$71)))-O$6)+INDEX('Back data'!$A$72:$AW$72,,MAX(IF('Back data'!$A$72:$AW$72&lt;&gt;"",COLUMN('Back data'!$A$72:$AW$72)))-O$6)</f>
        <v>70.010000000000005</v>
      </c>
      <c r="P12" s="10">
        <f t="array" ref="P12">INDEX('Back data'!$A$71:$AW$71,,MAX(IF('Back data'!$A$71:$AW$71&lt;&gt;"",COLUMN('Back data'!$A$71:$AW$71)))-P$6)+INDEX('Back data'!$A$72:$AW$72,,MAX(IF('Back data'!$A$72:$AW$72&lt;&gt;"",COLUMN('Back data'!$A$72:$AW$72)))-P$6)</f>
        <v>73.95</v>
      </c>
    </row>
    <row r="13" spans="1:18" x14ac:dyDescent="0.3">
      <c r="A13" s="26" t="s">
        <v>70</v>
      </c>
      <c r="B13" s="30" t="s">
        <v>73</v>
      </c>
      <c r="C13" s="11" t="s">
        <v>71</v>
      </c>
      <c r="D13" s="12">
        <f t="array" ref="D13">INDEX('Back data'!$A$71:$AW$71,,MAX(IF('Back data'!$A$71:$AW$71&lt;&gt;"",COLUMN('Back data'!$A$71:$AW$71)))-D$6)/D$12</f>
        <v>0.80814531006101897</v>
      </c>
      <c r="E13" s="12">
        <f t="array" ref="E13">INDEX('Back data'!$A$71:$AW$71,,MAX(IF('Back data'!$A$71:$AW$71&lt;&gt;"",COLUMN('Back data'!$A$71:$AW$71)))-E$6)/E$12</f>
        <v>0.83389926428975669</v>
      </c>
      <c r="F13" s="12">
        <f t="array" ref="F13">INDEX('Back data'!$A$71:$AW$71,,MAX(IF('Back data'!$A$71:$AW$71&lt;&gt;"",COLUMN('Back data'!$A$71:$AW$71)))-F$6)/F$12</f>
        <v>0.80672632794457277</v>
      </c>
      <c r="G13" s="12">
        <f t="array" ref="G13">INDEX('Back data'!$A$71:$AW$71,,MAX(IF('Back data'!$A$71:$AW$71&lt;&gt;"",COLUMN('Back data'!$A$71:$AW$71)))-G$6)/G$12</f>
        <v>0.80419483924382507</v>
      </c>
      <c r="H13" s="12">
        <f t="array" ref="H13">INDEX('Back data'!$A$71:$AW$71,,MAX(IF('Back data'!$A$71:$AW$71&lt;&gt;"",COLUMN('Back data'!$A$71:$AW$71)))-H$6)/H$12</f>
        <v>0.7942528735632185</v>
      </c>
      <c r="I13" s="12">
        <f t="array" ref="I13">INDEX('Back data'!$A$71:$AW$71,,MAX(IF('Back data'!$A$71:$AW$71&lt;&gt;"",COLUMN('Back data'!$A$71:$AW$71)))-I$6)/I$12</f>
        <v>0.80130470236477302</v>
      </c>
      <c r="J13" s="12">
        <f t="array" ref="J13">INDEX('Back data'!$A$71:$AW$71,,MAX(IF('Back data'!$A$71:$AW$71&lt;&gt;"",COLUMN('Back data'!$A$71:$AW$71)))-J$6)/J$12</f>
        <v>0.81346232456737977</v>
      </c>
      <c r="K13" s="12">
        <f t="array" ref="K13">INDEX('Back data'!$A$71:$AW$71,,MAX(IF('Back data'!$A$71:$AW$71&lt;&gt;"",COLUMN('Back data'!$A$71:$AW$71)))-K$6)/K$12</f>
        <v>0.82606339745326474</v>
      </c>
      <c r="L13" s="12">
        <f t="array" ref="L13">INDEX('Back data'!$A$71:$AW$71,,MAX(IF('Back data'!$A$71:$AW$71&lt;&gt;"",COLUMN('Back data'!$A$71:$AW$71)))-L$6)/L$12</f>
        <v>0.78455400398974062</v>
      </c>
      <c r="M13" s="12">
        <f t="array" ref="M13">INDEX('Back data'!$A$71:$AW$71,,MAX(IF('Back data'!$A$71:$AW$71&lt;&gt;"",COLUMN('Back data'!$A$71:$AW$71)))-M$6)/M$12</f>
        <v>0.76312056737588652</v>
      </c>
      <c r="N13" s="12">
        <f t="array" ref="N13">INDEX('Back data'!$A$71:$AW$71,,MAX(IF('Back data'!$A$71:$AW$71&lt;&gt;"",COLUMN('Back data'!$A$71:$AW$71)))-N$6)/N$12</f>
        <v>0.83183673469387753</v>
      </c>
      <c r="O13" s="12">
        <f t="array" ref="O13">INDEX('Back data'!$A$71:$AW$71,,MAX(IF('Back data'!$A$71:$AW$71&lt;&gt;"",COLUMN('Back data'!$A$71:$AW$71)))-O$6)/O$12</f>
        <v>0.8263105270675617</v>
      </c>
      <c r="P13" s="12">
        <f t="array" ref="P13">INDEX('Back data'!$A$71:$AW$71,,MAX(IF('Back data'!$A$71:$AW$71&lt;&gt;"",COLUMN('Back data'!$A$71:$AW$71)))-P$6)/P$12</f>
        <v>0.77471264367816084</v>
      </c>
    </row>
    <row r="14" spans="1:18" x14ac:dyDescent="0.3">
      <c r="A14" s="26" t="s">
        <v>70</v>
      </c>
      <c r="B14" s="30" t="s">
        <v>73</v>
      </c>
      <c r="C14" s="11" t="s">
        <v>72</v>
      </c>
      <c r="D14" s="12">
        <f t="array" ref="D14">+INDEX('Back data'!$A$72:$AW$72,,MAX(IF('Back data'!$A$72:$AW$72&lt;&gt;"",COLUMN('Back data'!$A$72:$AW$72)))-D$6)/D12</f>
        <v>0.19185468993898111</v>
      </c>
      <c r="E14" s="12">
        <f t="array" ref="E14">+INDEX('Back data'!$A$72:$AW$72,,MAX(IF('Back data'!$A$72:$AW$72&lt;&gt;"",COLUMN('Back data'!$A$72:$AW$72)))-E$6)/E12</f>
        <v>0.16610073571024336</v>
      </c>
      <c r="F14" s="12">
        <f t="array" ref="F14">+INDEX('Back data'!$A$72:$AW$72,,MAX(IF('Back data'!$A$72:$AW$72&lt;&gt;"",COLUMN('Back data'!$A$72:$AW$72)))-F$6)/F12</f>
        <v>0.19327367205542725</v>
      </c>
      <c r="G14" s="12">
        <f t="array" ref="G14">+INDEX('Back data'!$A$72:$AW$72,,MAX(IF('Back data'!$A$72:$AW$72&lt;&gt;"",COLUMN('Back data'!$A$72:$AW$72)))-G$6)/G12</f>
        <v>0.19580516075617496</v>
      </c>
      <c r="H14" s="12">
        <f t="array" ref="H14">+INDEX('Back data'!$A$72:$AW$72,,MAX(IF('Back data'!$A$72:$AW$72&lt;&gt;"",COLUMN('Back data'!$A$72:$AW$72)))-H$6)/H12</f>
        <v>0.20574712643678164</v>
      </c>
      <c r="I14" s="12">
        <f t="array" ref="I14">+INDEX('Back data'!$A$72:$AW$72,,MAX(IF('Back data'!$A$72:$AW$72&lt;&gt;"",COLUMN('Back data'!$A$72:$AW$72)))-I$6)/I12</f>
        <v>0.19869529763522695</v>
      </c>
      <c r="J14" s="12">
        <f t="array" ref="J14">+INDEX('Back data'!$A$72:$AW$72,,MAX(IF('Back data'!$A$72:$AW$72&lt;&gt;"",COLUMN('Back data'!$A$72:$AW$72)))-J$6)/J12</f>
        <v>0.18653767543262023</v>
      </c>
      <c r="K14" s="12">
        <f t="array" ref="K14">+INDEX('Back data'!$A$72:$AW$72,,MAX(IF('Back data'!$A$72:$AW$72&lt;&gt;"",COLUMN('Back data'!$A$72:$AW$72)))-K$6)/K12</f>
        <v>0.17393660254673532</v>
      </c>
      <c r="L14" s="12">
        <f t="array" ref="L14">+INDEX('Back data'!$A$72:$AW$72,,MAX(IF('Back data'!$A$72:$AW$72&lt;&gt;"",COLUMN('Back data'!$A$72:$AW$72)))-L$6)/L12</f>
        <v>0.21544599601025929</v>
      </c>
      <c r="M14" s="12">
        <f t="array" ref="M14">+INDEX('Back data'!$A$72:$AW$72,,MAX(IF('Back data'!$A$72:$AW$72&lt;&gt;"",COLUMN('Back data'!$A$72:$AW$72)))-M$6)/M12</f>
        <v>0.23687943262411346</v>
      </c>
      <c r="N14" s="12">
        <f t="array" ref="N14">+INDEX('Back data'!$A$72:$AW$72,,MAX(IF('Back data'!$A$72:$AW$72&lt;&gt;"",COLUMN('Back data'!$A$72:$AW$72)))-N$6)/N12</f>
        <v>0.16816326530612244</v>
      </c>
      <c r="O14" s="12">
        <f t="array" ref="O14">+INDEX('Back data'!$A$72:$AW$72,,MAX(IF('Back data'!$A$72:$AW$72&lt;&gt;"",COLUMN('Back data'!$A$72:$AW$72)))-O$6)/O12</f>
        <v>0.17368947293243822</v>
      </c>
      <c r="P14" s="12">
        <f t="array" ref="P14">+INDEX('Back data'!$A$72:$AW$72,,MAX(IF('Back data'!$A$72:$AW$72&lt;&gt;"",COLUMN('Back data'!$A$72:$AW$72)))-P$6)/P12</f>
        <v>0.22528735632183908</v>
      </c>
      <c r="R14" s="63"/>
    </row>
    <row r="16" spans="1:18" x14ac:dyDescent="0.3">
      <c r="C16" s="13"/>
      <c r="D16" s="13"/>
    </row>
    <row r="17" spans="1:18" x14ac:dyDescent="0.3">
      <c r="C17" s="9" t="s">
        <v>69</v>
      </c>
      <c r="D17" s="10">
        <f t="array" ref="D17">INDEX('Back data'!$A$77:$AW$77,,MAX(IF('Back data'!$A$77:$AW$77&lt;&gt;"",COLUMN('Back data'!$A$77:$AW$77)))-D$6)+INDEX('Back data'!$A$78:$AW$78,,MAX(IF('Back data'!$A$78:$AW$78&lt;&gt;"",COLUMN('Back data'!$A$78:$AW$78)))-D$6)</f>
        <v>70.429999999999993</v>
      </c>
      <c r="E17" s="10">
        <f t="array" ref="E17">INDEX('Back data'!$A$77:$AW$77,,MAX(IF('Back data'!$A$77:$AW$77&lt;&gt;"",COLUMN('Back data'!$A$77:$AW$77)))-E$6)+INDEX('Back data'!$A$78:$AW$78,,MAX(IF('Back data'!$A$78:$AW$78&lt;&gt;"",COLUMN('Back data'!$A$78:$AW$78)))-E$6)</f>
        <v>69.97</v>
      </c>
      <c r="F17" s="10">
        <f t="array" ref="F17">INDEX('Back data'!$A$77:$AW$77,,MAX(IF('Back data'!$A$77:$AW$77&lt;&gt;"",COLUMN('Back data'!$A$77:$AW$77)))-F$6)+INDEX('Back data'!$A$78:$AW$78,,MAX(IF('Back data'!$A$78:$AW$78&lt;&gt;"",COLUMN('Back data'!$A$78:$AW$78)))-F$6)</f>
        <v>72.209999999999994</v>
      </c>
      <c r="G17" s="10">
        <f t="array" ref="G17">INDEX('Back data'!$A$77:$AW$77,,MAX(IF('Back data'!$A$77:$AW$77&lt;&gt;"",COLUMN('Back data'!$A$77:$AW$77)))-G$6)+INDEX('Back data'!$A$78:$AW$78,,MAX(IF('Back data'!$A$78:$AW$78&lt;&gt;"",COLUMN('Back data'!$A$78:$AW$78)))-G$6)</f>
        <v>70.67</v>
      </c>
      <c r="H17" s="10">
        <f t="array" ref="H17">INDEX('Back data'!$A$77:$AW$77,,MAX(IF('Back data'!$A$77:$AW$77&lt;&gt;"",COLUMN('Back data'!$A$77:$AW$77)))-H$6)+INDEX('Back data'!$A$78:$AW$78,,MAX(IF('Back data'!$A$78:$AW$78&lt;&gt;"",COLUMN('Back data'!$A$78:$AW$78)))-H$6)</f>
        <v>71.290000000000006</v>
      </c>
      <c r="I17" s="10">
        <f t="array" ref="I17">INDEX('Back data'!$A$77:$AW$77,,MAX(IF('Back data'!$A$77:$AW$77&lt;&gt;"",COLUMN('Back data'!$A$77:$AW$77)))-I$6)+INDEX('Back data'!$A$78:$AW$78,,MAX(IF('Back data'!$A$78:$AW$78&lt;&gt;"",COLUMN('Back data'!$A$78:$AW$78)))-I$6)</f>
        <v>73.600000000000009</v>
      </c>
      <c r="J17" s="10">
        <f t="array" ref="J17">INDEX('Back data'!$A$77:$AW$77,,MAX(IF('Back data'!$A$77:$AW$77&lt;&gt;"",COLUMN('Back data'!$A$77:$AW$77)))-J$6)+INDEX('Back data'!$A$78:$AW$78,,MAX(IF('Back data'!$A$78:$AW$78&lt;&gt;"",COLUMN('Back data'!$A$78:$AW$78)))-J$6)</f>
        <v>72.56</v>
      </c>
      <c r="K17" s="10">
        <f t="array" ref="K17">INDEX('Back data'!$A$77:$AW$77,,MAX(IF('Back data'!$A$77:$AW$77&lt;&gt;"",COLUMN('Back data'!$A$77:$AW$77)))-K$6)+INDEX('Back data'!$A$78:$AW$78,,MAX(IF('Back data'!$A$78:$AW$78&lt;&gt;"",COLUMN('Back data'!$A$78:$AW$78)))-K$6)</f>
        <v>72.28</v>
      </c>
      <c r="L17" s="10">
        <f t="array" ref="L17">INDEX('Back data'!$A$77:$AW$77,,MAX(IF('Back data'!$A$77:$AW$77&lt;&gt;"",COLUMN('Back data'!$A$77:$AW$77)))-L$6)+INDEX('Back data'!$A$78:$AW$78,,MAX(IF('Back data'!$A$78:$AW$78&lt;&gt;"",COLUMN('Back data'!$A$78:$AW$78)))-L$6)</f>
        <v>68.41</v>
      </c>
      <c r="M17" s="10">
        <f t="array" ref="M17">INDEX('Back data'!$A$77:$AW$77,,MAX(IF('Back data'!$A$77:$AW$77&lt;&gt;"",COLUMN('Back data'!$A$77:$AW$77)))-M$6)+INDEX('Back data'!$A$78:$AW$78,,MAX(IF('Back data'!$A$78:$AW$78&lt;&gt;"",COLUMN('Back data'!$A$78:$AW$78)))-M$6)</f>
        <v>69.459999999999994</v>
      </c>
      <c r="N17" s="10">
        <f t="array" ref="N17">INDEX('Back data'!$A$77:$AW$77,,MAX(IF('Back data'!$A$77:$AW$77&lt;&gt;"",COLUMN('Back data'!$A$77:$AW$77)))-N$6)+INDEX('Back data'!$A$78:$AW$78,,MAX(IF('Back data'!$A$78:$AW$78&lt;&gt;"",COLUMN('Back data'!$A$78:$AW$78)))-N$6)</f>
        <v>72.53</v>
      </c>
      <c r="O17" s="10">
        <f t="array" ref="O17">INDEX('Back data'!$A$77:$AW$77,,MAX(IF('Back data'!$A$77:$AW$77&lt;&gt;"",COLUMN('Back data'!$A$77:$AW$77)))-O$6)+INDEX('Back data'!$A$78:$AW$78,,MAX(IF('Back data'!$A$78:$AW$78&lt;&gt;"",COLUMN('Back data'!$A$78:$AW$78)))-O$6)</f>
        <v>72.900000000000006</v>
      </c>
      <c r="P17" s="10">
        <f t="array" ref="P17">INDEX('Back data'!$A$77:$AW$77,,MAX(IF('Back data'!$A$77:$AW$77&lt;&gt;"",COLUMN('Back data'!$A$77:$AW$77)))-P$6)+INDEX('Back data'!$A$78:$AW$78,,MAX(IF('Back data'!$A$78:$AW$78&lt;&gt;"",COLUMN('Back data'!$A$78:$AW$78)))-P$6)</f>
        <v>75.88000000000001</v>
      </c>
    </row>
    <row r="18" spans="1:18" x14ac:dyDescent="0.3">
      <c r="A18" s="26" t="s">
        <v>70</v>
      </c>
      <c r="B18" s="30" t="s">
        <v>74</v>
      </c>
      <c r="C18" s="11" t="s">
        <v>71</v>
      </c>
      <c r="D18" s="12">
        <f t="array" ref="D18">INDEX('Back data'!$A$77:$AW$77,,MAX(IF('Back data'!$A$77:$AW$77&lt;&gt;"",COLUMN('Back data'!$A$77:$AW$77)))-D$6)/D17</f>
        <v>0.98778929433480056</v>
      </c>
      <c r="E18" s="12">
        <f t="array" ref="E18">INDEX('Back data'!$A$77:$AW$77,,MAX(IF('Back data'!$A$77:$AW$77&lt;&gt;"",COLUMN('Back data'!$A$77:$AW$77)))-E$6)/E17</f>
        <v>0.9868515077890524</v>
      </c>
      <c r="F18" s="12">
        <f t="array" ref="F18">INDEX('Back data'!$A$77:$AW$77,,MAX(IF('Back data'!$A$77:$AW$77&lt;&gt;"",COLUMN('Back data'!$A$77:$AW$77)))-F$6)/F17</f>
        <v>0.99002908184461991</v>
      </c>
      <c r="G18" s="12">
        <f t="array" ref="G18">INDEX('Back data'!$A$77:$AW$77,,MAX(IF('Back data'!$A$77:$AW$77&lt;&gt;"",COLUMN('Back data'!$A$77:$AW$77)))-G$6)/G17</f>
        <v>0.99165133720107534</v>
      </c>
      <c r="H18" s="12">
        <f t="array" ref="H18">INDEX('Back data'!$A$77:$AW$77,,MAX(IF('Back data'!$A$77:$AW$77&lt;&gt;"",COLUMN('Back data'!$A$77:$AW$77)))-H$6)/H17</f>
        <v>0.98513115443961286</v>
      </c>
      <c r="I18" s="12">
        <f t="array" ref="I18">INDEX('Back data'!$A$77:$AW$77,,MAX(IF('Back data'!$A$77:$AW$77&lt;&gt;"",COLUMN('Back data'!$A$77:$AW$77)))-I$6)/I17</f>
        <v>0.9851902173913043</v>
      </c>
      <c r="J18" s="12">
        <f t="array" ref="J18">INDEX('Back data'!$A$77:$AW$77,,MAX(IF('Back data'!$A$77:$AW$77&lt;&gt;"",COLUMN('Back data'!$A$77:$AW$77)))-J$6)/J17</f>
        <v>0.98856119073869908</v>
      </c>
      <c r="K18" s="12">
        <f t="array" ref="K18">INDEX('Back data'!$A$77:$AW$77,,MAX(IF('Back data'!$A$77:$AW$77&lt;&gt;"",COLUMN('Back data'!$A$77:$AW$77)))-K$6)/K17</f>
        <v>0.98824017708909806</v>
      </c>
      <c r="L18" s="12">
        <f t="array" ref="L18">INDEX('Back data'!$A$77:$AW$77,,MAX(IF('Back data'!$A$77:$AW$77&lt;&gt;"",COLUMN('Back data'!$A$77:$AW$77)))-L$6)/L17</f>
        <v>0.9935681917848268</v>
      </c>
      <c r="M18" s="12">
        <f t="array" ref="M18">INDEX('Back data'!$A$77:$AW$77,,MAX(IF('Back data'!$A$77:$AW$77&lt;&gt;"",COLUMN('Back data'!$A$77:$AW$77)))-M$6)/M17</f>
        <v>0.99136193492657654</v>
      </c>
      <c r="N18" s="12">
        <f t="array" ref="N18">INDEX('Back data'!$A$77:$AW$77,,MAX(IF('Back data'!$A$77:$AW$77&lt;&gt;"",COLUMN('Back data'!$A$77:$AW$77)))-N$6)/N17</f>
        <v>0.99103819109334057</v>
      </c>
      <c r="O18" s="12">
        <f t="array" ref="O18">INDEX('Back data'!$A$77:$AW$77,,MAX(IF('Back data'!$A$77:$AW$77&lt;&gt;"",COLUMN('Back data'!$A$77:$AW$77)))-O$6)/O17</f>
        <v>0.99423868312757202</v>
      </c>
      <c r="P18" s="12">
        <f t="array" ref="P18">INDEX('Back data'!$A$77:$AW$77,,MAX(IF('Back data'!$A$77:$AW$77&lt;&gt;"",COLUMN('Back data'!$A$77:$AW$77)))-P$6)/P17</f>
        <v>0.98668950975224035</v>
      </c>
    </row>
    <row r="19" spans="1:18" x14ac:dyDescent="0.3">
      <c r="A19" s="26" t="s">
        <v>70</v>
      </c>
      <c r="B19" s="30" t="s">
        <v>74</v>
      </c>
      <c r="C19" s="11" t="s">
        <v>72</v>
      </c>
      <c r="D19" s="12">
        <f t="array" ref="D19">INDEX('Back data'!$A$78:$AW$78,,MAX(IF('Back data'!$A$78:$AW$78&lt;&gt;"",COLUMN('Back data'!$A$78:$AW$78)))-D$6)/D17</f>
        <v>1.221070566519949E-2</v>
      </c>
      <c r="E19" s="12">
        <f t="array" ref="E19">INDEX('Back data'!$A$78:$AW$78,,MAX(IF('Back data'!$A$78:$AW$78&lt;&gt;"",COLUMN('Back data'!$A$78:$AW$78)))-E$6)/E17</f>
        <v>1.3148492210947551E-2</v>
      </c>
      <c r="F19" s="12">
        <f t="array" ref="F19">INDEX('Back data'!$A$78:$AW$78,,MAX(IF('Back data'!$A$78:$AW$78&lt;&gt;"",COLUMN('Back data'!$A$78:$AW$78)))-F$6)/F17</f>
        <v>9.9709181553801415E-3</v>
      </c>
      <c r="G19" s="12">
        <f t="array" ref="G19">INDEX('Back data'!$A$78:$AW$78,,MAX(IF('Back data'!$A$78:$AW$78&lt;&gt;"",COLUMN('Back data'!$A$78:$AW$78)))-G$6)/G17</f>
        <v>8.348662798924579E-3</v>
      </c>
      <c r="H19" s="12">
        <f t="array" ref="H19">INDEX('Back data'!$A$78:$AW$78,,MAX(IF('Back data'!$A$78:$AW$78&lt;&gt;"",COLUMN('Back data'!$A$78:$AW$78)))-H$6)/H17</f>
        <v>1.486884556038715E-2</v>
      </c>
      <c r="I19" s="12">
        <f t="array" ref="I19">INDEX('Back data'!$A$78:$AW$78,,MAX(IF('Back data'!$A$78:$AW$78&lt;&gt;"",COLUMN('Back data'!$A$78:$AW$78)))-I$6)/I17</f>
        <v>1.4809782608695652E-2</v>
      </c>
      <c r="J19" s="12">
        <f t="array" ref="J19">INDEX('Back data'!$A$78:$AW$78,,MAX(IF('Back data'!$A$78:$AW$78&lt;&gt;"",COLUMN('Back data'!$A$78:$AW$78)))-J$6)/J17</f>
        <v>1.1438809261300991E-2</v>
      </c>
      <c r="K19" s="12">
        <f t="array" ref="K19">INDEX('Back data'!$A$78:$AW$78,,MAX(IF('Back data'!$A$78:$AW$78&lt;&gt;"",COLUMN('Back data'!$A$78:$AW$78)))-K$6)/K17</f>
        <v>1.1759822910902048E-2</v>
      </c>
      <c r="L19" s="12">
        <f t="array" ref="L19">INDEX('Back data'!$A$78:$AW$78,,MAX(IF('Back data'!$A$78:$AW$78&lt;&gt;"",COLUMN('Back data'!$A$78:$AW$78)))-L$6)/L17</f>
        <v>6.4318082151732211E-3</v>
      </c>
      <c r="M19" s="12">
        <f t="array" ref="M19">INDEX('Back data'!$A$78:$AW$78,,MAX(IF('Back data'!$A$78:$AW$78&lt;&gt;"",COLUMN('Back data'!$A$78:$AW$78)))-M$6)/M17</f>
        <v>8.638065073423554E-3</v>
      </c>
      <c r="N19" s="12">
        <f t="array" ref="N19">INDEX('Back data'!$A$78:$AW$78,,MAX(IF('Back data'!$A$78:$AW$78&lt;&gt;"",COLUMN('Back data'!$A$78:$AW$78)))-N$6)/N17</f>
        <v>8.9618089066593135E-3</v>
      </c>
      <c r="O19" s="12">
        <f t="array" ref="O19">INDEX('Back data'!$A$78:$AW$78,,MAX(IF('Back data'!$A$78:$AW$78&lt;&gt;"",COLUMN('Back data'!$A$78:$AW$78)))-O$6)/O17</f>
        <v>5.761316872427983E-3</v>
      </c>
      <c r="P19" s="12">
        <f t="array" ref="P19">INDEX('Back data'!$A$78:$AW$78,,MAX(IF('Back data'!$A$78:$AW$78&lt;&gt;"",COLUMN('Back data'!$A$78:$AW$78)))-P$6)/P17</f>
        <v>1.331049024775962E-2</v>
      </c>
      <c r="R19" s="63"/>
    </row>
    <row r="22" spans="1:18" x14ac:dyDescent="0.3">
      <c r="C22" s="9" t="s">
        <v>69</v>
      </c>
      <c r="D22" s="10">
        <f t="array" ref="D22">INDEX('Back data'!$A$285:$AW$285,,MAX(IF('Back data'!$A$285:$AW$285&lt;&gt;"",COLUMN('Back data'!$A$285:$AW$285)))-D$6)+INDEX('Back data'!$A$286:$AW$286,,MAX(IF('Back data'!$A$286:$AW$286&lt;&gt;"",COLUMN('Back data'!$A$286:$AW$286)))-D$6)</f>
        <v>69.22999999999999</v>
      </c>
      <c r="E22" s="10">
        <f t="array" ref="E22">INDEX('Back data'!$A$285:$AW$285,,MAX(IF('Back data'!$A$285:$AW$285&lt;&gt;"",COLUMN('Back data'!$A$285:$AW$285)))-E$6)+INDEX('Back data'!$A$286:$AW$286,,MAX(IF('Back data'!$A$286:$AW$286&lt;&gt;"",COLUMN('Back data'!$A$286:$AW$286)))-E$6)</f>
        <v>70.36</v>
      </c>
      <c r="F22" s="10">
        <f t="array" ref="F22">INDEX('Back data'!$A$285:$AW$285,,MAX(IF('Back data'!$A$285:$AW$285&lt;&gt;"",COLUMN('Back data'!$A$285:$AW$285)))-F$6)+INDEX('Back data'!$A$286:$AW$286,,MAX(IF('Back data'!$A$286:$AW$286&lt;&gt;"",COLUMN('Back data'!$A$286:$AW$286)))-F$6)</f>
        <v>68.650000000000006</v>
      </c>
      <c r="G22" s="10">
        <f t="array" ref="G22">INDEX('Back data'!$A$285:$AW$285,,MAX(IF('Back data'!$A$285:$AW$285&lt;&gt;"",COLUMN('Back data'!$A$285:$AW$285)))-G$6)+INDEX('Back data'!$A$286:$AW$286,,MAX(IF('Back data'!$A$286:$AW$286&lt;&gt;"",COLUMN('Back data'!$A$286:$AW$286)))-G$6)</f>
        <v>68.039999999999992</v>
      </c>
      <c r="H22" s="10">
        <f t="array" ref="H22">INDEX('Back data'!$A$285:$AW$285,,MAX(IF('Back data'!$A$285:$AW$285&lt;&gt;"",COLUMN('Back data'!$A$285:$AW$285)))-H$6)+INDEX('Back data'!$A$286:$AW$286,,MAX(IF('Back data'!$A$286:$AW$286&lt;&gt;"",COLUMN('Back data'!$A$286:$AW$286)))-H$6)</f>
        <v>67.61</v>
      </c>
      <c r="I22" s="10">
        <f t="array" ref="I22">INDEX('Back data'!$A$285:$AW$285,,MAX(IF('Back data'!$A$285:$AW$285&lt;&gt;"",COLUMN('Back data'!$A$285:$AW$285)))-I$6)+INDEX('Back data'!$A$286:$AW$286,,MAX(IF('Back data'!$A$286:$AW$286&lt;&gt;"",COLUMN('Back data'!$A$286:$AW$286)))-I$6)</f>
        <v>70.650000000000006</v>
      </c>
      <c r="J22" s="10">
        <f t="array" ref="J22">INDEX('Back data'!$A$285:$AW$285,,MAX(IF('Back data'!$A$285:$AW$285&lt;&gt;"",COLUMN('Back data'!$A$285:$AW$285)))-J$6)+INDEX('Back data'!$A$286:$AW$286,,MAX(IF('Back data'!$A$286:$AW$286&lt;&gt;"",COLUMN('Back data'!$A$286:$AW$286)))-J$6)</f>
        <v>70.099999999999994</v>
      </c>
      <c r="K22" s="10">
        <f t="array" ref="K22">INDEX('Back data'!$A$285:$AW$285,,MAX(IF('Back data'!$A$285:$AW$285&lt;&gt;"",COLUMN('Back data'!$A$285:$AW$285)))-K$6)+INDEX('Back data'!$A$286:$AW$286,,MAX(IF('Back data'!$A$286:$AW$286&lt;&gt;"",COLUMN('Back data'!$A$286:$AW$286)))-K$6)</f>
        <v>70.56</v>
      </c>
      <c r="L22" s="10">
        <f t="array" ref="L22">INDEX('Back data'!$A$285:$AW$285,,MAX(IF('Back data'!$A$285:$AW$285&lt;&gt;"",COLUMN('Back data'!$A$285:$AW$285)))-L$6)+INDEX('Back data'!$A$286:$AW$286,,MAX(IF('Back data'!$A$286:$AW$286&lt;&gt;"",COLUMN('Back data'!$A$286:$AW$286)))-L$6)</f>
        <v>68.8</v>
      </c>
      <c r="M22" s="10">
        <f t="array" ref="M22">INDEX('Back data'!$A$285:$AW$285,,MAX(IF('Back data'!$A$285:$AW$285&lt;&gt;"",COLUMN('Back data'!$A$285:$AW$285)))-M$6)+INDEX('Back data'!$A$286:$AW$286,,MAX(IF('Back data'!$A$286:$AW$286&lt;&gt;"",COLUMN('Back data'!$A$286:$AW$286)))-M$6)</f>
        <v>66.680000000000007</v>
      </c>
      <c r="N22" s="10">
        <f t="array" ref="N22">INDEX('Back data'!$A$285:$AW$285,,MAX(IF('Back data'!$A$285:$AW$285&lt;&gt;"",COLUMN('Back data'!$A$285:$AW$285)))-N$6)+INDEX('Back data'!$A$286:$AW$286,,MAX(IF('Back data'!$A$286:$AW$286&lt;&gt;"",COLUMN('Back data'!$A$286:$AW$286)))-N$6)</f>
        <v>72.86</v>
      </c>
      <c r="O22" s="10">
        <f t="array" ref="O22">INDEX('Back data'!$A$285:$AW$285,,MAX(IF('Back data'!$A$285:$AW$285&lt;&gt;"",COLUMN('Back data'!$A$285:$AW$285)))-O$6)+INDEX('Back data'!$A$286:$AW$286,,MAX(IF('Back data'!$A$286:$AW$286&lt;&gt;"",COLUMN('Back data'!$A$286:$AW$286)))-O$6)</f>
        <v>70.150000000000006</v>
      </c>
      <c r="P22" s="10">
        <f t="array" ref="P22">INDEX('Back data'!$A$285:$AW$285,,MAX(IF('Back data'!$A$285:$AW$285&lt;&gt;"",COLUMN('Back data'!$A$285:$AW$285)))-P$6)+INDEX('Back data'!$A$286:$AW$286,,MAX(IF('Back data'!$A$286:$AW$286&lt;&gt;"",COLUMN('Back data'!$A$286:$AW$286)))-P$6)</f>
        <v>70.7</v>
      </c>
    </row>
    <row r="23" spans="1:18" x14ac:dyDescent="0.3">
      <c r="A23" s="26" t="s">
        <v>70</v>
      </c>
      <c r="B23" s="30" t="s">
        <v>31</v>
      </c>
      <c r="C23" s="11" t="s">
        <v>71</v>
      </c>
      <c r="D23" s="12">
        <f t="array" ref="D23">INDEX('Back data'!$A$285:$AW$285,,MAX(IF('Back data'!$A$285:$AW$285&lt;&gt;"",COLUMN('Back data'!$A$285:$AW$285)))-D$6)/D22</f>
        <v>0.88805431171457472</v>
      </c>
      <c r="E23" s="12">
        <f t="array" ref="E23">INDEX('Back data'!$A$285:$AW$285,,MAX(IF('Back data'!$A$285:$AW$285&lt;&gt;"",COLUMN('Back data'!$A$285:$AW$285)))-E$6)/E22</f>
        <v>0.91003411028993753</v>
      </c>
      <c r="F23" s="12">
        <f t="array" ref="F23">INDEX('Back data'!$A$285:$AW$285,,MAX(IF('Back data'!$A$285:$AW$285&lt;&gt;"",COLUMN('Back data'!$A$285:$AW$285)))-F$6)/F22</f>
        <v>0.89613983976693368</v>
      </c>
      <c r="G23" s="12">
        <f t="array" ref="G23">INDEX('Back data'!$A$285:$AW$285,,MAX(IF('Back data'!$A$285:$AW$285&lt;&gt;"",COLUMN('Back data'!$A$285:$AW$285)))-G$6)/G22</f>
        <v>0.86507936507936523</v>
      </c>
      <c r="H23" s="12">
        <f t="array" ref="H23">INDEX('Back data'!$A$285:$AW$285,,MAX(IF('Back data'!$A$285:$AW$285&lt;&gt;"",COLUMN('Back data'!$A$285:$AW$285)))-H$6)/H22</f>
        <v>0.86836266824434261</v>
      </c>
      <c r="I23" s="12">
        <f t="array" ref="I23">INDEX('Back data'!$A$285:$AW$285,,MAX(IF('Back data'!$A$285:$AW$285&lt;&gt;"",COLUMN('Back data'!$A$285:$AW$285)))-I$6)/I22</f>
        <v>0.88478414720452925</v>
      </c>
      <c r="J23" s="12">
        <f t="array" ref="J23">INDEX('Back data'!$A$285:$AW$285,,MAX(IF('Back data'!$A$285:$AW$285&lt;&gt;"",COLUMN('Back data'!$A$285:$AW$285)))-J$6)/J22</f>
        <v>0.89657631954350936</v>
      </c>
      <c r="K23" s="12">
        <f t="array" ref="K23">INDEX('Back data'!$A$285:$AW$285,,MAX(IF('Back data'!$A$285:$AW$285&lt;&gt;"",COLUMN('Back data'!$A$285:$AW$285)))-K$6)/K22</f>
        <v>0.87868480725623577</v>
      </c>
      <c r="L23" s="12">
        <f t="array" ref="L23">INDEX('Back data'!$A$285:$AW$285,,MAX(IF('Back data'!$A$285:$AW$285&lt;&gt;"",COLUMN('Back data'!$A$285:$AW$285)))-L$6)/L22</f>
        <v>0.8789244186046512</v>
      </c>
      <c r="M23" s="12">
        <f t="array" ref="M23">INDEX('Back data'!$A$285:$AW$285,,MAX(IF('Back data'!$A$285:$AW$285&lt;&gt;"",COLUMN('Back data'!$A$285:$AW$285)))-M$6)/M22</f>
        <v>0.85047990401919604</v>
      </c>
      <c r="N23" s="12">
        <f t="array" ref="N23">INDEX('Back data'!$A$285:$AW$285,,MAX(IF('Back data'!$A$285:$AW$285&lt;&gt;"",COLUMN('Back data'!$A$285:$AW$285)))-N$6)/N22</f>
        <v>0.89555311556409556</v>
      </c>
      <c r="O23" s="12">
        <f t="array" ref="O23">INDEX('Back data'!$A$285:$AW$285,,MAX(IF('Back data'!$A$285:$AW$285&lt;&gt;"",COLUMN('Back data'!$A$285:$AW$285)))-O$6)/O22</f>
        <v>0.88467569493941545</v>
      </c>
      <c r="P23" s="12">
        <f t="array" ref="P23">INDEX('Back data'!$A$285:$AW$285,,MAX(IF('Back data'!$A$285:$AW$285&lt;&gt;"",COLUMN('Back data'!$A$285:$AW$285)))-P$6)/P22</f>
        <v>0.85657708628005658</v>
      </c>
    </row>
    <row r="24" spans="1:18" x14ac:dyDescent="0.3">
      <c r="A24" s="26" t="s">
        <v>70</v>
      </c>
      <c r="B24" s="30" t="s">
        <v>31</v>
      </c>
      <c r="C24" s="11" t="s">
        <v>72</v>
      </c>
      <c r="D24" s="12">
        <f t="array" ref="D24">+INDEX('Back data'!$A$286:$AW$286,,MAX(IF('Back data'!$A$286:$AW$286&lt;&gt;"",COLUMN('Back data'!$A$286:$AW$286)))-D$6)/D22</f>
        <v>0.11194568828542541</v>
      </c>
      <c r="E24" s="12">
        <f t="array" ref="E24">+INDEX('Back data'!$A$286:$AW$286,,MAX(IF('Back data'!$A$286:$AW$286&lt;&gt;"",COLUMN('Back data'!$A$286:$AW$286)))-E$6)/E22</f>
        <v>8.9965889710062544E-2</v>
      </c>
      <c r="F24" s="12">
        <f t="array" ref="F24">+INDEX('Back data'!$A$286:$AW$286,,MAX(IF('Back data'!$A$286:$AW$286&lt;&gt;"",COLUMN('Back data'!$A$286:$AW$286)))-F$6)/F22</f>
        <v>0.10386016023306627</v>
      </c>
      <c r="G24" s="12">
        <f t="array" ref="G24">+INDEX('Back data'!$A$286:$AW$286,,MAX(IF('Back data'!$A$286:$AW$286&lt;&gt;"",COLUMN('Back data'!$A$286:$AW$286)))-G$6)/G22</f>
        <v>0.13492063492063494</v>
      </c>
      <c r="H24" s="12">
        <f t="array" ref="H24">+INDEX('Back data'!$A$286:$AW$286,,MAX(IF('Back data'!$A$286:$AW$286&lt;&gt;"",COLUMN('Back data'!$A$286:$AW$286)))-H$6)/H22</f>
        <v>0.13163733175565745</v>
      </c>
      <c r="I24" s="12">
        <f t="array" ref="I24">+INDEX('Back data'!$A$286:$AW$286,,MAX(IF('Back data'!$A$286:$AW$286&lt;&gt;"",COLUMN('Back data'!$A$286:$AW$286)))-I$6)/I22</f>
        <v>0.11521585279547063</v>
      </c>
      <c r="J24" s="12">
        <f t="array" ref="J24">+INDEX('Back data'!$A$286:$AW$286,,MAX(IF('Back data'!$A$286:$AW$286&lt;&gt;"",COLUMN('Back data'!$A$286:$AW$286)))-J$6)/J22</f>
        <v>0.10342368045649074</v>
      </c>
      <c r="K24" s="12">
        <f t="array" ref="K24">+INDEX('Back data'!$A$286:$AW$286,,MAX(IF('Back data'!$A$286:$AW$286&lt;&gt;"",COLUMN('Back data'!$A$286:$AW$286)))-K$6)/K22</f>
        <v>0.12131519274376418</v>
      </c>
      <c r="L24" s="12">
        <f t="array" ref="L24">+INDEX('Back data'!$A$286:$AW$286,,MAX(IF('Back data'!$A$286:$AW$286&lt;&gt;"",COLUMN('Back data'!$A$286:$AW$286)))-L$6)/L22</f>
        <v>0.12107558139534884</v>
      </c>
      <c r="M24" s="12">
        <f t="array" ref="M24">+INDEX('Back data'!$A$286:$AW$286,,MAX(IF('Back data'!$A$286:$AW$286&lt;&gt;"",COLUMN('Back data'!$A$286:$AW$286)))-M$6)/M22</f>
        <v>0.14952009598080385</v>
      </c>
      <c r="N24" s="12">
        <f t="array" ref="N24">+INDEX('Back data'!$A$286:$AW$286,,MAX(IF('Back data'!$A$286:$AW$286&lt;&gt;"",COLUMN('Back data'!$A$286:$AW$286)))-N$6)/N22</f>
        <v>0.10444688443590448</v>
      </c>
      <c r="O24" s="12">
        <f t="array" ref="O24">+INDEX('Back data'!$A$286:$AW$286,,MAX(IF('Back data'!$A$286:$AW$286&lt;&gt;"",COLUMN('Back data'!$A$286:$AW$286)))-O$6)/O22</f>
        <v>0.11532430506058446</v>
      </c>
      <c r="P24" s="12">
        <f t="array" ref="P24">+INDEX('Back data'!$A$286:$AW$286,,MAX(IF('Back data'!$A$286:$AW$286&lt;&gt;"",COLUMN('Back data'!$A$286:$AW$286)))-P$6)/P22</f>
        <v>0.14342291371994342</v>
      </c>
      <c r="R24" s="63"/>
    </row>
    <row r="27" spans="1:18" x14ac:dyDescent="0.3">
      <c r="C27" s="9" t="s">
        <v>69</v>
      </c>
      <c r="D27" s="10">
        <f t="array" ref="D27">INDEX('Back data'!$A$291:$AW$291,,MAX(IF('Back data'!$A$291:$AW$291&lt;&gt;"",COLUMN('Back data'!$A$291:$AW$291)))-D$6)+INDEX('Back data'!$A$292:$AW$292,,MAX(IF('Back data'!$A$292:$AW$292&lt;&gt;"",COLUMN('Back data'!$A$292:$AW$292)))-D$6)</f>
        <v>71.39</v>
      </c>
      <c r="E27" s="10">
        <f t="array" ref="E27">INDEX('Back data'!$A$291:$AW$291,,MAX(IF('Back data'!$A$291:$AW$291&lt;&gt;"",COLUMN('Back data'!$A$291:$AW$291)))-E$6)+INDEX('Back data'!$A$292:$AW$292,,MAX(IF('Back data'!$A$292:$AW$292&lt;&gt;"",COLUMN('Back data'!$A$292:$AW$292)))-E$6)</f>
        <v>71.309999999999988</v>
      </c>
      <c r="F27" s="10">
        <f t="array" ref="F27">INDEX('Back data'!$A$291:$AW$291,,MAX(IF('Back data'!$A$291:$AW$291&lt;&gt;"",COLUMN('Back data'!$A$291:$AW$291)))-F$6)+INDEX('Back data'!$A$292:$AW$292,,MAX(IF('Back data'!$A$292:$AW$292&lt;&gt;"",COLUMN('Back data'!$A$292:$AW$292)))-F$6)</f>
        <v>73.7</v>
      </c>
      <c r="G27" s="10">
        <f t="array" ref="G27">INDEX('Back data'!$A$291:$AW$291,,MAX(IF('Back data'!$A$291:$AW$291&lt;&gt;"",COLUMN('Back data'!$A$291:$AW$291)))-G$6)+INDEX('Back data'!$A$292:$AW$292,,MAX(IF('Back data'!$A$292:$AW$292&lt;&gt;"",COLUMN('Back data'!$A$292:$AW$292)))-G$6)</f>
        <v>74.47</v>
      </c>
      <c r="H27" s="10">
        <f t="array" ref="H27">INDEX('Back data'!$A$291:$AW$291,,MAX(IF('Back data'!$A$291:$AW$291&lt;&gt;"",COLUMN('Back data'!$A$291:$AW$291)))-H$6)+INDEX('Back data'!$A$292:$AW$292,,MAX(IF('Back data'!$A$292:$AW$292&lt;&gt;"",COLUMN('Back data'!$A$292:$AW$292)))-H$6)</f>
        <v>72.77</v>
      </c>
      <c r="I27" s="10">
        <f t="array" ref="I27">INDEX('Back data'!$A$291:$AW$291,,MAX(IF('Back data'!$A$291:$AW$291&lt;&gt;"",COLUMN('Back data'!$A$291:$AW$291)))-I$6)+INDEX('Back data'!$A$292:$AW$292,,MAX(IF('Back data'!$A$292:$AW$292&lt;&gt;"",COLUMN('Back data'!$A$292:$AW$292)))-I$6)</f>
        <v>75.2</v>
      </c>
      <c r="J27" s="10">
        <f t="array" ref="J27">INDEX('Back data'!$A$291:$AW$291,,MAX(IF('Back data'!$A$291:$AW$291&lt;&gt;"",COLUMN('Back data'!$A$291:$AW$291)))-J$6)+INDEX('Back data'!$A$292:$AW$292,,MAX(IF('Back data'!$A$292:$AW$292&lt;&gt;"",COLUMN('Back data'!$A$292:$AW$292)))-J$6)</f>
        <v>74.22999999999999</v>
      </c>
      <c r="K27" s="10">
        <f t="array" ref="K27">INDEX('Back data'!$A$291:$AW$291,,MAX(IF('Back data'!$A$291:$AW$291&lt;&gt;"",COLUMN('Back data'!$A$291:$AW$291)))-K$6)+INDEX('Back data'!$A$292:$AW$292,,MAX(IF('Back data'!$A$292:$AW$292&lt;&gt;"",COLUMN('Back data'!$A$292:$AW$292)))-K$6)</f>
        <v>73.89</v>
      </c>
      <c r="L27" s="10">
        <f t="array" ref="L27">INDEX('Back data'!$A$291:$AW$291,,MAX(IF('Back data'!$A$291:$AW$291&lt;&gt;"",COLUMN('Back data'!$A$291:$AW$291)))-L$6)+INDEX('Back data'!$A$292:$AW$292,,MAX(IF('Back data'!$A$292:$AW$292&lt;&gt;"",COLUMN('Back data'!$A$292:$AW$292)))-L$6)</f>
        <v>71.23</v>
      </c>
      <c r="M27" s="10">
        <f t="array" ref="M27">INDEX('Back data'!$A$291:$AW$291,,MAX(IF('Back data'!$A$291:$AW$291&lt;&gt;"",COLUMN('Back data'!$A$291:$AW$291)))-M$6)+INDEX('Back data'!$A$292:$AW$292,,MAX(IF('Back data'!$A$292:$AW$292&lt;&gt;"",COLUMN('Back data'!$A$292:$AW$292)))-M$6)</f>
        <v>71.47</v>
      </c>
      <c r="N27" s="10">
        <f t="array" ref="N27">INDEX('Back data'!$A$291:$AW$291,,MAX(IF('Back data'!$A$291:$AW$291&lt;&gt;"",COLUMN('Back data'!$A$291:$AW$291)))-N$6)+INDEX('Back data'!$A$292:$AW$292,,MAX(IF('Back data'!$A$292:$AW$292&lt;&gt;"",COLUMN('Back data'!$A$292:$AW$292)))-N$6)</f>
        <v>74.27</v>
      </c>
      <c r="O27" s="10">
        <f t="array" ref="O27">INDEX('Back data'!$A$291:$AW$291,,MAX(IF('Back data'!$A$291:$AW$291&lt;&gt;"",COLUMN('Back data'!$A$291:$AW$291)))-O$6)+INDEX('Back data'!$A$292:$AW$292,,MAX(IF('Back data'!$A$292:$AW$292&lt;&gt;"",COLUMN('Back data'!$A$292:$AW$292)))-O$6)</f>
        <v>74.52</v>
      </c>
      <c r="P27" s="10">
        <f t="array" ref="P27">INDEX('Back data'!$A$291:$AW$291,,MAX(IF('Back data'!$A$291:$AW$291&lt;&gt;"",COLUMN('Back data'!$A$291:$AW$291)))-P$6)+INDEX('Back data'!$A$292:$AW$292,,MAX(IF('Back data'!$A$292:$AW$292&lt;&gt;"",COLUMN('Back data'!$A$292:$AW$292)))-P$6)</f>
        <v>78.239999999999995</v>
      </c>
    </row>
    <row r="28" spans="1:18" x14ac:dyDescent="0.3">
      <c r="A28" s="26" t="s">
        <v>70</v>
      </c>
      <c r="B28" s="30" t="s">
        <v>36</v>
      </c>
      <c r="C28" s="11" t="s">
        <v>71</v>
      </c>
      <c r="D28" s="12">
        <f t="array" ref="D28">INDEX('Back data'!$A$291:$AW$291,,MAX(IF('Back data'!$A$291:$AW$291&lt;&gt;"",COLUMN('Back data'!$A$291:$AW$291)))-D$6)/D27</f>
        <v>0.95055329878134187</v>
      </c>
      <c r="E28" s="12">
        <f t="array" ref="E28">INDEX('Back data'!$A$291:$AW$291,,MAX(IF('Back data'!$A$291:$AW$291&lt;&gt;"",COLUMN('Back data'!$A$291:$AW$291)))-E$6)/E27</f>
        <v>0.95849109521806208</v>
      </c>
      <c r="F28" s="12">
        <f t="array" ref="F28">INDEX('Back data'!$A$291:$AW$291,,MAX(IF('Back data'!$A$291:$AW$291&lt;&gt;"",COLUMN('Back data'!$A$291:$AW$291)))-F$6)/F27</f>
        <v>0.96119402985074631</v>
      </c>
      <c r="G28" s="12">
        <f t="array" ref="G28">INDEX('Back data'!$A$291:$AW$291,,MAX(IF('Back data'!$A$291:$AW$291&lt;&gt;"",COLUMN('Back data'!$A$291:$AW$291)))-G$6)/G27</f>
        <v>0.96710084597824619</v>
      </c>
      <c r="H28" s="12">
        <f t="array" ref="H28">INDEX('Back data'!$A$291:$AW$291,,MAX(IF('Back data'!$A$291:$AW$291&lt;&gt;"",COLUMN('Back data'!$A$291:$AW$291)))-H$6)/H27</f>
        <v>0.95740002748385333</v>
      </c>
      <c r="I28" s="12">
        <f t="array" ref="I28">INDEX('Back data'!$A$291:$AW$291,,MAX(IF('Back data'!$A$291:$AW$291&lt;&gt;"",COLUMN('Back data'!$A$291:$AW$291)))-I$6)/I27</f>
        <v>0.95265957446808502</v>
      </c>
      <c r="J28" s="12">
        <f t="array" ref="J28">INDEX('Back data'!$A$291:$AW$291,,MAX(IF('Back data'!$A$291:$AW$291&lt;&gt;"",COLUMN('Back data'!$A$291:$AW$291)))-J$6)/J27</f>
        <v>0.95150208810454007</v>
      </c>
      <c r="K28" s="12">
        <f t="array" ref="K28">INDEX('Back data'!$A$291:$AW$291,,MAX(IF('Back data'!$A$291:$AW$291&lt;&gt;"",COLUMN('Back data'!$A$291:$AW$291)))-K$6)/K27</f>
        <v>0.96982000270672619</v>
      </c>
      <c r="L28" s="12">
        <f t="array" ref="L28">INDEX('Back data'!$A$291:$AW$291,,MAX(IF('Back data'!$A$291:$AW$291&lt;&gt;"",COLUMN('Back data'!$A$291:$AW$291)))-L$6)/L27</f>
        <v>0.95282886424259439</v>
      </c>
      <c r="M28" s="12">
        <f t="array" ref="M28">INDEX('Back data'!$A$291:$AW$291,,MAX(IF('Back data'!$A$291:$AW$291&lt;&gt;"",COLUMN('Back data'!$A$291:$AW$291)))-M$6)/M27</f>
        <v>0.94934937736113045</v>
      </c>
      <c r="N28" s="12">
        <f t="array" ref="N28">INDEX('Back data'!$A$291:$AW$291,,MAX(IF('Back data'!$A$291:$AW$291&lt;&gt;"",COLUMN('Back data'!$A$291:$AW$291)))-N$6)/N27</f>
        <v>0.95300929042682114</v>
      </c>
      <c r="O28" s="12">
        <f t="array" ref="O28">INDEX('Back data'!$A$291:$AW$291,,MAX(IF('Back data'!$A$291:$AW$291&lt;&gt;"",COLUMN('Back data'!$A$291:$AW$291)))-O$6)/O27</f>
        <v>0.9653784219001611</v>
      </c>
      <c r="P28" s="12">
        <f t="array" ref="P28">INDEX('Back data'!$A$291:$AW$291,,MAX(IF('Back data'!$A$291:$AW$291&lt;&gt;"",COLUMN('Back data'!$A$291:$AW$291)))-P$6)/P27</f>
        <v>0.94900306748466268</v>
      </c>
    </row>
    <row r="29" spans="1:18" x14ac:dyDescent="0.3">
      <c r="A29" s="26" t="s">
        <v>70</v>
      </c>
      <c r="B29" s="30" t="s">
        <v>36</v>
      </c>
      <c r="C29" s="11" t="s">
        <v>72</v>
      </c>
      <c r="D29" s="12">
        <f t="array" ref="D29">+INDEX('Back data'!$A$292:$AW$292,,MAX(IF('Back data'!$A$292:$AW$292&lt;&gt;"",COLUMN('Back data'!$A$292:$AW$292)))-D$6)/D27</f>
        <v>4.9446701218658073E-2</v>
      </c>
      <c r="E29" s="12">
        <f t="array" ref="E29">+INDEX('Back data'!$A$292:$AW$292,,MAX(IF('Back data'!$A$292:$AW$292&lt;&gt;"",COLUMN('Back data'!$A$292:$AW$292)))-E$6)/E27</f>
        <v>4.1508904781938021E-2</v>
      </c>
      <c r="F29" s="12">
        <f t="array" ref="F29">+INDEX('Back data'!$A$292:$AW$292,,MAX(IF('Back data'!$A$292:$AW$292&lt;&gt;"",COLUMN('Back data'!$A$292:$AW$292)))-F$6)/F27</f>
        <v>3.880597014925373E-2</v>
      </c>
      <c r="G29" s="12">
        <f t="array" ref="G29">+INDEX('Back data'!$A$292:$AW$292,,MAX(IF('Back data'!$A$292:$AW$292&lt;&gt;"",COLUMN('Back data'!$A$292:$AW$292)))-G$6)/G27</f>
        <v>3.2899154021753731E-2</v>
      </c>
      <c r="H29" s="12">
        <f t="array" ref="H29">+INDEX('Back data'!$A$292:$AW$292,,MAX(IF('Back data'!$A$292:$AW$292&lt;&gt;"",COLUMN('Back data'!$A$292:$AW$292)))-H$6)/H27</f>
        <v>4.2599972516146764E-2</v>
      </c>
      <c r="I29" s="12">
        <f t="array" ref="I29">+INDEX('Back data'!$A$292:$AW$292,,MAX(IF('Back data'!$A$292:$AW$292&lt;&gt;"",COLUMN('Back data'!$A$292:$AW$292)))-I$6)/I27</f>
        <v>4.7340425531914893E-2</v>
      </c>
      <c r="J29" s="12">
        <f t="array" ref="J29">+INDEX('Back data'!$A$292:$AW$292,,MAX(IF('Back data'!$A$292:$AW$292&lt;&gt;"",COLUMN('Back data'!$A$292:$AW$292)))-J$6)/J27</f>
        <v>4.8497911895460065E-2</v>
      </c>
      <c r="K29" s="12">
        <f t="array" ref="K29">+INDEX('Back data'!$A$292:$AW$292,,MAX(IF('Back data'!$A$292:$AW$292&lt;&gt;"",COLUMN('Back data'!$A$292:$AW$292)))-K$6)/K27</f>
        <v>3.0179997293273784E-2</v>
      </c>
      <c r="L29" s="12">
        <f t="array" ref="L29">+INDEX('Back data'!$A$292:$AW$292,,MAX(IF('Back data'!$A$292:$AW$292&lt;&gt;"",COLUMN('Back data'!$A$292:$AW$292)))-L$6)/L27</f>
        <v>4.7171135757405586E-2</v>
      </c>
      <c r="M29" s="12">
        <f t="array" ref="M29">+INDEX('Back data'!$A$292:$AW$292,,MAX(IF('Back data'!$A$292:$AW$292&lt;&gt;"",COLUMN('Back data'!$A$292:$AW$292)))-M$6)/M27</f>
        <v>5.0650622638869457E-2</v>
      </c>
      <c r="N29" s="12">
        <f t="array" ref="N29">+INDEX('Back data'!$A$292:$AW$292,,MAX(IF('Back data'!$A$292:$AW$292&lt;&gt;"",COLUMN('Back data'!$A$292:$AW$292)))-N$6)/N27</f>
        <v>4.6990709573178947E-2</v>
      </c>
      <c r="O29" s="12">
        <f t="array" ref="O29">+INDEX('Back data'!$A$292:$AW$292,,MAX(IF('Back data'!$A$292:$AW$292&lt;&gt;"",COLUMN('Back data'!$A$292:$AW$292)))-O$6)/O27</f>
        <v>3.462157809983897E-2</v>
      </c>
      <c r="P29" s="12">
        <f t="array" ref="P29">+INDEX('Back data'!$A$292:$AW$292,,MAX(IF('Back data'!$A$292:$AW$292&lt;&gt;"",COLUMN('Back data'!$A$292:$AW$292)))-P$6)/P27</f>
        <v>5.0996932515337427E-2</v>
      </c>
      <c r="R29" s="63"/>
    </row>
    <row r="32" spans="1:18" x14ac:dyDescent="0.3">
      <c r="C32" s="9" t="s">
        <v>69</v>
      </c>
      <c r="D32" s="10">
        <f t="array" ref="D32">INDEX('Back data'!$A$297:$AW$297,,MAX(IF('Back data'!$A$297:$AW$297&lt;&gt;"",COLUMN('Back data'!$A$297:$AW$297)))-D$6)+INDEX('Back data'!$A$298:$AW$298,,MAX(IF('Back data'!$A$298:$AW$298&lt;&gt;"",COLUMN('Back data'!$A$298:$AW$298)))-D$6)</f>
        <v>72.67</v>
      </c>
      <c r="E32" s="10">
        <f t="array" ref="E32">INDEX('Back data'!$A$297:$AW$297,,MAX(IF('Back data'!$A$297:$AW$297&lt;&gt;"",COLUMN('Back data'!$A$297:$AW$297)))-E$6)+INDEX('Back data'!$A$298:$AW$298,,MAX(IF('Back data'!$A$298:$AW$298&lt;&gt;"",COLUMN('Back data'!$A$298:$AW$298)))-E$6)</f>
        <v>68.73</v>
      </c>
      <c r="F32" s="10">
        <f t="array" ref="F32">INDEX('Back data'!$A$297:$AW$297,,MAX(IF('Back data'!$A$297:$AW$297&lt;&gt;"",COLUMN('Back data'!$A$297:$AW$297)))-F$6)+INDEX('Back data'!$A$298:$AW$298,,MAX(IF('Back data'!$A$298:$AW$298&lt;&gt;"",COLUMN('Back data'!$A$298:$AW$298)))-F$6)</f>
        <v>70.91</v>
      </c>
      <c r="G32" s="10">
        <f t="array" ref="G32">INDEX('Back data'!$A$297:$AW$297,,MAX(IF('Back data'!$A$297:$AW$297&lt;&gt;"",COLUMN('Back data'!$A$297:$AW$297)))-G$6)+INDEX('Back data'!$A$298:$AW$298,,MAX(IF('Back data'!$A$298:$AW$298&lt;&gt;"",COLUMN('Back data'!$A$298:$AW$298)))-G$6)</f>
        <v>67.53</v>
      </c>
      <c r="H32" s="10">
        <f t="array" ref="H32">INDEX('Back data'!$A$297:$AW$297,,MAX(IF('Back data'!$A$297:$AW$297&lt;&gt;"",COLUMN('Back data'!$A$297:$AW$297)))-H$6)+INDEX('Back data'!$A$298:$AW$298,,MAX(IF('Back data'!$A$298:$AW$298&lt;&gt;"",COLUMN('Back data'!$A$298:$AW$298)))-H$6)</f>
        <v>71.88</v>
      </c>
      <c r="I32" s="10">
        <f t="array" ref="I32">INDEX('Back data'!$A$297:$AW$297,,MAX(IF('Back data'!$A$297:$AW$297&lt;&gt;"",COLUMN('Back data'!$A$297:$AW$297)))-I$6)+INDEX('Back data'!$A$298:$AW$298,,MAX(IF('Back data'!$A$298:$AW$298&lt;&gt;"",COLUMN('Back data'!$A$298:$AW$298)))-I$6)</f>
        <v>74.72</v>
      </c>
      <c r="J32" s="10">
        <f t="array" ref="J32">INDEX('Back data'!$A$297:$AW$297,,MAX(IF('Back data'!$A$297:$AW$297&lt;&gt;"",COLUMN('Back data'!$A$297:$AW$297)))-J$6)+INDEX('Back data'!$A$298:$AW$298,,MAX(IF('Back data'!$A$298:$AW$298&lt;&gt;"",COLUMN('Back data'!$A$298:$AW$298)))-J$6)</f>
        <v>74.03</v>
      </c>
      <c r="K32" s="10">
        <f t="array" ref="K32">INDEX('Back data'!$A$297:$AW$297,,MAX(IF('Back data'!$A$297:$AW$297&lt;&gt;"",COLUMN('Back data'!$A$297:$AW$297)))-K$6)+INDEX('Back data'!$A$298:$AW$298,,MAX(IF('Back data'!$A$298:$AW$298&lt;&gt;"",COLUMN('Back data'!$A$298:$AW$298)))-K$6)</f>
        <v>73.279999999999987</v>
      </c>
      <c r="L32" s="10">
        <f t="array" ref="L32">INDEX('Back data'!$A$297:$AW$297,,MAX(IF('Back data'!$A$297:$AW$297&lt;&gt;"",COLUMN('Back data'!$A$297:$AW$297)))-L$6)+INDEX('Back data'!$A$298:$AW$298,,MAX(IF('Back data'!$A$298:$AW$298&lt;&gt;"",COLUMN('Back data'!$A$298:$AW$298)))-L$6)</f>
        <v>67.77000000000001</v>
      </c>
      <c r="M32" s="10">
        <f t="array" ref="M32">INDEX('Back data'!$A$297:$AW$297,,MAX(IF('Back data'!$A$297:$AW$297&lt;&gt;"",COLUMN('Back data'!$A$297:$AW$297)))-M$6)+INDEX('Back data'!$A$298:$AW$298,,MAX(IF('Back data'!$A$298:$AW$298&lt;&gt;"",COLUMN('Back data'!$A$298:$AW$298)))-M$6)</f>
        <v>72.19</v>
      </c>
      <c r="N32" s="10">
        <f t="array" ref="N32">INDEX('Back data'!$A$297:$AW$297,,MAX(IF('Back data'!$A$297:$AW$297&lt;&gt;"",COLUMN('Back data'!$A$297:$AW$297)))-N$6)+INDEX('Back data'!$A$298:$AW$298,,MAX(IF('Back data'!$A$298:$AW$298&lt;&gt;"",COLUMN('Back data'!$A$298:$AW$298)))-N$6)</f>
        <v>70.53</v>
      </c>
      <c r="O32" s="10">
        <f t="array" ref="O32">INDEX('Back data'!$A$297:$AW$297,,MAX(IF('Back data'!$A$297:$AW$297&lt;&gt;"",COLUMN('Back data'!$A$297:$AW$297)))-O$6)+INDEX('Back data'!$A$298:$AW$298,,MAX(IF('Back data'!$A$298:$AW$298&lt;&gt;"",COLUMN('Back data'!$A$298:$AW$298)))-O$6)</f>
        <v>70.059999999999988</v>
      </c>
      <c r="P32" s="10">
        <f t="array" ref="P32">INDEX('Back data'!$A$297:$AW$297,,MAX(IF('Back data'!$A$297:$AW$297&lt;&gt;"",COLUMN('Back data'!$A$297:$AW$297)))-P$6)+INDEX('Back data'!$A$298:$AW$298,,MAX(IF('Back data'!$A$298:$AW$298&lt;&gt;"",COLUMN('Back data'!$A$298:$AW$298)))-P$6)</f>
        <v>75.78</v>
      </c>
    </row>
    <row r="33" spans="1:18" x14ac:dyDescent="0.3">
      <c r="A33" s="26" t="s">
        <v>70</v>
      </c>
      <c r="B33" s="30" t="s">
        <v>41</v>
      </c>
      <c r="C33" s="11" t="s">
        <v>71</v>
      </c>
      <c r="D33" s="12">
        <f t="array" ref="D33">INDEX('Back data'!$A$297:$AW$297,,MAX(IF('Back data'!$A$297:$AW$297&lt;&gt;"",COLUMN('Back data'!$A$297:$AW$297)))-D$6)/D32</f>
        <v>0.96105683225540117</v>
      </c>
      <c r="E33" s="12">
        <f t="array" ref="E33">INDEX('Back data'!$A$297:$AW$297,,MAX(IF('Back data'!$A$297:$AW$297&lt;&gt;"",COLUMN('Back data'!$A$297:$AW$297)))-E$6)/E32</f>
        <v>0.9663902226102139</v>
      </c>
      <c r="F33" s="12">
        <f t="array" ref="F33">INDEX('Back data'!$A$297:$AW$297,,MAX(IF('Back data'!$A$297:$AW$297&lt;&gt;"",COLUMN('Back data'!$A$297:$AW$297)))-F$6)/F32</f>
        <v>0.96432097024397123</v>
      </c>
      <c r="G33" s="12">
        <f t="array" ref="G33">INDEX('Back data'!$A$297:$AW$297,,MAX(IF('Back data'!$A$297:$AW$297&lt;&gt;"",COLUMN('Back data'!$A$297:$AW$297)))-G$6)/G32</f>
        <v>0.96135051088405155</v>
      </c>
      <c r="H33" s="12">
        <f t="array" ref="H33">INDEX('Back data'!$A$297:$AW$297,,MAX(IF('Back data'!$A$297:$AW$297&lt;&gt;"",COLUMN('Back data'!$A$297:$AW$297)))-H$6)/H32</f>
        <v>0.94838619922092382</v>
      </c>
      <c r="I33" s="12">
        <f t="array" ref="I33">INDEX('Back data'!$A$297:$AW$297,,MAX(IF('Back data'!$A$297:$AW$297&lt;&gt;"",COLUMN('Back data'!$A$297:$AW$297)))-I$6)/I32</f>
        <v>0.95422912205567445</v>
      </c>
      <c r="J33" s="12">
        <f t="array" ref="J33">INDEX('Back data'!$A$297:$AW$297,,MAX(IF('Back data'!$A$297:$AW$297&lt;&gt;"",COLUMN('Back data'!$A$297:$AW$297)))-J$6)/J32</f>
        <v>0.97298392543563417</v>
      </c>
      <c r="K33" s="12">
        <f t="array" ref="K33">INDEX('Back data'!$A$297:$AW$297,,MAX(IF('Back data'!$A$297:$AW$297&lt;&gt;"",COLUMN('Back data'!$A$297:$AW$297)))-K$6)/K32</f>
        <v>0.98198689956331886</v>
      </c>
      <c r="L33" s="12">
        <f t="array" ref="L33">INDEX('Back data'!$A$297:$AW$297,,MAX(IF('Back data'!$A$297:$AW$297&lt;&gt;"",COLUMN('Back data'!$A$297:$AW$297)))-L$6)/L32</f>
        <v>0.96296296296296291</v>
      </c>
      <c r="M33" s="12">
        <f t="array" ref="M33">INDEX('Back data'!$A$297:$AW$297,,MAX(IF('Back data'!$A$297:$AW$297&lt;&gt;"",COLUMN('Back data'!$A$297:$AW$297)))-M$6)/M32</f>
        <v>0.94375952347970626</v>
      </c>
      <c r="N33" s="12">
        <f t="array" ref="N33">INDEX('Back data'!$A$297:$AW$297,,MAX(IF('Back data'!$A$297:$AW$297&lt;&gt;"",COLUMN('Back data'!$A$297:$AW$297)))-N$6)/N32</f>
        <v>0.95604707216787188</v>
      </c>
      <c r="O33" s="12">
        <f t="array" ref="O33">INDEX('Back data'!$A$297:$AW$297,,MAX(IF('Back data'!$A$297:$AW$297&lt;&gt;"",COLUMN('Back data'!$A$297:$AW$297)))-O$6)/O32</f>
        <v>0.96645732229517567</v>
      </c>
      <c r="P33" s="12">
        <f t="array" ref="P33">INDEX('Back data'!$A$297:$AW$297,,MAX(IF('Back data'!$A$297:$AW$297&lt;&gt;"",COLUMN('Back data'!$A$297:$AW$297)))-P$6)/P32</f>
        <v>0.93916600686196883</v>
      </c>
    </row>
    <row r="34" spans="1:18" x14ac:dyDescent="0.3">
      <c r="A34" s="26" t="s">
        <v>70</v>
      </c>
      <c r="B34" s="30" t="s">
        <v>41</v>
      </c>
      <c r="C34" s="11" t="s">
        <v>72</v>
      </c>
      <c r="D34" s="12">
        <f t="array" ref="D34">+INDEX('Back data'!$A$298:$AW$298,,MAX(IF('Back data'!$A$298:$AW$298&lt;&gt;"",COLUMN('Back data'!$A$298:$AW$298)))-D$6)/D32</f>
        <v>3.8943167744598869E-2</v>
      </c>
      <c r="E34" s="12">
        <f t="array" ref="E34">+INDEX('Back data'!$A$298:$AW$298,,MAX(IF('Back data'!$A$298:$AW$298&lt;&gt;"",COLUMN('Back data'!$A$298:$AW$298)))-E$6)/E32</f>
        <v>3.360977738978612E-2</v>
      </c>
      <c r="F34" s="12">
        <f t="array" ref="F34">+INDEX('Back data'!$A$298:$AW$298,,MAX(IF('Back data'!$A$298:$AW$298&lt;&gt;"",COLUMN('Back data'!$A$298:$AW$298)))-F$6)/F32</f>
        <v>3.5679029756028768E-2</v>
      </c>
      <c r="G34" s="12">
        <f t="array" ref="G34">+INDEX('Back data'!$A$298:$AW$298,,MAX(IF('Back data'!$A$298:$AW$298&lt;&gt;"",COLUMN('Back data'!$A$298:$AW$298)))-G$6)/G32</f>
        <v>3.8649489115948468E-2</v>
      </c>
      <c r="H34" s="12">
        <f t="array" ref="H34">+INDEX('Back data'!$A$298:$AW$298,,MAX(IF('Back data'!$A$298:$AW$298&lt;&gt;"",COLUMN('Back data'!$A$298:$AW$298)))-H$6)/H32</f>
        <v>5.1613800779076242E-2</v>
      </c>
      <c r="I34" s="12">
        <f t="array" ref="I34">+INDEX('Back data'!$A$298:$AW$298,,MAX(IF('Back data'!$A$298:$AW$298&lt;&gt;"",COLUMN('Back data'!$A$298:$AW$298)))-I$6)/I32</f>
        <v>4.577087794432548E-2</v>
      </c>
      <c r="J34" s="12">
        <f t="array" ref="J34">+INDEX('Back data'!$A$298:$AW$298,,MAX(IF('Back data'!$A$298:$AW$298&lt;&gt;"",COLUMN('Back data'!$A$298:$AW$298)))-J$6)/J32</f>
        <v>2.7016074564365798E-2</v>
      </c>
      <c r="K34" s="12">
        <f t="array" ref="K34">+INDEX('Back data'!$A$298:$AW$298,,MAX(IF('Back data'!$A$298:$AW$298&lt;&gt;"",COLUMN('Back data'!$A$298:$AW$298)))-K$6)/K32</f>
        <v>1.8013100436681227E-2</v>
      </c>
      <c r="L34" s="12">
        <f t="array" ref="L34">+INDEX('Back data'!$A$298:$AW$298,,MAX(IF('Back data'!$A$298:$AW$298&lt;&gt;"",COLUMN('Back data'!$A$298:$AW$298)))-L$6)/L32</f>
        <v>3.7037037037037028E-2</v>
      </c>
      <c r="M34" s="12">
        <f t="array" ref="M34">+INDEX('Back data'!$A$298:$AW$298,,MAX(IF('Back data'!$A$298:$AW$298&lt;&gt;"",COLUMN('Back data'!$A$298:$AW$298)))-M$6)/M32</f>
        <v>5.6240476520293667E-2</v>
      </c>
      <c r="N34" s="12">
        <f t="array" ref="N34">+INDEX('Back data'!$A$298:$AW$298,,MAX(IF('Back data'!$A$298:$AW$298&lt;&gt;"",COLUMN('Back data'!$A$298:$AW$298)))-N$6)/N32</f>
        <v>4.3952927832128175E-2</v>
      </c>
      <c r="O34" s="12">
        <f t="array" ref="O34">+INDEX('Back data'!$A$298:$AW$298,,MAX(IF('Back data'!$A$298:$AW$298&lt;&gt;"",COLUMN('Back data'!$A$298:$AW$298)))-O$6)/O32</f>
        <v>3.3542677704824442E-2</v>
      </c>
      <c r="P34" s="12">
        <f t="array" ref="P34">+INDEX('Back data'!$A$298:$AW$298,,MAX(IF('Back data'!$A$298:$AW$298&lt;&gt;"",COLUMN('Back data'!$A$298:$AW$298)))-P$6)/P32</f>
        <v>6.0833993138031145E-2</v>
      </c>
      <c r="R34" s="63"/>
    </row>
    <row r="40" spans="1:18" x14ac:dyDescent="0.3">
      <c r="A40" s="7"/>
      <c r="B40" s="8"/>
      <c r="C40" s="9" t="s">
        <v>69</v>
      </c>
      <c r="D40" s="10">
        <f t="array" ref="D40">INDEX('Back data'!$A$94:$AW$94,,MAX(IF('Back data'!$A$94:$AW$94&lt;&gt;"",COLUMN('Back data'!$A$94:$AW$94)))-D$6)+INDEX('Back data'!$A$95:$AW$95,,MAX(IF('Back data'!$A$95:$AW$95&lt;&gt;"",COLUMN('Back data'!$A$95:$AW$95)))-D$6)</f>
        <v>68.73</v>
      </c>
      <c r="E40" s="10">
        <f t="array" ref="E40">INDEX('Back data'!$A$94:$AW$94,,MAX(IF('Back data'!$A$94:$AW$94&lt;&gt;"",COLUMN('Back data'!$A$94:$AW$94)))-E$6)+INDEX('Back data'!$A$95:$AW$95,,MAX(IF('Back data'!$A$95:$AW$95&lt;&gt;"",COLUMN('Back data'!$A$95:$AW$95)))-E$6)</f>
        <v>70.75</v>
      </c>
      <c r="F40" s="10">
        <f t="array" ref="F40">INDEX('Back data'!$A$94:$AW$94,,MAX(IF('Back data'!$A$94:$AW$94&lt;&gt;"",COLUMN('Back data'!$A$94:$AW$94)))-F$6)+INDEX('Back data'!$A$95:$AW$95,,MAX(IF('Back data'!$A$95:$AW$95&lt;&gt;"",COLUMN('Back data'!$A$95:$AW$95)))-F$6)</f>
        <v>70.34</v>
      </c>
      <c r="G40" s="10">
        <f t="array" ref="G40">INDEX('Back data'!$A$94:$AW$94,,MAX(IF('Back data'!$A$94:$AW$94&lt;&gt;"",COLUMN('Back data'!$A$94:$AW$94)))-G$6)+INDEX('Back data'!$A$95:$AW$95,,MAX(IF('Back data'!$A$95:$AW$95&lt;&gt;"",COLUMN('Back data'!$A$95:$AW$95)))-G$6)</f>
        <v>70.739999999999995</v>
      </c>
      <c r="H40" s="10">
        <f t="array" ref="H40">INDEX('Back data'!$A$94:$AW$94,,MAX(IF('Back data'!$A$94:$AW$94&lt;&gt;"",COLUMN('Back data'!$A$94:$AW$94)))-H$6)+INDEX('Back data'!$A$95:$AW$95,,MAX(IF('Back data'!$A$95:$AW$95&lt;&gt;"",COLUMN('Back data'!$A$95:$AW$95)))-H$6)</f>
        <v>69.37</v>
      </c>
      <c r="I40" s="10">
        <f t="array" ref="I40">INDEX('Back data'!$A$94:$AW$94,,MAX(IF('Back data'!$A$94:$AW$94&lt;&gt;"",COLUMN('Back data'!$A$94:$AW$94)))-I$6)+INDEX('Back data'!$A$95:$AW$95,,MAX(IF('Back data'!$A$95:$AW$95&lt;&gt;"",COLUMN('Back data'!$A$95:$AW$95)))-I$6)</f>
        <v>73.319999999999993</v>
      </c>
      <c r="J40" s="10">
        <f t="array" ref="J40">INDEX('Back data'!$A$94:$AW$94,,MAX(IF('Back data'!$A$94:$AW$94&lt;&gt;"",COLUMN('Back data'!$A$94:$AW$94)))-J$6)+INDEX('Back data'!$A$95:$AW$95,,MAX(IF('Back data'!$A$95:$AW$95&lt;&gt;"",COLUMN('Back data'!$A$95:$AW$95)))-J$6)</f>
        <v>73.06</v>
      </c>
      <c r="K40" s="10">
        <f t="array" ref="K40">INDEX('Back data'!$A$94:$AW$94,,MAX(IF('Back data'!$A$94:$AW$94&lt;&gt;"",COLUMN('Back data'!$A$94:$AW$94)))-K$6)+INDEX('Back data'!$A$95:$AW$95,,MAX(IF('Back data'!$A$95:$AW$95&lt;&gt;"",COLUMN('Back data'!$A$95:$AW$95)))-K$6)</f>
        <v>71.61</v>
      </c>
      <c r="L40" s="10">
        <f t="array" ref="L40">INDEX('Back data'!$A$94:$AW$94,,MAX(IF('Back data'!$A$94:$AW$94&lt;&gt;"",COLUMN('Back data'!$A$94:$AW$94)))-L$6)+INDEX('Back data'!$A$95:$AW$95,,MAX(IF('Back data'!$A$95:$AW$95&lt;&gt;"",COLUMN('Back data'!$A$95:$AW$95)))-L$6)</f>
        <v>69.2</v>
      </c>
      <c r="M40" s="10">
        <f t="array" ref="M40">INDEX('Back data'!$A$94:$AW$94,,MAX(IF('Back data'!$A$94:$AW$94&lt;&gt;"",COLUMN('Back data'!$A$94:$AW$94)))-M$6)+INDEX('Back data'!$A$95:$AW$95,,MAX(IF('Back data'!$A$95:$AW$95&lt;&gt;"",COLUMN('Back data'!$A$95:$AW$95)))-M$6)</f>
        <v>68.209999999999994</v>
      </c>
      <c r="N40" s="10">
        <f t="array" ref="N40">INDEX('Back data'!$A$94:$AW$94,,MAX(IF('Back data'!$A$94:$AW$94&lt;&gt;"",COLUMN('Back data'!$A$94:$AW$94)))-N$6)+INDEX('Back data'!$A$95:$AW$95,,MAX(IF('Back data'!$A$95:$AW$95&lt;&gt;"",COLUMN('Back data'!$A$95:$AW$95)))-N$6)</f>
        <v>72.33</v>
      </c>
      <c r="O40" s="10">
        <f t="array" ref="O40">INDEX('Back data'!$A$94:$AW$94,,MAX(IF('Back data'!$A$94:$AW$94&lt;&gt;"",COLUMN('Back data'!$A$94:$AW$94)))-O$6)+INDEX('Back data'!$A$95:$AW$95,,MAX(IF('Back data'!$A$95:$AW$95&lt;&gt;"",COLUMN('Back data'!$A$95:$AW$95)))-O$6)</f>
        <v>72.22</v>
      </c>
      <c r="P40" s="10">
        <f t="array" ref="P40">INDEX('Back data'!$A$94:$AW$94,,MAX(IF('Back data'!$A$94:$AW$94&lt;&gt;"",COLUMN('Back data'!$A$94:$AW$94)))-P$6)+INDEX('Back data'!$A$95:$AW$95,,MAX(IF('Back data'!$A$95:$AW$95&lt;&gt;"",COLUMN('Back data'!$A$95:$AW$95)))-P$6)</f>
        <v>74.52</v>
      </c>
    </row>
    <row r="41" spans="1:18" x14ac:dyDescent="0.3">
      <c r="A41" s="36" t="s">
        <v>75</v>
      </c>
      <c r="B41" s="28" t="s">
        <v>76</v>
      </c>
      <c r="C41" s="11" t="s">
        <v>71</v>
      </c>
      <c r="D41" s="12">
        <f t="array" ref="D41">INDEX('Back data'!$A$94:$AW$94,,MAX(IF('Back data'!$A$94:$AW$94&lt;&gt;"",COLUMN('Back data'!$A$94:$AW$94)))-D$6)/D40</f>
        <v>0.89116833988069255</v>
      </c>
      <c r="E41" s="12">
        <f t="array" ref="E41">INDEX('Back data'!$A$94:$AW$94,,MAX(IF('Back data'!$A$94:$AW$94&lt;&gt;"",COLUMN('Back data'!$A$94:$AW$94)))-E$6)/E40</f>
        <v>0.90968197879858659</v>
      </c>
      <c r="F41" s="12">
        <f t="array" ref="F41">INDEX('Back data'!$A$94:$AW$94,,MAX(IF('Back data'!$A$94:$AW$94&lt;&gt;"",COLUMN('Back data'!$A$94:$AW$94)))-F$6)/F40</f>
        <v>0.90389536536821147</v>
      </c>
      <c r="G41" s="12">
        <f t="array" ref="G41">INDEX('Back data'!$A$94:$AW$94,,MAX(IF('Back data'!$A$94:$AW$94&lt;&gt;"",COLUMN('Back data'!$A$94:$AW$94)))-G$6)/G40</f>
        <v>0.88973706530958441</v>
      </c>
      <c r="H41" s="12">
        <f t="array" ref="H41">INDEX('Back data'!$A$94:$AW$94,,MAX(IF('Back data'!$A$94:$AW$94&lt;&gt;"",COLUMN('Back data'!$A$94:$AW$94)))-H$6)/H40</f>
        <v>0.89260487242323772</v>
      </c>
      <c r="I41" s="12">
        <f t="array" ref="I41">INDEX('Back data'!$A$94:$AW$94,,MAX(IF('Back data'!$A$94:$AW$94&lt;&gt;"",COLUMN('Back data'!$A$94:$AW$94)))-I$6)/I40</f>
        <v>0.89593562465902898</v>
      </c>
      <c r="J41" s="12">
        <f t="array" ref="J41">INDEX('Back data'!$A$94:$AW$94,,MAX(IF('Back data'!$A$94:$AW$94&lt;&gt;"",COLUMN('Back data'!$A$94:$AW$94)))-J$6)/J40</f>
        <v>0.89296468655899253</v>
      </c>
      <c r="K41" s="12">
        <f t="array" ref="K41">INDEX('Back data'!$A$94:$AW$94,,MAX(IF('Back data'!$A$94:$AW$94&lt;&gt;"",COLUMN('Back data'!$A$94:$AW$94)))-K$6)/K40</f>
        <v>0.9095098449937159</v>
      </c>
      <c r="L41" s="12">
        <f t="array" ref="L41">INDEX('Back data'!$A$94:$AW$94,,MAX(IF('Back data'!$A$94:$AW$94&lt;&gt;"",COLUMN('Back data'!$A$94:$AW$94)))-L$6)/L40</f>
        <v>0.88843930635838142</v>
      </c>
      <c r="M41" s="12">
        <f t="array" ref="M41">INDEX('Back data'!$A$94:$AW$94,,MAX(IF('Back data'!$A$94:$AW$94&lt;&gt;"",COLUMN('Back data'!$A$94:$AW$94)))-M$6)/M40</f>
        <v>0.86937399208327226</v>
      </c>
      <c r="N41" s="12">
        <f t="array" ref="N41">INDEX('Back data'!$A$94:$AW$94,,MAX(IF('Back data'!$A$94:$AW$94&lt;&gt;"",COLUMN('Back data'!$A$94:$AW$94)))-N$6)/N40</f>
        <v>0.88400387114613577</v>
      </c>
      <c r="O41" s="12">
        <f t="array" ref="O41">INDEX('Back data'!$A$94:$AW$94,,MAX(IF('Back data'!$A$94:$AW$94&lt;&gt;"",COLUMN('Back data'!$A$94:$AW$94)))-O$6)/O40</f>
        <v>0.8897812240376628</v>
      </c>
      <c r="P41" s="12">
        <f t="array" ref="P41">INDEX('Back data'!$A$94:$AW$94,,MAX(IF('Back data'!$A$94:$AW$94&lt;&gt;"",COLUMN('Back data'!$A$94:$AW$94)))-P$6)/P40</f>
        <v>0.88150831991411704</v>
      </c>
    </row>
    <row r="42" spans="1:18" x14ac:dyDescent="0.3">
      <c r="A42" s="36" t="s">
        <v>75</v>
      </c>
      <c r="B42" s="28" t="s">
        <v>77</v>
      </c>
      <c r="C42" s="11" t="s">
        <v>72</v>
      </c>
      <c r="D42" s="12">
        <f t="array" ref="D42">INDEX('Back data'!$A$95:$AW$95,,MAX(IF('Back data'!$A$95:$AW$95&lt;&gt;"",COLUMN('Back data'!$A$95:$AW$95)))-D$6)/D40</f>
        <v>0.10883166011930744</v>
      </c>
      <c r="E42" s="12">
        <f t="array" ref="E42">INDEX('Back data'!$A$95:$AW$95,,MAX(IF('Back data'!$A$95:$AW$95&lt;&gt;"",COLUMN('Back data'!$A$95:$AW$95)))-E$6)/E40</f>
        <v>9.0318021201413426E-2</v>
      </c>
      <c r="F42" s="12">
        <f t="array" ref="F42">INDEX('Back data'!$A$95:$AW$95,,MAX(IF('Back data'!$A$95:$AW$95&lt;&gt;"",COLUMN('Back data'!$A$95:$AW$95)))-F$6)/F40</f>
        <v>9.6104634631788449E-2</v>
      </c>
      <c r="G42" s="12">
        <f t="array" ref="G42">INDEX('Back data'!$A$95:$AW$95,,MAX(IF('Back data'!$A$95:$AW$95&lt;&gt;"",COLUMN('Back data'!$A$95:$AW$95)))-G$6)/G40</f>
        <v>0.11026293469041561</v>
      </c>
      <c r="H42" s="12">
        <f t="array" ref="H42">INDEX('Back data'!$A$95:$AW$95,,MAX(IF('Back data'!$A$95:$AW$95&lt;&gt;"",COLUMN('Back data'!$A$95:$AW$95)))-H$6)/H40</f>
        <v>0.10739512757676228</v>
      </c>
      <c r="I42" s="12">
        <f t="array" ref="I42">INDEX('Back data'!$A$95:$AW$95,,MAX(IF('Back data'!$A$95:$AW$95&lt;&gt;"",COLUMN('Back data'!$A$95:$AW$95)))-I$6)/I40</f>
        <v>0.1040643753409711</v>
      </c>
      <c r="J42" s="12">
        <f t="array" ref="J42">INDEX('Back data'!$A$95:$AW$95,,MAX(IF('Back data'!$A$95:$AW$95&lt;&gt;"",COLUMN('Back data'!$A$95:$AW$95)))-J$6)/J40</f>
        <v>0.10703531344100739</v>
      </c>
      <c r="K42" s="12">
        <f t="array" ref="K42">INDEX('Back data'!$A$95:$AW$95,,MAX(IF('Back data'!$A$95:$AW$95&lt;&gt;"",COLUMN('Back data'!$A$95:$AW$95)))-K$6)/K40</f>
        <v>9.0490155006284045E-2</v>
      </c>
      <c r="L42" s="12">
        <f t="array" ref="L42">INDEX('Back data'!$A$95:$AW$95,,MAX(IF('Back data'!$A$95:$AW$95&lt;&gt;"",COLUMN('Back data'!$A$95:$AW$95)))-L$6)/L40</f>
        <v>0.11156069364161848</v>
      </c>
      <c r="M42" s="12">
        <f t="array" ref="M42">INDEX('Back data'!$A$95:$AW$95,,MAX(IF('Back data'!$A$95:$AW$95&lt;&gt;"",COLUMN('Back data'!$A$95:$AW$95)))-M$6)/M40</f>
        <v>0.13062600791672777</v>
      </c>
      <c r="N42" s="12">
        <f t="array" ref="N42">INDEX('Back data'!$A$95:$AW$95,,MAX(IF('Back data'!$A$95:$AW$95&lt;&gt;"",COLUMN('Back data'!$A$95:$AW$95)))-N$6)/N40</f>
        <v>0.11599612885386425</v>
      </c>
      <c r="O42" s="12">
        <f t="array" ref="O42">INDEX('Back data'!$A$95:$AW$95,,MAX(IF('Back data'!$A$95:$AW$95&lt;&gt;"",COLUMN('Back data'!$A$95:$AW$95)))-O$6)/O40</f>
        <v>0.1102187759623373</v>
      </c>
      <c r="P42" s="12">
        <f t="array" ref="P42">INDEX('Back data'!$A$95:$AW$95,,MAX(IF('Back data'!$A$95:$AW$95&lt;&gt;"",COLUMN('Back data'!$A$95:$AW$95)))-P$6)/P40</f>
        <v>0.118491680085883</v>
      </c>
      <c r="R42" s="63"/>
    </row>
    <row r="43" spans="1:18" x14ac:dyDescent="0.3">
      <c r="B43" s="29"/>
    </row>
    <row r="44" spans="1:18" x14ac:dyDescent="0.3">
      <c r="B44" s="29"/>
    </row>
    <row r="45" spans="1:18" x14ac:dyDescent="0.3">
      <c r="B45" s="29"/>
      <c r="C45" s="9" t="s">
        <v>69</v>
      </c>
      <c r="D45" s="10">
        <f t="array" ref="D45">INDEX('Back data'!$A$100:$AW$100,,MAX(IF('Back data'!$A$100:$AW$100&lt;&gt;"",COLUMN('Back data'!$A$100:$AW$100)))-D$6)+INDEX('Back data'!$A$101:$AW$101,,MAX(IF('Back data'!$A$101:$AW$101&lt;&gt;"",COLUMN('Back data'!$A$101:$AW$101)))-D$6)</f>
        <v>68.56</v>
      </c>
      <c r="E45" s="10">
        <f t="array" ref="E45">INDEX('Back data'!$A$100:$AW$100,,MAX(IF('Back data'!$A$100:$AW$100&lt;&gt;"",COLUMN('Back data'!$A$100:$AW$100)))-E$6)+INDEX('Back data'!$A$101:$AW$101,,MAX(IF('Back data'!$A$101:$AW$101&lt;&gt;"",COLUMN('Back data'!$A$101:$AW$101)))-E$6)</f>
        <v>74.52000000000001</v>
      </c>
      <c r="F45" s="10">
        <f t="array" ref="F45">INDEX('Back data'!$A$100:$AW$100,,MAX(IF('Back data'!$A$100:$AW$100&lt;&gt;"",COLUMN('Back data'!$A$100:$AW$100)))-F$6)+INDEX('Back data'!$A$101:$AW$101,,MAX(IF('Back data'!$A$101:$AW$101&lt;&gt;"",COLUMN('Back data'!$A$101:$AW$101)))-F$6)</f>
        <v>67.25</v>
      </c>
      <c r="G45" s="10">
        <f t="array" ref="G45">INDEX('Back data'!$A$100:$AW$100,,MAX(IF('Back data'!$A$100:$AW$100&lt;&gt;"",COLUMN('Back data'!$A$100:$AW$100)))-G$6)+INDEX('Back data'!$A$101:$AW$101,,MAX(IF('Back data'!$A$101:$AW$101&lt;&gt;"",COLUMN('Back data'!$A$101:$AW$101)))-G$6)</f>
        <v>70.490000000000009</v>
      </c>
      <c r="H45" s="10">
        <f t="array" ref="H45">INDEX('Back data'!$A$100:$AW$100,,MAX(IF('Back data'!$A$100:$AW$100&lt;&gt;"",COLUMN('Back data'!$A$100:$AW$100)))-H$6)+INDEX('Back data'!$A$101:$AW$101,,MAX(IF('Back data'!$A$101:$AW$101&lt;&gt;"",COLUMN('Back data'!$A$101:$AW$101)))-H$6)</f>
        <v>69.73</v>
      </c>
      <c r="I45" s="10">
        <f t="array" ref="I45">INDEX('Back data'!$A$100:$AW$100,,MAX(IF('Back data'!$A$100:$AW$100&lt;&gt;"",COLUMN('Back data'!$A$100:$AW$100)))-I$6)+INDEX('Back data'!$A$101:$AW$101,,MAX(IF('Back data'!$A$101:$AW$101&lt;&gt;"",COLUMN('Back data'!$A$101:$AW$101)))-I$6)</f>
        <v>73.319999999999993</v>
      </c>
      <c r="J45" s="10">
        <f t="array" ref="J45">INDEX('Back data'!$A$100:$AW$100,,MAX(IF('Back data'!$A$100:$AW$100&lt;&gt;"",COLUMN('Back data'!$A$100:$AW$100)))-J$6)+INDEX('Back data'!$A$101:$AW$101,,MAX(IF('Back data'!$A$101:$AW$101&lt;&gt;"",COLUMN('Back data'!$A$101:$AW$101)))-J$6)</f>
        <v>69.34</v>
      </c>
      <c r="K45" s="10">
        <f t="array" ref="K45">INDEX('Back data'!$A$100:$AW$100,,MAX(IF('Back data'!$A$100:$AW$100&lt;&gt;"",COLUMN('Back data'!$A$100:$AW$100)))-K$6)+INDEX('Back data'!$A$101:$AW$101,,MAX(IF('Back data'!$A$101:$AW$101&lt;&gt;"",COLUMN('Back data'!$A$101:$AW$101)))-K$6)</f>
        <v>72.59</v>
      </c>
      <c r="L45" s="10">
        <f t="array" ref="L45">INDEX('Back data'!$A$100:$AW$100,,MAX(IF('Back data'!$A$100:$AW$100&lt;&gt;"",COLUMN('Back data'!$A$100:$AW$100)))-L$6)+INDEX('Back data'!$A$101:$AW$101,,MAX(IF('Back data'!$A$101:$AW$101&lt;&gt;"",COLUMN('Back data'!$A$101:$AW$101)))-L$6)</f>
        <v>68.95</v>
      </c>
      <c r="M45" s="10">
        <f t="array" ref="M45">INDEX('Back data'!$A$100:$AW$100,,MAX(IF('Back data'!$A$100:$AW$100&lt;&gt;"",COLUMN('Back data'!$A$100:$AW$100)))-M$6)+INDEX('Back data'!$A$101:$AW$101,,MAX(IF('Back data'!$A$101:$AW$101&lt;&gt;"",COLUMN('Back data'!$A$101:$AW$101)))-M$6)</f>
        <v>66.760000000000005</v>
      </c>
      <c r="N45" s="10">
        <f t="array" ref="N45">INDEX('Back data'!$A$100:$AW$100,,MAX(IF('Back data'!$A$100:$AW$100&lt;&gt;"",COLUMN('Back data'!$A$100:$AW$100)))-N$6)+INDEX('Back data'!$A$101:$AW$101,,MAX(IF('Back data'!$A$101:$AW$101&lt;&gt;"",COLUMN('Back data'!$A$101:$AW$101)))-N$6)</f>
        <v>73.98</v>
      </c>
      <c r="O45" s="10">
        <f t="array" ref="O45">INDEX('Back data'!$A$100:$AW$100,,MAX(IF('Back data'!$A$100:$AW$100&lt;&gt;"",COLUMN('Back data'!$A$100:$AW$100)))-O$6)+INDEX('Back data'!$A$101:$AW$101,,MAX(IF('Back data'!$A$101:$AW$101&lt;&gt;"",COLUMN('Back data'!$A$101:$AW$101)))-O$6)</f>
        <v>69.349999999999994</v>
      </c>
      <c r="P45" s="10">
        <f t="array" ref="P45">INDEX('Back data'!$A$100:$AW$100,,MAX(IF('Back data'!$A$100:$AW$100&lt;&gt;"",COLUMN('Back data'!$A$100:$AW$100)))-P$6)+INDEX('Back data'!$A$101:$AW$101,,MAX(IF('Back data'!$A$101:$AW$101&lt;&gt;"",COLUMN('Back data'!$A$101:$AW$101)))-P$6)</f>
        <v>72.42</v>
      </c>
    </row>
    <row r="46" spans="1:18" x14ac:dyDescent="0.3">
      <c r="A46" s="36" t="s">
        <v>75</v>
      </c>
      <c r="B46" s="30" t="s">
        <v>73</v>
      </c>
      <c r="C46" s="11" t="s">
        <v>71</v>
      </c>
      <c r="D46" s="12">
        <f t="array" ref="D46">INDEX('Back data'!$A$100:$AW$100,,MAX(IF('Back data'!$A$100:$AW$100&lt;&gt;"",COLUMN('Back data'!$A$100:$AW$100)))-D$6)/D45</f>
        <v>0.72272462077012833</v>
      </c>
      <c r="E46" s="12">
        <f t="array" ref="E46">INDEX('Back data'!$A$100:$AW$100,,MAX(IF('Back data'!$A$100:$AW$100&lt;&gt;"",COLUMN('Back data'!$A$100:$AW$100)))-E$6)/E45</f>
        <v>0.75268384326355331</v>
      </c>
      <c r="F46" s="12">
        <f t="array" ref="F46">INDEX('Back data'!$A$100:$AW$100,,MAX(IF('Back data'!$A$100:$AW$100&lt;&gt;"",COLUMN('Back data'!$A$100:$AW$100)))-F$6)/F45</f>
        <v>0.68609665427509292</v>
      </c>
      <c r="G46" s="12">
        <f t="array" ref="G46">INDEX('Back data'!$A$100:$AW$100,,MAX(IF('Back data'!$A$100:$AW$100&lt;&gt;"",COLUMN('Back data'!$A$100:$AW$100)))-G$6)/G45</f>
        <v>0.68747340048233785</v>
      </c>
      <c r="H46" s="12">
        <f t="array" ref="H46">INDEX('Back data'!$A$100:$AW$100,,MAX(IF('Back data'!$A$100:$AW$100&lt;&gt;"",COLUMN('Back data'!$A$100:$AW$100)))-H$6)/H45</f>
        <v>0.68378029542521146</v>
      </c>
      <c r="I46" s="12">
        <f t="array" ref="I46">INDEX('Back data'!$A$100:$AW$100,,MAX(IF('Back data'!$A$100:$AW$100&lt;&gt;"",COLUMN('Back data'!$A$100:$AW$100)))-I$6)/I45</f>
        <v>0.72695035460992907</v>
      </c>
      <c r="J46" s="12">
        <f t="array" ref="J46">INDEX('Back data'!$A$100:$AW$100,,MAX(IF('Back data'!$A$100:$AW$100&lt;&gt;"",COLUMN('Back data'!$A$100:$AW$100)))-J$6)/J45</f>
        <v>0.69555811941159496</v>
      </c>
      <c r="K46" s="12">
        <f t="array" ref="K46">INDEX('Back data'!$A$100:$AW$100,,MAX(IF('Back data'!$A$100:$AW$100&lt;&gt;"",COLUMN('Back data'!$A$100:$AW$100)))-K$6)/K45</f>
        <v>0.74597051935528302</v>
      </c>
      <c r="L46" s="12">
        <f t="array" ref="L46">INDEX('Back data'!$A$100:$AW$100,,MAX(IF('Back data'!$A$100:$AW$100&lt;&gt;"",COLUMN('Back data'!$A$100:$AW$100)))-L$6)/L45</f>
        <v>0.69354604786076868</v>
      </c>
      <c r="M46" s="12">
        <f t="array" ref="M46">INDEX('Back data'!$A$100:$AW$100,,MAX(IF('Back data'!$A$100:$AW$100&lt;&gt;"",COLUMN('Back data'!$A$100:$AW$100)))-M$6)/M45</f>
        <v>0.70401437986818449</v>
      </c>
      <c r="N46" s="12">
        <f t="array" ref="N46">INDEX('Back data'!$A$100:$AW$100,,MAX(IF('Back data'!$A$100:$AW$100&lt;&gt;"",COLUMN('Back data'!$A$100:$AW$100)))-N$6)/N45</f>
        <v>0.72803460394701269</v>
      </c>
      <c r="O46" s="12">
        <f t="array" ref="O46">INDEX('Back data'!$A$100:$AW$100,,MAX(IF('Back data'!$A$100:$AW$100&lt;&gt;"",COLUMN('Back data'!$A$100:$AW$100)))-O$6)/O45</f>
        <v>0.69531362653208373</v>
      </c>
      <c r="P46" s="12">
        <f t="array" ref="P46">INDEX('Back data'!$A$100:$AW$100,,MAX(IF('Back data'!$A$100:$AW$100&lt;&gt;"",COLUMN('Back data'!$A$100:$AW$100)))-P$6)/P45</f>
        <v>0.69124551228942288</v>
      </c>
    </row>
    <row r="47" spans="1:18" x14ac:dyDescent="0.3">
      <c r="A47" s="36" t="s">
        <v>75</v>
      </c>
      <c r="B47" s="30" t="s">
        <v>73</v>
      </c>
      <c r="C47" s="11" t="s">
        <v>72</v>
      </c>
      <c r="D47" s="12">
        <f t="array" ref="D47">INDEX('Back data'!$A$101:$AW$101,,MAX(IF('Back data'!$A$101:$AW$101&lt;&gt;"",COLUMN('Back data'!$A$101:$AW$101)))-D$6)/D45</f>
        <v>0.27727537922987167</v>
      </c>
      <c r="E47" s="12">
        <f t="array" ref="E47">INDEX('Back data'!$A$101:$AW$101,,MAX(IF('Back data'!$A$101:$AW$101&lt;&gt;"",COLUMN('Back data'!$A$101:$AW$101)))-E$6)/E45</f>
        <v>0.24731615673644655</v>
      </c>
      <c r="F47" s="12">
        <f t="array" ref="F47">INDEX('Back data'!$A$101:$AW$101,,MAX(IF('Back data'!$A$101:$AW$101&lt;&gt;"",COLUMN('Back data'!$A$101:$AW$101)))-F$6)/F45</f>
        <v>0.31390334572490708</v>
      </c>
      <c r="G47" s="12">
        <f t="array" ref="G47">INDEX('Back data'!$A$101:$AW$101,,MAX(IF('Back data'!$A$101:$AW$101&lt;&gt;"",COLUMN('Back data'!$A$101:$AW$101)))-G$6)/G45</f>
        <v>0.31252659951766204</v>
      </c>
      <c r="H47" s="12">
        <f t="array" ref="H47">INDEX('Back data'!$A$101:$AW$101,,MAX(IF('Back data'!$A$101:$AW$101&lt;&gt;"",COLUMN('Back data'!$A$101:$AW$101)))-H$6)/H45</f>
        <v>0.31621970457478848</v>
      </c>
      <c r="I47" s="12">
        <f t="array" ref="I47">INDEX('Back data'!$A$101:$AW$101,,MAX(IF('Back data'!$A$101:$AW$101&lt;&gt;"",COLUMN('Back data'!$A$101:$AW$101)))-I$6)/I45</f>
        <v>0.27304964539007093</v>
      </c>
      <c r="J47" s="12">
        <f t="array" ref="J47">INDEX('Back data'!$A$101:$AW$101,,MAX(IF('Back data'!$A$101:$AW$101&lt;&gt;"",COLUMN('Back data'!$A$101:$AW$101)))-J$6)/J45</f>
        <v>0.30444188058840493</v>
      </c>
      <c r="K47" s="12">
        <f t="array" ref="K47">INDEX('Back data'!$A$101:$AW$101,,MAX(IF('Back data'!$A$101:$AW$101&lt;&gt;"",COLUMN('Back data'!$A$101:$AW$101)))-K$6)/K45</f>
        <v>0.25402948064471692</v>
      </c>
      <c r="L47" s="12">
        <f t="array" ref="L47">INDEX('Back data'!$A$101:$AW$101,,MAX(IF('Back data'!$A$101:$AW$101&lt;&gt;"",COLUMN('Back data'!$A$101:$AW$101)))-L$6)/L45</f>
        <v>0.30645395213923132</v>
      </c>
      <c r="M47" s="12">
        <f t="array" ref="M47">INDEX('Back data'!$A$101:$AW$101,,MAX(IF('Back data'!$A$101:$AW$101&lt;&gt;"",COLUMN('Back data'!$A$101:$AW$101)))-M$6)/M45</f>
        <v>0.29598562013181545</v>
      </c>
      <c r="N47" s="12">
        <f t="array" ref="N47">INDEX('Back data'!$A$101:$AW$101,,MAX(IF('Back data'!$A$101:$AW$101&lt;&gt;"",COLUMN('Back data'!$A$101:$AW$101)))-N$6)/N45</f>
        <v>0.27196539605298731</v>
      </c>
      <c r="O47" s="12">
        <f t="array" ref="O47">INDEX('Back data'!$A$101:$AW$101,,MAX(IF('Back data'!$A$101:$AW$101&lt;&gt;"",COLUMN('Back data'!$A$101:$AW$101)))-O$6)/O45</f>
        <v>0.30468637346791638</v>
      </c>
      <c r="P47" s="12">
        <f t="array" ref="P47">INDEX('Back data'!$A$101:$AW$101,,MAX(IF('Back data'!$A$101:$AW$101&lt;&gt;"",COLUMN('Back data'!$A$101:$AW$101)))-P$6)/P45</f>
        <v>0.30875448771057717</v>
      </c>
      <c r="R47" s="63"/>
    </row>
    <row r="49" spans="1:18" x14ac:dyDescent="0.3">
      <c r="C49" s="13"/>
      <c r="D49" s="13"/>
    </row>
    <row r="50" spans="1:18" x14ac:dyDescent="0.3">
      <c r="C50" s="9" t="s">
        <v>69</v>
      </c>
      <c r="D50" s="10">
        <f t="array" ref="D50">INDEX('Back data'!$A$106:$AW$106,,MAX(IF('Back data'!$A$106:$AW$106&lt;&gt;"",COLUMN('Back data'!$A$106:$AW$106)))-D$6)+INDEX('Back data'!$A$107:$AW$107,,MAX(IF('Back data'!$A$107:$AW$107&lt;&gt;"",COLUMN('Back data'!$A$107:$AW$107)))-D$6)</f>
        <v>68</v>
      </c>
      <c r="E50" s="10">
        <f t="array" ref="E50">INDEX('Back data'!$A$106:$AW$106,,MAX(IF('Back data'!$A$106:$AW$106&lt;&gt;"",COLUMN('Back data'!$A$106:$AW$106)))-E$6)+INDEX('Back data'!$A$107:$AW$107,,MAX(IF('Back data'!$A$107:$AW$107&lt;&gt;"",COLUMN('Back data'!$A$107:$AW$107)))-E$6)</f>
        <v>68.7</v>
      </c>
      <c r="F50" s="10">
        <f t="array" ref="F50">INDEX('Back data'!$A$106:$AW$106,,MAX(IF('Back data'!$A$106:$AW$106&lt;&gt;"",COLUMN('Back data'!$A$106:$AW$106)))-F$6)+INDEX('Back data'!$A$107:$AW$107,,MAX(IF('Back data'!$A$107:$AW$107&lt;&gt;"",COLUMN('Back data'!$A$107:$AW$107)))-F$6)</f>
        <v>71.42</v>
      </c>
      <c r="G50" s="10">
        <f t="array" ref="G50">INDEX('Back data'!$A$106:$AW$106,,MAX(IF('Back data'!$A$106:$AW$106&lt;&gt;"",COLUMN('Back data'!$A$106:$AW$106)))-G$6)+INDEX('Back data'!$A$107:$AW$107,,MAX(IF('Back data'!$A$107:$AW$107&lt;&gt;"",COLUMN('Back data'!$A$107:$AW$107)))-G$6)</f>
        <v>69.7</v>
      </c>
      <c r="H50" s="10">
        <f t="array" ref="H50">INDEX('Back data'!$A$106:$AW$106,,MAX(IF('Back data'!$A$106:$AW$106&lt;&gt;"",COLUMN('Back data'!$A$106:$AW$106)))-H$6)+INDEX('Back data'!$A$107:$AW$107,,MAX(IF('Back data'!$A$107:$AW$107&lt;&gt;"",COLUMN('Back data'!$A$107:$AW$107)))-H$6)</f>
        <v>69</v>
      </c>
      <c r="I50" s="10">
        <f t="array" ref="I50">INDEX('Back data'!$A$106:$AW$106,,MAX(IF('Back data'!$A$106:$AW$106&lt;&gt;"",COLUMN('Back data'!$A$106:$AW$106)))-I$6)+INDEX('Back data'!$A$107:$AW$107,,MAX(IF('Back data'!$A$107:$AW$107&lt;&gt;"",COLUMN('Back data'!$A$107:$AW$107)))-I$6)</f>
        <v>74</v>
      </c>
      <c r="J50" s="10">
        <f t="array" ref="J50">INDEX('Back data'!$A$106:$AW$106,,MAX(IF('Back data'!$A$106:$AW$106&lt;&gt;"",COLUMN('Back data'!$A$106:$AW$106)))-J$6)+INDEX('Back data'!$A$107:$AW$107,,MAX(IF('Back data'!$A$107:$AW$107&lt;&gt;"",COLUMN('Back data'!$A$107:$AW$107)))-J$6)</f>
        <v>73.209999999999994</v>
      </c>
      <c r="K50" s="10">
        <f t="array" ref="K50">INDEX('Back data'!$A$106:$AW$106,,MAX(IF('Back data'!$A$106:$AW$106&lt;&gt;"",COLUMN('Back data'!$A$106:$AW$106)))-K$6)+INDEX('Back data'!$A$107:$AW$107,,MAX(IF('Back data'!$A$107:$AW$107&lt;&gt;"",COLUMN('Back data'!$A$107:$AW$107)))-K$6)</f>
        <v>71.62</v>
      </c>
      <c r="L50" s="10">
        <f t="array" ref="L50">INDEX('Back data'!$A$106:$AW$106,,MAX(IF('Back data'!$A$106:$AW$106&lt;&gt;"",COLUMN('Back data'!$A$106:$AW$106)))-L$6)+INDEX('Back data'!$A$107:$AW$107,,MAX(IF('Back data'!$A$107:$AW$107&lt;&gt;"",COLUMN('Back data'!$A$107:$AW$107)))-L$6)</f>
        <v>66.930000000000007</v>
      </c>
      <c r="M50" s="10">
        <f t="array" ref="M50">INDEX('Back data'!$A$106:$AW$106,,MAX(IF('Back data'!$A$106:$AW$106&lt;&gt;"",COLUMN('Back data'!$A$106:$AW$106)))-M$6)+INDEX('Back data'!$A$107:$AW$107,,MAX(IF('Back data'!$A$107:$AW$107&lt;&gt;"",COLUMN('Back data'!$A$107:$AW$107)))-M$6)</f>
        <v>66.95</v>
      </c>
      <c r="N50" s="10">
        <f t="array" ref="N50">INDEX('Back data'!$A$106:$AW$106,,MAX(IF('Back data'!$A$106:$AW$106&lt;&gt;"",COLUMN('Back data'!$A$106:$AW$106)))-N$6)+INDEX('Back data'!$A$107:$AW$107,,MAX(IF('Back data'!$A$107:$AW$107&lt;&gt;"",COLUMN('Back data'!$A$107:$AW$107)))-N$6)</f>
        <v>70.91</v>
      </c>
      <c r="O50" s="10">
        <f t="array" ref="O50">INDEX('Back data'!$A$106:$AW$106,,MAX(IF('Back data'!$A$106:$AW$106&lt;&gt;"",COLUMN('Back data'!$A$106:$AW$106)))-O$6)+INDEX('Back data'!$A$107:$AW$107,,MAX(IF('Back data'!$A$107:$AW$107&lt;&gt;"",COLUMN('Back data'!$A$107:$AW$107)))-O$6)</f>
        <v>72.08</v>
      </c>
      <c r="P50" s="10">
        <f t="array" ref="P50">INDEX('Back data'!$A$106:$AW$106,,MAX(IF('Back data'!$A$106:$AW$106&lt;&gt;"",COLUMN('Back data'!$A$106:$AW$106)))-P$6)+INDEX('Back data'!$A$107:$AW$107,,MAX(IF('Back data'!$A$107:$AW$107&lt;&gt;"",COLUMN('Back data'!$A$107:$AW$107)))-P$6)</f>
        <v>73.709999999999994</v>
      </c>
    </row>
    <row r="51" spans="1:18" x14ac:dyDescent="0.3">
      <c r="A51" s="36" t="s">
        <v>75</v>
      </c>
      <c r="B51" s="30" t="s">
        <v>74</v>
      </c>
      <c r="C51" s="11" t="s">
        <v>71</v>
      </c>
      <c r="D51" s="12">
        <f t="array" ref="D51">INDEX('Back data'!$A$106:$AW$106,,MAX(IF('Back data'!$A$106:$AW$106&lt;&gt;"",COLUMN('Back data'!$A$106:$AW$106)))-D$6)/D50</f>
        <v>0.99426470588235294</v>
      </c>
      <c r="E51" s="12">
        <f t="array" ref="E51">INDEX('Back data'!$A$106:$AW$106,,MAX(IF('Back data'!$A$106:$AW$106&lt;&gt;"",COLUMN('Back data'!$A$106:$AW$106)))-E$6)/E50</f>
        <v>0.99592430858806402</v>
      </c>
      <c r="F51" s="12">
        <f t="array" ref="F51">INDEX('Back data'!$A$106:$AW$106,,MAX(IF('Back data'!$A$106:$AW$106&lt;&gt;"",COLUMN('Back data'!$A$106:$AW$106)))-F$6)/F50</f>
        <v>0.99075889106692805</v>
      </c>
      <c r="G51" s="12">
        <f t="array" ref="G51">INDEX('Back data'!$A$106:$AW$106,,MAX(IF('Back data'!$A$106:$AW$106&lt;&gt;"",COLUMN('Back data'!$A$106:$AW$106)))-G$6)/G50</f>
        <v>0.98479196556671444</v>
      </c>
      <c r="H51" s="12">
        <f t="array" ref="H51">INDEX('Back data'!$A$106:$AW$106,,MAX(IF('Back data'!$A$106:$AW$106&lt;&gt;"",COLUMN('Back data'!$A$106:$AW$106)))-H$6)/H50</f>
        <v>0.99289855072463773</v>
      </c>
      <c r="I51" s="12">
        <f t="array" ref="I51">INDEX('Back data'!$A$106:$AW$106,,MAX(IF('Back data'!$A$106:$AW$106&lt;&gt;"",COLUMN('Back data'!$A$106:$AW$106)))-I$6)/I50</f>
        <v>0.9856756756756756</v>
      </c>
      <c r="J51" s="12">
        <f t="array" ref="J51">INDEX('Back data'!$A$106:$AW$106,,MAX(IF('Back data'!$A$106:$AW$106&lt;&gt;"",COLUMN('Back data'!$A$106:$AW$106)))-J$6)/J50</f>
        <v>0.98907253107498982</v>
      </c>
      <c r="K51" s="12">
        <f t="array" ref="K51">INDEX('Back data'!$A$106:$AW$106,,MAX(IF('Back data'!$A$106:$AW$106&lt;&gt;"",COLUMN('Back data'!$A$106:$AW$106)))-K$6)/K50</f>
        <v>0.97891650376989658</v>
      </c>
      <c r="L51" s="12">
        <f t="array" ref="L51">INDEX('Back data'!$A$106:$AW$106,,MAX(IF('Back data'!$A$106:$AW$106&lt;&gt;"",COLUMN('Back data'!$A$106:$AW$106)))-L$6)/L50</f>
        <v>0.98670252502614675</v>
      </c>
      <c r="M51" s="12">
        <f t="array" ref="M51">INDEX('Back data'!$A$106:$AW$106,,MAX(IF('Back data'!$A$106:$AW$106&lt;&gt;"",COLUMN('Back data'!$A$106:$AW$106)))-M$6)/M50</f>
        <v>0.98879761015683343</v>
      </c>
      <c r="N51" s="12">
        <f t="array" ref="N51">INDEX('Back data'!$A$106:$AW$106,,MAX(IF('Back data'!$A$106:$AW$106&lt;&gt;"",COLUMN('Back data'!$A$106:$AW$106)))-N$6)/N50</f>
        <v>0.98293611620363852</v>
      </c>
      <c r="O51" s="12">
        <f t="array" ref="O51">INDEX('Back data'!$A$106:$AW$106,,MAX(IF('Back data'!$A$106:$AW$106&lt;&gt;"",COLUMN('Back data'!$A$106:$AW$106)))-O$6)/O50</f>
        <v>0.98848501664816868</v>
      </c>
      <c r="P51" s="12">
        <f t="array" ref="P51">INDEX('Back data'!$A$106:$AW$106,,MAX(IF('Back data'!$A$106:$AW$106&lt;&gt;"",COLUMN('Back data'!$A$106:$AW$106)))-P$6)/P50</f>
        <v>0.98426265092931764</v>
      </c>
    </row>
    <row r="52" spans="1:18" x14ac:dyDescent="0.3">
      <c r="A52" s="36" t="s">
        <v>75</v>
      </c>
      <c r="B52" s="30" t="s">
        <v>74</v>
      </c>
      <c r="C52" s="31" t="s">
        <v>72</v>
      </c>
      <c r="D52" s="32">
        <f t="array" ref="D52">INDEX('Back data'!$A$107:$AW$107,,MAX(IF('Back data'!$A$107:$AW$107&lt;&gt;"",COLUMN('Back data'!$A$107:$AW$107)))-D$6)/D50</f>
        <v>5.7352941176470589E-3</v>
      </c>
      <c r="E52" s="32">
        <f t="array" ref="E52">INDEX('Back data'!$A$107:$AW$107,,MAX(IF('Back data'!$A$107:$AW$107&lt;&gt;"",COLUMN('Back data'!$A$107:$AW$107)))-E$6)/E50</f>
        <v>4.0756914119359534E-3</v>
      </c>
      <c r="F52" s="32">
        <f t="array" ref="F52">INDEX('Back data'!$A$107:$AW$107,,MAX(IF('Back data'!$A$107:$AW$107&lt;&gt;"",COLUMN('Back data'!$A$107:$AW$107)))-F$6)/F50</f>
        <v>9.2411089330719683E-3</v>
      </c>
      <c r="G52" s="32">
        <f t="array" ref="G52">INDEX('Back data'!$A$107:$AW$107,,MAX(IF('Back data'!$A$107:$AW$107&lt;&gt;"",COLUMN('Back data'!$A$107:$AW$107)))-G$6)/G50</f>
        <v>1.5208034433285509E-2</v>
      </c>
      <c r="H52" s="32">
        <f t="array" ref="H52">INDEX('Back data'!$A$107:$AW$107,,MAX(IF('Back data'!$A$107:$AW$107&lt;&gt;"",COLUMN('Back data'!$A$107:$AW$107)))-H$6)/H50</f>
        <v>7.101449275362319E-3</v>
      </c>
      <c r="I52" s="32">
        <f t="array" ref="I52">INDEX('Back data'!$A$107:$AW$107,,MAX(IF('Back data'!$A$107:$AW$107&lt;&gt;"",COLUMN('Back data'!$A$107:$AW$107)))-I$6)/I50</f>
        <v>1.4324324324324325E-2</v>
      </c>
      <c r="J52" s="32">
        <f t="array" ref="J52">INDEX('Back data'!$A$107:$AW$107,,MAX(IF('Back data'!$A$107:$AW$107&lt;&gt;"",COLUMN('Back data'!$A$107:$AW$107)))-J$6)/J50</f>
        <v>1.0927468925010246E-2</v>
      </c>
      <c r="K52" s="32">
        <f t="array" ref="K52">INDEX('Back data'!$A$107:$AW$107,,MAX(IF('Back data'!$A$107:$AW$107&lt;&gt;"",COLUMN('Back data'!$A$107:$AW$107)))-K$6)/K50</f>
        <v>2.1083496230103322E-2</v>
      </c>
      <c r="L52" s="32">
        <f t="array" ref="L52">INDEX('Back data'!$A$107:$AW$107,,MAX(IF('Back data'!$A$107:$AW$107&lt;&gt;"",COLUMN('Back data'!$A$107:$AW$107)))-L$6)/L50</f>
        <v>1.3297474973853278E-2</v>
      </c>
      <c r="M52" s="32">
        <f t="array" ref="M52">INDEX('Back data'!$A$107:$AW$107,,MAX(IF('Back data'!$A$107:$AW$107&lt;&gt;"",COLUMN('Back data'!$A$107:$AW$107)))-M$6)/M50</f>
        <v>1.1202389843166542E-2</v>
      </c>
      <c r="N52" s="32">
        <f t="array" ref="N52">INDEX('Back data'!$A$107:$AW$107,,MAX(IF('Back data'!$A$107:$AW$107&lt;&gt;"",COLUMN('Back data'!$A$107:$AW$107)))-N$6)/N50</f>
        <v>1.7063883796361586E-2</v>
      </c>
      <c r="O52" s="32">
        <f t="array" ref="O52">INDEX('Back data'!$A$107:$AW$107,,MAX(IF('Back data'!$A$107:$AW$107&lt;&gt;"",COLUMN('Back data'!$A$107:$AW$107)))-O$6)/O50</f>
        <v>1.1514983351831298E-2</v>
      </c>
      <c r="P52" s="32">
        <f t="array" ref="P52">INDEX('Back data'!$A$107:$AW$107,,MAX(IF('Back data'!$A$107:$AW$107&lt;&gt;"",COLUMN('Back data'!$A$107:$AW$107)))-P$6)/P50</f>
        <v>1.5737349070682406E-2</v>
      </c>
      <c r="R52" s="63"/>
    </row>
    <row r="53" spans="1:18" x14ac:dyDescent="0.3">
      <c r="A53" s="33"/>
      <c r="B53" s="30"/>
      <c r="C53" s="34"/>
      <c r="D53" s="35"/>
      <c r="E53" s="35"/>
      <c r="F53" s="35"/>
      <c r="G53" s="35"/>
      <c r="H53" s="35"/>
      <c r="I53" s="35"/>
      <c r="J53" s="35"/>
      <c r="K53" s="35"/>
      <c r="L53" s="35"/>
      <c r="M53" s="35"/>
      <c r="N53" s="35"/>
      <c r="O53" s="35"/>
      <c r="P53" s="35"/>
    </row>
    <row r="54" spans="1:18" x14ac:dyDescent="0.3">
      <c r="A54" s="33"/>
      <c r="B54" s="30"/>
      <c r="C54" s="34"/>
      <c r="D54" s="35"/>
      <c r="E54" s="35"/>
      <c r="F54" s="35"/>
      <c r="G54" s="35"/>
      <c r="H54" s="35"/>
      <c r="I54" s="35"/>
      <c r="J54" s="35"/>
      <c r="K54" s="35"/>
      <c r="L54" s="35"/>
      <c r="M54" s="35"/>
      <c r="N54" s="35"/>
      <c r="O54" s="35"/>
      <c r="P54" s="35"/>
    </row>
    <row r="55" spans="1:18" x14ac:dyDescent="0.3">
      <c r="C55" s="9" t="s">
        <v>69</v>
      </c>
      <c r="D55" s="10">
        <f t="array" ref="D55">INDEX('Back data'!$A$308:$AW$308,,MAX(IF('Back data'!$A$308:$AW$308&lt;&gt;"",COLUMN('Back data'!$A$308:$AW$308)))-D$6)+INDEX('Back data'!$A$309:$AW$309,,MAX(IF('Back data'!$A$309:$AW$309&lt;&gt;"",COLUMN('Back data'!$A$309:$AW$309)))-D$6)</f>
        <v>67.45</v>
      </c>
      <c r="E55" s="10">
        <f t="array" ref="E55">INDEX('Back data'!$A$308:$AW$308,,MAX(IF('Back data'!$A$308:$AW$308&lt;&gt;"",COLUMN('Back data'!$A$308:$AW$308)))-E$6)+INDEX('Back data'!$A$309:$AW$309,,MAX(IF('Back data'!$A$309:$AW$309&lt;&gt;"",COLUMN('Back data'!$A$309:$AW$309)))-E$6)</f>
        <v>70.67</v>
      </c>
      <c r="F55" s="10">
        <f t="array" ref="F55">INDEX('Back data'!$A$308:$AW$308,,MAX(IF('Back data'!$A$308:$AW$308&lt;&gt;"",COLUMN('Back data'!$A$308:$AW$308)))-F$6)+INDEX('Back data'!$A$309:$AW$309,,MAX(IF('Back data'!$A$309:$AW$309&lt;&gt;"",COLUMN('Back data'!$A$309:$AW$309)))-F$6)</f>
        <v>64.989999999999995</v>
      </c>
      <c r="G55" s="10">
        <f t="array" ref="G55">INDEX('Back data'!$A$308:$AW$308,,MAX(IF('Back data'!$A$308:$AW$308&lt;&gt;"",COLUMN('Back data'!$A$308:$AW$308)))-G$6)+INDEX('Back data'!$A$309:$AW$309,,MAX(IF('Back data'!$A$309:$AW$309&lt;&gt;"",COLUMN('Back data'!$A$309:$AW$309)))-G$6)</f>
        <v>71.72</v>
      </c>
      <c r="H55" s="10">
        <f t="array" ref="H55">INDEX('Back data'!$A$308:$AW$308,,MAX(IF('Back data'!$A$308:$AW$308&lt;&gt;"",COLUMN('Back data'!$A$308:$AW$308)))-H$6)+INDEX('Back data'!$A$309:$AW$309,,MAX(IF('Back data'!$A$309:$AW$309&lt;&gt;"",COLUMN('Back data'!$A$309:$AW$309)))-H$6)</f>
        <v>65.47</v>
      </c>
      <c r="I55" s="10">
        <f t="array" ref="I55">INDEX('Back data'!$A$308:$AW$308,,MAX(IF('Back data'!$A$308:$AW$308&lt;&gt;"",COLUMN('Back data'!$A$308:$AW$308)))-I$6)+INDEX('Back data'!$A$309:$AW$309,,MAX(IF('Back data'!$A$309:$AW$309&lt;&gt;"",COLUMN('Back data'!$A$309:$AW$309)))-I$6)</f>
        <v>70.820000000000007</v>
      </c>
      <c r="J55" s="10">
        <f t="array" ref="J55">INDEX('Back data'!$A$308:$AW$308,,MAX(IF('Back data'!$A$308:$AW$308&lt;&gt;"",COLUMN('Back data'!$A$308:$AW$308)))-J$6)+INDEX('Back data'!$A$309:$AW$309,,MAX(IF('Back data'!$A$309:$AW$309&lt;&gt;"",COLUMN('Back data'!$A$309:$AW$309)))-J$6)</f>
        <v>68.63</v>
      </c>
      <c r="K55" s="10">
        <f t="array" ref="K55">INDEX('Back data'!$A$308:$AW$308,,MAX(IF('Back data'!$A$308:$AW$308&lt;&gt;"",COLUMN('Back data'!$A$308:$AW$308)))-K$6)+INDEX('Back data'!$A$309:$AW$309,,MAX(IF('Back data'!$A$309:$AW$309&lt;&gt;"",COLUMN('Back data'!$A$309:$AW$309)))-K$6)</f>
        <v>70.16</v>
      </c>
      <c r="L55" s="10">
        <f t="array" ref="L55">INDEX('Back data'!$A$308:$AW$308,,MAX(IF('Back data'!$A$308:$AW$308&lt;&gt;"",COLUMN('Back data'!$A$308:$AW$308)))-L$6)+INDEX('Back data'!$A$309:$AW$309,,MAX(IF('Back data'!$A$309:$AW$309&lt;&gt;"",COLUMN('Back data'!$A$309:$AW$309)))-L$6)</f>
        <v>67.39</v>
      </c>
      <c r="M55" s="10">
        <f t="array" ref="M55">INDEX('Back data'!$A$308:$AW$308,,MAX(IF('Back data'!$A$308:$AW$308&lt;&gt;"",COLUMN('Back data'!$A$308:$AW$308)))-M$6)+INDEX('Back data'!$A$309:$AW$309,,MAX(IF('Back data'!$A$309:$AW$309&lt;&gt;"",COLUMN('Back data'!$A$309:$AW$309)))-M$6)</f>
        <v>64.36</v>
      </c>
      <c r="N55" s="10">
        <f t="array" ref="N55">INDEX('Back data'!$A$308:$AW$308,,MAX(IF('Back data'!$A$308:$AW$308&lt;&gt;"",COLUMN('Back data'!$A$308:$AW$308)))-N$6)+INDEX('Back data'!$A$309:$AW$309,,MAX(IF('Back data'!$A$309:$AW$309&lt;&gt;"",COLUMN('Back data'!$A$309:$AW$309)))-N$6)</f>
        <v>69.7</v>
      </c>
      <c r="O55" s="10">
        <f t="array" ref="O55">INDEX('Back data'!$A$308:$AW$308,,MAX(IF('Back data'!$A$308:$AW$308&lt;&gt;"",COLUMN('Back data'!$A$308:$AW$308)))-O$6)+INDEX('Back data'!$A$309:$AW$309,,MAX(IF('Back data'!$A$309:$AW$309&lt;&gt;"",COLUMN('Back data'!$A$309:$AW$309)))-O$6)</f>
        <v>69.09</v>
      </c>
      <c r="P55" s="10">
        <f t="array" ref="P55">INDEX('Back data'!$A$308:$AW$308,,MAX(IF('Back data'!$A$308:$AW$308&lt;&gt;"",COLUMN('Back data'!$A$308:$AW$308)))-P$6)+INDEX('Back data'!$A$309:$AW$309,,MAX(IF('Back data'!$A$309:$AW$309&lt;&gt;"",COLUMN('Back data'!$A$309:$AW$309)))-P$6)</f>
        <v>69.790000000000006</v>
      </c>
    </row>
    <row r="56" spans="1:18" x14ac:dyDescent="0.3">
      <c r="A56" s="36" t="s">
        <v>75</v>
      </c>
      <c r="B56" s="30" t="s">
        <v>31</v>
      </c>
      <c r="C56" s="11" t="s">
        <v>71</v>
      </c>
      <c r="D56" s="12">
        <f t="array" ref="D56">INDEX('Back data'!$A$308:$AW$308,,MAX(IF('Back data'!$A$308:$AW$308&lt;&gt;"",COLUMN('Back data'!$A$308:$AW$308)))-D$6)/D55</f>
        <v>0.80044477390659752</v>
      </c>
      <c r="E56" s="12">
        <f t="array" ref="E56">INDEX('Back data'!$A$308:$AW$308,,MAX(IF('Back data'!$A$308:$AW$308&lt;&gt;"",COLUMN('Back data'!$A$308:$AW$308)))-E$6)/E55</f>
        <v>0.82722513089005234</v>
      </c>
      <c r="F56" s="12">
        <f t="array" ref="F56">INDEX('Back data'!$A$308:$AW$308,,MAX(IF('Back data'!$A$308:$AW$308&lt;&gt;"",COLUMN('Back data'!$A$308:$AW$308)))-F$6)/F55</f>
        <v>0.79350669333743662</v>
      </c>
      <c r="G56" s="12">
        <f t="array" ref="G56">INDEX('Back data'!$A$308:$AW$308,,MAX(IF('Back data'!$A$308:$AW$308&lt;&gt;"",COLUMN('Back data'!$A$308:$AW$308)))-G$6)/G55</f>
        <v>0.76268823201338543</v>
      </c>
      <c r="H56" s="12">
        <f t="array" ref="H56">INDEX('Back data'!$A$308:$AW$308,,MAX(IF('Back data'!$A$308:$AW$308&lt;&gt;"",COLUMN('Back data'!$A$308:$AW$308)))-H$6)/H55</f>
        <v>0.76233389338628377</v>
      </c>
      <c r="I56" s="12">
        <f t="array" ref="I56">INDEX('Back data'!$A$308:$AW$308,,MAX(IF('Back data'!$A$308:$AW$308&lt;&gt;"",COLUMN('Back data'!$A$308:$AW$308)))-I$6)/I55</f>
        <v>0.78099406947190053</v>
      </c>
      <c r="J56" s="12">
        <f t="array" ref="J56">INDEX('Back data'!$A$308:$AW$308,,MAX(IF('Back data'!$A$308:$AW$308&lt;&gt;"",COLUMN('Back data'!$A$308:$AW$308)))-J$6)/J55</f>
        <v>0.81946670552236645</v>
      </c>
      <c r="K56" s="12">
        <f t="array" ref="K56">INDEX('Back data'!$A$308:$AW$308,,MAX(IF('Back data'!$A$308:$AW$308&lt;&gt;"",COLUMN('Back data'!$A$308:$AW$308)))-K$6)/K55</f>
        <v>0.79988597491448121</v>
      </c>
      <c r="L56" s="12">
        <f t="array" ref="L56">INDEX('Back data'!$A$308:$AW$308,,MAX(IF('Back data'!$A$308:$AW$308&lt;&gt;"",COLUMN('Back data'!$A$308:$AW$308)))-L$6)/L55</f>
        <v>0.79180887372013653</v>
      </c>
      <c r="M56" s="12">
        <f t="array" ref="M56">INDEX('Back data'!$A$308:$AW$308,,MAX(IF('Back data'!$A$308:$AW$308&lt;&gt;"",COLUMN('Back data'!$A$308:$AW$308)))-M$6)/M55</f>
        <v>0.75652579241765072</v>
      </c>
      <c r="N56" s="12">
        <f t="array" ref="N56">INDEX('Back data'!$A$308:$AW$308,,MAX(IF('Back data'!$A$308:$AW$308&lt;&gt;"",COLUMN('Back data'!$A$308:$AW$308)))-N$6)/N55</f>
        <v>0.80258249641319934</v>
      </c>
      <c r="O56" s="12">
        <f t="array" ref="O56">INDEX('Back data'!$A$308:$AW$308,,MAX(IF('Back data'!$A$308:$AW$308&lt;&gt;"",COLUMN('Back data'!$A$308:$AW$308)))-O$6)/O55</f>
        <v>0.79302359241568965</v>
      </c>
      <c r="P56" s="12">
        <f t="array" ref="P56">INDEX('Back data'!$A$308:$AW$308,,MAX(IF('Back data'!$A$308:$AW$308&lt;&gt;"",COLUMN('Back data'!$A$308:$AW$308)))-P$6)/P55</f>
        <v>0.79767875053732618</v>
      </c>
    </row>
    <row r="57" spans="1:18" x14ac:dyDescent="0.3">
      <c r="A57" s="36" t="s">
        <v>75</v>
      </c>
      <c r="B57" s="30" t="s">
        <v>31</v>
      </c>
      <c r="C57" s="11" t="s">
        <v>72</v>
      </c>
      <c r="D57" s="12">
        <f t="array" ref="D57">+INDEX('Back data'!$A$309:$AW$309,,MAX(IF('Back data'!$A$309:$AW$309&lt;&gt;"",COLUMN('Back data'!$A$309:$AW$309)))-D$6)/D55</f>
        <v>0.19955522609340254</v>
      </c>
      <c r="E57" s="12">
        <f t="array" ref="E57">+INDEX('Back data'!$A$309:$AW$309,,MAX(IF('Back data'!$A$309:$AW$309&lt;&gt;"",COLUMN('Back data'!$A$309:$AW$309)))-E$6)/E55</f>
        <v>0.17277486910994766</v>
      </c>
      <c r="F57" s="12">
        <f t="array" ref="F57">+INDEX('Back data'!$A$309:$AW$309,,MAX(IF('Back data'!$A$309:$AW$309&lt;&gt;"",COLUMN('Back data'!$A$309:$AW$309)))-F$6)/F55</f>
        <v>0.20649330666256349</v>
      </c>
      <c r="G57" s="12">
        <f t="array" ref="G57">+INDEX('Back data'!$A$309:$AW$309,,MAX(IF('Back data'!$A$309:$AW$309&lt;&gt;"",COLUMN('Back data'!$A$309:$AW$309)))-G$6)/G55</f>
        <v>0.2373117679866146</v>
      </c>
      <c r="H57" s="12">
        <f t="array" ref="H57">+INDEX('Back data'!$A$309:$AW$309,,MAX(IF('Back data'!$A$309:$AW$309&lt;&gt;"",COLUMN('Back data'!$A$309:$AW$309)))-H$6)/H55</f>
        <v>0.2376661066137162</v>
      </c>
      <c r="I57" s="12">
        <f t="array" ref="I57">+INDEX('Back data'!$A$309:$AW$309,,MAX(IF('Back data'!$A$309:$AW$309&lt;&gt;"",COLUMN('Back data'!$A$309:$AW$309)))-I$6)/I55</f>
        <v>0.21900593052809939</v>
      </c>
      <c r="J57" s="12">
        <f t="array" ref="J57">+INDEX('Back data'!$A$309:$AW$309,,MAX(IF('Back data'!$A$309:$AW$309&lt;&gt;"",COLUMN('Back data'!$A$309:$AW$309)))-J$6)/J55</f>
        <v>0.18053329447763372</v>
      </c>
      <c r="K57" s="12">
        <f t="array" ref="K57">+INDEX('Back data'!$A$309:$AW$309,,MAX(IF('Back data'!$A$309:$AW$309&lt;&gt;"",COLUMN('Back data'!$A$309:$AW$309)))-K$6)/K55</f>
        <v>0.20011402508551882</v>
      </c>
      <c r="L57" s="12">
        <f t="array" ref="L57">+INDEX('Back data'!$A$309:$AW$309,,MAX(IF('Back data'!$A$309:$AW$309&lt;&gt;"",COLUMN('Back data'!$A$309:$AW$309)))-L$6)/L55</f>
        <v>0.20819112627986347</v>
      </c>
      <c r="M57" s="12">
        <f t="array" ref="M57">+INDEX('Back data'!$A$309:$AW$309,,MAX(IF('Back data'!$A$309:$AW$309&lt;&gt;"",COLUMN('Back data'!$A$309:$AW$309)))-M$6)/M55</f>
        <v>0.24347420758234928</v>
      </c>
      <c r="N57" s="12">
        <f t="array" ref="N57">+INDEX('Back data'!$A$309:$AW$309,,MAX(IF('Back data'!$A$309:$AW$309&lt;&gt;"",COLUMN('Back data'!$A$309:$AW$309)))-N$6)/N55</f>
        <v>0.19741750358680057</v>
      </c>
      <c r="O57" s="12">
        <f t="array" ref="O57">+INDEX('Back data'!$A$309:$AW$309,,MAX(IF('Back data'!$A$309:$AW$309&lt;&gt;"",COLUMN('Back data'!$A$309:$AW$309)))-O$6)/O55</f>
        <v>0.20697640758431032</v>
      </c>
      <c r="P57" s="12">
        <f t="array" ref="P57">+INDEX('Back data'!$A$309:$AW$309,,MAX(IF('Back data'!$A$309:$AW$309&lt;&gt;"",COLUMN('Back data'!$A$309:$AW$309)))-P$6)/P55</f>
        <v>0.20232124946267371</v>
      </c>
      <c r="R57" s="63"/>
    </row>
    <row r="60" spans="1:18" x14ac:dyDescent="0.3">
      <c r="C60" s="9" t="s">
        <v>69</v>
      </c>
      <c r="D60" s="10">
        <f t="array" ref="D60">INDEX('Back data'!$A$314:$AW$314,,MAX(IF('Back data'!$A$314:$AW$314&lt;&gt;"",COLUMN('Back data'!$A$314:$AW$314)))-D$6)+INDEX('Back data'!$A$315:$AW$315,,MAX(IF('Back data'!$A$315:$AW$315&lt;&gt;"",COLUMN('Back data'!$A$315:$AW$315)))-D$6)</f>
        <v>67.66</v>
      </c>
      <c r="E60" s="10">
        <f t="array" ref="E60">INDEX('Back data'!$A$314:$AW$314,,MAX(IF('Back data'!$A$314:$AW$314&lt;&gt;"",COLUMN('Back data'!$A$314:$AW$314)))-E$6)+INDEX('Back data'!$A$315:$AW$315,,MAX(IF('Back data'!$A$315:$AW$315&lt;&gt;"",COLUMN('Back data'!$A$315:$AW$315)))-E$6)</f>
        <v>70.150000000000006</v>
      </c>
      <c r="F60" s="10">
        <f t="array" ref="F60">INDEX('Back data'!$A$314:$AW$314,,MAX(IF('Back data'!$A$314:$AW$314&lt;&gt;"",COLUMN('Back data'!$A$314:$AW$314)))-F$6)+INDEX('Back data'!$A$315:$AW$315,,MAX(IF('Back data'!$A$315:$AW$315&lt;&gt;"",COLUMN('Back data'!$A$315:$AW$315)))-F$6)</f>
        <v>72.87</v>
      </c>
      <c r="G60" s="10">
        <f t="array" ref="G60">INDEX('Back data'!$A$314:$AW$314,,MAX(IF('Back data'!$A$314:$AW$314&lt;&gt;"",COLUMN('Back data'!$A$314:$AW$314)))-G$6)+INDEX('Back data'!$A$315:$AW$315,,MAX(IF('Back data'!$A$315:$AW$315&lt;&gt;"",COLUMN('Back data'!$A$315:$AW$315)))-G$6)</f>
        <v>72.72</v>
      </c>
      <c r="H60" s="10">
        <f t="array" ref="H60">INDEX('Back data'!$A$314:$AW$314,,MAX(IF('Back data'!$A$314:$AW$314&lt;&gt;"",COLUMN('Back data'!$A$314:$AW$314)))-H$6)+INDEX('Back data'!$A$315:$AW$315,,MAX(IF('Back data'!$A$315:$AW$315&lt;&gt;"",COLUMN('Back data'!$A$315:$AW$315)))-H$6)</f>
        <v>71.28</v>
      </c>
      <c r="I60" s="10">
        <f t="array" ref="I60">INDEX('Back data'!$A$314:$AW$314,,MAX(IF('Back data'!$A$314:$AW$314&lt;&gt;"",COLUMN('Back data'!$A$314:$AW$314)))-I$6)+INDEX('Back data'!$A$315:$AW$315,,MAX(IF('Back data'!$A$315:$AW$315&lt;&gt;"",COLUMN('Back data'!$A$315:$AW$315)))-I$6)</f>
        <v>76.11</v>
      </c>
      <c r="J60" s="10">
        <f t="array" ref="J60">INDEX('Back data'!$A$314:$AW$314,,MAX(IF('Back data'!$A$314:$AW$314&lt;&gt;"",COLUMN('Back data'!$A$314:$AW$314)))-J$6)+INDEX('Back data'!$A$315:$AW$315,,MAX(IF('Back data'!$A$315:$AW$315&lt;&gt;"",COLUMN('Back data'!$A$315:$AW$315)))-J$6)</f>
        <v>74.48</v>
      </c>
      <c r="K60" s="10">
        <f t="array" ref="K60">INDEX('Back data'!$A$314:$AW$314,,MAX(IF('Back data'!$A$314:$AW$314&lt;&gt;"",COLUMN('Back data'!$A$314:$AW$314)))-K$6)+INDEX('Back data'!$A$315:$AW$315,,MAX(IF('Back data'!$A$315:$AW$315&lt;&gt;"",COLUMN('Back data'!$A$315:$AW$315)))-K$6)</f>
        <v>72.03</v>
      </c>
      <c r="L60" s="10">
        <f t="array" ref="L60">INDEX('Back data'!$A$314:$AW$314,,MAX(IF('Back data'!$A$314:$AW$314&lt;&gt;"",COLUMN('Back data'!$A$314:$AW$314)))-L$6)+INDEX('Back data'!$A$315:$AW$315,,MAX(IF('Back data'!$A$315:$AW$315&lt;&gt;"",COLUMN('Back data'!$A$315:$AW$315)))-L$6)</f>
        <v>70.820000000000007</v>
      </c>
      <c r="M60" s="10">
        <f t="array" ref="M60">INDEX('Back data'!$A$314:$AW$314,,MAX(IF('Back data'!$A$314:$AW$314&lt;&gt;"",COLUMN('Back data'!$A$314:$AW$314)))-M$6)+INDEX('Back data'!$A$315:$AW$315,,MAX(IF('Back data'!$A$315:$AW$315&lt;&gt;"",COLUMN('Back data'!$A$315:$AW$315)))-M$6)</f>
        <v>69.42</v>
      </c>
      <c r="N60" s="10">
        <f t="array" ref="N60">INDEX('Back data'!$A$314:$AW$314,,MAX(IF('Back data'!$A$314:$AW$314&lt;&gt;"",COLUMN('Back data'!$A$314:$AW$314)))-N$6)+INDEX('Back data'!$A$315:$AW$315,,MAX(IF('Back data'!$A$315:$AW$315&lt;&gt;"",COLUMN('Back data'!$A$315:$AW$315)))-N$6)</f>
        <v>73.580000000000013</v>
      </c>
      <c r="O60" s="10">
        <f t="array" ref="O60">INDEX('Back data'!$A$314:$AW$314,,MAX(IF('Back data'!$A$314:$AW$314&lt;&gt;"",COLUMN('Back data'!$A$314:$AW$314)))-O$6)+INDEX('Back data'!$A$315:$AW$315,,MAX(IF('Back data'!$A$315:$AW$315&lt;&gt;"",COLUMN('Back data'!$A$315:$AW$315)))-O$6)</f>
        <v>74.22999999999999</v>
      </c>
      <c r="P60" s="10">
        <f t="array" ref="P60">INDEX('Back data'!$A$314:$AW$314,,MAX(IF('Back data'!$A$314:$AW$314&lt;&gt;"",COLUMN('Back data'!$A$314:$AW$314)))-P$6)+INDEX('Back data'!$A$315:$AW$315,,MAX(IF('Back data'!$A$315:$AW$315&lt;&gt;"",COLUMN('Back data'!$A$315:$AW$315)))-P$6)</f>
        <v>76.449999999999989</v>
      </c>
    </row>
    <row r="61" spans="1:18" x14ac:dyDescent="0.3">
      <c r="A61" s="36" t="s">
        <v>75</v>
      </c>
      <c r="B61" s="30" t="s">
        <v>36</v>
      </c>
      <c r="C61" s="11" t="s">
        <v>71</v>
      </c>
      <c r="D61" s="12">
        <f t="array" ref="D61">INDEX('Back data'!$A$314:$AW$314,,MAX(IF('Back data'!$A$314:$AW$314&lt;&gt;"",COLUMN('Back data'!$A$314:$AW$314)))-D$6)/D60</f>
        <v>0.91590304463493943</v>
      </c>
      <c r="E61" s="12">
        <f t="array" ref="E61">INDEX('Back data'!$A$314:$AW$314,,MAX(IF('Back data'!$A$314:$AW$314&lt;&gt;"",COLUMN('Back data'!$A$314:$AW$314)))-E$6)/E60</f>
        <v>0.93813257305773334</v>
      </c>
      <c r="F61" s="12">
        <f t="array" ref="F61">INDEX('Back data'!$A$314:$AW$314,,MAX(IF('Back data'!$A$314:$AW$314&lt;&gt;"",COLUMN('Back data'!$A$314:$AW$314)))-F$6)/F60</f>
        <v>0.94112803622890073</v>
      </c>
      <c r="G61" s="12">
        <f t="array" ref="G61">INDEX('Back data'!$A$314:$AW$314,,MAX(IF('Back data'!$A$314:$AW$314&lt;&gt;"",COLUMN('Back data'!$A$314:$AW$314)))-G$6)/G60</f>
        <v>0.9335808580858086</v>
      </c>
      <c r="H61" s="12">
        <f t="array" ref="H61">INDEX('Back data'!$A$314:$AW$314,,MAX(IF('Back data'!$A$314:$AW$314&lt;&gt;"",COLUMN('Back data'!$A$314:$AW$314)))-H$6)/H60</f>
        <v>0.93532547699214363</v>
      </c>
      <c r="I61" s="12">
        <f t="array" ref="I61">INDEX('Back data'!$A$314:$AW$314,,MAX(IF('Back data'!$A$314:$AW$314&lt;&gt;"",COLUMN('Back data'!$A$314:$AW$314)))-I$6)/I60</f>
        <v>0.93220338983050854</v>
      </c>
      <c r="J61" s="12">
        <f t="array" ref="J61">INDEX('Back data'!$A$314:$AW$314,,MAX(IF('Back data'!$A$314:$AW$314&lt;&gt;"",COLUMN('Back data'!$A$314:$AW$314)))-J$6)/J60</f>
        <v>0.90977443609022557</v>
      </c>
      <c r="K61" s="12">
        <f t="array" ref="K61">INDEX('Back data'!$A$314:$AW$314,,MAX(IF('Back data'!$A$314:$AW$314&lt;&gt;"",COLUMN('Back data'!$A$314:$AW$314)))-K$6)/K60</f>
        <v>0.94557823129251695</v>
      </c>
      <c r="L61" s="12">
        <f t="array" ref="L61">INDEX('Back data'!$A$314:$AW$314,,MAX(IF('Back data'!$A$314:$AW$314&lt;&gt;"",COLUMN('Back data'!$A$314:$AW$314)))-L$6)/L60</f>
        <v>0.92375035300762487</v>
      </c>
      <c r="M61" s="12">
        <f t="array" ref="M61">INDEX('Back data'!$A$314:$AW$314,,MAX(IF('Back data'!$A$314:$AW$314&lt;&gt;"",COLUMN('Back data'!$A$314:$AW$314)))-M$6)/M60</f>
        <v>0.90968020743301636</v>
      </c>
      <c r="N61" s="12">
        <f t="array" ref="N61">INDEX('Back data'!$A$314:$AW$314,,MAX(IF('Back data'!$A$314:$AW$314&lt;&gt;"",COLUMN('Back data'!$A$314:$AW$314)))-N$6)/N60</f>
        <v>0.89752650176678439</v>
      </c>
      <c r="O61" s="12">
        <f t="array" ref="O61">INDEX('Back data'!$A$314:$AW$314,,MAX(IF('Back data'!$A$314:$AW$314&lt;&gt;"",COLUMN('Back data'!$A$314:$AW$314)))-O$6)/O60</f>
        <v>0.92684898289101447</v>
      </c>
      <c r="P61" s="12">
        <f t="array" ref="P61">INDEX('Back data'!$A$314:$AW$314,,MAX(IF('Back data'!$A$314:$AW$314&lt;&gt;"",COLUMN('Back data'!$A$314:$AW$314)))-P$6)/P60</f>
        <v>0.91079136690647489</v>
      </c>
    </row>
    <row r="62" spans="1:18" x14ac:dyDescent="0.3">
      <c r="A62" s="36" t="s">
        <v>75</v>
      </c>
      <c r="B62" s="30" t="s">
        <v>36</v>
      </c>
      <c r="C62" s="11" t="s">
        <v>72</v>
      </c>
      <c r="D62" s="12">
        <f t="array" ref="D62">INDEX('Back data'!$A$315:$AW$315,,MAX(IF('Back data'!$A$315:$AW$315&lt;&gt;"",COLUMN('Back data'!$A$315:$AW$315)))-D$6)/D60</f>
        <v>8.4096955365060608E-2</v>
      </c>
      <c r="E62" s="12">
        <f t="array" ref="E62">INDEX('Back data'!$A$315:$AW$315,,MAX(IF('Back data'!$A$315:$AW$315&lt;&gt;"",COLUMN('Back data'!$A$315:$AW$315)))-E$6)/E60</f>
        <v>6.1867426942266567E-2</v>
      </c>
      <c r="F62" s="12">
        <f t="array" ref="F62">INDEX('Back data'!$A$315:$AW$315,,MAX(IF('Back data'!$A$315:$AW$315&lt;&gt;"",COLUMN('Back data'!$A$315:$AW$315)))-F$6)/F60</f>
        <v>5.8871963771099212E-2</v>
      </c>
      <c r="G62" s="12">
        <f t="array" ref="G62">INDEX('Back data'!$A$315:$AW$315,,MAX(IF('Back data'!$A$315:$AW$315&lt;&gt;"",COLUMN('Back data'!$A$315:$AW$315)))-G$6)/G60</f>
        <v>6.6419141914191418E-2</v>
      </c>
      <c r="H62" s="12">
        <f t="array" ref="H62">INDEX('Back data'!$A$315:$AW$315,,MAX(IF('Back data'!$A$315:$AW$315&lt;&gt;"",COLUMN('Back data'!$A$315:$AW$315)))-H$6)/H60</f>
        <v>6.4674523007856338E-2</v>
      </c>
      <c r="I62" s="12">
        <f t="array" ref="I62">INDEX('Back data'!$A$315:$AW$315,,MAX(IF('Back data'!$A$315:$AW$315&lt;&gt;"",COLUMN('Back data'!$A$315:$AW$315)))-I$6)/I60</f>
        <v>6.7796610169491525E-2</v>
      </c>
      <c r="J62" s="12">
        <f t="array" ref="J62">INDEX('Back data'!$A$315:$AW$315,,MAX(IF('Back data'!$A$315:$AW$315&lt;&gt;"",COLUMN('Back data'!$A$315:$AW$315)))-J$6)/J60</f>
        <v>9.0225563909774431E-2</v>
      </c>
      <c r="K62" s="12">
        <f t="array" ref="K62">INDEX('Back data'!$A$315:$AW$315,,MAX(IF('Back data'!$A$315:$AW$315&lt;&gt;"",COLUMN('Back data'!$A$315:$AW$315)))-K$6)/K60</f>
        <v>5.4421768707482991E-2</v>
      </c>
      <c r="L62" s="12">
        <f t="array" ref="L62">INDEX('Back data'!$A$315:$AW$315,,MAX(IF('Back data'!$A$315:$AW$315&lt;&gt;"",COLUMN('Back data'!$A$315:$AW$315)))-L$6)/L60</f>
        <v>7.6249646992375034E-2</v>
      </c>
      <c r="M62" s="12">
        <f t="array" ref="M62">INDEX('Back data'!$A$315:$AW$315,,MAX(IF('Back data'!$A$315:$AW$315&lt;&gt;"",COLUMN('Back data'!$A$315:$AW$315)))-M$6)/M60</f>
        <v>9.0319792566983567E-2</v>
      </c>
      <c r="N62" s="12">
        <f t="array" ref="N62">INDEX('Back data'!$A$315:$AW$315,,MAX(IF('Back data'!$A$315:$AW$315&lt;&gt;"",COLUMN('Back data'!$A$315:$AW$315)))-N$6)/N60</f>
        <v>0.10247349823321553</v>
      </c>
      <c r="O62" s="12">
        <f t="array" ref="O62">INDEX('Back data'!$A$315:$AW$315,,MAX(IF('Back data'!$A$315:$AW$315&lt;&gt;"",COLUMN('Back data'!$A$315:$AW$315)))-O$6)/O60</f>
        <v>7.3151017108985597E-2</v>
      </c>
      <c r="P62" s="12">
        <f t="array" ref="P62">INDEX('Back data'!$A$315:$AW$315,,MAX(IF('Back data'!$A$315:$AW$315&lt;&gt;"",COLUMN('Back data'!$A$315:$AW$315)))-P$6)/P60</f>
        <v>8.9208633093525197E-2</v>
      </c>
      <c r="R62" s="63"/>
    </row>
    <row r="65" spans="1:18" x14ac:dyDescent="0.3">
      <c r="C65" s="9" t="s">
        <v>69</v>
      </c>
      <c r="D65" s="10">
        <f t="array" ref="D65">INDEX('Back data'!$A$320:$AW$320,,MAX(IF('Back data'!$A$320:$AW$320&lt;&gt;"",COLUMN('Back data'!$A$320:$AW$320)))-D$6)+INDEX('Back data'!$A$321:$AW$321,,MAX(IF('Back data'!$A$321:$AW$321&lt;&gt;"",COLUMN('Back data'!$A$321:$AW$321)))-D$6)</f>
        <v>74.260000000000005</v>
      </c>
      <c r="E65" s="10">
        <f t="array" ref="E65">INDEX('Back data'!$A$320:$AW$320,,MAX(IF('Back data'!$A$320:$AW$320&lt;&gt;"",COLUMN('Back data'!$A$320:$AW$320)))-E$6)+INDEX('Back data'!$A$321:$AW$321,,MAX(IF('Back data'!$A$321:$AW$321&lt;&gt;"",COLUMN('Back data'!$A$321:$AW$321)))-E$6)</f>
        <v>73.040000000000006</v>
      </c>
      <c r="F65" s="10">
        <f t="array" ref="F65">INDEX('Back data'!$A$320:$AW$320,,MAX(IF('Back data'!$A$320:$AW$320&lt;&gt;"",COLUMN('Back data'!$A$320:$AW$320)))-F$6)+INDEX('Back data'!$A$321:$AW$321,,MAX(IF('Back data'!$A$321:$AW$321&lt;&gt;"",COLUMN('Back data'!$A$321:$AW$321)))-F$6)</f>
        <v>70.11</v>
      </c>
      <c r="G65" s="10">
        <f t="array" ref="G65">INDEX('Back data'!$A$320:$AW$320,,MAX(IF('Back data'!$A$320:$AW$320&lt;&gt;"",COLUMN('Back data'!$A$320:$AW$320)))-G$6)+INDEX('Back data'!$A$321:$AW$321,,MAX(IF('Back data'!$A$321:$AW$321&lt;&gt;"",COLUMN('Back data'!$A$321:$AW$321)))-G$6)</f>
        <v>60.150000000000006</v>
      </c>
      <c r="H65" s="10">
        <f t="array" ref="H65">INDEX('Back data'!$A$320:$AW$320,,MAX(IF('Back data'!$A$320:$AW$320&lt;&gt;"",COLUMN('Back data'!$A$320:$AW$320)))-H$6)+INDEX('Back data'!$A$321:$AW$321,,MAX(IF('Back data'!$A$321:$AW$321&lt;&gt;"",COLUMN('Back data'!$A$321:$AW$321)))-H$6)</f>
        <v>68.930000000000007</v>
      </c>
      <c r="I65" s="10">
        <f t="array" ref="I65">INDEX('Back data'!$A$320:$AW$320,,MAX(IF('Back data'!$A$320:$AW$320&lt;&gt;"",COLUMN('Back data'!$A$320:$AW$320)))-I$6)+INDEX('Back data'!$A$321:$AW$321,,MAX(IF('Back data'!$A$321:$AW$321&lt;&gt;"",COLUMN('Back data'!$A$321:$AW$321)))-I$6)</f>
        <v>65.72999999999999</v>
      </c>
      <c r="J65" s="10">
        <f t="array" ref="J65">INDEX('Back data'!$A$320:$AW$320,,MAX(IF('Back data'!$A$320:$AW$320&lt;&gt;"",COLUMN('Back data'!$A$320:$AW$320)))-J$6)+INDEX('Back data'!$A$321:$AW$321,,MAX(IF('Back data'!$A$321:$AW$321&lt;&gt;"",COLUMN('Back data'!$A$321:$AW$321)))-J$6)</f>
        <v>74.81</v>
      </c>
      <c r="K65" s="10">
        <f t="array" ref="K65">INDEX('Back data'!$A$320:$AW$320,,MAX(IF('Back data'!$A$320:$AW$320&lt;&gt;"",COLUMN('Back data'!$A$320:$AW$320)))-K$6)+INDEX('Back data'!$A$321:$AW$321,,MAX(IF('Back data'!$A$321:$AW$321&lt;&gt;"",COLUMN('Back data'!$A$321:$AW$321)))-K$6)</f>
        <v>72.58</v>
      </c>
      <c r="L65" s="10">
        <f t="array" ref="L65">INDEX('Back data'!$A$320:$AW$320,,MAX(IF('Back data'!$A$320:$AW$320&lt;&gt;"",COLUMN('Back data'!$A$320:$AW$320)))-L$6)+INDEX('Back data'!$A$321:$AW$321,,MAX(IF('Back data'!$A$321:$AW$321&lt;&gt;"",COLUMN('Back data'!$A$321:$AW$321)))-L$6)</f>
        <v>65.87</v>
      </c>
      <c r="M65" s="10">
        <f t="array" ref="M65">INDEX('Back data'!$A$320:$AW$320,,MAX(IF('Back data'!$A$320:$AW$320&lt;&gt;"",COLUMN('Back data'!$A$320:$AW$320)))-M$6)+INDEX('Back data'!$A$321:$AW$321,,MAX(IF('Back data'!$A$321:$AW$321&lt;&gt;"",COLUMN('Back data'!$A$321:$AW$321)))-M$6)</f>
        <v>71.430000000000007</v>
      </c>
      <c r="N65" s="10">
        <f t="array" ref="N65">INDEX('Back data'!$A$320:$AW$320,,MAX(IF('Back data'!$A$320:$AW$320&lt;&gt;"",COLUMN('Back data'!$A$320:$AW$320)))-N$6)+INDEX('Back data'!$A$321:$AW$321,,MAX(IF('Back data'!$A$321:$AW$321&lt;&gt;"",COLUMN('Back data'!$A$321:$AW$321)))-N$6)</f>
        <v>71.540000000000006</v>
      </c>
      <c r="O65" s="10">
        <f t="array" ref="O65">INDEX('Back data'!$A$320:$AW$320,,MAX(IF('Back data'!$A$320:$AW$320&lt;&gt;"",COLUMN('Back data'!$A$320:$AW$320)))-O$6)+INDEX('Back data'!$A$321:$AW$321,,MAX(IF('Back data'!$A$321:$AW$321&lt;&gt;"",COLUMN('Back data'!$A$321:$AW$321)))-O$6)</f>
        <v>69.41</v>
      </c>
      <c r="P65" s="10">
        <f t="array" ref="P65">INDEX('Back data'!$A$320:$AW$320,,MAX(IF('Back data'!$A$320:$AW$320&lt;&gt;"",COLUMN('Back data'!$A$320:$AW$320)))-P$6)+INDEX('Back data'!$A$321:$AW$321,,MAX(IF('Back data'!$A$321:$AW$321&lt;&gt;"",COLUMN('Back data'!$A$321:$AW$321)))-P$6)</f>
        <v>75.83</v>
      </c>
    </row>
    <row r="66" spans="1:18" x14ac:dyDescent="0.3">
      <c r="A66" s="36" t="s">
        <v>75</v>
      </c>
      <c r="B66" s="30" t="s">
        <v>41</v>
      </c>
      <c r="C66" s="11" t="s">
        <v>71</v>
      </c>
      <c r="D66" s="12">
        <f t="array" ref="D66">INDEX('Back data'!$A$320:$AW$320,,MAX(IF('Back data'!$A$320:$AW$320&lt;&gt;"",COLUMN('Back data'!$A$320:$AW$320)))-D$6)/D65</f>
        <v>0.9392674387287907</v>
      </c>
      <c r="E66" s="12">
        <f t="array" ref="E66">INDEX('Back data'!$A$320:$AW$320,,MAX(IF('Back data'!$A$320:$AW$320&lt;&gt;"",COLUMN('Back data'!$A$320:$AW$320)))-E$6)/E65</f>
        <v>0.93072289156626509</v>
      </c>
      <c r="F66" s="12">
        <f t="array" ref="F66">INDEX('Back data'!$A$320:$AW$320,,MAX(IF('Back data'!$A$320:$AW$320&lt;&gt;"",COLUMN('Back data'!$A$320:$AW$320)))-F$6)/F65</f>
        <v>0.94337469690486375</v>
      </c>
      <c r="G66" s="12">
        <f t="array" ref="G66">INDEX('Back data'!$A$320:$AW$320,,MAX(IF('Back data'!$A$320:$AW$320&lt;&gt;"",COLUMN('Back data'!$A$320:$AW$320)))-G$6)/G65</f>
        <v>0.95926849542809633</v>
      </c>
      <c r="H66" s="12">
        <f t="array" ref="H66">INDEX('Back data'!$A$320:$AW$320,,MAX(IF('Back data'!$A$320:$AW$320&lt;&gt;"",COLUMN('Back data'!$A$320:$AW$320)))-H$6)/H65</f>
        <v>0.94226026403597851</v>
      </c>
      <c r="I66" s="12">
        <f t="array" ref="I66">INDEX('Back data'!$A$320:$AW$320,,MAX(IF('Back data'!$A$320:$AW$320&lt;&gt;"",COLUMN('Back data'!$A$320:$AW$320)))-I$6)/I65</f>
        <v>0.96090065419138915</v>
      </c>
      <c r="J66" s="12">
        <f t="array" ref="J66">INDEX('Back data'!$A$320:$AW$320,,MAX(IF('Back data'!$A$320:$AW$320&lt;&gt;"",COLUMN('Back data'!$A$320:$AW$320)))-J$6)/J65</f>
        <v>0.94171902152118703</v>
      </c>
      <c r="K66" s="12">
        <f t="array" ref="K66">INDEX('Back data'!$A$320:$AW$320,,MAX(IF('Back data'!$A$320:$AW$320&lt;&gt;"",COLUMN('Back data'!$A$320:$AW$320)))-K$6)/K65</f>
        <v>0.95535960319647295</v>
      </c>
      <c r="L66" s="12">
        <f t="array" ref="L66">INDEX('Back data'!$A$320:$AW$320,,MAX(IF('Back data'!$A$320:$AW$320&lt;&gt;"",COLUMN('Back data'!$A$320:$AW$320)))-L$6)/L65</f>
        <v>0.94352512524669796</v>
      </c>
      <c r="M66" s="12">
        <f t="array" ref="M66">INDEX('Back data'!$A$320:$AW$320,,MAX(IF('Back data'!$A$320:$AW$320&lt;&gt;"",COLUMN('Back data'!$A$320:$AW$320)))-M$6)/M65</f>
        <v>0.9244015119697605</v>
      </c>
      <c r="N66" s="12">
        <f t="array" ref="N66">INDEX('Back data'!$A$320:$AW$320,,MAX(IF('Back data'!$A$320:$AW$320&lt;&gt;"",COLUMN('Back data'!$A$320:$AW$320)))-N$6)/N65</f>
        <v>0.96225887615320094</v>
      </c>
      <c r="O66" s="12">
        <f t="array" ref="O66">INDEX('Back data'!$A$320:$AW$320,,MAX(IF('Back data'!$A$320:$AW$320&lt;&gt;"",COLUMN('Back data'!$A$320:$AW$320)))-O$6)/O65</f>
        <v>0.90188733611871497</v>
      </c>
      <c r="P66" s="12">
        <f t="array" ref="P66">INDEX('Back data'!$A$320:$AW$320,,MAX(IF('Back data'!$A$320:$AW$320&lt;&gt;"",COLUMN('Back data'!$A$320:$AW$320)))-P$6)/P65</f>
        <v>0.91151259396017414</v>
      </c>
    </row>
    <row r="67" spans="1:18" x14ac:dyDescent="0.3">
      <c r="A67" s="36" t="s">
        <v>75</v>
      </c>
      <c r="B67" s="30" t="s">
        <v>41</v>
      </c>
      <c r="C67" s="11" t="s">
        <v>72</v>
      </c>
      <c r="D67" s="12">
        <f t="array" ref="D67">+INDEX('Back data'!$A$321:$AW$321,,MAX(IF('Back data'!$A$321:$AW$321&lt;&gt;"",COLUMN('Back data'!$A$321:$AW$321)))-D$6)/D65</f>
        <v>6.0732561271209261E-2</v>
      </c>
      <c r="E67" s="12">
        <f t="array" ref="E67">+INDEX('Back data'!$A$321:$AW$321,,MAX(IF('Back data'!$A$321:$AW$321&lt;&gt;"",COLUMN('Back data'!$A$321:$AW$321)))-E$6)/E65</f>
        <v>6.9277108433734927E-2</v>
      </c>
      <c r="F67" s="12">
        <f t="array" ref="F67">+INDEX('Back data'!$A$321:$AW$321,,MAX(IF('Back data'!$A$321:$AW$321&lt;&gt;"",COLUMN('Back data'!$A$321:$AW$321)))-F$6)/F65</f>
        <v>5.662530309513622E-2</v>
      </c>
      <c r="G67" s="12">
        <f t="array" ref="G67">+INDEX('Back data'!$A$321:$AW$321,,MAX(IF('Back data'!$A$321:$AW$321&lt;&gt;"",COLUMN('Back data'!$A$321:$AW$321)))-G$6)/G65</f>
        <v>4.0731504571903575E-2</v>
      </c>
      <c r="H67" s="12">
        <f t="array" ref="H67">+INDEX('Back data'!$A$321:$AW$321,,MAX(IF('Back data'!$A$321:$AW$321&lt;&gt;"",COLUMN('Back data'!$A$321:$AW$321)))-H$6)/H65</f>
        <v>5.7739735964021467E-2</v>
      </c>
      <c r="I67" s="12">
        <f t="array" ref="I67">+INDEX('Back data'!$A$321:$AW$321,,MAX(IF('Back data'!$A$321:$AW$321&lt;&gt;"",COLUMN('Back data'!$A$321:$AW$321)))-I$6)/I65</f>
        <v>3.9099345808610991E-2</v>
      </c>
      <c r="J67" s="12">
        <f t="array" ref="J67">+INDEX('Back data'!$A$321:$AW$321,,MAX(IF('Back data'!$A$321:$AW$321&lt;&gt;"",COLUMN('Back data'!$A$321:$AW$321)))-J$6)/J65</f>
        <v>5.8280978478812993E-2</v>
      </c>
      <c r="K67" s="12">
        <f t="array" ref="K67">+INDEX('Back data'!$A$321:$AW$321,,MAX(IF('Back data'!$A$321:$AW$321&lt;&gt;"",COLUMN('Back data'!$A$321:$AW$321)))-K$6)/K65</f>
        <v>4.4640396803527146E-2</v>
      </c>
      <c r="L67" s="12">
        <f t="array" ref="L67">+INDEX('Back data'!$A$321:$AW$321,,MAX(IF('Back data'!$A$321:$AW$321&lt;&gt;"",COLUMN('Back data'!$A$321:$AW$321)))-L$6)/L65</f>
        <v>5.6474874753301957E-2</v>
      </c>
      <c r="M67" s="12">
        <f t="array" ref="M67">+INDEX('Back data'!$A$321:$AW$321,,MAX(IF('Back data'!$A$321:$AW$321&lt;&gt;"",COLUMN('Back data'!$A$321:$AW$321)))-M$6)/M65</f>
        <v>7.55984880302394E-2</v>
      </c>
      <c r="N67" s="12">
        <f t="array" ref="N67">+INDEX('Back data'!$A$321:$AW$321,,MAX(IF('Back data'!$A$321:$AW$321&lt;&gt;"",COLUMN('Back data'!$A$321:$AW$321)))-N$6)/N65</f>
        <v>3.7741123846798993E-2</v>
      </c>
      <c r="O67" s="12">
        <f t="array" ref="O67">+INDEX('Back data'!$A$321:$AW$321,,MAX(IF('Back data'!$A$321:$AW$321&lt;&gt;"",COLUMN('Back data'!$A$321:$AW$321)))-O$6)/O65</f>
        <v>9.8112663881285117E-2</v>
      </c>
      <c r="P67" s="12">
        <f t="array" ref="P67">+INDEX('Back data'!$A$321:$AW$321,,MAX(IF('Back data'!$A$321:$AW$321&lt;&gt;"",COLUMN('Back data'!$A$321:$AW$321)))-P$6)/P65</f>
        <v>8.8487406039825925E-2</v>
      </c>
      <c r="R67" s="63"/>
    </row>
    <row r="68" spans="1:18" x14ac:dyDescent="0.3">
      <c r="A68" s="33"/>
      <c r="B68" s="30"/>
      <c r="C68" s="34"/>
      <c r="D68" s="35"/>
      <c r="E68" s="35"/>
      <c r="F68" s="35"/>
      <c r="G68" s="35"/>
      <c r="H68" s="35"/>
      <c r="I68" s="35"/>
      <c r="J68" s="35"/>
      <c r="K68" s="35"/>
      <c r="L68" s="35"/>
      <c r="M68" s="35"/>
      <c r="N68" s="35"/>
      <c r="O68" s="35"/>
      <c r="P68" s="35"/>
    </row>
    <row r="69" spans="1:18" x14ac:dyDescent="0.3">
      <c r="A69" s="33"/>
      <c r="B69" s="30"/>
      <c r="C69" s="34"/>
      <c r="D69" s="35"/>
      <c r="E69" s="35"/>
      <c r="F69" s="35"/>
      <c r="G69" s="35"/>
      <c r="H69" s="35"/>
      <c r="I69" s="35"/>
      <c r="J69" s="35"/>
      <c r="K69" s="35"/>
      <c r="L69" s="35"/>
      <c r="M69" s="35"/>
      <c r="N69" s="35"/>
      <c r="O69" s="35"/>
      <c r="P69" s="35"/>
    </row>
    <row r="70" spans="1:18" x14ac:dyDescent="0.3">
      <c r="A70" s="33"/>
      <c r="B70" s="30"/>
      <c r="C70" s="34"/>
      <c r="D70" s="35"/>
      <c r="E70" s="35"/>
      <c r="F70" s="35"/>
      <c r="G70" s="35"/>
      <c r="H70" s="35"/>
      <c r="I70" s="35"/>
      <c r="J70" s="35"/>
      <c r="K70" s="35"/>
      <c r="L70" s="35"/>
      <c r="M70" s="35"/>
      <c r="N70" s="35"/>
      <c r="O70" s="35"/>
      <c r="P70" s="35"/>
    </row>
    <row r="71" spans="1:18" x14ac:dyDescent="0.3">
      <c r="A71" s="33"/>
      <c r="B71" s="30"/>
      <c r="C71" s="34"/>
      <c r="D71" s="35"/>
      <c r="E71" s="35"/>
      <c r="F71" s="35"/>
      <c r="G71" s="35"/>
      <c r="H71" s="35"/>
      <c r="I71" s="35"/>
      <c r="J71" s="35"/>
      <c r="K71" s="35"/>
      <c r="L71" s="35"/>
      <c r="M71" s="35"/>
      <c r="N71" s="35"/>
      <c r="O71" s="35"/>
      <c r="P71" s="35"/>
    </row>
    <row r="72" spans="1:18" x14ac:dyDescent="0.3">
      <c r="A72" s="33"/>
      <c r="B72" s="30"/>
      <c r="C72" s="34"/>
      <c r="D72" s="35"/>
      <c r="E72" s="35"/>
      <c r="F72" s="35"/>
      <c r="G72" s="35"/>
      <c r="H72" s="35"/>
      <c r="I72" s="35"/>
      <c r="J72" s="35"/>
      <c r="K72" s="35"/>
      <c r="L72" s="35"/>
      <c r="M72" s="35"/>
      <c r="N72" s="35"/>
      <c r="O72" s="35"/>
      <c r="P72" s="35"/>
    </row>
    <row r="73" spans="1:18" x14ac:dyDescent="0.3">
      <c r="A73" s="7"/>
      <c r="B73" s="8"/>
      <c r="C73" s="9" t="s">
        <v>69</v>
      </c>
      <c r="D73" s="10">
        <f t="array" ref="D73">INDEX('Back data'!$A$181:$AW$181,,MAX(IF('Back data'!$A$181:$AW$181&lt;&gt;"",COLUMN('Back data'!$A$181:$AW$181)))-D$6)+INDEX('Back data'!$A$182:$AW$182,,MAX(IF('Back data'!$A$182:$AW$182&lt;&gt;"",COLUMN('Back data'!$A$182:$AW$182)))-D$6)</f>
        <v>73.17</v>
      </c>
      <c r="E73" s="10">
        <f t="array" ref="E73">INDEX('Back data'!$A$181:$AW$181,,MAX(IF('Back data'!$A$181:$AW$181&lt;&gt;"",COLUMN('Back data'!$A$181:$AW$181)))-E$6)+INDEX('Back data'!$A$182:$AW$182,,MAX(IF('Back data'!$A$182:$AW$182&lt;&gt;"",COLUMN('Back data'!$A$182:$AW$182)))-E$6)</f>
        <v>70.709999999999994</v>
      </c>
      <c r="F73" s="10">
        <f t="array" ref="F73">INDEX('Back data'!$A$181:$AW$181,,MAX(IF('Back data'!$A$181:$AW$181&lt;&gt;"",COLUMN('Back data'!$A$181:$AW$181)))-F$6)+INDEX('Back data'!$A$182:$AW$182,,MAX(IF('Back data'!$A$182:$AW$182&lt;&gt;"",COLUMN('Back data'!$A$182:$AW$182)))-F$6)</f>
        <v>74.52000000000001</v>
      </c>
      <c r="G73" s="10">
        <f t="array" ref="G73">INDEX('Back data'!$A$181:$AW$181,,MAX(IF('Back data'!$A$181:$AW$181&lt;&gt;"",COLUMN('Back data'!$A$181:$AW$181)))-G$6)+INDEX('Back data'!$A$182:$AW$182,,MAX(IF('Back data'!$A$182:$AW$182&lt;&gt;"",COLUMN('Back data'!$A$182:$AW$182)))-G$6)</f>
        <v>73.86</v>
      </c>
      <c r="H73" s="10">
        <f t="array" ref="H73">INDEX('Back data'!$A$181:$AW$181,,MAX(IF('Back data'!$A$181:$AW$181&lt;&gt;"",COLUMN('Back data'!$A$181:$AW$181)))-H$6)+INDEX('Back data'!$A$182:$AW$182,,MAX(IF('Back data'!$A$182:$AW$182&lt;&gt;"",COLUMN('Back data'!$A$182:$AW$182)))-H$6)</f>
        <v>73.319999999999993</v>
      </c>
      <c r="I73" s="10">
        <f t="array" ref="I73">INDEX('Back data'!$A$181:$AW$181,,MAX(IF('Back data'!$A$181:$AW$181&lt;&gt;"",COLUMN('Back data'!$A$181:$AW$181)))-I$6)+INDEX('Back data'!$A$182:$AW$182,,MAX(IF('Back data'!$A$182:$AW$182&lt;&gt;"",COLUMN('Back data'!$A$182:$AW$182)))-I$6)</f>
        <v>74.930000000000007</v>
      </c>
      <c r="J73" s="10">
        <f t="array" ref="J73">INDEX('Back data'!$A$181:$AW$181,,MAX(IF('Back data'!$A$181:$AW$181&lt;&gt;"",COLUMN('Back data'!$A$181:$AW$181)))-J$6)+INDEX('Back data'!$A$182:$AW$182,,MAX(IF('Back data'!$A$182:$AW$182&lt;&gt;"",COLUMN('Back data'!$A$182:$AW$182)))-J$6)</f>
        <v>74.210000000000008</v>
      </c>
      <c r="K73" s="10">
        <f t="array" ref="K73">INDEX('Back data'!$A$181:$AW$181,,MAX(IF('Back data'!$A$181:$AW$181&lt;&gt;"",COLUMN('Back data'!$A$181:$AW$181)))-K$6)+INDEX('Back data'!$A$182:$AW$182,,MAX(IF('Back data'!$A$182:$AW$182&lt;&gt;"",COLUMN('Back data'!$A$182:$AW$182)))-K$6)</f>
        <v>73.790000000000006</v>
      </c>
      <c r="L73" s="10">
        <f t="array" ref="L73">INDEX('Back data'!$A$181:$AW$181,,MAX(IF('Back data'!$A$181:$AW$181&lt;&gt;"",COLUMN('Back data'!$A$181:$AW$181)))-L$6)+INDEX('Back data'!$A$182:$AW$182,,MAX(IF('Back data'!$A$182:$AW$182&lt;&gt;"",COLUMN('Back data'!$A$182:$AW$182)))-L$6)</f>
        <v>73.25</v>
      </c>
      <c r="M73" s="10">
        <f t="array" ref="M73">INDEX('Back data'!$A$181:$AW$181,,MAX(IF('Back data'!$A$181:$AW$181&lt;&gt;"",COLUMN('Back data'!$A$181:$AW$181)))-M$6)+INDEX('Back data'!$A$182:$AW$182,,MAX(IF('Back data'!$A$182:$AW$182&lt;&gt;"",COLUMN('Back data'!$A$182:$AW$182)))-M$6)</f>
        <v>72.300000000000011</v>
      </c>
      <c r="N73" s="10">
        <f t="array" ref="N73">INDEX('Back data'!$A$181:$AW$181,,MAX(IF('Back data'!$A$181:$AW$181&lt;&gt;"",COLUMN('Back data'!$A$181:$AW$181)))-N$6)+INDEX('Back data'!$A$182:$AW$182,,MAX(IF('Back data'!$A$182:$AW$182&lt;&gt;"",COLUMN('Back data'!$A$182:$AW$182)))-N$6)</f>
        <v>74.010000000000005</v>
      </c>
      <c r="O73" s="10">
        <f t="array" ref="O73">INDEX('Back data'!$A$181:$AW$181,,MAX(IF('Back data'!$A$181:$AW$181&lt;&gt;"",COLUMN('Back data'!$A$181:$AW$181)))-O$6)+INDEX('Back data'!$A$182:$AW$182,,MAX(IF('Back data'!$A$182:$AW$182&lt;&gt;"",COLUMN('Back data'!$A$182:$AW$182)))-O$6)</f>
        <v>73.680000000000007</v>
      </c>
      <c r="P73" s="10">
        <f t="array" ref="P73">INDEX('Back data'!$A$181:$AW$181,,MAX(IF('Back data'!$A$181:$AW$181&lt;&gt;"",COLUMN('Back data'!$A$181:$AW$181)))-P$6)+INDEX('Back data'!$A$182:$AW$182,,MAX(IF('Back data'!$A$182:$AW$182&lt;&gt;"",COLUMN('Back data'!$A$182:$AW$182)))-P$6)</f>
        <v>76.88</v>
      </c>
    </row>
    <row r="74" spans="1:18" x14ac:dyDescent="0.3">
      <c r="A74" s="38" t="s">
        <v>78</v>
      </c>
      <c r="B74" s="39" t="s">
        <v>76</v>
      </c>
      <c r="C74" s="11" t="s">
        <v>71</v>
      </c>
      <c r="D74" s="12">
        <f t="array" ref="D74">INDEX('Back data'!$A$181:$AW$181,,MAX(IF('Back data'!$A$181:$AW$181&lt;&gt;"",COLUMN('Back data'!$A$181:$AW$181)))-D$6)/D73</f>
        <v>0.93357933579335795</v>
      </c>
      <c r="E74" s="12">
        <f t="array" ref="E74">INDEX('Back data'!$A$181:$AW$181,,MAX(IF('Back data'!$A$181:$AW$181&lt;&gt;"",COLUMN('Back data'!$A$181:$AW$181)))-E$6)/E73</f>
        <v>0.94951209164191774</v>
      </c>
      <c r="F74" s="12">
        <f t="array" ref="F74">INDEX('Back data'!$A$181:$AW$181,,MAX(IF('Back data'!$A$181:$AW$181&lt;&gt;"",COLUMN('Back data'!$A$181:$AW$181)))-F$6)/F73</f>
        <v>0.95920558239398812</v>
      </c>
      <c r="G74" s="12">
        <f t="array" ref="G74">INDEX('Back data'!$A$181:$AW$181,,MAX(IF('Back data'!$A$181:$AW$181&lt;&gt;"",COLUMN('Back data'!$A$181:$AW$181)))-G$6)/G73</f>
        <v>0.95315461684267544</v>
      </c>
      <c r="H74" s="12">
        <f t="array" ref="H74">INDEX('Back data'!$A$181:$AW$181,,MAX(IF('Back data'!$A$181:$AW$181&lt;&gt;"",COLUMN('Back data'!$A$181:$AW$181)))-H$6)/H73</f>
        <v>0.93235133660665581</v>
      </c>
      <c r="I74" s="12">
        <f t="array" ref="I74">INDEX('Back data'!$A$181:$AW$181,,MAX(IF('Back data'!$A$181:$AW$181&lt;&gt;"",COLUMN('Back data'!$A$181:$AW$181)))-I$6)/I73</f>
        <v>0.93393834245295604</v>
      </c>
      <c r="J74" s="12">
        <f t="array" ref="J74">INDEX('Back data'!$A$181:$AW$181,,MAX(IF('Back data'!$A$181:$AW$181&lt;&gt;"",COLUMN('Back data'!$A$181:$AW$181)))-J$6)/J73</f>
        <v>0.94299959574181369</v>
      </c>
      <c r="K74" s="12">
        <f t="array" ref="K74">INDEX('Back data'!$A$181:$AW$181,,MAX(IF('Back data'!$A$181:$AW$181&lt;&gt;"",COLUMN('Back data'!$A$181:$AW$181)))-K$6)/K73</f>
        <v>0.9539232958395446</v>
      </c>
      <c r="L74" s="12">
        <f t="array" ref="L74">INDEX('Back data'!$A$181:$AW$181,,MAX(IF('Back data'!$A$181:$AW$181&lt;&gt;"",COLUMN('Back data'!$A$181:$AW$181)))-L$6)/L73</f>
        <v>0.92723549488054613</v>
      </c>
      <c r="M74" s="12">
        <f t="array" ref="M74">INDEX('Back data'!$A$181:$AW$181,,MAX(IF('Back data'!$A$181:$AW$181&lt;&gt;"",COLUMN('Back data'!$A$181:$AW$181)))-M$6)/M73</f>
        <v>0.91535269709543565</v>
      </c>
      <c r="N74" s="12">
        <f t="array" ref="N74">INDEX('Back data'!$A$181:$AW$181,,MAX(IF('Back data'!$A$181:$AW$181&lt;&gt;"",COLUMN('Back data'!$A$181:$AW$181)))-N$6)/N73</f>
        <v>0.93244156195108774</v>
      </c>
      <c r="O74" s="12">
        <f t="array" ref="O74">INDEX('Back data'!$A$181:$AW$181,,MAX(IF('Back data'!$A$181:$AW$181&lt;&gt;"",COLUMN('Back data'!$A$181:$AW$181)))-O$6)/O73</f>
        <v>0.97095548317046687</v>
      </c>
      <c r="P74" s="12">
        <f t="array" ref="P74">INDEX('Back data'!$A$181:$AW$181,,MAX(IF('Back data'!$A$181:$AW$181&lt;&gt;"",COLUMN('Back data'!$A$181:$AW$181)))-P$6)/P73</f>
        <v>0.92117585848074923</v>
      </c>
    </row>
    <row r="75" spans="1:18" x14ac:dyDescent="0.3">
      <c r="A75" s="38" t="s">
        <v>78</v>
      </c>
      <c r="B75" s="39" t="s">
        <v>77</v>
      </c>
      <c r="C75" s="11" t="s">
        <v>72</v>
      </c>
      <c r="D75" s="12">
        <f t="array" ref="D75">INDEX('Back data'!$A$182:$AW$182,,MAX(IF('Back data'!$A$182:$AW$182&lt;&gt;"",COLUMN('Back data'!$A$182:$AW$182)))-D$6)/D73</f>
        <v>6.6420664206642069E-2</v>
      </c>
      <c r="E75" s="12">
        <f t="array" ref="E75">INDEX('Back data'!$A$182:$AW$182,,MAX(IF('Back data'!$A$182:$AW$182&lt;&gt;"",COLUMN('Back data'!$A$182:$AW$182)))-E$6)/E73</f>
        <v>5.0487908358082312E-2</v>
      </c>
      <c r="F75" s="12">
        <f t="array" ref="F75">INDEX('Back data'!$A$182:$AW$182,,MAX(IF('Back data'!$A$182:$AW$182&lt;&gt;"",COLUMN('Back data'!$A$182:$AW$182)))-F$6)/F73</f>
        <v>4.0794417606011803E-2</v>
      </c>
      <c r="G75" s="12">
        <f t="array" ref="G75">INDEX('Back data'!$A$182:$AW$182,,MAX(IF('Back data'!$A$182:$AW$182&lt;&gt;"",COLUMN('Back data'!$A$182:$AW$182)))-G$6)/G73</f>
        <v>4.6845383157324672E-2</v>
      </c>
      <c r="H75" s="12">
        <f t="array" ref="H75">INDEX('Back data'!$A$182:$AW$182,,MAX(IF('Back data'!$A$182:$AW$182&lt;&gt;"",COLUMN('Back data'!$A$182:$AW$182)))-H$6)/H73</f>
        <v>6.7648663393344244E-2</v>
      </c>
      <c r="I75" s="12">
        <f t="array" ref="I75">INDEX('Back data'!$A$182:$AW$182,,MAX(IF('Back data'!$A$182:$AW$182&lt;&gt;"",COLUMN('Back data'!$A$182:$AW$182)))-I$6)/I73</f>
        <v>6.6061657547043906E-2</v>
      </c>
      <c r="J75" s="12">
        <f t="array" ref="J75">INDEX('Back data'!$A$182:$AW$182,,MAX(IF('Back data'!$A$182:$AW$182&lt;&gt;"",COLUMN('Back data'!$A$182:$AW$182)))-J$6)/J73</f>
        <v>5.7000404258186227E-2</v>
      </c>
      <c r="K75" s="12">
        <f t="array" ref="K75">INDEX('Back data'!$A$182:$AW$182,,MAX(IF('Back data'!$A$182:$AW$182&lt;&gt;"",COLUMN('Back data'!$A$182:$AW$182)))-K$6)/K73</f>
        <v>4.607670416045534E-2</v>
      </c>
      <c r="L75" s="12">
        <f t="array" ref="L75">INDEX('Back data'!$A$182:$AW$182,,MAX(IF('Back data'!$A$182:$AW$182&lt;&gt;"",COLUMN('Back data'!$A$182:$AW$182)))-L$6)/L73</f>
        <v>7.2764505119453926E-2</v>
      </c>
      <c r="M75" s="12">
        <f t="array" ref="M75">INDEX('Back data'!$A$182:$AW$182,,MAX(IF('Back data'!$A$182:$AW$182&lt;&gt;"",COLUMN('Back data'!$A$182:$AW$182)))-M$6)/M73</f>
        <v>8.4647302904564306E-2</v>
      </c>
      <c r="N75" s="12">
        <f t="array" ref="N75">INDEX('Back data'!$A$182:$AW$182,,MAX(IF('Back data'!$A$182:$AW$182&lt;&gt;"",COLUMN('Back data'!$A$182:$AW$182)))-N$6)/N73</f>
        <v>6.7558438048912303E-2</v>
      </c>
      <c r="O75" s="12">
        <f t="array" ref="O75">INDEX('Back data'!$A$182:$AW$182,,MAX(IF('Back data'!$A$182:$AW$182&lt;&gt;"",COLUMN('Back data'!$A$182:$AW$182)))-O$6)/O73</f>
        <v>2.9044516829533115E-2</v>
      </c>
      <c r="P75" s="12">
        <f t="array" ref="P75">INDEX('Back data'!$A$182:$AW$182,,MAX(IF('Back data'!$A$182:$AW$182&lt;&gt;"",COLUMN('Back data'!$A$182:$AW$182)))-P$6)/P73</f>
        <v>7.8824141519250782E-2</v>
      </c>
      <c r="R75" s="63"/>
    </row>
    <row r="76" spans="1:18" x14ac:dyDescent="0.3">
      <c r="B76" s="29"/>
    </row>
    <row r="77" spans="1:18" x14ac:dyDescent="0.3">
      <c r="B77" s="29"/>
    </row>
    <row r="78" spans="1:18" x14ac:dyDescent="0.3">
      <c r="B78" s="29"/>
      <c r="C78" s="9" t="s">
        <v>69</v>
      </c>
      <c r="D78" s="10">
        <f t="array" ref="D78">INDEX('Back data'!$A$187:$AW$187,,MAX(IF('Back data'!$A$187:$AW$187&lt;&gt;"",COLUMN('Back data'!$A$187:$AW$187)))-D$6)+INDEX('Back data'!$A$188:$AW$188,,MAX(IF('Back data'!$A$188:$AW$188&lt;&gt;"",COLUMN('Back data'!$A$188:$AW$188)))-D$6)</f>
        <v>70.87</v>
      </c>
      <c r="E78" s="10">
        <f t="array" ref="E78">INDEX('Back data'!$A$187:$AW$187,,MAX(IF('Back data'!$A$187:$AW$187&lt;&gt;"",COLUMN('Back data'!$A$187:$AW$187)))-E$6)+INDEX('Back data'!$A$188:$AW$188,,MAX(IF('Back data'!$A$188:$AW$188&lt;&gt;"",COLUMN('Back data'!$A$188:$AW$188)))-E$6)</f>
        <v>63.910000000000004</v>
      </c>
      <c r="F78" s="10">
        <f t="array" ref="F78">INDEX('Back data'!$A$187:$AW$187,,MAX(IF('Back data'!$A$187:$AW$187&lt;&gt;"",COLUMN('Back data'!$A$187:$AW$187)))-F$6)+INDEX('Back data'!$A$188:$AW$188,,MAX(IF('Back data'!$A$188:$AW$188&lt;&gt;"",COLUMN('Back data'!$A$188:$AW$188)))-F$6)</f>
        <v>67.59</v>
      </c>
      <c r="G78" s="10">
        <f t="array" ref="G78">INDEX('Back data'!$A$187:$AW$187,,MAX(IF('Back data'!$A$187:$AW$187&lt;&gt;"",COLUMN('Back data'!$A$187:$AW$187)))-G$6)+INDEX('Back data'!$A$188:$AW$188,,MAX(IF('Back data'!$A$188:$AW$188&lt;&gt;"",COLUMN('Back data'!$A$188:$AW$188)))-G$6)</f>
        <v>75.33</v>
      </c>
      <c r="H78" s="10">
        <f t="array" ref="H78">INDEX('Back data'!$A$187:$AW$187,,MAX(IF('Back data'!$A$187:$AW$187&lt;&gt;"",COLUMN('Back data'!$A$187:$AW$187)))-H$6)+INDEX('Back data'!$A$188:$AW$188,,MAX(IF('Back data'!$A$188:$AW$188&lt;&gt;"",COLUMN('Back data'!$A$188:$AW$188)))-H$6)</f>
        <v>69.48</v>
      </c>
      <c r="I78" s="10">
        <f t="array" ref="I78">INDEX('Back data'!$A$187:$AW$187,,MAX(IF('Back data'!$A$187:$AW$187&lt;&gt;"",COLUMN('Back data'!$A$187:$AW$187)))-I$6)+INDEX('Back data'!$A$188:$AW$188,,MAX(IF('Back data'!$A$188:$AW$188&lt;&gt;"",COLUMN('Back data'!$A$188:$AW$188)))-I$6)</f>
        <v>75.08</v>
      </c>
      <c r="J78" s="10">
        <f t="array" ref="J78">INDEX('Back data'!$A$187:$AW$187,,MAX(IF('Back data'!$A$187:$AW$187&lt;&gt;"",COLUMN('Back data'!$A$187:$AW$187)))-J$6)+INDEX('Back data'!$A$188:$AW$188,,MAX(IF('Back data'!$A$188:$AW$188&lt;&gt;"",COLUMN('Back data'!$A$188:$AW$188)))-J$6)</f>
        <v>75.13</v>
      </c>
      <c r="K78" s="10">
        <f t="array" ref="K78">INDEX('Back data'!$A$187:$AW$187,,MAX(IF('Back data'!$A$187:$AW$187&lt;&gt;"",COLUMN('Back data'!$A$187:$AW$187)))-K$6)+INDEX('Back data'!$A$188:$AW$188,,MAX(IF('Back data'!$A$188:$AW$188&lt;&gt;"",COLUMN('Back data'!$A$188:$AW$188)))-K$6)</f>
        <v>74.62</v>
      </c>
      <c r="L78" s="10">
        <f t="array" ref="L78">INDEX('Back data'!$A$187:$AW$187,,MAX(IF('Back data'!$A$187:$AW$187&lt;&gt;"",COLUMN('Back data'!$A$187:$AW$187)))-L$6)+INDEX('Back data'!$A$188:$AW$188,,MAX(IF('Back data'!$A$188:$AW$188&lt;&gt;"",COLUMN('Back data'!$A$188:$AW$188)))-L$6)</f>
        <v>71.599999999999994</v>
      </c>
      <c r="M78" s="10">
        <f t="array" ref="M78">INDEX('Back data'!$A$187:$AW$187,,MAX(IF('Back data'!$A$187:$AW$187&lt;&gt;"",COLUMN('Back data'!$A$187:$AW$187)))-M$6)+INDEX('Back data'!$A$188:$AW$188,,MAX(IF('Back data'!$A$188:$AW$188&lt;&gt;"",COLUMN('Back data'!$A$188:$AW$188)))-M$6)</f>
        <v>74.42</v>
      </c>
      <c r="N78" s="10">
        <f t="array" ref="N78">INDEX('Back data'!$A$187:$AW$187,,MAX(IF('Back data'!$A$187:$AW$187&lt;&gt;"",COLUMN('Back data'!$A$187:$AW$187)))-N$6)+INDEX('Back data'!$A$188:$AW$188,,MAX(IF('Back data'!$A$188:$AW$188&lt;&gt;"",COLUMN('Back data'!$A$188:$AW$188)))-N$6)</f>
        <v>72.73</v>
      </c>
      <c r="O78" s="10">
        <f t="array" ref="O78">INDEX('Back data'!$A$187:$AW$187,,MAX(IF('Back data'!$A$187:$AW$187&lt;&gt;"",COLUMN('Back data'!$A$187:$AW$187)))-O$6)+INDEX('Back data'!$A$188:$AW$188,,MAX(IF('Back data'!$A$188:$AW$188&lt;&gt;"",COLUMN('Back data'!$A$188:$AW$188)))-O$6)</f>
        <v>71.260000000000005</v>
      </c>
      <c r="P78" s="10">
        <f t="array" ref="P78">INDEX('Back data'!$A$187:$AW$187,,MAX(IF('Back data'!$A$187:$AW$187&lt;&gt;"",COLUMN('Back data'!$A$187:$AW$187)))-P$6)+INDEX('Back data'!$A$188:$AW$188,,MAX(IF('Back data'!$A$188:$AW$188&lt;&gt;"",COLUMN('Back data'!$A$188:$AW$188)))-P$6)</f>
        <v>73.56</v>
      </c>
    </row>
    <row r="79" spans="1:18" x14ac:dyDescent="0.3">
      <c r="A79" s="38" t="s">
        <v>78</v>
      </c>
      <c r="B79" s="40" t="s">
        <v>73</v>
      </c>
      <c r="C79" s="11" t="s">
        <v>71</v>
      </c>
      <c r="D79" s="12">
        <f t="array" ref="D79">INDEX('Back data'!$A$187:$AW$187,,MAX(IF('Back data'!$A$187:$AW$187&lt;&gt;"",COLUMN('Back data'!$A$187:$AW$187)))-D$6)/D78</f>
        <v>0.80866375052913786</v>
      </c>
      <c r="E79" s="12">
        <f t="array" ref="E79">INDEX('Back data'!$A$187:$AW$187,,MAX(IF('Back data'!$A$187:$AW$187&lt;&gt;"",COLUMN('Back data'!$A$187:$AW$187)))-E$6)/E78</f>
        <v>0.82631826005319975</v>
      </c>
      <c r="F79" s="12">
        <f t="array" ref="F79">INDEX('Back data'!$A$187:$AW$187,,MAX(IF('Back data'!$A$187:$AW$187&lt;&gt;"",COLUMN('Back data'!$A$187:$AW$187)))-F$6)/F78</f>
        <v>0.85633969522118658</v>
      </c>
      <c r="G79" s="12">
        <f t="array" ref="G79">INDEX('Back data'!$A$187:$AW$187,,MAX(IF('Back data'!$A$187:$AW$187&lt;&gt;"",COLUMN('Back data'!$A$187:$AW$187)))-G$6)/G78</f>
        <v>0.84016991902296567</v>
      </c>
      <c r="H79" s="12">
        <f t="array" ref="H79">INDEX('Back data'!$A$187:$AW$187,,MAX(IF('Back data'!$A$187:$AW$187&lt;&gt;"",COLUMN('Back data'!$A$187:$AW$187)))-H$6)/H78</f>
        <v>0.80426021876799081</v>
      </c>
      <c r="I79" s="12">
        <f t="array" ref="I79">INDEX('Back data'!$A$187:$AW$187,,MAX(IF('Back data'!$A$187:$AW$187&lt;&gt;"",COLUMN('Back data'!$A$187:$AW$187)))-I$6)/I78</f>
        <v>0.80474160895045288</v>
      </c>
      <c r="J79" s="12">
        <f t="array" ref="J79">INDEX('Back data'!$A$187:$AW$187,,MAX(IF('Back data'!$A$187:$AW$187&lt;&gt;"",COLUMN('Back data'!$A$187:$AW$187)))-J$6)/J78</f>
        <v>0.82643418075336095</v>
      </c>
      <c r="K79" s="12">
        <f t="array" ref="K79">INDEX('Back data'!$A$187:$AW$187,,MAX(IF('Back data'!$A$187:$AW$187&lt;&gt;"",COLUMN('Back data'!$A$187:$AW$187)))-K$6)/K78</f>
        <v>0.81358885017421601</v>
      </c>
      <c r="L79" s="12">
        <f t="array" ref="L79">INDEX('Back data'!$A$187:$AW$187,,MAX(IF('Back data'!$A$187:$AW$187&lt;&gt;"",COLUMN('Back data'!$A$187:$AW$187)))-L$6)/L78</f>
        <v>0.81256983240223468</v>
      </c>
      <c r="M79" s="12">
        <f t="array" ref="M79">INDEX('Back data'!$A$187:$AW$187,,MAX(IF('Back data'!$A$187:$AW$187&lt;&gt;"",COLUMN('Back data'!$A$187:$AW$187)))-M$6)/M78</f>
        <v>0.7549045955388336</v>
      </c>
      <c r="N79" s="12">
        <f t="array" ref="N79">INDEX('Back data'!$A$187:$AW$187,,MAX(IF('Back data'!$A$187:$AW$187&lt;&gt;"",COLUMN('Back data'!$A$187:$AW$187)))-N$6)/N78</f>
        <v>0.83528117695586412</v>
      </c>
      <c r="O79" s="12">
        <f t="array" ref="O79">INDEX('Back data'!$A$187:$AW$187,,MAX(IF('Back data'!$A$187:$AW$187&lt;&gt;"",COLUMN('Back data'!$A$187:$AW$187)))-O$6)/O78</f>
        <v>0.89699691271400506</v>
      </c>
      <c r="P79" s="12">
        <f t="array" ref="P79">INDEX('Back data'!$A$187:$AW$187,,MAX(IF('Back data'!$A$187:$AW$187&lt;&gt;"",COLUMN('Back data'!$A$187:$AW$187)))-P$6)/P78</f>
        <v>0.76400217509516044</v>
      </c>
    </row>
    <row r="80" spans="1:18" x14ac:dyDescent="0.3">
      <c r="A80" s="38" t="s">
        <v>78</v>
      </c>
      <c r="B80" s="40" t="s">
        <v>73</v>
      </c>
      <c r="C80" s="11" t="s">
        <v>72</v>
      </c>
      <c r="D80" s="12">
        <f t="array" ref="D80">INDEX('Back data'!$A$188:$AW$188,,MAX(IF('Back data'!$A$188:$AW$188&lt;&gt;"",COLUMN('Back data'!$A$188:$AW$188)))-D$6)/D78</f>
        <v>0.19133624947086214</v>
      </c>
      <c r="E80" s="12">
        <f t="array" ref="E80">INDEX('Back data'!$A$188:$AW$188,,MAX(IF('Back data'!$A$188:$AW$188&lt;&gt;"",COLUMN('Back data'!$A$188:$AW$188)))-E$6)/E78</f>
        <v>0.17368173994680017</v>
      </c>
      <c r="F80" s="12">
        <f t="array" ref="F80">INDEX('Back data'!$A$188:$AW$188,,MAX(IF('Back data'!$A$188:$AW$188&lt;&gt;"",COLUMN('Back data'!$A$188:$AW$188)))-F$6)/F78</f>
        <v>0.14366030477881345</v>
      </c>
      <c r="G80" s="12">
        <f t="array" ref="G80">INDEX('Back data'!$A$188:$AW$188,,MAX(IF('Back data'!$A$188:$AW$188&lt;&gt;"",COLUMN('Back data'!$A$188:$AW$188)))-G$6)/G78</f>
        <v>0.15983008097703438</v>
      </c>
      <c r="H80" s="12">
        <f t="array" ref="H80">INDEX('Back data'!$A$188:$AW$188,,MAX(IF('Back data'!$A$188:$AW$188&lt;&gt;"",COLUMN('Back data'!$A$188:$AW$188)))-H$6)/H78</f>
        <v>0.19573978123200919</v>
      </c>
      <c r="I80" s="12">
        <f t="array" ref="I80">INDEX('Back data'!$A$188:$AW$188,,MAX(IF('Back data'!$A$188:$AW$188&lt;&gt;"",COLUMN('Back data'!$A$188:$AW$188)))-I$6)/I78</f>
        <v>0.19525839104954715</v>
      </c>
      <c r="J80" s="12">
        <f t="array" ref="J80">INDEX('Back data'!$A$188:$AW$188,,MAX(IF('Back data'!$A$188:$AW$188&lt;&gt;"",COLUMN('Back data'!$A$188:$AW$188)))-J$6)/J78</f>
        <v>0.17356581924663916</v>
      </c>
      <c r="K80" s="12">
        <f t="array" ref="K80">INDEX('Back data'!$A$188:$AW$188,,MAX(IF('Back data'!$A$188:$AW$188&lt;&gt;"",COLUMN('Back data'!$A$188:$AW$188)))-K$6)/K78</f>
        <v>0.18641114982578397</v>
      </c>
      <c r="L80" s="12">
        <f t="array" ref="L80">INDEX('Back data'!$A$188:$AW$188,,MAX(IF('Back data'!$A$188:$AW$188&lt;&gt;"",COLUMN('Back data'!$A$188:$AW$188)))-L$6)/L78</f>
        <v>0.18743016759776537</v>
      </c>
      <c r="M80" s="12">
        <f t="array" ref="M80">INDEX('Back data'!$A$188:$AW$188,,MAX(IF('Back data'!$A$188:$AW$188&lt;&gt;"",COLUMN('Back data'!$A$188:$AW$188)))-M$6)/M78</f>
        <v>0.24509540446116632</v>
      </c>
      <c r="N80" s="12">
        <f t="array" ref="N80">INDEX('Back data'!$A$188:$AW$188,,MAX(IF('Back data'!$A$188:$AW$188&lt;&gt;"",COLUMN('Back data'!$A$188:$AW$188)))-N$6)/N78</f>
        <v>0.16471882304413585</v>
      </c>
      <c r="O80" s="12">
        <f t="array" ref="O80">INDEX('Back data'!$A$188:$AW$188,,MAX(IF('Back data'!$A$188:$AW$188&lt;&gt;"",COLUMN('Back data'!$A$188:$AW$188)))-O$6)/O78</f>
        <v>0.10300308728599494</v>
      </c>
      <c r="P80" s="12">
        <f t="array" ref="P80">INDEX('Back data'!$A$188:$AW$188,,MAX(IF('Back data'!$A$188:$AW$188&lt;&gt;"",COLUMN('Back data'!$A$188:$AW$188)))-P$6)/P78</f>
        <v>0.23599782490483956</v>
      </c>
      <c r="R80" s="63"/>
    </row>
    <row r="82" spans="1:18" x14ac:dyDescent="0.3">
      <c r="C82" s="13"/>
      <c r="D82" s="13"/>
    </row>
    <row r="83" spans="1:18" x14ac:dyDescent="0.3">
      <c r="C83" s="9" t="s">
        <v>69</v>
      </c>
      <c r="D83" s="10">
        <f t="array" ref="D83">INDEX('Back data'!$A$193:$AW$193,,MAX(IF('Back data'!$A$193:$AW$193&lt;&gt;"",COLUMN('Back data'!$A$193:$AW$193)))-D$6)+INDEX('Back data'!$A$194:$AW$194,,MAX(IF('Back data'!$A$194:$AW$194&lt;&gt;"",COLUMN('Back data'!$A$194:$AW$194)))-D$6)</f>
        <v>72.970000000000013</v>
      </c>
      <c r="E83" s="10">
        <f t="array" ref="E83">INDEX('Back data'!$A$193:$AW$193,,MAX(IF('Back data'!$A$193:$AW$193&lt;&gt;"",COLUMN('Back data'!$A$193:$AW$193)))-E$6)+INDEX('Back data'!$A$194:$AW$194,,MAX(IF('Back data'!$A$194:$AW$194&lt;&gt;"",COLUMN('Back data'!$A$194:$AW$194)))-E$6)</f>
        <v>71.97</v>
      </c>
      <c r="F83" s="10">
        <f t="array" ref="F83">INDEX('Back data'!$A$193:$AW$193,,MAX(IF('Back data'!$A$193:$AW$193&lt;&gt;"",COLUMN('Back data'!$A$193:$AW$193)))-F$6)+INDEX('Back data'!$A$194:$AW$194,,MAX(IF('Back data'!$A$194:$AW$194&lt;&gt;"",COLUMN('Back data'!$A$194:$AW$194)))-F$6)</f>
        <v>75.39</v>
      </c>
      <c r="G83" s="10">
        <f t="array" ref="G83">INDEX('Back data'!$A$193:$AW$193,,MAX(IF('Back data'!$A$193:$AW$193&lt;&gt;"",COLUMN('Back data'!$A$193:$AW$193)))-G$6)+INDEX('Back data'!$A$194:$AW$194,,MAX(IF('Back data'!$A$194:$AW$194&lt;&gt;"",COLUMN('Back data'!$A$194:$AW$194)))-G$6)</f>
        <v>73.100000000000009</v>
      </c>
      <c r="H83" s="10">
        <f t="array" ref="H83">INDEX('Back data'!$A$193:$AW$193,,MAX(IF('Back data'!$A$193:$AW$193&lt;&gt;"",COLUMN('Back data'!$A$193:$AW$193)))-H$6)+INDEX('Back data'!$A$194:$AW$194,,MAX(IF('Back data'!$A$194:$AW$194&lt;&gt;"",COLUMN('Back data'!$A$194:$AW$194)))-H$6)</f>
        <v>73.190000000000012</v>
      </c>
      <c r="I83" s="10">
        <f t="array" ref="I83">INDEX('Back data'!$A$193:$AW$193,,MAX(IF('Back data'!$A$193:$AW$193&lt;&gt;"",COLUMN('Back data'!$A$193:$AW$193)))-I$6)+INDEX('Back data'!$A$194:$AW$194,,MAX(IF('Back data'!$A$194:$AW$194&lt;&gt;"",COLUMN('Back data'!$A$194:$AW$194)))-I$6)</f>
        <v>74</v>
      </c>
      <c r="J83" s="10">
        <f t="array" ref="J83">INDEX('Back data'!$A$193:$AW$193,,MAX(IF('Back data'!$A$193:$AW$193&lt;&gt;"",COLUMN('Back data'!$A$193:$AW$193)))-J$6)+INDEX('Back data'!$A$194:$AW$194,,MAX(IF('Back data'!$A$194:$AW$194&lt;&gt;"",COLUMN('Back data'!$A$194:$AW$194)))-J$6)</f>
        <v>73.259999999999991</v>
      </c>
      <c r="K83" s="10">
        <f t="array" ref="K83">INDEX('Back data'!$A$193:$AW$193,,MAX(IF('Back data'!$A$193:$AW$193&lt;&gt;"",COLUMN('Back data'!$A$193:$AW$193)))-K$6)+INDEX('Back data'!$A$194:$AW$194,,MAX(IF('Back data'!$A$194:$AW$194&lt;&gt;"",COLUMN('Back data'!$A$194:$AW$194)))-K$6)</f>
        <v>71.92</v>
      </c>
      <c r="L83" s="10">
        <f t="array" ref="L83">INDEX('Back data'!$A$193:$AW$193,,MAX(IF('Back data'!$A$193:$AW$193&lt;&gt;"",COLUMN('Back data'!$A$193:$AW$193)))-L$6)+INDEX('Back data'!$A$194:$AW$194,,MAX(IF('Back data'!$A$194:$AW$194&lt;&gt;"",COLUMN('Back data'!$A$194:$AW$194)))-L$6)</f>
        <v>71.58</v>
      </c>
      <c r="M83" s="10">
        <f t="array" ref="M83">INDEX('Back data'!$A$193:$AW$193,,MAX(IF('Back data'!$A$193:$AW$193&lt;&gt;"",COLUMN('Back data'!$A$193:$AW$193)))-M$6)+INDEX('Back data'!$A$194:$AW$194,,MAX(IF('Back data'!$A$194:$AW$194&lt;&gt;"",COLUMN('Back data'!$A$194:$AW$194)))-M$6)</f>
        <v>70.7</v>
      </c>
      <c r="N83" s="10">
        <f t="array" ref="N83">INDEX('Back data'!$A$193:$AW$193,,MAX(IF('Back data'!$A$193:$AW$193&lt;&gt;"",COLUMN('Back data'!$A$193:$AW$193)))-N$6)+INDEX('Back data'!$A$194:$AW$194,,MAX(IF('Back data'!$A$194:$AW$194&lt;&gt;"",COLUMN('Back data'!$A$194:$AW$194)))-N$6)</f>
        <v>73.38</v>
      </c>
      <c r="O83" s="10">
        <f t="array" ref="O83">INDEX('Back data'!$A$193:$AW$193,,MAX(IF('Back data'!$A$193:$AW$193&lt;&gt;"",COLUMN('Back data'!$A$193:$AW$193)))-O$6)+INDEX('Back data'!$A$194:$AW$194,,MAX(IF('Back data'!$A$194:$AW$194&lt;&gt;"",COLUMN('Back data'!$A$194:$AW$194)))-O$6)</f>
        <v>73.61</v>
      </c>
      <c r="P83" s="10">
        <f t="array" ref="P83">INDEX('Back data'!$A$193:$AW$193,,MAX(IF('Back data'!$A$193:$AW$193&lt;&gt;"",COLUMN('Back data'!$A$193:$AW$193)))-P$6)+INDEX('Back data'!$A$194:$AW$194,,MAX(IF('Back data'!$A$194:$AW$194&lt;&gt;"",COLUMN('Back data'!$A$194:$AW$194)))-P$6)</f>
        <v>76.459999999999994</v>
      </c>
    </row>
    <row r="84" spans="1:18" x14ac:dyDescent="0.3">
      <c r="A84" s="38" t="s">
        <v>78</v>
      </c>
      <c r="B84" s="40" t="s">
        <v>74</v>
      </c>
      <c r="C84" s="11" t="s">
        <v>71</v>
      </c>
      <c r="D84" s="12">
        <f t="array" ref="D84">INDEX('Back data'!$A$193:$AW$193,,MAX(IF('Back data'!$A$193:$AW$193&lt;&gt;"",COLUMN('Back data'!$A$193:$AW$193)))-D$6)/D83</f>
        <v>0.9788954364807454</v>
      </c>
      <c r="E84" s="12">
        <f t="array" ref="E84">INDEX('Back data'!$A$193:$AW$193,,MAX(IF('Back data'!$A$193:$AW$193&lt;&gt;"",COLUMN('Back data'!$A$193:$AW$193)))-E$6)/E83</f>
        <v>0.98457690704460188</v>
      </c>
      <c r="F84" s="12">
        <f t="array" ref="F84">INDEX('Back data'!$A$193:$AW$193,,MAX(IF('Back data'!$A$193:$AW$193&lt;&gt;"",COLUMN('Back data'!$A$193:$AW$193)))-F$6)/F83</f>
        <v>0.98925586947871069</v>
      </c>
      <c r="G84" s="12">
        <f t="array" ref="G84">INDEX('Back data'!$A$193:$AW$193,,MAX(IF('Back data'!$A$193:$AW$193&lt;&gt;"",COLUMN('Back data'!$A$193:$AW$193)))-G$6)/G83</f>
        <v>0.99411764705882344</v>
      </c>
      <c r="H84" s="12">
        <f t="array" ref="H84">INDEX('Back data'!$A$193:$AW$193,,MAX(IF('Back data'!$A$193:$AW$193&lt;&gt;"",COLUMN('Back data'!$A$193:$AW$193)))-H$6)/H83</f>
        <v>0.97704604454160393</v>
      </c>
      <c r="I84" s="12">
        <f t="array" ref="I84">INDEX('Back data'!$A$193:$AW$193,,MAX(IF('Back data'!$A$193:$AW$193&lt;&gt;"",COLUMN('Back data'!$A$193:$AW$193)))-I$6)/I83</f>
        <v>0.98175675675675689</v>
      </c>
      <c r="J84" s="12">
        <f t="array" ref="J84">INDEX('Back data'!$A$193:$AW$193,,MAX(IF('Back data'!$A$193:$AW$193&lt;&gt;"",COLUMN('Back data'!$A$193:$AW$193)))-J$6)/J83</f>
        <v>0.98648648648648651</v>
      </c>
      <c r="K84" s="12">
        <f t="array" ref="K84">INDEX('Back data'!$A$193:$AW$193,,MAX(IF('Back data'!$A$193:$AW$193&lt;&gt;"",COLUMN('Back data'!$A$193:$AW$193)))-K$6)/K83</f>
        <v>0.99416017797552836</v>
      </c>
      <c r="L84" s="12">
        <f t="array" ref="L84">INDEX('Back data'!$A$193:$AW$193,,MAX(IF('Back data'!$A$193:$AW$193&lt;&gt;"",COLUMN('Back data'!$A$193:$AW$193)))-L$6)/L83</f>
        <v>0.99525006985191389</v>
      </c>
      <c r="M84" s="12">
        <f t="array" ref="M84">INDEX('Back data'!$A$193:$AW$193,,MAX(IF('Back data'!$A$193:$AW$193&lt;&gt;"",COLUMN('Back data'!$A$193:$AW$193)))-M$6)/M83</f>
        <v>0.99363507779349358</v>
      </c>
      <c r="N84" s="12">
        <f t="array" ref="N84">INDEX('Back data'!$A$193:$AW$193,,MAX(IF('Back data'!$A$193:$AW$193&lt;&gt;"",COLUMN('Back data'!$A$193:$AW$193)))-N$6)/N83</f>
        <v>0.9888252929953667</v>
      </c>
      <c r="O84" s="12">
        <f t="array" ref="O84">INDEX('Back data'!$A$193:$AW$193,,MAX(IF('Back data'!$A$193:$AW$193&lt;&gt;"",COLUMN('Back data'!$A$193:$AW$193)))-O$6)/O83</f>
        <v>0.99864148892813487</v>
      </c>
      <c r="P84" s="12">
        <f t="array" ref="P84">INDEX('Back data'!$A$193:$AW$193,,MAX(IF('Back data'!$A$193:$AW$193&lt;&gt;"",COLUMN('Back data'!$A$193:$AW$193)))-P$6)/P83</f>
        <v>0.98404394454616795</v>
      </c>
    </row>
    <row r="85" spans="1:18" x14ac:dyDescent="0.3">
      <c r="A85" s="38" t="s">
        <v>78</v>
      </c>
      <c r="B85" s="40" t="s">
        <v>74</v>
      </c>
      <c r="C85" s="31" t="s">
        <v>72</v>
      </c>
      <c r="D85" s="32">
        <f t="array" ref="D85">+INDEX('Back data'!$A$194:$AW$194,,MAX(IF('Back data'!$A$194:$AW$194&lt;&gt;"",COLUMN('Back data'!$A$194:$AW$194)))-D$6)/D83</f>
        <v>2.1104563519254486E-2</v>
      </c>
      <c r="E85" s="32">
        <f t="array" ref="E85">+INDEX('Back data'!$A$194:$AW$194,,MAX(IF('Back data'!$A$194:$AW$194&lt;&gt;"",COLUMN('Back data'!$A$194:$AW$194)))-E$6)/E83</f>
        <v>1.5423092955398085E-2</v>
      </c>
      <c r="F85" s="32">
        <f t="array" ref="F85">+INDEX('Back data'!$A$194:$AW$194,,MAX(IF('Back data'!$A$194:$AW$194&lt;&gt;"",COLUMN('Back data'!$A$194:$AW$194)))-F$6)/F83</f>
        <v>1.0744130521289296E-2</v>
      </c>
      <c r="G85" s="32">
        <f t="array" ref="G85">+INDEX('Back data'!$A$194:$AW$194,,MAX(IF('Back data'!$A$194:$AW$194&lt;&gt;"",COLUMN('Back data'!$A$194:$AW$194)))-G$6)/G83</f>
        <v>5.8823529411764696E-3</v>
      </c>
      <c r="H85" s="32">
        <f t="array" ref="H85">+INDEX('Back data'!$A$194:$AW$194,,MAX(IF('Back data'!$A$194:$AW$194&lt;&gt;"",COLUMN('Back data'!$A$194:$AW$194)))-H$6)/H83</f>
        <v>2.2953955458395951E-2</v>
      </c>
      <c r="I85" s="32">
        <f t="array" ref="I85">+INDEX('Back data'!$A$194:$AW$194,,MAX(IF('Back data'!$A$194:$AW$194&lt;&gt;"",COLUMN('Back data'!$A$194:$AW$194)))-I$6)/I83</f>
        <v>1.8243243243243244E-2</v>
      </c>
      <c r="J85" s="32">
        <f t="array" ref="J85">+INDEX('Back data'!$A$194:$AW$194,,MAX(IF('Back data'!$A$194:$AW$194&lt;&gt;"",COLUMN('Back data'!$A$194:$AW$194)))-J$6)/J83</f>
        <v>1.3513513513513514E-2</v>
      </c>
      <c r="K85" s="32">
        <f t="array" ref="K85">+INDEX('Back data'!$A$194:$AW$194,,MAX(IF('Back data'!$A$194:$AW$194&lt;&gt;"",COLUMN('Back data'!$A$194:$AW$194)))-K$6)/K83</f>
        <v>5.8398220244716345E-3</v>
      </c>
      <c r="L85" s="32">
        <f t="array" ref="L85">+INDEX('Back data'!$A$194:$AW$194,,MAX(IF('Back data'!$A$194:$AW$194&lt;&gt;"",COLUMN('Back data'!$A$194:$AW$194)))-L$6)/L83</f>
        <v>4.7499301480860576E-3</v>
      </c>
      <c r="M85" s="32">
        <f t="array" ref="M85">+INDEX('Back data'!$A$194:$AW$194,,MAX(IF('Back data'!$A$194:$AW$194&lt;&gt;"",COLUMN('Back data'!$A$194:$AW$194)))-M$6)/M83</f>
        <v>6.3649222065063652E-3</v>
      </c>
      <c r="N85" s="32">
        <f t="array" ref="N85">+INDEX('Back data'!$A$194:$AW$194,,MAX(IF('Back data'!$A$194:$AW$194&lt;&gt;"",COLUMN('Back data'!$A$194:$AW$194)))-N$6)/N83</f>
        <v>1.1174707004633416E-2</v>
      </c>
      <c r="O85" s="32">
        <f t="array" ref="O85">+INDEX('Back data'!$A$194:$AW$194,,MAX(IF('Back data'!$A$194:$AW$194&lt;&gt;"",COLUMN('Back data'!$A$194:$AW$194)))-O$6)/O83</f>
        <v>1.3585110718652357E-3</v>
      </c>
      <c r="P85" s="32">
        <f t="array" ref="P85">+INDEX('Back data'!$A$194:$AW$194,,MAX(IF('Back data'!$A$194:$AW$194&lt;&gt;"",COLUMN('Back data'!$A$194:$AW$194)))-P$6)/P83</f>
        <v>1.5956055453832069E-2</v>
      </c>
      <c r="R85" s="63"/>
    </row>
    <row r="86" spans="1:18" x14ac:dyDescent="0.3">
      <c r="A86" s="33"/>
      <c r="B86" s="30"/>
      <c r="C86" s="34"/>
      <c r="D86" s="35"/>
      <c r="E86" s="35"/>
      <c r="F86" s="35"/>
      <c r="G86" s="35"/>
      <c r="H86" s="35"/>
      <c r="I86" s="35"/>
      <c r="J86" s="35"/>
      <c r="K86" s="35"/>
      <c r="L86" s="35"/>
      <c r="M86" s="35"/>
      <c r="N86" s="35"/>
      <c r="O86" s="35"/>
      <c r="P86" s="35"/>
    </row>
    <row r="87" spans="1:18" x14ac:dyDescent="0.3">
      <c r="C87" s="9" t="s">
        <v>69</v>
      </c>
      <c r="D87" s="10">
        <f t="array" ref="D87">INDEX('Back data'!$A$377:$AW$377,,MAX(IF('Back data'!$A$377:$AW$377&lt;&gt;"",COLUMN('Back data'!$A$377:$AW$377)))-D$6)+INDEX('Back data'!$A$378:$AW$378,,MAX(IF('Back data'!$A$378:$AW$378&lt;&gt;"",COLUMN('Back data'!$A$378:$AW$378)))-D$6)</f>
        <v>70.349999999999994</v>
      </c>
      <c r="E87" s="10">
        <f t="array" ref="E87">INDEX('Back data'!$A$377:$AW$377,,MAX(IF('Back data'!$A$377:$AW$377&lt;&gt;"",COLUMN('Back data'!$A$377:$AW$377)))-E$6)+INDEX('Back data'!$A$378:$AW$378,,MAX(IF('Back data'!$A$378:$AW$378&lt;&gt;"",COLUMN('Back data'!$A$378:$AW$378)))-E$6)</f>
        <v>65.44</v>
      </c>
      <c r="F87" s="10">
        <f t="array" ref="F87">INDEX('Back data'!$A$377:$AW$377,,MAX(IF('Back data'!$A$377:$AW$377&lt;&gt;"",COLUMN('Back data'!$A$377:$AW$377)))-F$6)+INDEX('Back data'!$A$378:$AW$378,,MAX(IF('Back data'!$A$378:$AW$378&lt;&gt;"",COLUMN('Back data'!$A$378:$AW$378)))-F$6)</f>
        <v>70.33</v>
      </c>
      <c r="G87" s="10">
        <f t="array" ref="G87">INDEX('Back data'!$A$377:$AW$377,,MAX(IF('Back data'!$A$377:$AW$377&lt;&gt;"",COLUMN('Back data'!$A$377:$AW$377)))-G$6)+INDEX('Back data'!$A$378:$AW$378,,MAX(IF('Back data'!$A$378:$AW$378&lt;&gt;"",COLUMN('Back data'!$A$378:$AW$378)))-G$6)</f>
        <v>66.239999999999995</v>
      </c>
      <c r="H87" s="10">
        <f t="array" ref="H87">INDEX('Back data'!$A$377:$AW$377,,MAX(IF('Back data'!$A$377:$AW$377&lt;&gt;"",COLUMN('Back data'!$A$377:$AW$377)))-H$6)+INDEX('Back data'!$A$378:$AW$378,,MAX(IF('Back data'!$A$378:$AW$378&lt;&gt;"",COLUMN('Back data'!$A$378:$AW$378)))-H$6)</f>
        <v>68.31</v>
      </c>
      <c r="I87" s="10">
        <f t="array" ref="I87">INDEX('Back data'!$A$377:$AW$377,,MAX(IF('Back data'!$A$377:$AW$377&lt;&gt;"",COLUMN('Back data'!$A$377:$AW$377)))-I$6)+INDEX('Back data'!$A$378:$AW$378,,MAX(IF('Back data'!$A$378:$AW$378&lt;&gt;"",COLUMN('Back data'!$A$378:$AW$378)))-I$6)</f>
        <v>68.8</v>
      </c>
      <c r="J87" s="10">
        <f t="array" ref="J87">INDEX('Back data'!$A$377:$AW$377,,MAX(IF('Back data'!$A$377:$AW$377&lt;&gt;"",COLUMN('Back data'!$A$377:$AW$377)))-J$6)+INDEX('Back data'!$A$378:$AW$378,,MAX(IF('Back data'!$A$378:$AW$378&lt;&gt;"",COLUMN('Back data'!$A$378:$AW$378)))-J$6)</f>
        <v>70.08</v>
      </c>
      <c r="K87" s="10">
        <f t="array" ref="K87">INDEX('Back data'!$A$377:$AW$377,,MAX(IF('Back data'!$A$377:$AW$377&lt;&gt;"",COLUMN('Back data'!$A$377:$AW$377)))-K$6)+INDEX('Back data'!$A$378:$AW$378,,MAX(IF('Back data'!$A$378:$AW$378&lt;&gt;"",COLUMN('Back data'!$A$378:$AW$378)))-K$6)</f>
        <v>65.820000000000007</v>
      </c>
      <c r="L87" s="10">
        <f t="array" ref="L87">INDEX('Back data'!$A$377:$AW$377,,MAX(IF('Back data'!$A$377:$AW$377&lt;&gt;"",COLUMN('Back data'!$A$377:$AW$377)))-L$6)+INDEX('Back data'!$A$378:$AW$378,,MAX(IF('Back data'!$A$378:$AW$378&lt;&gt;"",COLUMN('Back data'!$A$378:$AW$378)))-L$6)</f>
        <v>71.41</v>
      </c>
      <c r="M87" s="10">
        <f t="array" ref="M87">INDEX('Back data'!$A$377:$AW$377,,MAX(IF('Back data'!$A$377:$AW$377&lt;&gt;"",COLUMN('Back data'!$A$377:$AW$377)))-M$6)+INDEX('Back data'!$A$378:$AW$378,,MAX(IF('Back data'!$A$378:$AW$378&lt;&gt;"",COLUMN('Back data'!$A$378:$AW$378)))-M$6)</f>
        <v>66.819999999999993</v>
      </c>
      <c r="N87" s="10">
        <f t="array" ref="N87">INDEX('Back data'!$A$377:$AW$377,,MAX(IF('Back data'!$A$377:$AW$377&lt;&gt;"",COLUMN('Back data'!$A$377:$AW$377)))-N$6)+INDEX('Back data'!$A$378:$AW$378,,MAX(IF('Back data'!$A$378:$AW$378&lt;&gt;"",COLUMN('Back data'!$A$378:$AW$378)))-N$6)</f>
        <v>72.100000000000009</v>
      </c>
      <c r="O87" s="10">
        <f t="array" ref="O87">INDEX('Back data'!$A$377:$AW$377,,MAX(IF('Back data'!$A$377:$AW$377&lt;&gt;"",COLUMN('Back data'!$A$377:$AW$377)))-O$6)+INDEX('Back data'!$A$378:$AW$378,,MAX(IF('Back data'!$A$378:$AW$378&lt;&gt;"",COLUMN('Back data'!$A$378:$AW$378)))-O$6)</f>
        <v>69.84</v>
      </c>
      <c r="P87" s="10">
        <f t="array" ref="P87">INDEX('Back data'!$A$377:$AW$377,,MAX(IF('Back data'!$A$377:$AW$377&lt;&gt;"",COLUMN('Back data'!$A$377:$AW$377)))-P$6)+INDEX('Back data'!$A$378:$AW$378,,MAX(IF('Back data'!$A$378:$AW$378&lt;&gt;"",COLUMN('Back data'!$A$378:$AW$378)))-P$6)</f>
        <v>70.37</v>
      </c>
    </row>
    <row r="88" spans="1:18" x14ac:dyDescent="0.3">
      <c r="A88" s="38" t="s">
        <v>78</v>
      </c>
      <c r="B88" s="40" t="s">
        <v>31</v>
      </c>
      <c r="C88" s="11" t="s">
        <v>71</v>
      </c>
      <c r="D88" s="12">
        <f t="array" ref="D88">INDEX('Back data'!$A$377:$AW$377,,MAX(IF('Back data'!$A$377:$AW$377&lt;&gt;"",COLUMN('Back data'!$A$377:$AW$377)))-D$6)/D87</f>
        <v>0.89452736318407966</v>
      </c>
      <c r="E88" s="12">
        <f t="array" ref="E88">INDEX('Back data'!$A$377:$AW$377,,MAX(IF('Back data'!$A$377:$AW$377&lt;&gt;"",COLUMN('Back data'!$A$377:$AW$377)))-E$6)/E87</f>
        <v>0.94452933985330079</v>
      </c>
      <c r="F88" s="12">
        <f t="array" ref="F88">INDEX('Back data'!$A$377:$AW$377,,MAX(IF('Back data'!$A$377:$AW$377&lt;&gt;"",COLUMN('Back data'!$A$377:$AW$377)))-F$6)/F87</f>
        <v>0.94511588226930188</v>
      </c>
      <c r="G88" s="12">
        <f t="array" ref="G88">INDEX('Back data'!$A$377:$AW$377,,MAX(IF('Back data'!$A$377:$AW$377&lt;&gt;"",COLUMN('Back data'!$A$377:$AW$377)))-G$6)/G87</f>
        <v>0.90428743961352664</v>
      </c>
      <c r="H88" s="12">
        <f t="array" ref="H88">INDEX('Back data'!$A$377:$AW$377,,MAX(IF('Back data'!$A$377:$AW$377&lt;&gt;"",COLUMN('Back data'!$A$377:$AW$377)))-H$6)/H87</f>
        <v>0.8896208461425853</v>
      </c>
      <c r="I88" s="12">
        <f t="array" ref="I88">INDEX('Back data'!$A$377:$AW$377,,MAX(IF('Back data'!$A$377:$AW$377&lt;&gt;"",COLUMN('Back data'!$A$377:$AW$377)))-I$6)/I87</f>
        <v>0.93139534883720931</v>
      </c>
      <c r="J88" s="12">
        <f t="array" ref="J88">INDEX('Back data'!$A$377:$AW$377,,MAX(IF('Back data'!$A$377:$AW$377&lt;&gt;"",COLUMN('Back data'!$A$377:$AW$377)))-J$6)/J87</f>
        <v>0.89768835616438358</v>
      </c>
      <c r="K88" s="12">
        <f t="array" ref="K88">INDEX('Back data'!$A$377:$AW$377,,MAX(IF('Back data'!$A$377:$AW$377&lt;&gt;"",COLUMN('Back data'!$A$377:$AW$377)))-K$6)/K87</f>
        <v>0.86037678517168026</v>
      </c>
      <c r="L88" s="12">
        <f t="array" ref="L88">INDEX('Back data'!$A$377:$AW$377,,MAX(IF('Back data'!$A$377:$AW$377&lt;&gt;"",COLUMN('Back data'!$A$377:$AW$377)))-L$6)/L87</f>
        <v>0.89959389441254722</v>
      </c>
      <c r="M88" s="12">
        <f t="array" ref="M88">INDEX('Back data'!$A$377:$AW$377,,MAX(IF('Back data'!$A$377:$AW$377&lt;&gt;"",COLUMN('Back data'!$A$377:$AW$377)))-M$6)/M87</f>
        <v>0.86605806644717154</v>
      </c>
      <c r="N88" s="12">
        <f t="array" ref="N88">INDEX('Back data'!$A$377:$AW$377,,MAX(IF('Back data'!$A$377:$AW$377&lt;&gt;"",COLUMN('Back data'!$A$377:$AW$377)))-N$6)/N87</f>
        <v>0.91747572815533973</v>
      </c>
      <c r="O88" s="12">
        <f t="array" ref="O88">INDEX('Back data'!$A$377:$AW$377,,MAX(IF('Back data'!$A$377:$AW$377&lt;&gt;"",COLUMN('Back data'!$A$377:$AW$377)))-O$6)/O87</f>
        <v>0.93843069873997709</v>
      </c>
      <c r="P88" s="12">
        <f t="array" ref="P88">INDEX('Back data'!$A$377:$AW$377,,MAX(IF('Back data'!$A$377:$AW$377&lt;&gt;"",COLUMN('Back data'!$A$377:$AW$377)))-P$6)/P87</f>
        <v>0.85164132442802321</v>
      </c>
    </row>
    <row r="89" spans="1:18" x14ac:dyDescent="0.3">
      <c r="A89" s="38" t="s">
        <v>78</v>
      </c>
      <c r="B89" s="40" t="s">
        <v>31</v>
      </c>
      <c r="C89" s="11" t="s">
        <v>72</v>
      </c>
      <c r="D89" s="12">
        <f t="array" ref="D89">+INDEX('Back data'!$A$378:$AW$378,,MAX(IF('Back data'!$A$378:$AW$378&lt;&gt;"",COLUMN('Back data'!$A$378:$AW$378)))-D$6)/D87</f>
        <v>0.10547263681592041</v>
      </c>
      <c r="E89" s="12">
        <f t="array" ref="E89">+INDEX('Back data'!$A$378:$AW$378,,MAX(IF('Back data'!$A$378:$AW$378&lt;&gt;"",COLUMN('Back data'!$A$378:$AW$378)))-E$6)/E87</f>
        <v>5.5470660146699269E-2</v>
      </c>
      <c r="F89" s="12">
        <f t="array" ref="F89">+INDEX('Back data'!$A$378:$AW$378,,MAX(IF('Back data'!$A$378:$AW$378&lt;&gt;"",COLUMN('Back data'!$A$378:$AW$378)))-F$6)/F87</f>
        <v>5.4884117730698137E-2</v>
      </c>
      <c r="G89" s="12">
        <f t="array" ref="G89">+INDEX('Back data'!$A$378:$AW$378,,MAX(IF('Back data'!$A$378:$AW$378&lt;&gt;"",COLUMN('Back data'!$A$378:$AW$378)))-G$6)/G87</f>
        <v>9.5712560386473439E-2</v>
      </c>
      <c r="H89" s="12">
        <f t="array" ref="H89">+INDEX('Back data'!$A$378:$AW$378,,MAX(IF('Back data'!$A$378:$AW$378&lt;&gt;"",COLUMN('Back data'!$A$378:$AW$378)))-H$6)/H87</f>
        <v>0.11037915385741473</v>
      </c>
      <c r="I89" s="12">
        <f t="array" ref="I89">+INDEX('Back data'!$A$378:$AW$378,,MAX(IF('Back data'!$A$378:$AW$378&lt;&gt;"",COLUMN('Back data'!$A$378:$AW$378)))-I$6)/I87</f>
        <v>6.86046511627907E-2</v>
      </c>
      <c r="J89" s="12">
        <f t="array" ref="J89">+INDEX('Back data'!$A$378:$AW$378,,MAX(IF('Back data'!$A$378:$AW$378&lt;&gt;"",COLUMN('Back data'!$A$378:$AW$378)))-J$6)/J87</f>
        <v>0.10231164383561644</v>
      </c>
      <c r="K89" s="12">
        <f t="array" ref="K89">+INDEX('Back data'!$A$378:$AW$378,,MAX(IF('Back data'!$A$378:$AW$378&lt;&gt;"",COLUMN('Back data'!$A$378:$AW$378)))-K$6)/K87</f>
        <v>0.13962321482831963</v>
      </c>
      <c r="L89" s="12">
        <f t="array" ref="L89">+INDEX('Back data'!$A$378:$AW$378,,MAX(IF('Back data'!$A$378:$AW$378&lt;&gt;"",COLUMN('Back data'!$A$378:$AW$378)))-L$6)/L87</f>
        <v>0.10040610558745273</v>
      </c>
      <c r="M89" s="12">
        <f t="array" ref="M89">+INDEX('Back data'!$A$378:$AW$378,,MAX(IF('Back data'!$A$378:$AW$378&lt;&gt;"",COLUMN('Back data'!$A$378:$AW$378)))-M$6)/M87</f>
        <v>0.13394193355282849</v>
      </c>
      <c r="N89" s="12">
        <f t="array" ref="N89">+INDEX('Back data'!$A$378:$AW$378,,MAX(IF('Back data'!$A$378:$AW$378&lt;&gt;"",COLUMN('Back data'!$A$378:$AW$378)))-N$6)/N87</f>
        <v>8.2524271844660185E-2</v>
      </c>
      <c r="O89" s="12">
        <f t="array" ref="O89">+INDEX('Back data'!$A$378:$AW$378,,MAX(IF('Back data'!$A$378:$AW$378&lt;&gt;"",COLUMN('Back data'!$A$378:$AW$378)))-O$6)/O87</f>
        <v>6.1569301260022906E-2</v>
      </c>
      <c r="P89" s="12">
        <f t="array" ref="P89">+INDEX('Back data'!$A$378:$AW$378,,MAX(IF('Back data'!$A$378:$AW$378&lt;&gt;"",COLUMN('Back data'!$A$378:$AW$378)))-P$6)/P87</f>
        <v>0.14835867557197668</v>
      </c>
      <c r="R89" s="63"/>
    </row>
    <row r="92" spans="1:18" x14ac:dyDescent="0.3">
      <c r="C92" s="9" t="s">
        <v>69</v>
      </c>
      <c r="D92" s="10">
        <f t="array" ref="D92">INDEX('Back data'!$A$383:$AW$383,,MAX(IF('Back data'!$A$383:$AW$383&lt;&gt;"",COLUMN('Back data'!$A$383:$AW$383)))-D$6)+INDEX('Back data'!$A$384:$AW$384,,MAX(IF('Back data'!$A$384:$AW$384&lt;&gt;"",COLUMN('Back data'!$A$384:$AW$384)))-D$6)</f>
        <v>73.919999999999987</v>
      </c>
      <c r="E92" s="10">
        <f t="array" ref="E92">INDEX('Back data'!$A$383:$AW$383,,MAX(IF('Back data'!$A$383:$AW$383&lt;&gt;"",COLUMN('Back data'!$A$383:$AW$383)))-E$6)+INDEX('Back data'!$A$384:$AW$384,,MAX(IF('Back data'!$A$384:$AW$384&lt;&gt;"",COLUMN('Back data'!$A$384:$AW$384)))-E$6)</f>
        <v>73.47999999999999</v>
      </c>
      <c r="F92" s="10">
        <f t="array" ref="F92">INDEX('Back data'!$A$383:$AW$383,,MAX(IF('Back data'!$A$383:$AW$383&lt;&gt;"",COLUMN('Back data'!$A$383:$AW$383)))-F$6)+INDEX('Back data'!$A$384:$AW$384,,MAX(IF('Back data'!$A$384:$AW$384&lt;&gt;"",COLUMN('Back data'!$A$384:$AW$384)))-F$6)</f>
        <v>75.69</v>
      </c>
      <c r="G92" s="10">
        <f t="array" ref="G92">INDEX('Back data'!$A$383:$AW$383,,MAX(IF('Back data'!$A$383:$AW$383&lt;&gt;"",COLUMN('Back data'!$A$383:$AW$383)))-G$6)+INDEX('Back data'!$A$384:$AW$384,,MAX(IF('Back data'!$A$384:$AW$384&lt;&gt;"",COLUMN('Back data'!$A$384:$AW$384)))-G$6)</f>
        <v>75.77</v>
      </c>
      <c r="H92" s="10">
        <f t="array" ref="H92">INDEX('Back data'!$A$383:$AW$383,,MAX(IF('Back data'!$A$383:$AW$383&lt;&gt;"",COLUMN('Back data'!$A$383:$AW$383)))-H$6)+INDEX('Back data'!$A$384:$AW$384,,MAX(IF('Back data'!$A$384:$AW$384&lt;&gt;"",COLUMN('Back data'!$A$384:$AW$384)))-H$6)</f>
        <v>73.819999999999993</v>
      </c>
      <c r="I92" s="10">
        <f t="array" ref="I92">INDEX('Back data'!$A$383:$AW$383,,MAX(IF('Back data'!$A$383:$AW$383&lt;&gt;"",COLUMN('Back data'!$A$383:$AW$383)))-I$6)+INDEX('Back data'!$A$384:$AW$384,,MAX(IF('Back data'!$A$384:$AW$384&lt;&gt;"",COLUMN('Back data'!$A$384:$AW$384)))-I$6)</f>
        <v>75.75</v>
      </c>
      <c r="J92" s="10">
        <f t="array" ref="J92">INDEX('Back data'!$A$383:$AW$383,,MAX(IF('Back data'!$A$383:$AW$383&lt;&gt;"",COLUMN('Back data'!$A$383:$AW$383)))-J$6)+INDEX('Back data'!$A$384:$AW$384,,MAX(IF('Back data'!$A$384:$AW$384&lt;&gt;"",COLUMN('Back data'!$A$384:$AW$384)))-J$6)</f>
        <v>74.89</v>
      </c>
      <c r="K92" s="10">
        <f t="array" ref="K92">INDEX('Back data'!$A$383:$AW$383,,MAX(IF('Back data'!$A$383:$AW$383&lt;&gt;"",COLUMN('Back data'!$A$383:$AW$383)))-K$6)+INDEX('Back data'!$A$384:$AW$384,,MAX(IF('Back data'!$A$384:$AW$384&lt;&gt;"",COLUMN('Back data'!$A$384:$AW$384)))-K$6)</f>
        <v>75.930000000000007</v>
      </c>
      <c r="L92" s="10">
        <f t="array" ref="L92">INDEX('Back data'!$A$383:$AW$383,,MAX(IF('Back data'!$A$383:$AW$383&lt;&gt;"",COLUMN('Back data'!$A$383:$AW$383)))-L$6)+INDEX('Back data'!$A$384:$AW$384,,MAX(IF('Back data'!$A$384:$AW$384&lt;&gt;"",COLUMN('Back data'!$A$384:$AW$384)))-L$6)</f>
        <v>74.61</v>
      </c>
      <c r="M92" s="10">
        <f t="array" ref="M92">INDEX('Back data'!$A$383:$AW$383,,MAX(IF('Back data'!$A$383:$AW$383&lt;&gt;"",COLUMN('Back data'!$A$383:$AW$383)))-M$6)+INDEX('Back data'!$A$384:$AW$384,,MAX(IF('Back data'!$A$384:$AW$384&lt;&gt;"",COLUMN('Back data'!$A$384:$AW$384)))-M$6)</f>
        <v>73.179999999999993</v>
      </c>
      <c r="N92" s="10">
        <f t="array" ref="N92">INDEX('Back data'!$A$383:$AW$383,,MAX(IF('Back data'!$A$383:$AW$383&lt;&gt;"",COLUMN('Back data'!$A$383:$AW$383)))-N$6)+INDEX('Back data'!$A$384:$AW$384,,MAX(IF('Back data'!$A$384:$AW$384&lt;&gt;"",COLUMN('Back data'!$A$384:$AW$384)))-N$6)</f>
        <v>75.650000000000006</v>
      </c>
      <c r="O92" s="10">
        <f t="array" ref="O92">INDEX('Back data'!$A$383:$AW$383,,MAX(IF('Back data'!$A$383:$AW$383&lt;&gt;"",COLUMN('Back data'!$A$383:$AW$383)))-O$6)+INDEX('Back data'!$A$384:$AW$384,,MAX(IF('Back data'!$A$384:$AW$384&lt;&gt;"",COLUMN('Back data'!$A$384:$AW$384)))-O$6)</f>
        <v>76.070000000000007</v>
      </c>
      <c r="P92" s="10">
        <f t="array" ref="P92">INDEX('Back data'!$A$383:$AW$383,,MAX(IF('Back data'!$A$383:$AW$383&lt;&gt;"",COLUMN('Back data'!$A$383:$AW$383)))-P$6)+INDEX('Back data'!$A$384:$AW$384,,MAX(IF('Back data'!$A$384:$AW$384&lt;&gt;"",COLUMN('Back data'!$A$384:$AW$384)))-P$6)</f>
        <v>79.72</v>
      </c>
    </row>
    <row r="93" spans="1:18" x14ac:dyDescent="0.3">
      <c r="A93" s="38" t="s">
        <v>78</v>
      </c>
      <c r="B93" s="40" t="s">
        <v>36</v>
      </c>
      <c r="C93" s="11" t="s">
        <v>71</v>
      </c>
      <c r="D93" s="12">
        <f t="array" ref="D93">INDEX('Back data'!$A$383:$AW$383,,MAX(IF('Back data'!$A$383:$AW$383&lt;&gt;"",COLUMN('Back data'!$A$383:$AW$383)))-D$6)/D92</f>
        <v>0.93668831168831179</v>
      </c>
      <c r="E93" s="12">
        <f t="array" ref="E93">INDEX('Back data'!$A$383:$AW$383,,MAX(IF('Back data'!$A$383:$AW$383&lt;&gt;"",COLUMN('Back data'!$A$383:$AW$383)))-E$6)/E92</f>
        <v>0.94379422972237348</v>
      </c>
      <c r="F93" s="12">
        <f t="array" ref="F93">INDEX('Back data'!$A$383:$AW$383,,MAX(IF('Back data'!$A$383:$AW$383&lt;&gt;"",COLUMN('Back data'!$A$383:$AW$383)))-F$6)/F92</f>
        <v>0.9599682917162109</v>
      </c>
      <c r="G93" s="12">
        <f t="array" ref="G93">INDEX('Back data'!$A$383:$AW$383,,MAX(IF('Back data'!$A$383:$AW$383&lt;&gt;"",COLUMN('Back data'!$A$383:$AW$383)))-G$6)/G92</f>
        <v>0.96674145440147818</v>
      </c>
      <c r="H93" s="12">
        <f t="array" ref="H93">INDEX('Back data'!$A$383:$AW$383,,MAX(IF('Back data'!$A$383:$AW$383&lt;&gt;"",COLUMN('Back data'!$A$383:$AW$383)))-H$6)/H92</f>
        <v>0.93998916282850187</v>
      </c>
      <c r="I93" s="12">
        <f t="array" ref="I93">INDEX('Back data'!$A$383:$AW$383,,MAX(IF('Back data'!$A$383:$AW$383&lt;&gt;"",COLUMN('Back data'!$A$383:$AW$383)))-I$6)/I92</f>
        <v>0.93108910891089114</v>
      </c>
      <c r="J93" s="12">
        <f t="array" ref="J93">INDEX('Back data'!$A$383:$AW$383,,MAX(IF('Back data'!$A$383:$AW$383&lt;&gt;"",COLUMN('Back data'!$A$383:$AW$383)))-J$6)/J92</f>
        <v>0.94925891307250643</v>
      </c>
      <c r="K93" s="12">
        <f t="array" ref="K93">INDEX('Back data'!$A$383:$AW$383,,MAX(IF('Back data'!$A$383:$AW$383&lt;&gt;"",COLUMN('Back data'!$A$383:$AW$383)))-K$6)/K92</f>
        <v>0.96984064269722103</v>
      </c>
      <c r="L93" s="12">
        <f t="array" ref="L93">INDEX('Back data'!$A$383:$AW$383,,MAX(IF('Back data'!$A$383:$AW$383&lt;&gt;"",COLUMN('Back data'!$A$383:$AW$383)))-L$6)/L92</f>
        <v>0.92909797614260814</v>
      </c>
      <c r="M93" s="12">
        <f t="array" ref="M93">INDEX('Back data'!$A$383:$AW$383,,MAX(IF('Back data'!$A$383:$AW$383&lt;&gt;"",COLUMN('Back data'!$A$383:$AW$383)))-M$6)/M92</f>
        <v>0.93372506149221102</v>
      </c>
      <c r="N93" s="12">
        <f t="array" ref="N93">INDEX('Back data'!$A$383:$AW$383,,MAX(IF('Back data'!$A$383:$AW$383&lt;&gt;"",COLUMN('Back data'!$A$383:$AW$383)))-N$6)/N92</f>
        <v>0.94342366159947122</v>
      </c>
      <c r="O93" s="12">
        <f t="array" ref="O93">INDEX('Back data'!$A$383:$AW$383,,MAX(IF('Back data'!$A$383:$AW$383&lt;&gt;"",COLUMN('Back data'!$A$383:$AW$383)))-O$6)/O92</f>
        <v>0.97646904167214399</v>
      </c>
      <c r="P93" s="12">
        <f t="array" ref="P93">INDEX('Back data'!$A$383:$AW$383,,MAX(IF('Back data'!$A$383:$AW$383&lt;&gt;"",COLUMN('Back data'!$A$383:$AW$383)))-P$6)/P92</f>
        <v>0.94543401906673363</v>
      </c>
    </row>
    <row r="94" spans="1:18" x14ac:dyDescent="0.3">
      <c r="A94" s="38" t="s">
        <v>78</v>
      </c>
      <c r="B94" s="40" t="s">
        <v>36</v>
      </c>
      <c r="C94" s="11" t="s">
        <v>72</v>
      </c>
      <c r="D94" s="12">
        <f t="array" ref="D94">+INDEX('Back data'!$A$384:$AW$384,,MAX(IF('Back data'!$A$384:$AW$384&lt;&gt;"",COLUMN('Back data'!$A$384:$AW$384)))-D$6)/D92</f>
        <v>6.3311688311688319E-2</v>
      </c>
      <c r="E94" s="12">
        <f t="array" ref="E94">+INDEX('Back data'!$A$384:$AW$384,,MAX(IF('Back data'!$A$384:$AW$384&lt;&gt;"",COLUMN('Back data'!$A$384:$AW$384)))-E$6)/E92</f>
        <v>5.620577027762657E-2</v>
      </c>
      <c r="F94" s="12">
        <f t="array" ref="F94">+INDEX('Back data'!$A$384:$AW$384,,MAX(IF('Back data'!$A$384:$AW$384&lt;&gt;"",COLUMN('Back data'!$A$384:$AW$384)))-F$6)/F92</f>
        <v>4.0031708283789137E-2</v>
      </c>
      <c r="G94" s="12">
        <f t="array" ref="G94">+INDEX('Back data'!$A$384:$AW$384,,MAX(IF('Back data'!$A$384:$AW$384&lt;&gt;"",COLUMN('Back data'!$A$384:$AW$384)))-G$6)/G92</f>
        <v>3.3258545598521844E-2</v>
      </c>
      <c r="H94" s="12">
        <f t="array" ref="H94">+INDEX('Back data'!$A$384:$AW$384,,MAX(IF('Back data'!$A$384:$AW$384&lt;&gt;"",COLUMN('Back data'!$A$384:$AW$384)))-H$6)/H92</f>
        <v>6.0010837171498244E-2</v>
      </c>
      <c r="I94" s="12">
        <f t="array" ref="I94">+INDEX('Back data'!$A$384:$AW$384,,MAX(IF('Back data'!$A$384:$AW$384&lt;&gt;"",COLUMN('Back data'!$A$384:$AW$384)))-I$6)/I92</f>
        <v>6.8910891089108903E-2</v>
      </c>
      <c r="J94" s="12">
        <f t="array" ref="J94">+INDEX('Back data'!$A$384:$AW$384,,MAX(IF('Back data'!$A$384:$AW$384&lt;&gt;"",COLUMN('Back data'!$A$384:$AW$384)))-J$6)/J92</f>
        <v>5.0741086927493656E-2</v>
      </c>
      <c r="K94" s="12">
        <f t="array" ref="K94">+INDEX('Back data'!$A$384:$AW$384,,MAX(IF('Back data'!$A$384:$AW$384&lt;&gt;"",COLUMN('Back data'!$A$384:$AW$384)))-K$6)/K92</f>
        <v>3.0159357302778873E-2</v>
      </c>
      <c r="L94" s="12">
        <f t="array" ref="L94">+INDEX('Back data'!$A$384:$AW$384,,MAX(IF('Back data'!$A$384:$AW$384&lt;&gt;"",COLUMN('Back data'!$A$384:$AW$384)))-L$6)/L92</f>
        <v>7.0902023857391777E-2</v>
      </c>
      <c r="M94" s="12">
        <f t="array" ref="M94">+INDEX('Back data'!$A$384:$AW$384,,MAX(IF('Back data'!$A$384:$AW$384&lt;&gt;"",COLUMN('Back data'!$A$384:$AW$384)))-M$6)/M92</f>
        <v>6.6274938507789011E-2</v>
      </c>
      <c r="N94" s="12">
        <f t="array" ref="N94">+INDEX('Back data'!$A$384:$AW$384,,MAX(IF('Back data'!$A$384:$AW$384&lt;&gt;"",COLUMN('Back data'!$A$384:$AW$384)))-N$6)/N92</f>
        <v>5.6576338400528753E-2</v>
      </c>
      <c r="O94" s="12">
        <f t="array" ref="O94">+INDEX('Back data'!$A$384:$AW$384,,MAX(IF('Back data'!$A$384:$AW$384&lt;&gt;"",COLUMN('Back data'!$A$384:$AW$384)))-O$6)/O92</f>
        <v>2.3530958327855921E-2</v>
      </c>
      <c r="P94" s="12">
        <f t="array" ref="P94">+INDEX('Back data'!$A$384:$AW$384,,MAX(IF('Back data'!$A$384:$AW$384&lt;&gt;"",COLUMN('Back data'!$A$384:$AW$384)))-P$6)/P92</f>
        <v>5.4565980933266429E-2</v>
      </c>
      <c r="R94" s="63"/>
    </row>
    <row r="97" spans="1:18" x14ac:dyDescent="0.3">
      <c r="C97" s="9" t="s">
        <v>69</v>
      </c>
      <c r="D97" s="10">
        <f t="array" ref="D97">INDEX('Back data'!$A$389:$AW$389,,MAX(IF('Back data'!$A$389:$AW$389&lt;&gt;"",COLUMN('Back data'!$A$389:$AW$389)))-D$6)+INDEX('Back data'!$A$390:$AW$390,,MAX(IF('Back data'!$A$390:$AW$390&lt;&gt;"",COLUMN('Back data'!$A$390:$AW$390)))-D$6)</f>
        <v>73.8</v>
      </c>
      <c r="E97" s="10">
        <f t="array" ref="E97">INDEX('Back data'!$A$389:$AW$389,,MAX(IF('Back data'!$A$389:$AW$389&lt;&gt;"",COLUMN('Back data'!$A$389:$AW$389)))-E$6)+INDEX('Back data'!$A$390:$AW$390,,MAX(IF('Back data'!$A$390:$AW$390&lt;&gt;"",COLUMN('Back data'!$A$390:$AW$390)))-E$6)</f>
        <v>66.339999999999989</v>
      </c>
      <c r="F97" s="10">
        <f t="array" ref="F97">INDEX('Back data'!$A$389:$AW$389,,MAX(IF('Back data'!$A$389:$AW$389&lt;&gt;"",COLUMN('Back data'!$A$389:$AW$389)))-F$6)+INDEX('Back data'!$A$390:$AW$390,,MAX(IF('Back data'!$A$390:$AW$390&lt;&gt;"",COLUMN('Back data'!$A$390:$AW$390)))-F$6)</f>
        <v>74.739999999999995</v>
      </c>
      <c r="G97" s="10">
        <f t="array" ref="G97">INDEX('Back data'!$A$389:$AW$389,,MAX(IF('Back data'!$A$389:$AW$389&lt;&gt;"",COLUMN('Back data'!$A$389:$AW$389)))-G$6)+INDEX('Back data'!$A$390:$AW$390,,MAX(IF('Back data'!$A$390:$AW$390&lt;&gt;"",COLUMN('Back data'!$A$390:$AW$390)))-G$6)</f>
        <v>75.84</v>
      </c>
      <c r="H97" s="10">
        <f t="array" ref="H97">INDEX('Back data'!$A$389:$AW$389,,MAX(IF('Back data'!$A$389:$AW$389&lt;&gt;"",COLUMN('Back data'!$A$389:$AW$389)))-H$6)+INDEX('Back data'!$A$390:$AW$390,,MAX(IF('Back data'!$A$390:$AW$390&lt;&gt;"",COLUMN('Back data'!$A$390:$AW$390)))-H$6)</f>
        <v>76.95</v>
      </c>
      <c r="I97" s="10">
        <f t="array" ref="I97">INDEX('Back data'!$A$389:$AW$389,,MAX(IF('Back data'!$A$389:$AW$389&lt;&gt;"",COLUMN('Back data'!$A$389:$AW$389)))-I$6)+INDEX('Back data'!$A$390:$AW$390,,MAX(IF('Back data'!$A$390:$AW$390&lt;&gt;"",COLUMN('Back data'!$A$390:$AW$390)))-I$6)</f>
        <v>79.47</v>
      </c>
      <c r="J97" s="10">
        <f t="array" ref="J97">INDEX('Back data'!$A$389:$AW$389,,MAX(IF('Back data'!$A$389:$AW$389&lt;&gt;"",COLUMN('Back data'!$A$389:$AW$389)))-J$6)+INDEX('Back data'!$A$390:$AW$390,,MAX(IF('Back data'!$A$390:$AW$390&lt;&gt;"",COLUMN('Back data'!$A$390:$AW$390)))-J$6)</f>
        <v>76.38</v>
      </c>
      <c r="K97" s="10">
        <f t="array" ref="K97">INDEX('Back data'!$A$389:$AW$389,,MAX(IF('Back data'!$A$389:$AW$389&lt;&gt;"",COLUMN('Back data'!$A$389:$AW$389)))-K$6)+INDEX('Back data'!$A$390:$AW$390,,MAX(IF('Back data'!$A$390:$AW$390&lt;&gt;"",COLUMN('Back data'!$A$390:$AW$390)))-K$6)</f>
        <v>74.69</v>
      </c>
      <c r="L97" s="10">
        <f t="array" ref="L97">INDEX('Back data'!$A$389:$AW$389,,MAX(IF('Back data'!$A$389:$AW$389&lt;&gt;"",COLUMN('Back data'!$A$389:$AW$389)))-L$6)+INDEX('Back data'!$A$390:$AW$390,,MAX(IF('Back data'!$A$390:$AW$390&lt;&gt;"",COLUMN('Back data'!$A$390:$AW$390)))-L$6)</f>
        <v>70.22999999999999</v>
      </c>
      <c r="M97" s="10">
        <f t="array" ref="M97">INDEX('Back data'!$A$389:$AW$389,,MAX(IF('Back data'!$A$389:$AW$389&lt;&gt;"",COLUMN('Back data'!$A$389:$AW$389)))-M$6)+INDEX('Back data'!$A$390:$AW$390,,MAX(IF('Back data'!$A$390:$AW$390&lt;&gt;"",COLUMN('Back data'!$A$390:$AW$390)))-M$6)</f>
        <v>77.099999999999994</v>
      </c>
      <c r="N97" s="10">
        <f t="array" ref="N97">INDEX('Back data'!$A$389:$AW$389,,MAX(IF('Back data'!$A$389:$AW$389&lt;&gt;"",COLUMN('Back data'!$A$389:$AW$389)))-N$6)+INDEX('Back data'!$A$390:$AW$390,,MAX(IF('Back data'!$A$390:$AW$390&lt;&gt;"",COLUMN('Back data'!$A$390:$AW$390)))-N$6)</f>
        <v>69.989999999999995</v>
      </c>
      <c r="O97" s="10">
        <f t="array" ref="O97">INDEX('Back data'!$A$389:$AW$389,,MAX(IF('Back data'!$A$389:$AW$389&lt;&gt;"",COLUMN('Back data'!$A$389:$AW$389)))-O$6)+INDEX('Back data'!$A$390:$AW$390,,MAX(IF('Back data'!$A$390:$AW$390&lt;&gt;"",COLUMN('Back data'!$A$390:$AW$390)))-O$6)</f>
        <v>70.06</v>
      </c>
      <c r="P97" s="10">
        <f t="array" ref="P97">INDEX('Back data'!$A$389:$AW$389,,MAX(IF('Back data'!$A$389:$AW$389&lt;&gt;"",COLUMN('Back data'!$A$389:$AW$389)))-P$6)+INDEX('Back data'!$A$390:$AW$390,,MAX(IF('Back data'!$A$390:$AW$390&lt;&gt;"",COLUMN('Back data'!$A$390:$AW$390)))-P$6)</f>
        <v>74.58</v>
      </c>
    </row>
    <row r="98" spans="1:18" x14ac:dyDescent="0.3">
      <c r="A98" s="38" t="s">
        <v>78</v>
      </c>
      <c r="B98" s="40" t="s">
        <v>41</v>
      </c>
      <c r="C98" s="11" t="s">
        <v>71</v>
      </c>
      <c r="D98" s="12">
        <f t="array" ref="D98">INDEX('Back data'!$A$389:$AW$389,,MAX(IF('Back data'!$A$389:$AW$389&lt;&gt;"",COLUMN('Back data'!$A$389:$AW$389)))-D$6)/D97</f>
        <v>0.96924119241192419</v>
      </c>
      <c r="E98" s="12">
        <f t="array" ref="E98">INDEX('Back data'!$A$389:$AW$389,,MAX(IF('Back data'!$A$389:$AW$389&lt;&gt;"",COLUMN('Back data'!$A$389:$AW$389)))-E$6)/E97</f>
        <v>0.97965028640337659</v>
      </c>
      <c r="F98" s="12">
        <f t="array" ref="F98">INDEX('Back data'!$A$389:$AW$389,,MAX(IF('Back data'!$A$389:$AW$389&lt;&gt;"",COLUMN('Back data'!$A$389:$AW$389)))-F$6)/F97</f>
        <v>0.97257158148247258</v>
      </c>
      <c r="G98" s="12">
        <f t="array" ref="G98">INDEX('Back data'!$A$389:$AW$389,,MAX(IF('Back data'!$A$389:$AW$389&lt;&gt;"",COLUMN('Back data'!$A$389:$AW$389)))-G$6)/G97</f>
        <v>0.951740506329114</v>
      </c>
      <c r="H98" s="12">
        <f t="array" ref="H98">INDEX('Back data'!$A$389:$AW$389,,MAX(IF('Back data'!$A$389:$AW$389&lt;&gt;"",COLUMN('Back data'!$A$389:$AW$389)))-H$6)/H97</f>
        <v>0.94697855750487336</v>
      </c>
      <c r="I98" s="12">
        <f t="array" ref="I98">INDEX('Back data'!$A$389:$AW$389,,MAX(IF('Back data'!$A$389:$AW$389&lt;&gt;"",COLUMN('Back data'!$A$389:$AW$389)))-I$6)/I97</f>
        <v>0.94803070341009188</v>
      </c>
      <c r="J98" s="12">
        <f t="array" ref="J98">INDEX('Back data'!$A$389:$AW$389,,MAX(IF('Back data'!$A$389:$AW$389&lt;&gt;"",COLUMN('Back data'!$A$389:$AW$389)))-J$6)/J97</f>
        <v>0.96779261586802834</v>
      </c>
      <c r="K98" s="12">
        <f t="array" ref="K98">INDEX('Back data'!$A$389:$AW$389,,MAX(IF('Back data'!$A$389:$AW$389&lt;&gt;"",COLUMN('Back data'!$A$389:$AW$389)))-K$6)/K97</f>
        <v>0.98513857276743877</v>
      </c>
      <c r="L98" s="12">
        <f t="array" ref="L98">INDEX('Back data'!$A$389:$AW$389,,MAX(IF('Back data'!$A$389:$AW$389&lt;&gt;"",COLUMN('Back data'!$A$389:$AW$389)))-L$6)/L97</f>
        <v>0.96141250177986626</v>
      </c>
      <c r="M98" s="12">
        <f t="array" ref="M98">INDEX('Back data'!$A$389:$AW$389,,MAX(IF('Back data'!$A$389:$AW$389&lt;&gt;"",COLUMN('Back data'!$A$389:$AW$389)))-M$6)/M97</f>
        <v>0.89961089494163426</v>
      </c>
      <c r="N98" s="12">
        <f t="array" ref="N98">INDEX('Back data'!$A$389:$AW$389,,MAX(IF('Back data'!$A$389:$AW$389&lt;&gt;"",COLUMN('Back data'!$A$389:$AW$389)))-N$6)/N97</f>
        <v>0.90484354907843978</v>
      </c>
      <c r="O98" s="12">
        <f t="array" ref="O98">INDEX('Back data'!$A$389:$AW$389,,MAX(IF('Back data'!$A$389:$AW$389&lt;&gt;"",COLUMN('Back data'!$A$389:$AW$389)))-O$6)/O97</f>
        <v>0.99443334284898655</v>
      </c>
      <c r="P98" s="12">
        <f t="array" ref="P98">INDEX('Back data'!$A$389:$AW$389,,MAX(IF('Back data'!$A$389:$AW$389&lt;&gt;"",COLUMN('Back data'!$A$389:$AW$389)))-P$6)/P97</f>
        <v>0.90922499329578976</v>
      </c>
    </row>
    <row r="99" spans="1:18" x14ac:dyDescent="0.3">
      <c r="A99" s="38" t="s">
        <v>78</v>
      </c>
      <c r="B99" s="40" t="s">
        <v>41</v>
      </c>
      <c r="C99" s="11" t="s">
        <v>72</v>
      </c>
      <c r="D99" s="12">
        <f t="array" ref="D99">INDEX('Back data'!$A$390:$AW$390,,MAX(IF('Back data'!$A$390:$AW$390&lt;&gt;"",COLUMN('Back data'!$A$390:$AW$390)))-D$6)/D97</f>
        <v>3.0758807588075882E-2</v>
      </c>
      <c r="E99" s="12">
        <f t="array" ref="E99">INDEX('Back data'!$A$390:$AW$390,,MAX(IF('Back data'!$A$390:$AW$390&lt;&gt;"",COLUMN('Back data'!$A$390:$AW$390)))-E$6)/E97</f>
        <v>2.0349713596623461E-2</v>
      </c>
      <c r="F99" s="12">
        <f t="array" ref="F99">INDEX('Back data'!$A$390:$AW$390,,MAX(IF('Back data'!$A$390:$AW$390&lt;&gt;"",COLUMN('Back data'!$A$390:$AW$390)))-F$6)/F97</f>
        <v>2.7428418517527427E-2</v>
      </c>
      <c r="G99" s="12">
        <f t="array" ref="G99">INDEX('Back data'!$A$390:$AW$390,,MAX(IF('Back data'!$A$390:$AW$390&lt;&gt;"",COLUMN('Back data'!$A$390:$AW$390)))-G$6)/G97</f>
        <v>4.8259493670886076E-2</v>
      </c>
      <c r="H99" s="12">
        <f t="array" ref="H99">INDEX('Back data'!$A$390:$AW$390,,MAX(IF('Back data'!$A$390:$AW$390&lt;&gt;"",COLUMN('Back data'!$A$390:$AW$390)))-H$6)/H97</f>
        <v>5.3021442495126705E-2</v>
      </c>
      <c r="I99" s="12">
        <f t="array" ref="I99">INDEX('Back data'!$A$390:$AW$390,,MAX(IF('Back data'!$A$390:$AW$390&lt;&gt;"",COLUMN('Back data'!$A$390:$AW$390)))-I$6)/I97</f>
        <v>5.1969296589908141E-2</v>
      </c>
      <c r="J99" s="12">
        <f t="array" ref="J99">INDEX('Back data'!$A$390:$AW$390,,MAX(IF('Back data'!$A$390:$AW$390&lt;&gt;"",COLUMN('Back data'!$A$390:$AW$390)))-J$6)/J97</f>
        <v>3.2207384131971724E-2</v>
      </c>
      <c r="K99" s="12">
        <f t="array" ref="K99">INDEX('Back data'!$A$390:$AW$390,,MAX(IF('Back data'!$A$390:$AW$390&lt;&gt;"",COLUMN('Back data'!$A$390:$AW$390)))-K$6)/K97</f>
        <v>1.4861427232561255E-2</v>
      </c>
      <c r="L99" s="12">
        <f t="array" ref="L99">INDEX('Back data'!$A$390:$AW$390,,MAX(IF('Back data'!$A$390:$AW$390&lt;&gt;"",COLUMN('Back data'!$A$390:$AW$390)))-L$6)/L97</f>
        <v>3.8587498220133853E-2</v>
      </c>
      <c r="M99" s="12">
        <f t="array" ref="M99">INDEX('Back data'!$A$390:$AW$390,,MAX(IF('Back data'!$A$390:$AW$390&lt;&gt;"",COLUMN('Back data'!$A$390:$AW$390)))-M$6)/M97</f>
        <v>0.10038910505836576</v>
      </c>
      <c r="N99" s="12">
        <f t="array" ref="N99">INDEX('Back data'!$A$390:$AW$390,,MAX(IF('Back data'!$A$390:$AW$390&lt;&gt;"",COLUMN('Back data'!$A$390:$AW$390)))-N$6)/N97</f>
        <v>9.5156450921560234E-2</v>
      </c>
      <c r="O99" s="12">
        <f t="array" ref="O99">INDEX('Back data'!$A$390:$AW$390,,MAX(IF('Back data'!$A$390:$AW$390&lt;&gt;"",COLUMN('Back data'!$A$390:$AW$390)))-O$6)/O97</f>
        <v>5.5666571510134171E-3</v>
      </c>
      <c r="P99" s="12">
        <f t="array" ref="P99">INDEX('Back data'!$A$390:$AW$390,,MAX(IF('Back data'!$A$390:$AW$390&lt;&gt;"",COLUMN('Back data'!$A$390:$AW$390)))-P$6)/P97</f>
        <v>9.0775006704210237E-2</v>
      </c>
      <c r="R99" s="63"/>
    </row>
    <row r="100" spans="1:18" x14ac:dyDescent="0.3">
      <c r="A100" s="33"/>
      <c r="B100" s="30"/>
      <c r="C100" s="34"/>
      <c r="D100" s="35"/>
      <c r="E100" s="35"/>
      <c r="F100" s="35"/>
      <c r="G100" s="35"/>
      <c r="H100" s="35"/>
      <c r="I100" s="35"/>
      <c r="J100" s="35"/>
      <c r="K100" s="35"/>
      <c r="L100" s="35"/>
      <c r="M100" s="35"/>
      <c r="N100" s="35"/>
      <c r="O100" s="35"/>
      <c r="P100" s="35"/>
    </row>
    <row r="101" spans="1:18" x14ac:dyDescent="0.3">
      <c r="A101" s="33"/>
      <c r="B101" s="30"/>
      <c r="C101" s="34"/>
      <c r="D101" s="35"/>
      <c r="E101" s="35"/>
      <c r="F101" s="35"/>
      <c r="G101" s="35"/>
      <c r="H101" s="35"/>
      <c r="I101" s="35"/>
      <c r="J101" s="35"/>
      <c r="K101" s="35"/>
      <c r="L101" s="35"/>
      <c r="M101" s="35"/>
      <c r="N101" s="35"/>
      <c r="O101" s="35"/>
      <c r="P101" s="35"/>
    </row>
    <row r="102" spans="1:18" x14ac:dyDescent="0.3">
      <c r="A102" s="33"/>
      <c r="B102" s="30"/>
      <c r="C102" s="34"/>
      <c r="D102" s="35"/>
      <c r="E102" s="35"/>
      <c r="F102" s="35"/>
      <c r="G102" s="35"/>
      <c r="H102" s="35"/>
      <c r="I102" s="35"/>
      <c r="J102" s="35"/>
      <c r="K102" s="35"/>
      <c r="L102" s="35"/>
      <c r="M102" s="35"/>
      <c r="N102" s="35"/>
      <c r="O102" s="35"/>
      <c r="P102" s="35"/>
    </row>
    <row r="103" spans="1:18" x14ac:dyDescent="0.3">
      <c r="A103" s="33"/>
      <c r="B103" s="30"/>
      <c r="C103" s="34"/>
      <c r="D103" s="35"/>
      <c r="E103" s="35"/>
      <c r="F103" s="35"/>
      <c r="G103" s="35"/>
      <c r="H103" s="35"/>
      <c r="I103" s="35"/>
      <c r="J103" s="35"/>
      <c r="K103" s="35"/>
      <c r="L103" s="35"/>
      <c r="M103" s="35"/>
      <c r="N103" s="35"/>
      <c r="O103" s="35"/>
      <c r="P103" s="35"/>
    </row>
    <row r="104" spans="1:18" x14ac:dyDescent="0.3">
      <c r="A104" s="7"/>
      <c r="B104" s="8"/>
      <c r="C104" s="9" t="s">
        <v>69</v>
      </c>
      <c r="D104" s="10">
        <f t="array" ref="D104">INDEX('Back data'!$A$152:$AW$152,,MAX(IF('Back data'!$A$152:$AW$152&lt;&gt;"",COLUMN('Back data'!$A$152:$AW$152)))-D$6)+INDEX('Back data'!$A$153:$AW$153,,MAX(IF('Back data'!$A$153:$AW$153&lt;&gt;"",COLUMN('Back data'!$A$153:$AW$153)))-D$6)</f>
        <v>68.06</v>
      </c>
      <c r="E104" s="10">
        <f t="array" ref="E104">INDEX('Back data'!$A$152:$AW$152,,MAX(IF('Back data'!$A$152:$AW$152&lt;&gt;"",COLUMN('Back data'!$A$152:$AW$152)))-E$6)+INDEX('Back data'!$A$153:$AW$153,,MAX(IF('Back data'!$A$153:$AW$153&lt;&gt;"",COLUMN('Back data'!$A$153:$AW$153)))-E$6)</f>
        <v>70.709999999999994</v>
      </c>
      <c r="F104" s="10">
        <f t="array" ref="F104">INDEX('Back data'!$A$152:$AW$152,,MAX(IF('Back data'!$A$152:$AW$152&lt;&gt;"",COLUMN('Back data'!$A$152:$AW$152)))-F$6)+INDEX('Back data'!$A$153:$AW$153,,MAX(IF('Back data'!$A$153:$AW$153&lt;&gt;"",COLUMN('Back data'!$A$153:$AW$153)))-F$6)</f>
        <v>69.709999999999994</v>
      </c>
      <c r="G104" s="10">
        <f t="array" ref="G104">INDEX('Back data'!$A$152:$AW$152,,MAX(IF('Back data'!$A$152:$AW$152&lt;&gt;"",COLUMN('Back data'!$A$152:$AW$152)))-G$6)+INDEX('Back data'!$A$153:$AW$153,,MAX(IF('Back data'!$A$153:$AW$153&lt;&gt;"",COLUMN('Back data'!$A$153:$AW$153)))-G$6)</f>
        <v>70.25</v>
      </c>
      <c r="H104" s="10">
        <f t="array" ref="H104">INDEX('Back data'!$A$152:$AW$152,,MAX(IF('Back data'!$A$152:$AW$152&lt;&gt;"",COLUMN('Back data'!$A$152:$AW$152)))-H$6)+INDEX('Back data'!$A$153:$AW$153,,MAX(IF('Back data'!$A$153:$AW$153&lt;&gt;"",COLUMN('Back data'!$A$153:$AW$153)))-H$6)</f>
        <v>68.349999999999994</v>
      </c>
      <c r="I104" s="10">
        <f t="array" ref="I104">INDEX('Back data'!$A$152:$AW$152,,MAX(IF('Back data'!$A$152:$AW$152&lt;&gt;"",COLUMN('Back data'!$A$152:$AW$152)))-I$6)+INDEX('Back data'!$A$153:$AW$153,,MAX(IF('Back data'!$A$153:$AW$153&lt;&gt;"",COLUMN('Back data'!$A$153:$AW$153)))-I$6)</f>
        <v>72.16</v>
      </c>
      <c r="J104" s="10">
        <f t="array" ref="J104">INDEX('Back data'!$A$152:$AW$152,,MAX(IF('Back data'!$A$152:$AW$152&lt;&gt;"",COLUMN('Back data'!$A$152:$AW$152)))-J$6)+INDEX('Back data'!$A$153:$AW$153,,MAX(IF('Back data'!$A$153:$AW$153&lt;&gt;"",COLUMN('Back data'!$A$153:$AW$153)))-J$6)</f>
        <v>73.78</v>
      </c>
      <c r="K104" s="10">
        <f t="array" ref="K104">INDEX('Back data'!$A$152:$AW$152,,MAX(IF('Back data'!$A$152:$AW$152&lt;&gt;"",COLUMN('Back data'!$A$152:$AW$152)))-K$6)+INDEX('Back data'!$A$153:$AW$153,,MAX(IF('Back data'!$A$153:$AW$153&lt;&gt;"",COLUMN('Back data'!$A$153:$AW$153)))-K$6)</f>
        <v>71.3</v>
      </c>
      <c r="L104" s="10">
        <f t="array" ref="L104">INDEX('Back data'!$A$152:$AW$152,,MAX(IF('Back data'!$A$152:$AW$152&lt;&gt;"",COLUMN('Back data'!$A$152:$AW$152)))-L$6)+INDEX('Back data'!$A$153:$AW$153,,MAX(IF('Back data'!$A$153:$AW$153&lt;&gt;"",COLUMN('Back data'!$A$153:$AW$153)))-L$6)</f>
        <v>70.239999999999995</v>
      </c>
      <c r="M104" s="10">
        <f t="array" ref="M104">INDEX('Back data'!$A$152:$AW$152,,MAX(IF('Back data'!$A$152:$AW$152&lt;&gt;"",COLUMN('Back data'!$A$152:$AW$152)))-M$6)+INDEX('Back data'!$A$153:$AW$153,,MAX(IF('Back data'!$A$153:$AW$153&lt;&gt;"",COLUMN('Back data'!$A$153:$AW$153)))-M$6)</f>
        <v>67.41</v>
      </c>
      <c r="N104" s="10">
        <f t="array" ref="N104">INDEX('Back data'!$A$152:$AW$152,,MAX(IF('Back data'!$A$152:$AW$152&lt;&gt;"",COLUMN('Back data'!$A$152:$AW$152)))-N$6)+INDEX('Back data'!$A$153:$AW$153,,MAX(IF('Back data'!$A$153:$AW$153&lt;&gt;"",COLUMN('Back data'!$A$153:$AW$153)))-N$6)</f>
        <v>72.740000000000009</v>
      </c>
      <c r="O104" s="10">
        <f t="array" ref="O104">INDEX('Back data'!$A$152:$AW$152,,MAX(IF('Back data'!$A$152:$AW$152&lt;&gt;"",COLUMN('Back data'!$A$152:$AW$152)))-O$6)+INDEX('Back data'!$A$153:$AW$153,,MAX(IF('Back data'!$A$153:$AW$153&lt;&gt;"",COLUMN('Back data'!$A$153:$AW$153)))-O$6)</f>
        <v>71.69</v>
      </c>
      <c r="P104" s="10">
        <f t="array" ref="P104">INDEX('Back data'!$A$152:$AW$152,,MAX(IF('Back data'!$A$152:$AW$152&lt;&gt;"",COLUMN('Back data'!$A$152:$AW$152)))-P$6)+INDEX('Back data'!$A$153:$AW$153,,MAX(IF('Back data'!$A$153:$AW$153&lt;&gt;"",COLUMN('Back data'!$A$153:$AW$153)))-P$6)</f>
        <v>74.41</v>
      </c>
    </row>
    <row r="105" spans="1:18" x14ac:dyDescent="0.3">
      <c r="A105" s="37" t="s">
        <v>79</v>
      </c>
      <c r="B105" s="45" t="s">
        <v>76</v>
      </c>
      <c r="C105" s="11" t="s">
        <v>71</v>
      </c>
      <c r="D105" s="12">
        <f t="array" ref="D105">INDEX('Back data'!$A$152:$AW$152,,MAX(IF('Back data'!$A$152:$AW$152&lt;&gt;"",COLUMN('Back data'!$A$152:$AW$152)))-D$6)/D104</f>
        <v>0.87790185130766962</v>
      </c>
      <c r="E105" s="12">
        <f t="array" ref="E105">INDEX('Back data'!$A$152:$AW$152,,MAX(IF('Back data'!$A$152:$AW$152&lt;&gt;"",COLUMN('Back data'!$A$152:$AW$152)))-E$6)/E104</f>
        <v>0.89365012020930568</v>
      </c>
      <c r="F105" s="12">
        <f t="array" ref="F105">INDEX('Back data'!$A$152:$AW$152,,MAX(IF('Back data'!$A$152:$AW$152&lt;&gt;"",COLUMN('Back data'!$A$152:$AW$152)))-F$6)/F104</f>
        <v>0.89398938459331523</v>
      </c>
      <c r="G105" s="12">
        <f t="array" ref="G105">INDEX('Back data'!$A$152:$AW$152,,MAX(IF('Back data'!$A$152:$AW$152&lt;&gt;"",COLUMN('Back data'!$A$152:$AW$152)))-G$6)/G104</f>
        <v>0.88697508896797161</v>
      </c>
      <c r="H105" s="12">
        <f t="array" ref="H105">INDEX('Back data'!$A$152:$AW$152,,MAX(IF('Back data'!$A$152:$AW$152&lt;&gt;"",COLUMN('Back data'!$A$152:$AW$152)))-H$6)/H104</f>
        <v>0.87534747622531095</v>
      </c>
      <c r="I105" s="12">
        <f t="array" ref="I105">INDEX('Back data'!$A$152:$AW$152,,MAX(IF('Back data'!$A$152:$AW$152&lt;&gt;"",COLUMN('Back data'!$A$152:$AW$152)))-I$6)/I104</f>
        <v>0.87929600886917969</v>
      </c>
      <c r="J105" s="12">
        <f t="array" ref="J105">INDEX('Back data'!$A$152:$AW$152,,MAX(IF('Back data'!$A$152:$AW$152&lt;&gt;"",COLUMN('Back data'!$A$152:$AW$152)))-J$6)/J104</f>
        <v>0.87449173217674159</v>
      </c>
      <c r="K105" s="12">
        <f t="array" ref="K105">INDEX('Back data'!$A$152:$AW$152,,MAX(IF('Back data'!$A$152:$AW$152&lt;&gt;"",COLUMN('Back data'!$A$152:$AW$152)))-K$6)/K104</f>
        <v>0.88569424964936883</v>
      </c>
      <c r="L105" s="12">
        <f t="array" ref="L105">INDEX('Back data'!$A$152:$AW$152,,MAX(IF('Back data'!$A$152:$AW$152&lt;&gt;"",COLUMN('Back data'!$A$152:$AW$152)))-L$6)/L104</f>
        <v>0.88482346241457865</v>
      </c>
      <c r="M105" s="12">
        <f t="array" ref="M105">INDEX('Back data'!$A$152:$AW$152,,MAX(IF('Back data'!$A$152:$AW$152&lt;&gt;"",COLUMN('Back data'!$A$152:$AW$152)))-M$6)/M104</f>
        <v>0.85506601394451864</v>
      </c>
      <c r="N105" s="12">
        <f t="array" ref="N105">INDEX('Back data'!$A$152:$AW$152,,MAX(IF('Back data'!$A$152:$AW$152&lt;&gt;"",COLUMN('Back data'!$A$152:$AW$152)))-N$6)/N104</f>
        <v>0.87420951333516628</v>
      </c>
      <c r="O105" s="12">
        <f t="array" ref="O105">INDEX('Back data'!$A$152:$AW$152,,MAX(IF('Back data'!$A$152:$AW$152&lt;&gt;"",COLUMN('Back data'!$A$152:$AW$152)))-O$6)/O104</f>
        <v>0.88366578323336598</v>
      </c>
      <c r="P105" s="12">
        <f t="array" ref="P105">INDEX('Back data'!$A$152:$AW$152,,MAX(IF('Back data'!$A$152:$AW$152&lt;&gt;"",COLUMN('Back data'!$A$152:$AW$152)))-P$6)/P104</f>
        <v>0.87085069211127542</v>
      </c>
    </row>
    <row r="106" spans="1:18" x14ac:dyDescent="0.3">
      <c r="A106" s="37" t="s">
        <v>79</v>
      </c>
      <c r="B106" s="45" t="s">
        <v>77</v>
      </c>
      <c r="C106" s="11" t="s">
        <v>72</v>
      </c>
      <c r="D106" s="12">
        <f t="array" ref="D106">+INDEX('Back data'!$A$153:$AW$153,,MAX(IF('Back data'!$A$153:$AW$153&lt;&gt;"",COLUMN('Back data'!$A$153:$AW$153)))-D$6)/D104</f>
        <v>0.12209814869233029</v>
      </c>
      <c r="E106" s="12">
        <f t="array" ref="E106">+INDEX('Back data'!$A$153:$AW$153,,MAX(IF('Back data'!$A$153:$AW$153&lt;&gt;"",COLUMN('Back data'!$A$153:$AW$153)))-E$6)/E104</f>
        <v>0.10634987979069439</v>
      </c>
      <c r="F106" s="12">
        <f t="array" ref="F106">+INDEX('Back data'!$A$153:$AW$153,,MAX(IF('Back data'!$A$153:$AW$153&lt;&gt;"",COLUMN('Back data'!$A$153:$AW$153)))-F$6)/F104</f>
        <v>0.10601061540668484</v>
      </c>
      <c r="G106" s="12">
        <f t="array" ref="G106">+INDEX('Back data'!$A$153:$AW$153,,MAX(IF('Back data'!$A$153:$AW$153&lt;&gt;"",COLUMN('Back data'!$A$153:$AW$153)))-G$6)/G104</f>
        <v>0.11302491103202847</v>
      </c>
      <c r="H106" s="12">
        <f t="array" ref="H106">+INDEX('Back data'!$A$153:$AW$153,,MAX(IF('Back data'!$A$153:$AW$153&lt;&gt;"",COLUMN('Back data'!$A$153:$AW$153)))-H$6)/H104</f>
        <v>0.12465252377468911</v>
      </c>
      <c r="I106" s="12">
        <f t="array" ref="I106">+INDEX('Back data'!$A$153:$AW$153,,MAX(IF('Back data'!$A$153:$AW$153&lt;&gt;"",COLUMN('Back data'!$A$153:$AW$153)))-I$6)/I104</f>
        <v>0.12070399113082042</v>
      </c>
      <c r="J106" s="12">
        <f t="array" ref="J106">+INDEX('Back data'!$A$153:$AW$153,,MAX(IF('Back data'!$A$153:$AW$153&lt;&gt;"",COLUMN('Back data'!$A$153:$AW$153)))-J$6)/J104</f>
        <v>0.12550826782325833</v>
      </c>
      <c r="K106" s="12">
        <f t="array" ref="K106">+INDEX('Back data'!$A$153:$AW$153,,MAX(IF('Back data'!$A$153:$AW$153&lt;&gt;"",COLUMN('Back data'!$A$153:$AW$153)))-K$6)/K104</f>
        <v>0.11430575035063115</v>
      </c>
      <c r="L106" s="12">
        <f t="array" ref="L106">+INDEX('Back data'!$A$153:$AW$153,,MAX(IF('Back data'!$A$153:$AW$153&lt;&gt;"",COLUMN('Back data'!$A$153:$AW$153)))-L$6)/L104</f>
        <v>0.11517653758542142</v>
      </c>
      <c r="M106" s="12">
        <f t="array" ref="M106">+INDEX('Back data'!$A$153:$AW$153,,MAX(IF('Back data'!$A$153:$AW$153&lt;&gt;"",COLUMN('Back data'!$A$153:$AW$153)))-M$6)/M104</f>
        <v>0.14493398605548138</v>
      </c>
      <c r="N106" s="12">
        <f t="array" ref="N106">+INDEX('Back data'!$A$153:$AW$153,,MAX(IF('Back data'!$A$153:$AW$153&lt;&gt;"",COLUMN('Back data'!$A$153:$AW$153)))-N$6)/N104</f>
        <v>0.12579048666483364</v>
      </c>
      <c r="O106" s="12">
        <f t="array" ref="O106">+INDEX('Back data'!$A$153:$AW$153,,MAX(IF('Back data'!$A$153:$AW$153&lt;&gt;"",COLUMN('Back data'!$A$153:$AW$153)))-O$6)/O104</f>
        <v>0.11633421676663412</v>
      </c>
      <c r="P106" s="12">
        <f t="array" ref="P106">+INDEX('Back data'!$A$153:$AW$153,,MAX(IF('Back data'!$A$153:$AW$153&lt;&gt;"",COLUMN('Back data'!$A$153:$AW$153)))-P$6)/P104</f>
        <v>0.12914930788872464</v>
      </c>
      <c r="R106" s="63"/>
    </row>
    <row r="107" spans="1:18" x14ac:dyDescent="0.3">
      <c r="B107" s="46"/>
    </row>
    <row r="108" spans="1:18" x14ac:dyDescent="0.3">
      <c r="B108" s="46"/>
    </row>
    <row r="109" spans="1:18" x14ac:dyDescent="0.3">
      <c r="B109" s="46"/>
      <c r="C109" s="9" t="s">
        <v>69</v>
      </c>
      <c r="D109" s="10">
        <f t="array" ref="D109">INDEX('Back data'!$A$158:$AW$158,,MAX(IF('Back data'!$A$158:$AW$158&lt;&gt;"",COLUMN('Back data'!$A$158:$AW$158)))-D$6)+INDEX('Back data'!$A$159:$AW$159,,MAX(IF('Back data'!$A$159:$AW$159&lt;&gt;"",COLUMN('Back data'!$A$159:$AW$159)))-D$6)</f>
        <v>68.55</v>
      </c>
      <c r="E109" s="10">
        <f t="array" ref="E109">INDEX('Back data'!$A$158:$AW$158,,MAX(IF('Back data'!$A$158:$AW$158&lt;&gt;"",COLUMN('Back data'!$A$158:$AW$158)))-E$6)+INDEX('Back data'!$A$159:$AW$159,,MAX(IF('Back data'!$A$159:$AW$159&lt;&gt;"",COLUMN('Back data'!$A$159:$AW$159)))-E$6)</f>
        <v>75.16</v>
      </c>
      <c r="F109" s="10">
        <f t="array" ref="F109">INDEX('Back data'!$A$158:$AW$158,,MAX(IF('Back data'!$A$158:$AW$158&lt;&gt;"",COLUMN('Back data'!$A$158:$AW$158)))-F$6)+INDEX('Back data'!$A$159:$AW$159,,MAX(IF('Back data'!$A$159:$AW$159&lt;&gt;"",COLUMN('Back data'!$A$159:$AW$159)))-F$6)</f>
        <v>66.67</v>
      </c>
      <c r="G109" s="10">
        <f t="array" ref="G109">INDEX('Back data'!$A$158:$AW$158,,MAX(IF('Back data'!$A$158:$AW$158&lt;&gt;"",COLUMN('Back data'!$A$158:$AW$158)))-G$6)+INDEX('Back data'!$A$159:$AW$159,,MAX(IF('Back data'!$A$159:$AW$159&lt;&gt;"",COLUMN('Back data'!$A$159:$AW$159)))-G$6)</f>
        <v>69.94</v>
      </c>
      <c r="H109" s="10">
        <f t="array" ref="H109">INDEX('Back data'!$A$158:$AW$158,,MAX(IF('Back data'!$A$158:$AW$158&lt;&gt;"",COLUMN('Back data'!$A$158:$AW$158)))-H$6)+INDEX('Back data'!$A$159:$AW$159,,MAX(IF('Back data'!$A$159:$AW$159&lt;&gt;"",COLUMN('Back data'!$A$159:$AW$159)))-H$6)</f>
        <v>70.72</v>
      </c>
      <c r="I109" s="10">
        <f t="array" ref="I109">INDEX('Back data'!$A$158:$AW$158,,MAX(IF('Back data'!$A$158:$AW$158&lt;&gt;"",COLUMN('Back data'!$A$158:$AW$158)))-I$6)+INDEX('Back data'!$A$159:$AW$159,,MAX(IF('Back data'!$A$159:$AW$159&lt;&gt;"",COLUMN('Back data'!$A$159:$AW$159)))-I$6)</f>
        <v>72.83</v>
      </c>
      <c r="J109" s="10">
        <f t="array" ref="J109">INDEX('Back data'!$A$158:$AW$158,,MAX(IF('Back data'!$A$158:$AW$158&lt;&gt;"",COLUMN('Back data'!$A$158:$AW$158)))-J$6)+INDEX('Back data'!$A$159:$AW$159,,MAX(IF('Back data'!$A$159:$AW$159&lt;&gt;"",COLUMN('Back data'!$A$159:$AW$159)))-J$6)</f>
        <v>69.33</v>
      </c>
      <c r="K109" s="10">
        <f t="array" ref="K109">INDEX('Back data'!$A$158:$AW$158,,MAX(IF('Back data'!$A$158:$AW$158&lt;&gt;"",COLUMN('Back data'!$A$158:$AW$158)))-K$6)+INDEX('Back data'!$A$159:$AW$159,,MAX(IF('Back data'!$A$159:$AW$159&lt;&gt;"",COLUMN('Back data'!$A$159:$AW$159)))-K$6)</f>
        <v>73.05</v>
      </c>
      <c r="L109" s="10">
        <f t="array" ref="L109">INDEX('Back data'!$A$158:$AW$158,,MAX(IF('Back data'!$A$158:$AW$158&lt;&gt;"",COLUMN('Back data'!$A$158:$AW$158)))-L$6)+INDEX('Back data'!$A$159:$AW$159,,MAX(IF('Back data'!$A$159:$AW$159&lt;&gt;"",COLUMN('Back data'!$A$159:$AW$159)))-L$6)</f>
        <v>67.05</v>
      </c>
      <c r="M109" s="10">
        <f t="array" ref="M109">INDEX('Back data'!$A$158:$AW$158,,MAX(IF('Back data'!$A$158:$AW$158&lt;&gt;"",COLUMN('Back data'!$A$158:$AW$158)))-M$6)+INDEX('Back data'!$A$159:$AW$159,,MAX(IF('Back data'!$A$159:$AW$159&lt;&gt;"",COLUMN('Back data'!$A$159:$AW$159)))-M$6)</f>
        <v>63.78</v>
      </c>
      <c r="N109" s="10">
        <f t="array" ref="N109">INDEX('Back data'!$A$158:$AW$158,,MAX(IF('Back data'!$A$158:$AW$158&lt;&gt;"",COLUMN('Back data'!$A$158:$AW$158)))-N$6)+INDEX('Back data'!$A$159:$AW$159,,MAX(IF('Back data'!$A$159:$AW$159&lt;&gt;"",COLUMN('Back data'!$A$159:$AW$159)))-N$6)</f>
        <v>75.14</v>
      </c>
      <c r="O109" s="10">
        <f t="array" ref="O109">INDEX('Back data'!$A$158:$AW$158,,MAX(IF('Back data'!$A$158:$AW$158&lt;&gt;"",COLUMN('Back data'!$A$158:$AW$158)))-O$6)+INDEX('Back data'!$A$159:$AW$159,,MAX(IF('Back data'!$A$159:$AW$159&lt;&gt;"",COLUMN('Back data'!$A$159:$AW$159)))-O$6)</f>
        <v>67.7</v>
      </c>
      <c r="P109" s="10">
        <f t="array" ref="P109">INDEX('Back data'!$A$158:$AW$158,,MAX(IF('Back data'!$A$158:$AW$158&lt;&gt;"",COLUMN('Back data'!$A$158:$AW$158)))-P$6)+INDEX('Back data'!$A$159:$AW$159,,MAX(IF('Back data'!$A$159:$AW$159&lt;&gt;"",COLUMN('Back data'!$A$159:$AW$159)))-P$6)</f>
        <v>72.58</v>
      </c>
    </row>
    <row r="110" spans="1:18" x14ac:dyDescent="0.3">
      <c r="A110" s="37" t="s">
        <v>79</v>
      </c>
      <c r="B110" s="47" t="s">
        <v>73</v>
      </c>
      <c r="C110" s="11" t="s">
        <v>71</v>
      </c>
      <c r="D110" s="12">
        <f t="array" ref="D110">INDEX('Back data'!$A$158:$AW$158,,MAX(IF('Back data'!$A$158:$AW$158&lt;&gt;"",COLUMN('Back data'!$A$158:$AW$158)))-D$6)/D109</f>
        <v>0.7263311451495259</v>
      </c>
      <c r="E110" s="12">
        <f t="array" ref="E110">INDEX('Back data'!$A$158:$AW$158,,MAX(IF('Back data'!$A$158:$AW$158&lt;&gt;"",COLUMN('Back data'!$A$158:$AW$158)))-E$6)/E109</f>
        <v>0.75</v>
      </c>
      <c r="F110" s="12">
        <f t="array" ref="F110">INDEX('Back data'!$A$158:$AW$158,,MAX(IF('Back data'!$A$158:$AW$158&lt;&gt;"",COLUMN('Back data'!$A$158:$AW$158)))-F$6)/F109</f>
        <v>0.69131543422828867</v>
      </c>
      <c r="G110" s="12">
        <f t="array" ref="G110">INDEX('Back data'!$A$158:$AW$158,,MAX(IF('Back data'!$A$158:$AW$158&lt;&gt;"",COLUMN('Back data'!$A$158:$AW$158)))-G$6)/G109</f>
        <v>0.7101801544180727</v>
      </c>
      <c r="H110" s="12">
        <f t="array" ref="H110">INDEX('Back data'!$A$158:$AW$158,,MAX(IF('Back data'!$A$158:$AW$158&lt;&gt;"",COLUMN('Back data'!$A$158:$AW$158)))-H$6)/H109</f>
        <v>0.68735859728506787</v>
      </c>
      <c r="I110" s="12">
        <f t="array" ref="I110">INDEX('Back data'!$A$158:$AW$158,,MAX(IF('Back data'!$A$158:$AW$158&lt;&gt;"",COLUMN('Back data'!$A$158:$AW$158)))-I$6)/I109</f>
        <v>0.72140601400521764</v>
      </c>
      <c r="J110" s="12">
        <f t="array" ref="J110">INDEX('Back data'!$A$158:$AW$158,,MAX(IF('Back data'!$A$158:$AW$158&lt;&gt;"",COLUMN('Back data'!$A$158:$AW$158)))-J$6)/J109</f>
        <v>0.68916774844944473</v>
      </c>
      <c r="K110" s="12">
        <f t="array" ref="K110">INDEX('Back data'!$A$158:$AW$158,,MAX(IF('Back data'!$A$158:$AW$158&lt;&gt;"",COLUMN('Back data'!$A$158:$AW$158)))-K$6)/K109</f>
        <v>0.72169746748802188</v>
      </c>
      <c r="L110" s="12">
        <f t="array" ref="L110">INDEX('Back data'!$A$158:$AW$158,,MAX(IF('Back data'!$A$158:$AW$158&lt;&gt;"",COLUMN('Back data'!$A$158:$AW$158)))-L$6)/L109</f>
        <v>0.71454138702460845</v>
      </c>
      <c r="M110" s="12">
        <f t="array" ref="M110">INDEX('Back data'!$A$158:$AW$158,,MAX(IF('Back data'!$A$158:$AW$158&lt;&gt;"",COLUMN('Back data'!$A$158:$AW$158)))-M$6)/M109</f>
        <v>0.70304170586390724</v>
      </c>
      <c r="N110" s="12">
        <f t="array" ref="N110">INDEX('Back data'!$A$158:$AW$158,,MAX(IF('Back data'!$A$158:$AW$158&lt;&gt;"",COLUMN('Back data'!$A$158:$AW$158)))-N$6)/N109</f>
        <v>0.73582645727974449</v>
      </c>
      <c r="O110" s="12">
        <f t="array" ref="O110">INDEX('Back data'!$A$158:$AW$158,,MAX(IF('Back data'!$A$158:$AW$158&lt;&gt;"",COLUMN('Back data'!$A$158:$AW$158)))-O$6)/O109</f>
        <v>0.70384047267355976</v>
      </c>
      <c r="P110" s="12">
        <f t="array" ref="P110">INDEX('Back data'!$A$158:$AW$158,,MAX(IF('Back data'!$A$158:$AW$158&lt;&gt;"",COLUMN('Back data'!$A$158:$AW$158)))-P$6)/P109</f>
        <v>0.68834389639019011</v>
      </c>
    </row>
    <row r="111" spans="1:18" x14ac:dyDescent="0.3">
      <c r="A111" s="37" t="s">
        <v>79</v>
      </c>
      <c r="B111" s="47" t="s">
        <v>73</v>
      </c>
      <c r="C111" s="11" t="s">
        <v>72</v>
      </c>
      <c r="D111" s="12">
        <f t="array" ref="D111">+INDEX('Back data'!$A$159:$AW$159,,MAX(IF('Back data'!$A$159:$AW$159&lt;&gt;"",COLUMN('Back data'!$A$159:$AW$159)))-D$6)/D109</f>
        <v>0.27366885485047415</v>
      </c>
      <c r="E111" s="12">
        <f t="array" ref="E111">+INDEX('Back data'!$A$159:$AW$159,,MAX(IF('Back data'!$A$159:$AW$159&lt;&gt;"",COLUMN('Back data'!$A$159:$AW$159)))-E$6)/E109</f>
        <v>0.25</v>
      </c>
      <c r="F111" s="12">
        <f t="array" ref="F111">+INDEX('Back data'!$A$159:$AW$159,,MAX(IF('Back data'!$A$159:$AW$159&lt;&gt;"",COLUMN('Back data'!$A$159:$AW$159)))-F$6)/F109</f>
        <v>0.30868456577171138</v>
      </c>
      <c r="G111" s="12">
        <f t="array" ref="G111">+INDEX('Back data'!$A$159:$AW$159,,MAX(IF('Back data'!$A$159:$AW$159&lt;&gt;"",COLUMN('Back data'!$A$159:$AW$159)))-G$6)/G109</f>
        <v>0.28981984558192736</v>
      </c>
      <c r="H111" s="12">
        <f t="array" ref="H111">+INDEX('Back data'!$A$159:$AW$159,,MAX(IF('Back data'!$A$159:$AW$159&lt;&gt;"",COLUMN('Back data'!$A$159:$AW$159)))-H$6)/H109</f>
        <v>0.31264140271493213</v>
      </c>
      <c r="I111" s="12">
        <f t="array" ref="I111">+INDEX('Back data'!$A$159:$AW$159,,MAX(IF('Back data'!$A$159:$AW$159&lt;&gt;"",COLUMN('Back data'!$A$159:$AW$159)))-I$6)/I109</f>
        <v>0.27859398599478236</v>
      </c>
      <c r="J111" s="12">
        <f t="array" ref="J111">+INDEX('Back data'!$A$159:$AW$159,,MAX(IF('Back data'!$A$159:$AW$159&lt;&gt;"",COLUMN('Back data'!$A$159:$AW$159)))-J$6)/J109</f>
        <v>0.31083225155055533</v>
      </c>
      <c r="K111" s="12">
        <f t="array" ref="K111">+INDEX('Back data'!$A$159:$AW$159,,MAX(IF('Back data'!$A$159:$AW$159&lt;&gt;"",COLUMN('Back data'!$A$159:$AW$159)))-K$6)/K109</f>
        <v>0.27830253251197806</v>
      </c>
      <c r="L111" s="12">
        <f t="array" ref="L111">+INDEX('Back data'!$A$159:$AW$159,,MAX(IF('Back data'!$A$159:$AW$159&lt;&gt;"",COLUMN('Back data'!$A$159:$AW$159)))-L$6)/L109</f>
        <v>0.28545861297539155</v>
      </c>
      <c r="M111" s="12">
        <f t="array" ref="M111">+INDEX('Back data'!$A$159:$AW$159,,MAX(IF('Back data'!$A$159:$AW$159&lt;&gt;"",COLUMN('Back data'!$A$159:$AW$159)))-M$6)/M109</f>
        <v>0.29695829413609282</v>
      </c>
      <c r="N111" s="12">
        <f t="array" ref="N111">+INDEX('Back data'!$A$159:$AW$159,,MAX(IF('Back data'!$A$159:$AW$159&lt;&gt;"",COLUMN('Back data'!$A$159:$AW$159)))-N$6)/N109</f>
        <v>0.26417354272025556</v>
      </c>
      <c r="O111" s="12">
        <f t="array" ref="O111">+INDEX('Back data'!$A$159:$AW$159,,MAX(IF('Back data'!$A$159:$AW$159&lt;&gt;"",COLUMN('Back data'!$A$159:$AW$159)))-O$6)/O109</f>
        <v>0.29615952732644019</v>
      </c>
      <c r="P111" s="12">
        <f t="array" ref="P111">+INDEX('Back data'!$A$159:$AW$159,,MAX(IF('Back data'!$A$159:$AW$159&lt;&gt;"",COLUMN('Back data'!$A$159:$AW$159)))-P$6)/P109</f>
        <v>0.31165610360980989</v>
      </c>
      <c r="R111" s="63"/>
    </row>
    <row r="112" spans="1:18" x14ac:dyDescent="0.3">
      <c r="B112" s="46"/>
    </row>
    <row r="113" spans="1:18" x14ac:dyDescent="0.3">
      <c r="B113" s="46"/>
    </row>
    <row r="114" spans="1:18" x14ac:dyDescent="0.3">
      <c r="B114" s="46"/>
      <c r="C114" s="9" t="s">
        <v>69</v>
      </c>
      <c r="D114" s="10">
        <f t="array" ref="D114">INDEX('Back data'!$A$164:$AW$164,,MAX(IF('Back data'!$A$164:$AW$164&lt;&gt;"",COLUMN('Back data'!$A$164:$AW$164)))-D$6)+INDEX('Back data'!$A$165:$AW$165,,MAX(IF('Back data'!$A$165:$AW$165&lt;&gt;"",COLUMN('Back data'!$A$165:$AW$165)))-D$6)</f>
        <v>66.94</v>
      </c>
      <c r="E114" s="10">
        <f t="array" ref="E114">INDEX('Back data'!$A$164:$AW$164,,MAX(IF('Back data'!$A$164:$AW$164&lt;&gt;"",COLUMN('Back data'!$A$164:$AW$164)))-E$6)+INDEX('Back data'!$A$165:$AW$165,,MAX(IF('Back data'!$A$165:$AW$165&lt;&gt;"",COLUMN('Back data'!$A$165:$AW$165)))-E$6)</f>
        <v>67.63</v>
      </c>
      <c r="F114" s="10">
        <f t="array" ref="F114">INDEX('Back data'!$A$164:$AW$164,,MAX(IF('Back data'!$A$164:$AW$164&lt;&gt;"",COLUMN('Back data'!$A$164:$AW$164)))-F$6)+INDEX('Back data'!$A$165:$AW$165,,MAX(IF('Back data'!$A$165:$AW$165&lt;&gt;"",COLUMN('Back data'!$A$165:$AW$165)))-F$6)</f>
        <v>70.720000000000013</v>
      </c>
      <c r="G114" s="10">
        <f t="array" ref="G114">INDEX('Back data'!$A$164:$AW$164,,MAX(IF('Back data'!$A$164:$AW$164&lt;&gt;"",COLUMN('Back data'!$A$164:$AW$164)))-G$6)+INDEX('Back data'!$A$165:$AW$165,,MAX(IF('Back data'!$A$165:$AW$165&lt;&gt;"",COLUMN('Back data'!$A$165:$AW$165)))-G$6)</f>
        <v>69.650000000000006</v>
      </c>
      <c r="H114" s="10">
        <f t="array" ref="H114">INDEX('Back data'!$A$164:$AW$164,,MAX(IF('Back data'!$A$164:$AW$164&lt;&gt;"",COLUMN('Back data'!$A$164:$AW$164)))-H$6)+INDEX('Back data'!$A$165:$AW$165,,MAX(IF('Back data'!$A$165:$AW$165&lt;&gt;"",COLUMN('Back data'!$A$165:$AW$165)))-H$6)</f>
        <v>66.160000000000011</v>
      </c>
      <c r="I114" s="10">
        <f t="array" ref="I114">INDEX('Back data'!$A$164:$AW$164,,MAX(IF('Back data'!$A$164:$AW$164&lt;&gt;"",COLUMN('Back data'!$A$164:$AW$164)))-I$6)+INDEX('Back data'!$A$165:$AW$165,,MAX(IF('Back data'!$A$165:$AW$165&lt;&gt;"",COLUMN('Back data'!$A$165:$AW$165)))-I$6)</f>
        <v>72.84</v>
      </c>
      <c r="J114" s="10">
        <f t="array" ref="J114">INDEX('Back data'!$A$164:$AW$164,,MAX(IF('Back data'!$A$164:$AW$164&lt;&gt;"",COLUMN('Back data'!$A$164:$AW$164)))-J$6)+INDEX('Back data'!$A$165:$AW$165,,MAX(IF('Back data'!$A$165:$AW$165&lt;&gt;"",COLUMN('Back data'!$A$165:$AW$165)))-J$6)</f>
        <v>74.97</v>
      </c>
      <c r="K114" s="10">
        <f t="array" ref="K114">INDEX('Back data'!$A$164:$AW$164,,MAX(IF('Back data'!$A$164:$AW$164&lt;&gt;"",COLUMN('Back data'!$A$164:$AW$164)))-K$6)+INDEX('Back data'!$A$165:$AW$165,,MAX(IF('Back data'!$A$165:$AW$165&lt;&gt;"",COLUMN('Back data'!$A$165:$AW$165)))-K$6)</f>
        <v>71.58</v>
      </c>
      <c r="L114" s="10">
        <f t="array" ref="L114">INDEX('Back data'!$A$164:$AW$164,,MAX(IF('Back data'!$A$164:$AW$164&lt;&gt;"",COLUMN('Back data'!$A$164:$AW$164)))-L$6)+INDEX('Back data'!$A$165:$AW$165,,MAX(IF('Back data'!$A$165:$AW$165&lt;&gt;"",COLUMN('Back data'!$A$165:$AW$165)))-L$6)</f>
        <v>69.03</v>
      </c>
      <c r="M114" s="10">
        <f t="array" ref="M114">INDEX('Back data'!$A$164:$AW$164,,MAX(IF('Back data'!$A$164:$AW$164&lt;&gt;"",COLUMN('Back data'!$A$164:$AW$164)))-M$6)+INDEX('Back data'!$A$165:$AW$165,,MAX(IF('Back data'!$A$165:$AW$165&lt;&gt;"",COLUMN('Back data'!$A$165:$AW$165)))-M$6)</f>
        <v>66.52</v>
      </c>
      <c r="N114" s="10">
        <f t="array" ref="N114">INDEX('Back data'!$A$164:$AW$164,,MAX(IF('Back data'!$A$164:$AW$164&lt;&gt;"",COLUMN('Back data'!$A$164:$AW$164)))-N$6)+INDEX('Back data'!$A$165:$AW$165,,MAX(IF('Back data'!$A$165:$AW$165&lt;&gt;"",COLUMN('Back data'!$A$165:$AW$165)))-N$6)</f>
        <v>71.180000000000007</v>
      </c>
      <c r="O114" s="10">
        <f t="array" ref="O114">INDEX('Back data'!$A$164:$AW$164,,MAX(IF('Back data'!$A$164:$AW$164&lt;&gt;"",COLUMN('Back data'!$A$164:$AW$164)))-O$6)+INDEX('Back data'!$A$165:$AW$165,,MAX(IF('Back data'!$A$165:$AW$165&lt;&gt;"",COLUMN('Back data'!$A$165:$AW$165)))-O$6)</f>
        <v>72.78</v>
      </c>
      <c r="P114" s="10">
        <f t="array" ref="P114">INDEX('Back data'!$A$164:$AW$164,,MAX(IF('Back data'!$A$164:$AW$164&lt;&gt;"",COLUMN('Back data'!$A$164:$AW$164)))-P$6)+INDEX('Back data'!$A$165:$AW$165,,MAX(IF('Back data'!$A$165:$AW$165&lt;&gt;"",COLUMN('Back data'!$A$165:$AW$165)))-P$6)</f>
        <v>73.48</v>
      </c>
    </row>
    <row r="115" spans="1:18" x14ac:dyDescent="0.3">
      <c r="A115" s="37" t="s">
        <v>79</v>
      </c>
      <c r="B115" s="47" t="s">
        <v>74</v>
      </c>
      <c r="C115" s="11" t="s">
        <v>71</v>
      </c>
      <c r="D115" s="12">
        <f t="array" ref="D115">INDEX('Back data'!$A$164:$AW$164,,MAX(IF('Back data'!$A$164:$AW$164&lt;&gt;"",COLUMN('Back data'!$A$164:$AW$164)))-D$6)/D114</f>
        <v>0.99103674932775632</v>
      </c>
      <c r="E115" s="12">
        <f t="array" ref="E115">INDEX('Back data'!$A$164:$AW$164,,MAX(IF('Back data'!$A$164:$AW$164&lt;&gt;"",COLUMN('Back data'!$A$164:$AW$164)))-E$6)/E114</f>
        <v>0.99645127901818731</v>
      </c>
      <c r="F115" s="12">
        <f t="array" ref="F115">INDEX('Back data'!$A$164:$AW$164,,MAX(IF('Back data'!$A$164:$AW$164&lt;&gt;"",COLUMN('Back data'!$A$164:$AW$164)))-F$6)/F114</f>
        <v>0.99391968325791846</v>
      </c>
      <c r="G115" s="12">
        <f t="array" ref="G115">INDEX('Back data'!$A$164:$AW$164,,MAX(IF('Back data'!$A$164:$AW$164&lt;&gt;"",COLUMN('Back data'!$A$164:$AW$164)))-G$6)/G114</f>
        <v>0.98592964824120599</v>
      </c>
      <c r="H115" s="12">
        <f t="array" ref="H115">INDEX('Back data'!$A$164:$AW$164,,MAX(IF('Back data'!$A$164:$AW$164&lt;&gt;"",COLUMN('Back data'!$A$164:$AW$164)))-H$6)/H114</f>
        <v>0.98896614268440142</v>
      </c>
      <c r="I115" s="12">
        <f t="array" ref="I115">INDEX('Back data'!$A$164:$AW$164,,MAX(IF('Back data'!$A$164:$AW$164&lt;&gt;"",COLUMN('Back data'!$A$164:$AW$164)))-I$6)/I114</f>
        <v>0.98709500274574413</v>
      </c>
      <c r="J115" s="12">
        <f t="array" ref="J115">INDEX('Back data'!$A$164:$AW$164,,MAX(IF('Back data'!$A$164:$AW$164&lt;&gt;"",COLUMN('Back data'!$A$164:$AW$164)))-J$6)/J114</f>
        <v>0.98412698412698418</v>
      </c>
      <c r="K115" s="12">
        <f t="array" ref="K115">INDEX('Back data'!$A$164:$AW$164,,MAX(IF('Back data'!$A$164:$AW$164&lt;&gt;"",COLUMN('Back data'!$A$164:$AW$164)))-K$6)/K114</f>
        <v>0.97275775356244754</v>
      </c>
      <c r="L115" s="12">
        <f t="array" ref="L115">INDEX('Back data'!$A$164:$AW$164,,MAX(IF('Back data'!$A$164:$AW$164&lt;&gt;"",COLUMN('Back data'!$A$164:$AW$164)))-L$6)/L114</f>
        <v>0.98029842097638709</v>
      </c>
      <c r="M115" s="12">
        <f t="array" ref="M115">INDEX('Back data'!$A$164:$AW$164,,MAX(IF('Back data'!$A$164:$AW$164&lt;&gt;"",COLUMN('Back data'!$A$164:$AW$164)))-M$6)/M114</f>
        <v>0.98616957306073361</v>
      </c>
      <c r="N115" s="12">
        <f t="array" ref="N115">INDEX('Back data'!$A$164:$AW$164,,MAX(IF('Back data'!$A$164:$AW$164&lt;&gt;"",COLUMN('Back data'!$A$164:$AW$164)))-N$6)/N114</f>
        <v>0.98342230963753852</v>
      </c>
      <c r="O115" s="12">
        <f t="array" ref="O115">INDEX('Back data'!$A$164:$AW$164,,MAX(IF('Back data'!$A$164:$AW$164&lt;&gt;"",COLUMN('Back data'!$A$164:$AW$164)))-O$6)/O114</f>
        <v>0.99436658422643587</v>
      </c>
      <c r="P115" s="12">
        <f t="array" ref="P115">INDEX('Back data'!$A$164:$AW$164,,MAX(IF('Back data'!$A$164:$AW$164&lt;&gt;"",COLUMN('Back data'!$A$164:$AW$164)))-P$6)/P114</f>
        <v>0.98584648884050075</v>
      </c>
    </row>
    <row r="116" spans="1:18" x14ac:dyDescent="0.3">
      <c r="A116" s="37" t="s">
        <v>79</v>
      </c>
      <c r="B116" s="47" t="s">
        <v>74</v>
      </c>
      <c r="C116" s="31" t="s">
        <v>72</v>
      </c>
      <c r="D116" s="32">
        <f t="array" ref="D116">+INDEX('Back data'!$A$165:$AW$165,,MAX(IF('Back data'!$A$165:$AW$165&lt;&gt;"",COLUMN('Back data'!$A$165:$AW$165)))-D$6)/D114</f>
        <v>8.9632506722437996E-3</v>
      </c>
      <c r="E116" s="32">
        <f t="array" ref="E116">+INDEX('Back data'!$A$165:$AW$165,,MAX(IF('Back data'!$A$165:$AW$165&lt;&gt;"",COLUMN('Back data'!$A$165:$AW$165)))-E$6)/E114</f>
        <v>3.5487209818128051E-3</v>
      </c>
      <c r="F116" s="32">
        <f t="array" ref="F116">+INDEX('Back data'!$A$165:$AW$165,,MAX(IF('Back data'!$A$165:$AW$165&lt;&gt;"",COLUMN('Back data'!$A$165:$AW$165)))-F$6)/F114</f>
        <v>6.0803167420814472E-3</v>
      </c>
      <c r="G116" s="32">
        <f t="array" ref="G116">+INDEX('Back data'!$A$165:$AW$165,,MAX(IF('Back data'!$A$165:$AW$165&lt;&gt;"",COLUMN('Back data'!$A$165:$AW$165)))-G$6)/G114</f>
        <v>1.4070351758793969E-2</v>
      </c>
      <c r="H116" s="32">
        <f t="array" ref="H116">+INDEX('Back data'!$A$165:$AW$165,,MAX(IF('Back data'!$A$165:$AW$165&lt;&gt;"",COLUMN('Back data'!$A$165:$AW$165)))-H$6)/H114</f>
        <v>1.1033857315598547E-2</v>
      </c>
      <c r="I116" s="32">
        <f t="array" ref="I116">+INDEX('Back data'!$A$165:$AW$165,,MAX(IF('Back data'!$A$165:$AW$165&lt;&gt;"",COLUMN('Back data'!$A$165:$AW$165)))-I$6)/I114</f>
        <v>1.2904997254255902E-2</v>
      </c>
      <c r="J116" s="32">
        <f t="array" ref="J116">+INDEX('Back data'!$A$165:$AW$165,,MAX(IF('Back data'!$A$165:$AW$165&lt;&gt;"",COLUMN('Back data'!$A$165:$AW$165)))-J$6)/J114</f>
        <v>1.5873015873015872E-2</v>
      </c>
      <c r="K116" s="32">
        <f t="array" ref="K116">+INDEX('Back data'!$A$165:$AW$165,,MAX(IF('Back data'!$A$165:$AW$165&lt;&gt;"",COLUMN('Back data'!$A$165:$AW$165)))-K$6)/K114</f>
        <v>2.7242246437552388E-2</v>
      </c>
      <c r="L116" s="32">
        <f t="array" ref="L116">+INDEX('Back data'!$A$165:$AW$165,,MAX(IF('Back data'!$A$165:$AW$165&lt;&gt;"",COLUMN('Back data'!$A$165:$AW$165)))-L$6)/L114</f>
        <v>1.9701579023612924E-2</v>
      </c>
      <c r="M116" s="32">
        <f t="array" ref="M116">+INDEX('Back data'!$A$165:$AW$165,,MAX(IF('Back data'!$A$165:$AW$165&lt;&gt;"",COLUMN('Back data'!$A$165:$AW$165)))-M$6)/M114</f>
        <v>1.3830426939266387E-2</v>
      </c>
      <c r="N116" s="32">
        <f t="array" ref="N116">+INDEX('Back data'!$A$165:$AW$165,,MAX(IF('Back data'!$A$165:$AW$165&lt;&gt;"",COLUMN('Back data'!$A$165:$AW$165)))-N$6)/N114</f>
        <v>1.6577690362461362E-2</v>
      </c>
      <c r="O116" s="32">
        <f t="array" ref="O116">+INDEX('Back data'!$A$165:$AW$165,,MAX(IF('Back data'!$A$165:$AW$165&lt;&gt;"",COLUMN('Back data'!$A$165:$AW$165)))-O$6)/O114</f>
        <v>5.633415773564166E-3</v>
      </c>
      <c r="P116" s="32">
        <f t="array" ref="P116">+INDEX('Back data'!$A$165:$AW$165,,MAX(IF('Back data'!$A$165:$AW$165&lt;&gt;"",COLUMN('Back data'!$A$165:$AW$165)))-P$6)/P114</f>
        <v>1.4153511159499184E-2</v>
      </c>
      <c r="R116" s="63"/>
    </row>
    <row r="117" spans="1:18" x14ac:dyDescent="0.3">
      <c r="A117" s="33"/>
      <c r="B117" s="47"/>
      <c r="C117" s="34"/>
      <c r="D117" s="35"/>
      <c r="E117" s="35"/>
      <c r="F117" s="35"/>
      <c r="G117" s="35"/>
      <c r="H117" s="35"/>
      <c r="I117" s="35"/>
      <c r="J117" s="35"/>
      <c r="K117" s="35"/>
      <c r="L117" s="35"/>
      <c r="M117" s="35"/>
      <c r="N117" s="35"/>
      <c r="O117" s="35"/>
      <c r="P117" s="35"/>
    </row>
    <row r="118" spans="1:18" x14ac:dyDescent="0.3">
      <c r="A118" s="33"/>
      <c r="B118" s="47"/>
      <c r="C118" s="34"/>
      <c r="D118" s="35"/>
      <c r="E118" s="35"/>
      <c r="F118" s="35"/>
      <c r="G118" s="35"/>
      <c r="H118" s="35"/>
      <c r="I118" s="35"/>
      <c r="J118" s="35"/>
      <c r="K118" s="35"/>
      <c r="L118" s="35"/>
      <c r="M118" s="35"/>
      <c r="N118" s="35"/>
      <c r="O118" s="35"/>
      <c r="P118" s="35"/>
    </row>
    <row r="119" spans="1:18" x14ac:dyDescent="0.3">
      <c r="B119" s="46"/>
      <c r="C119" s="9" t="s">
        <v>69</v>
      </c>
      <c r="D119" s="10">
        <f t="array" ref="D119">INDEX('Back data'!$A$354:$AW$354,,MAX(IF('Back data'!$A$354:$AW$354&lt;&gt;"",COLUMN('Back data'!$A$354:$AW$354)))-D$6)+INDEX('Back data'!$A$355:$AW$355,,MAX(IF('Back data'!$A$355:$AW$355&lt;&gt;"",COLUMN('Back data'!$A$355:$AW$355)))-D$6)</f>
        <v>68.399999999999991</v>
      </c>
      <c r="E119" s="10">
        <f t="array" ref="E119">INDEX('Back data'!$A$354:$AW$354,,MAX(IF('Back data'!$A$354:$AW$354&lt;&gt;"",COLUMN('Back data'!$A$354:$AW$354)))-E$6)+INDEX('Back data'!$A$355:$AW$355,,MAX(IF('Back data'!$A$355:$AW$355&lt;&gt;"",COLUMN('Back data'!$A$355:$AW$355)))-E$6)</f>
        <v>71.399999999999991</v>
      </c>
      <c r="F119" s="10">
        <f t="array" ref="F119">INDEX('Back data'!$A$354:$AW$354,,MAX(IF('Back data'!$A$354:$AW$354&lt;&gt;"",COLUMN('Back data'!$A$354:$AW$354)))-F$6)+INDEX('Back data'!$A$355:$AW$355,,MAX(IF('Back data'!$A$355:$AW$355&lt;&gt;"",COLUMN('Back data'!$A$355:$AW$355)))-F$6)</f>
        <v>65.16</v>
      </c>
      <c r="G119" s="10">
        <f t="array" ref="G119">INDEX('Back data'!$A$354:$AW$354,,MAX(IF('Back data'!$A$354:$AW$354&lt;&gt;"",COLUMN('Back data'!$A$354:$AW$354)))-G$6)+INDEX('Back data'!$A$355:$AW$355,,MAX(IF('Back data'!$A$355:$AW$355&lt;&gt;"",COLUMN('Back data'!$A$355:$AW$355)))-G$6)</f>
        <v>72.63</v>
      </c>
      <c r="H119" s="10">
        <f t="array" ref="H119">INDEX('Back data'!$A$354:$AW$354,,MAX(IF('Back data'!$A$354:$AW$354&lt;&gt;"",COLUMN('Back data'!$A$354:$AW$354)))-H$6)+INDEX('Back data'!$A$355:$AW$355,,MAX(IF('Back data'!$A$355:$AW$355&lt;&gt;"",COLUMN('Back data'!$A$355:$AW$355)))-H$6)</f>
        <v>65.5</v>
      </c>
      <c r="I119" s="10">
        <f t="array" ref="I119">INDEX('Back data'!$A$354:$AW$354,,MAX(IF('Back data'!$A$354:$AW$354&lt;&gt;"",COLUMN('Back data'!$A$354:$AW$354)))-I$6)+INDEX('Back data'!$A$355:$AW$355,,MAX(IF('Back data'!$A$355:$AW$355&lt;&gt;"",COLUMN('Back data'!$A$355:$AW$355)))-I$6)</f>
        <v>68.59</v>
      </c>
      <c r="J119" s="10">
        <f t="array" ref="J119">INDEX('Back data'!$A$354:$AW$354,,MAX(IF('Back data'!$A$354:$AW$354&lt;&gt;"",COLUMN('Back data'!$A$354:$AW$354)))-J$6)+INDEX('Back data'!$A$355:$AW$355,,MAX(IF('Back data'!$A$355:$AW$355&lt;&gt;"",COLUMN('Back data'!$A$355:$AW$355)))-J$6)</f>
        <v>69.28</v>
      </c>
      <c r="K119" s="10">
        <f t="array" ref="K119">INDEX('Back data'!$A$354:$AW$354,,MAX(IF('Back data'!$A$354:$AW$354&lt;&gt;"",COLUMN('Back data'!$A$354:$AW$354)))-K$6)+INDEX('Back data'!$A$355:$AW$355,,MAX(IF('Back data'!$A$355:$AW$355&lt;&gt;"",COLUMN('Back data'!$A$355:$AW$355)))-K$6)</f>
        <v>71.11</v>
      </c>
      <c r="L119" s="10">
        <f t="array" ref="L119">INDEX('Back data'!$A$354:$AW$354,,MAX(IF('Back data'!$A$354:$AW$354&lt;&gt;"",COLUMN('Back data'!$A$354:$AW$354)))-L$6)+INDEX('Back data'!$A$355:$AW$355,,MAX(IF('Back data'!$A$355:$AW$355&lt;&gt;"",COLUMN('Back data'!$A$355:$AW$355)))-L$6)</f>
        <v>66.36</v>
      </c>
      <c r="M119" s="10">
        <f t="array" ref="M119">INDEX('Back data'!$A$354:$AW$354,,MAX(IF('Back data'!$A$354:$AW$354&lt;&gt;"",COLUMN('Back data'!$A$354:$AW$354)))-M$6)+INDEX('Back data'!$A$355:$AW$355,,MAX(IF('Back data'!$A$355:$AW$355&lt;&gt;"",COLUMN('Back data'!$A$355:$AW$355)))-M$6)</f>
        <v>62.24</v>
      </c>
      <c r="N119" s="10">
        <f t="array" ref="N119">INDEX('Back data'!$A$354:$AW$354,,MAX(IF('Back data'!$A$354:$AW$354&lt;&gt;"",COLUMN('Back data'!$A$354:$AW$354)))-N$6)+INDEX('Back data'!$A$355:$AW$355,,MAX(IF('Back data'!$A$355:$AW$355&lt;&gt;"",COLUMN('Back data'!$A$355:$AW$355)))-N$6)</f>
        <v>72.010000000000005</v>
      </c>
      <c r="O119" s="10">
        <f t="array" ref="O119">INDEX('Back data'!$A$354:$AW$354,,MAX(IF('Back data'!$A$354:$AW$354&lt;&gt;"",COLUMN('Back data'!$A$354:$AW$354)))-O$6)+INDEX('Back data'!$A$355:$AW$355,,MAX(IF('Back data'!$A$355:$AW$355&lt;&gt;"",COLUMN('Back data'!$A$355:$AW$355)))-O$6)</f>
        <v>67.62</v>
      </c>
      <c r="P119" s="10">
        <f t="array" ref="P119">INDEX('Back data'!$A$354:$AW$354,,MAX(IF('Back data'!$A$354:$AW$354&lt;&gt;"",COLUMN('Back data'!$A$354:$AW$354)))-P$6)+INDEX('Back data'!$A$355:$AW$355,,MAX(IF('Back data'!$A$355:$AW$355&lt;&gt;"",COLUMN('Back data'!$A$355:$AW$355)))-P$6)</f>
        <v>68.17</v>
      </c>
    </row>
    <row r="120" spans="1:18" x14ac:dyDescent="0.3">
      <c r="A120" s="37" t="s">
        <v>79</v>
      </c>
      <c r="B120" s="47" t="s">
        <v>31</v>
      </c>
      <c r="C120" s="11" t="s">
        <v>71</v>
      </c>
      <c r="D120" s="12">
        <f t="array" ref="D120">INDEX('Back data'!$A$354:$AW$354,,MAX(IF('Back data'!$A$354:$AW$354&lt;&gt;"",COLUMN('Back data'!$A$354:$AW$354)))-D$6)/D119</f>
        <v>0.79751461988304095</v>
      </c>
      <c r="E120" s="12">
        <f t="array" ref="E120">INDEX('Back data'!$A$354:$AW$354,,MAX(IF('Back data'!$A$354:$AW$354&lt;&gt;"",COLUMN('Back data'!$A$354:$AW$354)))-E$6)/E119</f>
        <v>0.83305322128851544</v>
      </c>
      <c r="F120" s="12">
        <f t="array" ref="F120">INDEX('Back data'!$A$354:$AW$354,,MAX(IF('Back data'!$A$354:$AW$354&lt;&gt;"",COLUMN('Back data'!$A$354:$AW$354)))-F$6)/F119</f>
        <v>0.78146101903007992</v>
      </c>
      <c r="G120" s="12">
        <f t="array" ref="G120">INDEX('Back data'!$A$354:$AW$354,,MAX(IF('Back data'!$A$354:$AW$354&lt;&gt;"",COLUMN('Back data'!$A$354:$AW$354)))-G$6)/G119</f>
        <v>0.7805314608288586</v>
      </c>
      <c r="H120" s="12">
        <f t="array" ref="H120">INDEX('Back data'!$A$354:$AW$354,,MAX(IF('Back data'!$A$354:$AW$354&lt;&gt;"",COLUMN('Back data'!$A$354:$AW$354)))-H$6)/H119</f>
        <v>0.77160305343511448</v>
      </c>
      <c r="I120" s="12">
        <f t="array" ref="I120">INDEX('Back data'!$A$354:$AW$354,,MAX(IF('Back data'!$A$354:$AW$354&lt;&gt;"",COLUMN('Back data'!$A$354:$AW$354)))-I$6)/I119</f>
        <v>0.76454293628808856</v>
      </c>
      <c r="J120" s="12">
        <f t="array" ref="J120">INDEX('Back data'!$A$354:$AW$354,,MAX(IF('Back data'!$A$354:$AW$354&lt;&gt;"",COLUMN('Back data'!$A$354:$AW$354)))-J$6)/J119</f>
        <v>0.79763279445727475</v>
      </c>
      <c r="K120" s="12">
        <f t="array" ref="K120">INDEX('Back data'!$A$354:$AW$354,,MAX(IF('Back data'!$A$354:$AW$354&lt;&gt;"",COLUMN('Back data'!$A$354:$AW$354)))-K$6)/K119</f>
        <v>0.77232456757136836</v>
      </c>
      <c r="L120" s="12">
        <f t="array" ref="L120">INDEX('Back data'!$A$354:$AW$354,,MAX(IF('Back data'!$A$354:$AW$354&lt;&gt;"",COLUMN('Back data'!$A$354:$AW$354)))-L$6)/L119</f>
        <v>0.8045509342977698</v>
      </c>
      <c r="M120" s="12">
        <f t="array" ref="M120">INDEX('Back data'!$A$354:$AW$354,,MAX(IF('Back data'!$A$354:$AW$354&lt;&gt;"",COLUMN('Back data'!$A$354:$AW$354)))-M$6)/M119</f>
        <v>0.75273136246786632</v>
      </c>
      <c r="N120" s="12">
        <f t="array" ref="N120">INDEX('Back data'!$A$354:$AW$354,,MAX(IF('Back data'!$A$354:$AW$354&lt;&gt;"",COLUMN('Back data'!$A$354:$AW$354)))-N$6)/N119</f>
        <v>0.80238855714484092</v>
      </c>
      <c r="O120" s="12">
        <f t="array" ref="O120">INDEX('Back data'!$A$354:$AW$354,,MAX(IF('Back data'!$A$354:$AW$354&lt;&gt;"",COLUMN('Back data'!$A$354:$AW$354)))-O$6)/O119</f>
        <v>0.78527062999112685</v>
      </c>
      <c r="P120" s="12">
        <f t="array" ref="P120">INDEX('Back data'!$A$354:$AW$354,,MAX(IF('Back data'!$A$354:$AW$354&lt;&gt;"",COLUMN('Back data'!$A$354:$AW$354)))-P$6)/P119</f>
        <v>0.78098870470881621</v>
      </c>
    </row>
    <row r="121" spans="1:18" x14ac:dyDescent="0.3">
      <c r="A121" s="37" t="s">
        <v>79</v>
      </c>
      <c r="B121" s="47" t="s">
        <v>31</v>
      </c>
      <c r="C121" s="11" t="s">
        <v>72</v>
      </c>
      <c r="D121" s="12">
        <f t="array" ref="D121">+INDEX('Back data'!$A$355:$AW$355,,MAX(IF('Back data'!$A$355:$AW$355&lt;&gt;"",COLUMN('Back data'!$A$355:$AW$355)))-D$6)/D119</f>
        <v>0.20248538011695907</v>
      </c>
      <c r="E121" s="12">
        <f t="array" ref="E121">+INDEX('Back data'!$A$355:$AW$355,,MAX(IF('Back data'!$A$355:$AW$355&lt;&gt;"",COLUMN('Back data'!$A$355:$AW$355)))-E$6)/E119</f>
        <v>0.16694677871148461</v>
      </c>
      <c r="F121" s="12">
        <f t="array" ref="F121">+INDEX('Back data'!$A$355:$AW$355,,MAX(IF('Back data'!$A$355:$AW$355&lt;&gt;"",COLUMN('Back data'!$A$355:$AW$355)))-F$6)/F119</f>
        <v>0.21853898096992022</v>
      </c>
      <c r="G121" s="12">
        <f t="array" ref="G121">+INDEX('Back data'!$A$355:$AW$355,,MAX(IF('Back data'!$A$355:$AW$355&lt;&gt;"",COLUMN('Back data'!$A$355:$AW$355)))-G$6)/G119</f>
        <v>0.2194685391711414</v>
      </c>
      <c r="H121" s="12">
        <f t="array" ref="H121">+INDEX('Back data'!$A$355:$AW$355,,MAX(IF('Back data'!$A$355:$AW$355&lt;&gt;"",COLUMN('Back data'!$A$355:$AW$355)))-H$6)/H119</f>
        <v>0.22839694656488552</v>
      </c>
      <c r="I121" s="12">
        <f t="array" ref="I121">+INDEX('Back data'!$A$355:$AW$355,,MAX(IF('Back data'!$A$355:$AW$355&lt;&gt;"",COLUMN('Back data'!$A$355:$AW$355)))-I$6)/I119</f>
        <v>0.23545706371191133</v>
      </c>
      <c r="J121" s="12">
        <f t="array" ref="J121">+INDEX('Back data'!$A$355:$AW$355,,MAX(IF('Back data'!$A$355:$AW$355&lt;&gt;"",COLUMN('Back data'!$A$355:$AW$355)))-J$6)/J119</f>
        <v>0.20236720554272516</v>
      </c>
      <c r="K121" s="12">
        <f t="array" ref="K121">+INDEX('Back data'!$A$355:$AW$355,,MAX(IF('Back data'!$A$355:$AW$355&lt;&gt;"",COLUMN('Back data'!$A$355:$AW$355)))-K$6)/K119</f>
        <v>0.22767543242863172</v>
      </c>
      <c r="L121" s="12">
        <f t="array" ref="L121">+INDEX('Back data'!$A$355:$AW$355,,MAX(IF('Back data'!$A$355:$AW$355&lt;&gt;"",COLUMN('Back data'!$A$355:$AW$355)))-L$6)/L119</f>
        <v>0.19544906570223028</v>
      </c>
      <c r="M121" s="12">
        <f t="array" ref="M121">+INDEX('Back data'!$A$355:$AW$355,,MAX(IF('Back data'!$A$355:$AW$355&lt;&gt;"",COLUMN('Back data'!$A$355:$AW$355)))-M$6)/M119</f>
        <v>0.24726863753213368</v>
      </c>
      <c r="N121" s="12">
        <f t="array" ref="N121">+INDEX('Back data'!$A$355:$AW$355,,MAX(IF('Back data'!$A$355:$AW$355&lt;&gt;"",COLUMN('Back data'!$A$355:$AW$355)))-N$6)/N119</f>
        <v>0.197611442855159</v>
      </c>
      <c r="O121" s="12">
        <f t="array" ref="O121">+INDEX('Back data'!$A$355:$AW$355,,MAX(IF('Back data'!$A$355:$AW$355&lt;&gt;"",COLUMN('Back data'!$A$355:$AW$355)))-O$6)/O119</f>
        <v>0.2147293700088731</v>
      </c>
      <c r="P121" s="12">
        <f t="array" ref="P121">+INDEX('Back data'!$A$355:$AW$355,,MAX(IF('Back data'!$A$355:$AW$355&lt;&gt;"",COLUMN('Back data'!$A$355:$AW$355)))-P$6)/P119</f>
        <v>0.21901129529118379</v>
      </c>
      <c r="R121" s="63"/>
    </row>
    <row r="122" spans="1:18" x14ac:dyDescent="0.3">
      <c r="B122" s="44"/>
    </row>
    <row r="123" spans="1:18" x14ac:dyDescent="0.3">
      <c r="B123" s="44"/>
    </row>
    <row r="124" spans="1:18" x14ac:dyDescent="0.3">
      <c r="B124" s="44"/>
      <c r="C124" s="9" t="s">
        <v>69</v>
      </c>
      <c r="D124" s="10">
        <f t="array" ref="D124">INDEX('Back data'!$A$360:$AW$360,,MAX(IF('Back data'!$A$360:$AW$360&lt;&gt;"",COLUMN('Back data'!$A$360:$AW$360)))-D$6)+INDEX('Back data'!$A$361:$AW$361,,MAX(IF('Back data'!$A$361:$AW$361&lt;&gt;"",COLUMN('Back data'!$A$361:$AW$361)))-D$6)</f>
        <v>65.91</v>
      </c>
      <c r="E124" s="10">
        <f t="array" ref="E124">INDEX('Back data'!$A$360:$AW$360,,MAX(IF('Back data'!$A$360:$AW$360&lt;&gt;"",COLUMN('Back data'!$A$360:$AW$360)))-E$6)+INDEX('Back data'!$A$361:$AW$361,,MAX(IF('Back data'!$A$361:$AW$361&lt;&gt;"",COLUMN('Back data'!$A$361:$AW$361)))-E$6)</f>
        <v>70.179999999999993</v>
      </c>
      <c r="F124" s="10">
        <f t="array" ref="F124">INDEX('Back data'!$A$360:$AW$360,,MAX(IF('Back data'!$A$360:$AW$360&lt;&gt;"",COLUMN('Back data'!$A$360:$AW$360)))-F$6)+INDEX('Back data'!$A$361:$AW$361,,MAX(IF('Back data'!$A$361:$AW$361&lt;&gt;"",COLUMN('Back data'!$A$361:$AW$361)))-F$6)</f>
        <v>72.11</v>
      </c>
      <c r="G124" s="10">
        <f t="array" ref="G124">INDEX('Back data'!$A$360:$AW$360,,MAX(IF('Back data'!$A$360:$AW$360&lt;&gt;"",COLUMN('Back data'!$A$360:$AW$360)))-G$6)+INDEX('Back data'!$A$361:$AW$361,,MAX(IF('Back data'!$A$361:$AW$361&lt;&gt;"",COLUMN('Back data'!$A$361:$AW$361)))-G$6)</f>
        <v>71.75</v>
      </c>
      <c r="H124" s="10">
        <f t="array" ref="H124">INDEX('Back data'!$A$360:$AW$360,,MAX(IF('Back data'!$A$360:$AW$360&lt;&gt;"",COLUMN('Back data'!$A$360:$AW$360)))-H$6)+INDEX('Back data'!$A$361:$AW$361,,MAX(IF('Back data'!$A$361:$AW$361&lt;&gt;"",COLUMN('Back data'!$A$361:$AW$361)))-H$6)</f>
        <v>69.67</v>
      </c>
      <c r="I124" s="10">
        <f t="array" ref="I124">INDEX('Back data'!$A$360:$AW$360,,MAX(IF('Back data'!$A$360:$AW$360&lt;&gt;"",COLUMN('Back data'!$A$360:$AW$360)))-I$6)+INDEX('Back data'!$A$361:$AW$361,,MAX(IF('Back data'!$A$361:$AW$361&lt;&gt;"",COLUMN('Back data'!$A$361:$AW$361)))-I$6)</f>
        <v>75.31</v>
      </c>
      <c r="J124" s="10">
        <f t="array" ref="J124">INDEX('Back data'!$A$360:$AW$360,,MAX(IF('Back data'!$A$360:$AW$360&lt;&gt;"",COLUMN('Back data'!$A$360:$AW$360)))-J$6)+INDEX('Back data'!$A$361:$AW$361,,MAX(IF('Back data'!$A$361:$AW$361&lt;&gt;"",COLUMN('Back data'!$A$361:$AW$361)))-J$6)</f>
        <v>74.38000000000001</v>
      </c>
      <c r="K124" s="10">
        <f t="array" ref="K124">INDEX('Back data'!$A$360:$AW$360,,MAX(IF('Back data'!$A$360:$AW$360&lt;&gt;"",COLUMN('Back data'!$A$360:$AW$360)))-K$6)+INDEX('Back data'!$A$361:$AW$361,,MAX(IF('Back data'!$A$361:$AW$361&lt;&gt;"",COLUMN('Back data'!$A$361:$AW$361)))-K$6)</f>
        <v>70.8</v>
      </c>
      <c r="L124" s="10">
        <f t="array" ref="L124">INDEX('Back data'!$A$360:$AW$360,,MAX(IF('Back data'!$A$360:$AW$360&lt;&gt;"",COLUMN('Back data'!$A$360:$AW$360)))-L$6)+INDEX('Back data'!$A$361:$AW$361,,MAX(IF('Back data'!$A$361:$AW$361&lt;&gt;"",COLUMN('Back data'!$A$361:$AW$361)))-L$6)</f>
        <v>72.210000000000008</v>
      </c>
      <c r="M124" s="10">
        <f t="array" ref="M124">INDEX('Back data'!$A$360:$AW$360,,MAX(IF('Back data'!$A$360:$AW$360&lt;&gt;"",COLUMN('Back data'!$A$360:$AW$360)))-M$6)+INDEX('Back data'!$A$361:$AW$361,,MAX(IF('Back data'!$A$361:$AW$361&lt;&gt;"",COLUMN('Back data'!$A$361:$AW$361)))-M$6)</f>
        <v>69.350000000000009</v>
      </c>
      <c r="N124" s="10">
        <f t="array" ref="N124">INDEX('Back data'!$A$360:$AW$360,,MAX(IF('Back data'!$A$360:$AW$360&lt;&gt;"",COLUMN('Back data'!$A$360:$AW$360)))-N$6)+INDEX('Back data'!$A$361:$AW$361,,MAX(IF('Back data'!$A$361:$AW$361&lt;&gt;"",COLUMN('Back data'!$A$361:$AW$361)))-N$6)</f>
        <v>72.97</v>
      </c>
      <c r="O124" s="10">
        <f t="array" ref="O124">INDEX('Back data'!$A$360:$AW$360,,MAX(IF('Back data'!$A$360:$AW$360&lt;&gt;"",COLUMN('Back data'!$A$360:$AW$360)))-O$6)+INDEX('Back data'!$A$361:$AW$361,,MAX(IF('Back data'!$A$361:$AW$361&lt;&gt;"",COLUMN('Back data'!$A$361:$AW$361)))-O$6)</f>
        <v>74.44</v>
      </c>
      <c r="P124" s="10">
        <f t="array" ref="P124">INDEX('Back data'!$A$360:$AW$360,,MAX(IF('Back data'!$A$360:$AW$360&lt;&gt;"",COLUMN('Back data'!$A$360:$AW$360)))-P$6)+INDEX('Back data'!$A$361:$AW$361,,MAX(IF('Back data'!$A$361:$AW$361&lt;&gt;"",COLUMN('Back data'!$A$361:$AW$361)))-P$6)</f>
        <v>76.47</v>
      </c>
    </row>
    <row r="125" spans="1:18" x14ac:dyDescent="0.3">
      <c r="A125" s="37" t="s">
        <v>79</v>
      </c>
      <c r="B125" s="47" t="s">
        <v>36</v>
      </c>
      <c r="C125" s="11" t="s">
        <v>71</v>
      </c>
      <c r="D125" s="12">
        <f t="array" ref="D125">INDEX('Back data'!$A$360:$AW$360,,MAX(IF('Back data'!$A$360:$AW$360&lt;&gt;"",COLUMN('Back data'!$A$360:$AW$360)))-D$6)/D124</f>
        <v>0.90350477924442418</v>
      </c>
      <c r="E125" s="12">
        <f t="array" ref="E125">INDEX('Back data'!$A$360:$AW$360,,MAX(IF('Back data'!$A$360:$AW$360&lt;&gt;"",COLUMN('Back data'!$A$360:$AW$360)))-E$6)/E124</f>
        <v>0.91863778854374478</v>
      </c>
      <c r="F125" s="12">
        <f t="array" ref="F125">INDEX('Back data'!$A$360:$AW$360,,MAX(IF('Back data'!$A$360:$AW$360&lt;&gt;"",COLUMN('Back data'!$A$360:$AW$360)))-F$6)/F124</f>
        <v>0.93496047704895302</v>
      </c>
      <c r="G125" s="12">
        <f t="array" ref="G125">INDEX('Back data'!$A$360:$AW$360,,MAX(IF('Back data'!$A$360:$AW$360&lt;&gt;"",COLUMN('Back data'!$A$360:$AW$360)))-G$6)/G124</f>
        <v>0.92989547038327525</v>
      </c>
      <c r="H125" s="12">
        <f t="array" ref="H125">INDEX('Back data'!$A$360:$AW$360,,MAX(IF('Back data'!$A$360:$AW$360&lt;&gt;"",COLUMN('Back data'!$A$360:$AW$360)))-H$6)/H124</f>
        <v>0.91789866513563945</v>
      </c>
      <c r="I125" s="12">
        <f t="array" ref="I125">INDEX('Back data'!$A$360:$AW$360,,MAX(IF('Back data'!$A$360:$AW$360&lt;&gt;"",COLUMN('Back data'!$A$360:$AW$360)))-I$6)/I124</f>
        <v>0.91939981410171279</v>
      </c>
      <c r="J125" s="12">
        <f t="array" ref="J125">INDEX('Back data'!$A$360:$AW$360,,MAX(IF('Back data'!$A$360:$AW$360&lt;&gt;"",COLUMN('Back data'!$A$360:$AW$360)))-J$6)/J124</f>
        <v>0.89714977144393648</v>
      </c>
      <c r="K125" s="12">
        <f t="array" ref="K125">INDEX('Back data'!$A$360:$AW$360,,MAX(IF('Back data'!$A$360:$AW$360&lt;&gt;"",COLUMN('Back data'!$A$360:$AW$360)))-K$6)/K124</f>
        <v>0.9286723163841808</v>
      </c>
      <c r="L125" s="12">
        <f t="array" ref="L125">INDEX('Back data'!$A$360:$AW$360,,MAX(IF('Back data'!$A$360:$AW$360&lt;&gt;"",COLUMN('Back data'!$A$360:$AW$360)))-L$6)/L124</f>
        <v>0.92134053455200104</v>
      </c>
      <c r="M125" s="12">
        <f t="array" ref="M125">INDEX('Back data'!$A$360:$AW$360,,MAX(IF('Back data'!$A$360:$AW$360&lt;&gt;"",COLUMN('Back data'!$A$360:$AW$360)))-M$6)/M124</f>
        <v>0.90209084354722413</v>
      </c>
      <c r="N125" s="12">
        <f t="array" ref="N125">INDEX('Back data'!$A$360:$AW$360,,MAX(IF('Back data'!$A$360:$AW$360&lt;&gt;"",COLUMN('Back data'!$A$360:$AW$360)))-N$6)/N124</f>
        <v>0.89173632999862951</v>
      </c>
      <c r="O125" s="12">
        <f t="array" ref="O125">INDEX('Back data'!$A$360:$AW$360,,MAX(IF('Back data'!$A$360:$AW$360&lt;&gt;"",COLUMN('Back data'!$A$360:$AW$360)))-O$6)/O124</f>
        <v>0.92450295540032235</v>
      </c>
      <c r="P125" s="12">
        <f t="array" ref="P125">INDEX('Back data'!$A$360:$AW$360,,MAX(IF('Back data'!$A$360:$AW$360&lt;&gt;"",COLUMN('Back data'!$A$360:$AW$360)))-P$6)/P124</f>
        <v>0.90231463318948613</v>
      </c>
    </row>
    <row r="126" spans="1:18" x14ac:dyDescent="0.3">
      <c r="A126" s="37" t="s">
        <v>79</v>
      </c>
      <c r="B126" s="47" t="s">
        <v>36</v>
      </c>
      <c r="C126" s="11" t="s">
        <v>72</v>
      </c>
      <c r="D126" s="12">
        <f t="array" ref="D126">+INDEX('Back data'!$A$361:$AW$361,,MAX(IF('Back data'!$A$361:$AW$361&lt;&gt;"",COLUMN('Back data'!$A$361:$AW$361)))-D$6)/D124</f>
        <v>9.6495220755575789E-2</v>
      </c>
      <c r="E126" s="12">
        <f t="array" ref="E126">+INDEX('Back data'!$A$361:$AW$361,,MAX(IF('Back data'!$A$361:$AW$361&lt;&gt;"",COLUMN('Back data'!$A$361:$AW$361)))-E$6)/E124</f>
        <v>8.1362211456255357E-2</v>
      </c>
      <c r="F126" s="12">
        <f t="array" ref="F126">+INDEX('Back data'!$A$361:$AW$361,,MAX(IF('Back data'!$A$361:$AW$361&lt;&gt;"",COLUMN('Back data'!$A$361:$AW$361)))-F$6)/F124</f>
        <v>6.5039522951047021E-2</v>
      </c>
      <c r="G126" s="12">
        <f t="array" ref="G126">+INDEX('Back data'!$A$361:$AW$361,,MAX(IF('Back data'!$A$361:$AW$361&lt;&gt;"",COLUMN('Back data'!$A$361:$AW$361)))-G$6)/G124</f>
        <v>7.0104529616724739E-2</v>
      </c>
      <c r="H126" s="12">
        <f t="array" ref="H126">+INDEX('Back data'!$A$361:$AW$361,,MAX(IF('Back data'!$A$361:$AW$361&lt;&gt;"",COLUMN('Back data'!$A$361:$AW$361)))-H$6)/H124</f>
        <v>8.2101334864360553E-2</v>
      </c>
      <c r="I126" s="12">
        <f t="array" ref="I126">+INDEX('Back data'!$A$361:$AW$361,,MAX(IF('Back data'!$A$361:$AW$361&lt;&gt;"",COLUMN('Back data'!$A$361:$AW$361)))-I$6)/I124</f>
        <v>8.0600185898287074E-2</v>
      </c>
      <c r="J126" s="12">
        <f t="array" ref="J126">+INDEX('Back data'!$A$361:$AW$361,,MAX(IF('Back data'!$A$361:$AW$361&lt;&gt;"",COLUMN('Back data'!$A$361:$AW$361)))-J$6)/J124</f>
        <v>0.10285022855606345</v>
      </c>
      <c r="K126" s="12">
        <f t="array" ref="K126">+INDEX('Back data'!$A$361:$AW$361,,MAX(IF('Back data'!$A$361:$AW$361&lt;&gt;"",COLUMN('Back data'!$A$361:$AW$361)))-K$6)/K124</f>
        <v>7.1327683615819204E-2</v>
      </c>
      <c r="L126" s="12">
        <f t="array" ref="L126">+INDEX('Back data'!$A$361:$AW$361,,MAX(IF('Back data'!$A$361:$AW$361&lt;&gt;"",COLUMN('Back data'!$A$361:$AW$361)))-L$6)/L124</f>
        <v>7.8659465447998886E-2</v>
      </c>
      <c r="M126" s="12">
        <f t="array" ref="M126">+INDEX('Back data'!$A$361:$AW$361,,MAX(IF('Back data'!$A$361:$AW$361&lt;&gt;"",COLUMN('Back data'!$A$361:$AW$361)))-M$6)/M124</f>
        <v>9.7909156452775759E-2</v>
      </c>
      <c r="N126" s="12">
        <f t="array" ref="N126">+INDEX('Back data'!$A$361:$AW$361,,MAX(IF('Back data'!$A$361:$AW$361&lt;&gt;"",COLUMN('Back data'!$A$361:$AW$361)))-N$6)/N124</f>
        <v>0.10826367000137044</v>
      </c>
      <c r="O126" s="12">
        <f t="array" ref="O126">+INDEX('Back data'!$A$361:$AW$361,,MAX(IF('Back data'!$A$361:$AW$361&lt;&gt;"",COLUMN('Back data'!$A$361:$AW$361)))-O$6)/O124</f>
        <v>7.5497044599677599E-2</v>
      </c>
      <c r="P126" s="12">
        <f t="array" ref="P126">+INDEX('Back data'!$A$361:$AW$361,,MAX(IF('Back data'!$A$361:$AW$361&lt;&gt;"",COLUMN('Back data'!$A$361:$AW$361)))-P$6)/P124</f>
        <v>9.7685366810513929E-2</v>
      </c>
      <c r="R126" s="63"/>
    </row>
    <row r="127" spans="1:18" x14ac:dyDescent="0.3">
      <c r="B127" s="44"/>
    </row>
    <row r="128" spans="1:18" x14ac:dyDescent="0.3">
      <c r="B128" s="44"/>
    </row>
    <row r="129" spans="1:18" x14ac:dyDescent="0.3">
      <c r="B129" s="44"/>
      <c r="C129" s="9" t="s">
        <v>69</v>
      </c>
      <c r="D129" s="10">
        <f t="array" ref="D129">INDEX('Back data'!$A$366:$AW$366,,MAX(IF('Back data'!$A$366:$AW$366&lt;&gt;"",COLUMN('Back data'!$A$366:$AW$366)))-D$6)+INDEX('Back data'!$A$367:$AW$367,,MAX(IF('Back data'!$A$367:$AW$367&lt;&gt;"",COLUMN('Back data'!$A$367:$AW$367)))-D$6)</f>
        <v>74.589999999999989</v>
      </c>
      <c r="E129" s="10">
        <f t="array" ref="E129">INDEX('Back data'!$A$366:$AW$366,,MAX(IF('Back data'!$A$366:$AW$366&lt;&gt;"",COLUMN('Back data'!$A$366:$AW$366)))-E$6)+INDEX('Back data'!$A$367:$AW$367,,MAX(IF('Back data'!$A$367:$AW$367&lt;&gt;"",COLUMN('Back data'!$A$367:$AW$367)))-E$6)</f>
        <v>71.360000000000014</v>
      </c>
      <c r="F129" s="10">
        <f t="array" ref="F129">INDEX('Back data'!$A$366:$AW$366,,MAX(IF('Back data'!$A$366:$AW$366&lt;&gt;"",COLUMN('Back data'!$A$366:$AW$366)))-F$6)+INDEX('Back data'!$A$367:$AW$367,,MAX(IF('Back data'!$A$367:$AW$367&lt;&gt;"",COLUMN('Back data'!$A$367:$AW$367)))-F$6)</f>
        <v>69.600000000000009</v>
      </c>
      <c r="G129" s="10">
        <f t="array" ref="G129">INDEX('Back data'!$A$366:$AW$366,,MAX(IF('Back data'!$A$366:$AW$366&lt;&gt;"",COLUMN('Back data'!$A$366:$AW$366)))-G$6)+INDEX('Back data'!$A$367:$AW$367,,MAX(IF('Back data'!$A$367:$AW$367&lt;&gt;"",COLUMN('Back data'!$A$367:$AW$367)))-G$6)</f>
        <v>58.36</v>
      </c>
      <c r="H129" s="10">
        <f t="array" ref="H129">INDEX('Back data'!$A$366:$AW$366,,MAX(IF('Back data'!$A$366:$AW$366&lt;&gt;"",COLUMN('Back data'!$A$366:$AW$366)))-H$6)+INDEX('Back data'!$A$367:$AW$367,,MAX(IF('Back data'!$A$367:$AW$367&lt;&gt;"",COLUMN('Back data'!$A$367:$AW$367)))-H$6)</f>
        <v>69.410000000000011</v>
      </c>
      <c r="I129" s="10">
        <f t="array" ref="I129">INDEX('Back data'!$A$366:$AW$366,,MAX(IF('Back data'!$A$366:$AW$366&lt;&gt;"",COLUMN('Back data'!$A$366:$AW$366)))-I$6)+INDEX('Back data'!$A$367:$AW$367,,MAX(IF('Back data'!$A$367:$AW$367&lt;&gt;"",COLUMN('Back data'!$A$367:$AW$367)))-I$6)</f>
        <v>64.89</v>
      </c>
      <c r="J129" s="10">
        <f t="array" ref="J129">INDEX('Back data'!$A$366:$AW$366,,MAX(IF('Back data'!$A$366:$AW$366&lt;&gt;"",COLUMN('Back data'!$A$366:$AW$366)))-J$6)+INDEX('Back data'!$A$367:$AW$367,,MAX(IF('Back data'!$A$367:$AW$367&lt;&gt;"",COLUMN('Back data'!$A$367:$AW$367)))-J$6)</f>
        <v>82.12</v>
      </c>
      <c r="K129" s="10">
        <f t="array" ref="K129">INDEX('Back data'!$A$366:$AW$366,,MAX(IF('Back data'!$A$366:$AW$366&lt;&gt;"",COLUMN('Back data'!$A$366:$AW$366)))-K$6)+INDEX('Back data'!$A$367:$AW$367,,MAX(IF('Back data'!$A$367:$AW$367&lt;&gt;"",COLUMN('Back data'!$A$367:$AW$367)))-K$6)</f>
        <v>74.91</v>
      </c>
      <c r="L129" s="10">
        <f t="array" ref="L129">INDEX('Back data'!$A$366:$AW$366,,MAX(IF('Back data'!$A$366:$AW$366&lt;&gt;"",COLUMN('Back data'!$A$366:$AW$366)))-L$6)+INDEX('Back data'!$A$367:$AW$367,,MAX(IF('Back data'!$A$367:$AW$367&lt;&gt;"",COLUMN('Back data'!$A$367:$AW$367)))-L$6)</f>
        <v>71.679999999999993</v>
      </c>
      <c r="M129" s="10">
        <f t="array" ref="M129">INDEX('Back data'!$A$366:$AW$366,,MAX(IF('Back data'!$A$366:$AW$366&lt;&gt;"",COLUMN('Back data'!$A$366:$AW$366)))-M$6)+INDEX('Back data'!$A$367:$AW$367,,MAX(IF('Back data'!$A$367:$AW$367&lt;&gt;"",COLUMN('Back data'!$A$367:$AW$367)))-M$6)</f>
        <v>72.899999999999991</v>
      </c>
      <c r="N129" s="10">
        <f t="array" ref="N129">INDEX('Back data'!$A$366:$AW$366,,MAX(IF('Back data'!$A$366:$AW$366&lt;&gt;"",COLUMN('Back data'!$A$366:$AW$366)))-N$6)+INDEX('Back data'!$A$367:$AW$367,,MAX(IF('Back data'!$A$367:$AW$367&lt;&gt;"",COLUMN('Back data'!$A$367:$AW$367)))-N$6)</f>
        <v>73.28</v>
      </c>
      <c r="O129" s="10">
        <f t="array" ref="O129">INDEX('Back data'!$A$366:$AW$366,,MAX(IF('Back data'!$A$366:$AW$366&lt;&gt;"",COLUMN('Back data'!$A$366:$AW$366)))-O$6)+INDEX('Back data'!$A$367:$AW$367,,MAX(IF('Back data'!$A$367:$AW$367&lt;&gt;"",COLUMN('Back data'!$A$367:$AW$367)))-O$6)</f>
        <v>68.429999999999993</v>
      </c>
      <c r="P129" s="10">
        <f t="array" ref="P129">INDEX('Back data'!$A$366:$AW$366,,MAX(IF('Back data'!$A$366:$AW$366&lt;&gt;"",COLUMN('Back data'!$A$366:$AW$366)))-P$6)+INDEX('Back data'!$A$367:$AW$367,,MAX(IF('Back data'!$A$367:$AW$367&lt;&gt;"",COLUMN('Back data'!$A$367:$AW$367)))-P$6)</f>
        <v>79.56</v>
      </c>
    </row>
    <row r="130" spans="1:18" x14ac:dyDescent="0.3">
      <c r="A130" s="37" t="s">
        <v>79</v>
      </c>
      <c r="B130" s="47" t="s">
        <v>41</v>
      </c>
      <c r="C130" s="11" t="s">
        <v>71</v>
      </c>
      <c r="D130" s="12">
        <f t="array" ref="D130">INDEX('Back data'!$A$366:$AW$366,,MAX(IF('Back data'!$A$366:$AW$366&lt;&gt;"",COLUMN('Back data'!$A$366:$AW$366)))-D$6)/D129</f>
        <v>0.93605040890199764</v>
      </c>
      <c r="E130" s="12">
        <f t="array" ref="E130">INDEX('Back data'!$A$366:$AW$366,,MAX(IF('Back data'!$A$366:$AW$366&lt;&gt;"",COLUMN('Back data'!$A$366:$AW$366)))-E$6)/E129</f>
        <v>0.91690022421524653</v>
      </c>
      <c r="F130" s="12">
        <f t="array" ref="F130">INDEX('Back data'!$A$366:$AW$366,,MAX(IF('Back data'!$A$366:$AW$366&lt;&gt;"",COLUMN('Back data'!$A$366:$AW$366)))-F$6)/F129</f>
        <v>0.94525862068965516</v>
      </c>
      <c r="G130" s="12">
        <f t="array" ref="G130">INDEX('Back data'!$A$366:$AW$366,,MAX(IF('Back data'!$A$366:$AW$366&lt;&gt;"",COLUMN('Back data'!$A$366:$AW$366)))-G$6)/G129</f>
        <v>0.95956134338588073</v>
      </c>
      <c r="H130" s="12">
        <f t="array" ref="H130">INDEX('Back data'!$A$366:$AW$366,,MAX(IF('Back data'!$A$366:$AW$366&lt;&gt;"",COLUMN('Back data'!$A$366:$AW$366)))-H$6)/H129</f>
        <v>0.9226336262786341</v>
      </c>
      <c r="I130" s="12">
        <f t="array" ref="I130">INDEX('Back data'!$A$366:$AW$366,,MAX(IF('Back data'!$A$366:$AW$366&lt;&gt;"",COLUMN('Back data'!$A$366:$AW$366)))-I$6)/I129</f>
        <v>0.96178147634458311</v>
      </c>
      <c r="J130" s="12">
        <f t="array" ref="J130">INDEX('Back data'!$A$366:$AW$366,,MAX(IF('Back data'!$A$366:$AW$366&lt;&gt;"",COLUMN('Back data'!$A$366:$AW$366)))-J$6)/J129</f>
        <v>0.93217243058938126</v>
      </c>
      <c r="K130" s="12">
        <f t="array" ref="K130">INDEX('Back data'!$A$366:$AW$366,,MAX(IF('Back data'!$A$366:$AW$366&lt;&gt;"",COLUMN('Back data'!$A$366:$AW$366)))-K$6)/K129</f>
        <v>0.94740355092778006</v>
      </c>
      <c r="L130" s="12">
        <f t="array" ref="L130">INDEX('Back data'!$A$366:$AW$366,,MAX(IF('Back data'!$A$366:$AW$366&lt;&gt;"",COLUMN('Back data'!$A$366:$AW$366)))-L$6)/L129</f>
        <v>0.92034040178571441</v>
      </c>
      <c r="M130" s="12">
        <f t="array" ref="M130">INDEX('Back data'!$A$366:$AW$366,,MAX(IF('Back data'!$A$366:$AW$366&lt;&gt;"",COLUMN('Back data'!$A$366:$AW$366)))-M$6)/M129</f>
        <v>0.89149519890260631</v>
      </c>
      <c r="N130" s="12">
        <f t="array" ref="N130">INDEX('Back data'!$A$366:$AW$366,,MAX(IF('Back data'!$A$366:$AW$366&lt;&gt;"",COLUMN('Back data'!$A$366:$AW$366)))-N$6)/N129</f>
        <v>0.94964519650655022</v>
      </c>
      <c r="O130" s="12">
        <f t="array" ref="O130">INDEX('Back data'!$A$366:$AW$366,,MAX(IF('Back data'!$A$366:$AW$366&lt;&gt;"",COLUMN('Back data'!$A$366:$AW$366)))-O$6)/O129</f>
        <v>0.9041356130352185</v>
      </c>
      <c r="P130" s="12">
        <f t="array" ref="P130">INDEX('Back data'!$A$366:$AW$366,,MAX(IF('Back data'!$A$366:$AW$366&lt;&gt;"",COLUMN('Back data'!$A$366:$AW$366)))-P$6)/P129</f>
        <v>0.9095022624434389</v>
      </c>
    </row>
    <row r="131" spans="1:18" x14ac:dyDescent="0.3">
      <c r="A131" s="37" t="s">
        <v>79</v>
      </c>
      <c r="B131" s="47" t="s">
        <v>41</v>
      </c>
      <c r="C131" s="11" t="s">
        <v>72</v>
      </c>
      <c r="D131" s="12">
        <f t="array" ref="D131">+INDEX('Back data'!$A$367:$AW$367,,MAX(IF('Back data'!$A$367:$AW$367&lt;&gt;"",COLUMN('Back data'!$A$367:$AW$367)))-D$6)/D129</f>
        <v>6.3949591098002412E-2</v>
      </c>
      <c r="E131" s="12">
        <f t="array" ref="E131">+INDEX('Back data'!$A$367:$AW$367,,MAX(IF('Back data'!$A$367:$AW$367&lt;&gt;"",COLUMN('Back data'!$A$367:$AW$367)))-E$6)/E129</f>
        <v>8.3099775784753346E-2</v>
      </c>
      <c r="F131" s="12">
        <f t="array" ref="F131">+INDEX('Back data'!$A$367:$AW$367,,MAX(IF('Back data'!$A$367:$AW$367&lt;&gt;"",COLUMN('Back data'!$A$367:$AW$367)))-F$6)/F129</f>
        <v>5.4741379310344819E-2</v>
      </c>
      <c r="G131" s="12">
        <f t="array" ref="G131">+INDEX('Back data'!$A$367:$AW$367,,MAX(IF('Back data'!$A$367:$AW$367&lt;&gt;"",COLUMN('Back data'!$A$367:$AW$367)))-G$6)/G129</f>
        <v>4.0438656614119259E-2</v>
      </c>
      <c r="H131" s="12">
        <f t="array" ref="H131">+INDEX('Back data'!$A$367:$AW$367,,MAX(IF('Back data'!$A$367:$AW$367&lt;&gt;"",COLUMN('Back data'!$A$367:$AW$367)))-H$6)/H129</f>
        <v>7.7366373721365789E-2</v>
      </c>
      <c r="I131" s="12">
        <f t="array" ref="I131">+INDEX('Back data'!$A$367:$AW$367,,MAX(IF('Back data'!$A$367:$AW$367&lt;&gt;"",COLUMN('Back data'!$A$367:$AW$367)))-I$6)/I129</f>
        <v>3.8218523655416857E-2</v>
      </c>
      <c r="J131" s="12">
        <f t="array" ref="J131">+INDEX('Back data'!$A$367:$AW$367,,MAX(IF('Back data'!$A$367:$AW$367&lt;&gt;"",COLUMN('Back data'!$A$367:$AW$367)))-J$6)/J129</f>
        <v>6.7827569410618613E-2</v>
      </c>
      <c r="K131" s="12">
        <f t="array" ref="K131">+INDEX('Back data'!$A$367:$AW$367,,MAX(IF('Back data'!$A$367:$AW$367&lt;&gt;"",COLUMN('Back data'!$A$367:$AW$367)))-K$6)/K129</f>
        <v>5.2596449072219997E-2</v>
      </c>
      <c r="L131" s="12">
        <f t="array" ref="L131">+INDEX('Back data'!$A$367:$AW$367,,MAX(IF('Back data'!$A$367:$AW$367&lt;&gt;"",COLUMN('Back data'!$A$367:$AW$367)))-L$6)/L129</f>
        <v>7.9659598214285726E-2</v>
      </c>
      <c r="M131" s="12">
        <f t="array" ref="M131">+INDEX('Back data'!$A$367:$AW$367,,MAX(IF('Back data'!$A$367:$AW$367&lt;&gt;"",COLUMN('Back data'!$A$367:$AW$367)))-M$6)/M129</f>
        <v>0.1085048010973937</v>
      </c>
      <c r="N131" s="12">
        <f t="array" ref="N131">+INDEX('Back data'!$A$367:$AW$367,,MAX(IF('Back data'!$A$367:$AW$367&lt;&gt;"",COLUMN('Back data'!$A$367:$AW$367)))-N$6)/N129</f>
        <v>5.0354803493449778E-2</v>
      </c>
      <c r="O131" s="12">
        <f t="array" ref="O131">+INDEX('Back data'!$A$367:$AW$367,,MAX(IF('Back data'!$A$367:$AW$367&lt;&gt;"",COLUMN('Back data'!$A$367:$AW$367)))-O$6)/O129</f>
        <v>9.5864386964781528E-2</v>
      </c>
      <c r="P131" s="12">
        <f t="array" ref="P131">+INDEX('Back data'!$A$367:$AW$367,,MAX(IF('Back data'!$A$367:$AW$367&lt;&gt;"",COLUMN('Back data'!$A$367:$AW$367)))-P$6)/P129</f>
        <v>9.0497737556561084E-2</v>
      </c>
      <c r="R131" s="63"/>
    </row>
    <row r="132" spans="1:18" x14ac:dyDescent="0.3">
      <c r="A132" s="33"/>
      <c r="B132" s="30"/>
      <c r="C132" s="34"/>
      <c r="D132" s="35"/>
      <c r="E132" s="35"/>
      <c r="F132" s="35"/>
      <c r="G132" s="35"/>
      <c r="H132" s="35"/>
      <c r="I132" s="35"/>
      <c r="J132" s="35"/>
      <c r="K132" s="35"/>
      <c r="L132" s="35"/>
      <c r="M132" s="35"/>
      <c r="N132" s="35"/>
      <c r="O132" s="35"/>
      <c r="P132" s="35"/>
    </row>
    <row r="133" spans="1:18" x14ac:dyDescent="0.3">
      <c r="A133" s="33"/>
      <c r="B133" s="30"/>
      <c r="C133" s="34"/>
      <c r="D133" s="35"/>
      <c r="E133" s="35"/>
      <c r="F133" s="35"/>
      <c r="G133" s="35"/>
      <c r="H133" s="35"/>
      <c r="I133" s="35"/>
      <c r="J133" s="35"/>
      <c r="K133" s="35"/>
      <c r="L133" s="35"/>
      <c r="M133" s="35"/>
      <c r="N133" s="35"/>
      <c r="O133" s="35"/>
      <c r="P133" s="35"/>
    </row>
    <row r="134" spans="1:18" x14ac:dyDescent="0.3">
      <c r="A134" s="33"/>
      <c r="B134" s="30"/>
      <c r="C134" s="34"/>
      <c r="D134" s="35"/>
      <c r="E134" s="35"/>
      <c r="F134" s="35"/>
      <c r="G134" s="35"/>
      <c r="H134" s="35"/>
      <c r="I134" s="35"/>
      <c r="J134" s="35"/>
      <c r="K134" s="35"/>
      <c r="L134" s="35"/>
      <c r="M134" s="35"/>
      <c r="N134" s="35"/>
      <c r="O134" s="35"/>
      <c r="P134" s="35"/>
    </row>
    <row r="135" spans="1:18" x14ac:dyDescent="0.3">
      <c r="A135" s="33"/>
      <c r="B135" s="30"/>
      <c r="C135" s="34"/>
      <c r="D135" s="35"/>
      <c r="E135" s="35"/>
      <c r="F135" s="35"/>
      <c r="G135" s="35"/>
      <c r="H135" s="35"/>
      <c r="I135" s="35"/>
      <c r="J135" s="35"/>
      <c r="K135" s="35"/>
      <c r="L135" s="35"/>
      <c r="M135" s="35"/>
      <c r="N135" s="35"/>
      <c r="O135" s="35"/>
      <c r="P135" s="35"/>
    </row>
    <row r="136" spans="1:18" x14ac:dyDescent="0.3">
      <c r="A136" s="7"/>
      <c r="B136" s="8"/>
      <c r="C136" s="9" t="s">
        <v>69</v>
      </c>
      <c r="D136" s="10">
        <f t="array" ref="D136">INDEX('Back data'!$A$123:$AW$123,,MAX(IF('Back data'!$A$123:$AW$123&lt;&gt;"",COLUMN('Back data'!$A$123:$AW$123)))-D$6)+INDEX('Back data'!$A$124:$AW$124,,MAX(IF('Back data'!$A$124:$AW$124&lt;&gt;"",COLUMN('Back data'!$A$124:$AW$124)))-D$6)</f>
        <v>71</v>
      </c>
      <c r="E136" s="10">
        <f t="array" ref="E136">INDEX('Back data'!$A$123:$AW$123,,MAX(IF('Back data'!$A$123:$AW$123&lt;&gt;"",COLUMN('Back data'!$A$123:$AW$123)))-E$6)+INDEX('Back data'!$A$124:$AW$124,,MAX(IF('Back data'!$A$124:$AW$124&lt;&gt;"",COLUMN('Back data'!$A$124:$AW$124)))-E$6)</f>
        <v>70.899999999999991</v>
      </c>
      <c r="F136" s="10">
        <f t="array" ref="F136">INDEX('Back data'!$A$123:$AW$123,,MAX(IF('Back data'!$A$123:$AW$123&lt;&gt;"",COLUMN('Back data'!$A$123:$AW$123)))-F$6)+INDEX('Back data'!$A$124:$AW$124,,MAX(IF('Back data'!$A$124:$AW$124&lt;&gt;"",COLUMN('Back data'!$A$124:$AW$124)))-F$6)</f>
        <v>72.89</v>
      </c>
      <c r="G136" s="10">
        <f t="array" ref="G136">INDEX('Back data'!$A$123:$AW$123,,MAX(IF('Back data'!$A$123:$AW$123&lt;&gt;"",COLUMN('Back data'!$A$123:$AW$123)))-G$6)+INDEX('Back data'!$A$124:$AW$124,,MAX(IF('Back data'!$A$124:$AW$124&lt;&gt;"",COLUMN('Back data'!$A$124:$AW$124)))-G$6)</f>
        <v>72.55</v>
      </c>
      <c r="H136" s="10">
        <f t="array" ref="H136">INDEX('Back data'!$A$123:$AW$123,,MAX(IF('Back data'!$A$123:$AW$123&lt;&gt;"",COLUMN('Back data'!$A$123:$AW$123)))-H$6)+INDEX('Back data'!$A$124:$AW$124,,MAX(IF('Back data'!$A$124:$AW$124&lt;&gt;"",COLUMN('Back data'!$A$124:$AW$124)))-H$6)</f>
        <v>72.89</v>
      </c>
      <c r="I136" s="10">
        <f t="array" ref="I136">INDEX('Back data'!$A$123:$AW$123,,MAX(IF('Back data'!$A$123:$AW$123&lt;&gt;"",COLUMN('Back data'!$A$123:$AW$123)))-I$6)+INDEX('Back data'!$A$124:$AW$124,,MAX(IF('Back data'!$A$124:$AW$124&lt;&gt;"",COLUMN('Back data'!$A$124:$AW$124)))-I$6)</f>
        <v>77.27</v>
      </c>
      <c r="J136" s="10">
        <f t="array" ref="J136">INDEX('Back data'!$A$123:$AW$123,,MAX(IF('Back data'!$A$123:$AW$123&lt;&gt;"",COLUMN('Back data'!$A$123:$AW$123)))-J$6)+INDEX('Back data'!$A$124:$AW$124,,MAX(IF('Back data'!$A$124:$AW$124&lt;&gt;"",COLUMN('Back data'!$A$124:$AW$124)))-J$6)</f>
        <v>70.849999999999994</v>
      </c>
      <c r="K136" s="10">
        <f t="array" ref="K136">INDEX('Back data'!$A$123:$AW$123,,MAX(IF('Back data'!$A$123:$AW$123&lt;&gt;"",COLUMN('Back data'!$A$123:$AW$123)))-K$6)+INDEX('Back data'!$A$124:$AW$124,,MAX(IF('Back data'!$A$124:$AW$124&lt;&gt;"",COLUMN('Back data'!$A$124:$AW$124)))-K$6)</f>
        <v>72.570000000000007</v>
      </c>
      <c r="L136" s="10">
        <f t="array" ref="L136">INDEX('Back data'!$A$123:$AW$123,,MAX(IF('Back data'!$A$123:$AW$123&lt;&gt;"",COLUMN('Back data'!$A$123:$AW$123)))-L$6)+INDEX('Back data'!$A$124:$AW$124,,MAX(IF('Back data'!$A$124:$AW$124&lt;&gt;"",COLUMN('Back data'!$A$124:$AW$124)))-L$6)</f>
        <v>66.12</v>
      </c>
      <c r="M136" s="10">
        <f t="array" ref="M136">INDEX('Back data'!$A$123:$AW$123,,MAX(IF('Back data'!$A$123:$AW$123&lt;&gt;"",COLUMN('Back data'!$A$123:$AW$123)))-M$6)+INDEX('Back data'!$A$124:$AW$124,,MAX(IF('Back data'!$A$124:$AW$124&lt;&gt;"",COLUMN('Back data'!$A$124:$AW$124)))-M$6)</f>
        <v>70.709999999999994</v>
      </c>
      <c r="N136" s="10">
        <f t="array" ref="N136">INDEX('Back data'!$A$123:$AW$123,,MAX(IF('Back data'!$A$123:$AW$123&lt;&gt;"",COLUMN('Back data'!$A$123:$AW$123)))-N$6)+INDEX('Back data'!$A$124:$AW$124,,MAX(IF('Back data'!$A$124:$AW$124&lt;&gt;"",COLUMN('Back data'!$A$124:$AW$124)))-N$6)</f>
        <v>71.149999999999991</v>
      </c>
      <c r="O136" s="10">
        <f t="array" ref="O136">INDEX('Back data'!$A$123:$AW$123,,MAX(IF('Back data'!$A$123:$AW$123&lt;&gt;"",COLUMN('Back data'!$A$123:$AW$123)))-O$6)+INDEX('Back data'!$A$124:$AW$124,,MAX(IF('Back data'!$A$124:$AW$124&lt;&gt;"",COLUMN('Back data'!$A$124:$AW$124)))-O$6)</f>
        <v>74.23</v>
      </c>
      <c r="P136" s="10">
        <f t="array" ref="P136">INDEX('Back data'!$A$123:$AW$123,,MAX(IF('Back data'!$A$123:$AW$123&lt;&gt;"",COLUMN('Back data'!$A$123:$AW$123)))-P$6)+INDEX('Back data'!$A$124:$AW$124,,MAX(IF('Back data'!$A$124:$AW$124&lt;&gt;"",COLUMN('Back data'!$A$124:$AW$124)))-P$6)</f>
        <v>74.959999999999994</v>
      </c>
    </row>
    <row r="137" spans="1:18" x14ac:dyDescent="0.3">
      <c r="A137" s="41" t="s">
        <v>80</v>
      </c>
      <c r="B137" s="42" t="s">
        <v>76</v>
      </c>
      <c r="C137" s="11" t="s">
        <v>71</v>
      </c>
      <c r="D137" s="12">
        <f t="array" ref="D137">INDEX('Back data'!$A$123:$AW$123,,MAX(IF('Back data'!$A$123:$AW$123&lt;&gt;"",COLUMN('Back data'!$A$123:$AW$123)))-D$6)/D136</f>
        <v>0.93549295774647889</v>
      </c>
      <c r="E137" s="12">
        <f t="array" ref="E137">INDEX('Back data'!$A$123:$AW$123,,MAX(IF('Back data'!$A$123:$AW$123&lt;&gt;"",COLUMN('Back data'!$A$123:$AW$123)))-E$6)/E136</f>
        <v>0.96445698166431604</v>
      </c>
      <c r="F137" s="12">
        <f t="array" ref="F137">INDEX('Back data'!$A$123:$AW$123,,MAX(IF('Back data'!$A$123:$AW$123&lt;&gt;"",COLUMN('Back data'!$A$123:$AW$123)))-F$6)/F136</f>
        <v>0.94224173411990675</v>
      </c>
      <c r="G137" s="12">
        <f t="array" ref="G137">INDEX('Back data'!$A$123:$AW$123,,MAX(IF('Back data'!$A$123:$AW$123&lt;&gt;"",COLUMN('Back data'!$A$123:$AW$123)))-G$6)/G136</f>
        <v>0.89979324603721578</v>
      </c>
      <c r="H137" s="12">
        <f t="array" ref="H137">INDEX('Back data'!$A$123:$AW$123,,MAX(IF('Back data'!$A$123:$AW$123&lt;&gt;"",COLUMN('Back data'!$A$123:$AW$123)))-H$6)/H136</f>
        <v>0.94855261352723286</v>
      </c>
      <c r="I137" s="12">
        <f t="array" ref="I137">INDEX('Back data'!$A$123:$AW$123,,MAX(IF('Back data'!$A$123:$AW$123&lt;&gt;"",COLUMN('Back data'!$A$123:$AW$123)))-I$6)/I136</f>
        <v>0.94900996505759028</v>
      </c>
      <c r="J137" s="12">
        <f t="array" ref="J137">INDEX('Back data'!$A$123:$AW$123,,MAX(IF('Back data'!$A$123:$AW$123&lt;&gt;"",COLUMN('Back data'!$A$123:$AW$123)))-J$6)/J136</f>
        <v>0.952152434721242</v>
      </c>
      <c r="K137" s="12">
        <f t="array" ref="K137">INDEX('Back data'!$A$123:$AW$123,,MAX(IF('Back data'!$A$123:$AW$123&lt;&gt;"",COLUMN('Back data'!$A$123:$AW$123)))-K$6)/K136</f>
        <v>0.98305084745762705</v>
      </c>
      <c r="L137" s="12">
        <f t="array" ref="L137">INDEX('Back data'!$A$123:$AW$123,,MAX(IF('Back data'!$A$123:$AW$123&lt;&gt;"",COLUMN('Back data'!$A$123:$AW$123)))-L$6)/L136</f>
        <v>0.89987900786448871</v>
      </c>
      <c r="M137" s="12">
        <f t="array" ref="M137">INDEX('Back data'!$A$123:$AW$123,,MAX(IF('Back data'!$A$123:$AW$123&lt;&gt;"",COLUMN('Back data'!$A$123:$AW$123)))-M$6)/M136</f>
        <v>0.91132795927025889</v>
      </c>
      <c r="N137" s="12">
        <f t="array" ref="N137">INDEX('Back data'!$A$123:$AW$123,,MAX(IF('Back data'!$A$123:$AW$123&lt;&gt;"",COLUMN('Back data'!$A$123:$AW$123)))-N$6)/N136</f>
        <v>0.91229796205200286</v>
      </c>
      <c r="O137" s="12">
        <f t="array" ref="O137">INDEX('Back data'!$A$123:$AW$123,,MAX(IF('Back data'!$A$123:$AW$123&lt;&gt;"",COLUMN('Back data'!$A$123:$AW$123)))-O$6)/O136</f>
        <v>0.91310790785396734</v>
      </c>
      <c r="P137" s="12">
        <f t="array" ref="P137">INDEX('Back data'!$A$123:$AW$123,,MAX(IF('Back data'!$A$123:$AW$123&lt;&gt;"",COLUMN('Back data'!$A$123:$AW$123)))-P$6)/P136</f>
        <v>0.92529348986125937</v>
      </c>
    </row>
    <row r="138" spans="1:18" x14ac:dyDescent="0.3">
      <c r="A138" s="41" t="s">
        <v>80</v>
      </c>
      <c r="B138" s="42" t="s">
        <v>77</v>
      </c>
      <c r="C138" s="11" t="s">
        <v>72</v>
      </c>
      <c r="D138" s="12">
        <f t="array" ref="D138">+INDEX('Back data'!$A$124:$AW$124,,MAX(IF('Back data'!$A$124:$AW$124&lt;&gt;"",COLUMN('Back data'!$A$124:$AW$124)))-D$6)/D136</f>
        <v>6.4507042253521121E-2</v>
      </c>
      <c r="E138" s="12">
        <f t="array" ref="E138">+INDEX('Back data'!$A$124:$AW$124,,MAX(IF('Back data'!$A$124:$AW$124&lt;&gt;"",COLUMN('Back data'!$A$124:$AW$124)))-E$6)/E136</f>
        <v>3.5543018335684066E-2</v>
      </c>
      <c r="F138" s="12">
        <f t="array" ref="F138">+INDEX('Back data'!$A$124:$AW$124,,MAX(IF('Back data'!$A$124:$AW$124&lt;&gt;"",COLUMN('Back data'!$A$124:$AW$124)))-F$6)/F136</f>
        <v>5.7758265880093293E-2</v>
      </c>
      <c r="G138" s="12">
        <f t="array" ref="G138">+INDEX('Back data'!$A$124:$AW$124,,MAX(IF('Back data'!$A$124:$AW$124&lt;&gt;"",COLUMN('Back data'!$A$124:$AW$124)))-G$6)/G136</f>
        <v>0.10020675396278428</v>
      </c>
      <c r="H138" s="12">
        <f t="array" ref="H138">+INDEX('Back data'!$A$124:$AW$124,,MAX(IF('Back data'!$A$124:$AW$124&lt;&gt;"",COLUMN('Back data'!$A$124:$AW$124)))-H$6)/H136</f>
        <v>5.1447386472767184E-2</v>
      </c>
      <c r="I138" s="12">
        <f t="array" ref="I138">+INDEX('Back data'!$A$124:$AW$124,,MAX(IF('Back data'!$A$124:$AW$124&lt;&gt;"",COLUMN('Back data'!$A$124:$AW$124)))-I$6)/I136</f>
        <v>5.0990034942409737E-2</v>
      </c>
      <c r="J138" s="12">
        <f t="array" ref="J138">+INDEX('Back data'!$A$124:$AW$124,,MAX(IF('Back data'!$A$124:$AW$124&lt;&gt;"",COLUMN('Back data'!$A$124:$AW$124)))-J$6)/J136</f>
        <v>4.7847565278757942E-2</v>
      </c>
      <c r="K138" s="12">
        <f t="array" ref="K138">+INDEX('Back data'!$A$124:$AW$124,,MAX(IF('Back data'!$A$124:$AW$124&lt;&gt;"",COLUMN('Back data'!$A$124:$AW$124)))-K$6)/K136</f>
        <v>1.6949152542372878E-2</v>
      </c>
      <c r="L138" s="12">
        <f t="array" ref="L138">+INDEX('Back data'!$A$124:$AW$124,,MAX(IF('Back data'!$A$124:$AW$124&lt;&gt;"",COLUMN('Back data'!$A$124:$AW$124)))-L$6)/L136</f>
        <v>0.10012099213551119</v>
      </c>
      <c r="M138" s="12">
        <f t="array" ref="M138">+INDEX('Back data'!$A$124:$AW$124,,MAX(IF('Back data'!$A$124:$AW$124&lt;&gt;"",COLUMN('Back data'!$A$124:$AW$124)))-M$6)/M136</f>
        <v>8.8672040729741192E-2</v>
      </c>
      <c r="N138" s="12">
        <f t="array" ref="N138">+INDEX('Back data'!$A$124:$AW$124,,MAX(IF('Back data'!$A$124:$AW$124&lt;&gt;"",COLUMN('Back data'!$A$124:$AW$124)))-N$6)/N136</f>
        <v>8.7702037947997205E-2</v>
      </c>
      <c r="O138" s="12">
        <f t="array" ref="O138">+INDEX('Back data'!$A$124:$AW$124,,MAX(IF('Back data'!$A$124:$AW$124&lt;&gt;"",COLUMN('Back data'!$A$124:$AW$124)))-O$6)/O136</f>
        <v>8.6892092146032593E-2</v>
      </c>
      <c r="P138" s="12">
        <f t="array" ref="P138">+INDEX('Back data'!$A$124:$AW$124,,MAX(IF('Back data'!$A$124:$AW$124&lt;&gt;"",COLUMN('Back data'!$A$124:$AW$124)))-P$6)/P136</f>
        <v>7.4706510138740662E-2</v>
      </c>
      <c r="R138" s="63"/>
    </row>
    <row r="141" spans="1:18" x14ac:dyDescent="0.3">
      <c r="B141" s="29"/>
      <c r="C141" s="9" t="s">
        <v>69</v>
      </c>
      <c r="D141" s="10">
        <f t="array" ref="D141">INDEX('Back data'!$A$129:$AW$129,,MAX(IF('Back data'!$A$129:$AW$129&lt;&gt;"",COLUMN('Back data'!$A$129:$AW$129)))-D$6)+INDEX('Back data'!$A$130:$AW$130,,MAX(IF('Back data'!$A$130:$AW$130&lt;&gt;"",COLUMN('Back data'!$A$130:$AW$130)))-D$6)</f>
        <v>68.63</v>
      </c>
      <c r="E141" s="10">
        <f t="array" ref="E141">INDEX('Back data'!$A$129:$AW$129,,MAX(IF('Back data'!$A$129:$AW$129&lt;&gt;"",COLUMN('Back data'!$A$129:$AW$129)))-E$6)+INDEX('Back data'!$A$130:$AW$130,,MAX(IF('Back data'!$A$130:$AW$130&lt;&gt;"",COLUMN('Back data'!$A$130:$AW$130)))-E$6)</f>
        <v>69.740000000000009</v>
      </c>
      <c r="F141" s="10">
        <f t="array" ref="F141">INDEX('Back data'!$A$129:$AW$129,,MAX(IF('Back data'!$A$129:$AW$129&lt;&gt;"",COLUMN('Back data'!$A$129:$AW$129)))-F$6)+INDEX('Back data'!$A$130:$AW$130,,MAX(IF('Back data'!$A$130:$AW$130&lt;&gt;"",COLUMN('Back data'!$A$130:$AW$130)))-F$6)</f>
        <v>71.319999999999993</v>
      </c>
      <c r="G141" s="10">
        <f t="array" ref="G141">INDEX('Back data'!$A$129:$AW$129,,MAX(IF('Back data'!$A$129:$AW$129&lt;&gt;"",COLUMN('Back data'!$A$129:$AW$129)))-G$6)+INDEX('Back data'!$A$130:$AW$130,,MAX(IF('Back data'!$A$130:$AW$130&lt;&gt;"",COLUMN('Back data'!$A$130:$AW$130)))-G$6)</f>
        <v>73.569999999999993</v>
      </c>
      <c r="H141" s="10">
        <f t="array" ref="H141">INDEX('Back data'!$A$129:$AW$129,,MAX(IF('Back data'!$A$129:$AW$129&lt;&gt;"",COLUMN('Back data'!$A$129:$AW$129)))-H$6)+INDEX('Back data'!$A$130:$AW$130,,MAX(IF('Back data'!$A$130:$AW$130&lt;&gt;"",COLUMN('Back data'!$A$130:$AW$130)))-H$6)</f>
        <v>63.43</v>
      </c>
      <c r="I141" s="10">
        <f t="array" ref="I141">INDEX('Back data'!$A$129:$AW$129,,MAX(IF('Back data'!$A$129:$AW$129&lt;&gt;"",COLUMN('Back data'!$A$129:$AW$129)))-I$6)+INDEX('Back data'!$A$130:$AW$130,,MAX(IF('Back data'!$A$130:$AW$130&lt;&gt;"",COLUMN('Back data'!$A$130:$AW$130)))-I$6)</f>
        <v>76.260000000000005</v>
      </c>
      <c r="J141" s="10">
        <f t="array" ref="J141">INDEX('Back data'!$A$129:$AW$129,,MAX(IF('Back data'!$A$129:$AW$129&lt;&gt;"",COLUMN('Back data'!$A$129:$AW$129)))-J$6)+INDEX('Back data'!$A$130:$AW$130,,MAX(IF('Back data'!$A$130:$AW$130&lt;&gt;"",COLUMN('Back data'!$A$130:$AW$130)))-J$6)</f>
        <v>69.39</v>
      </c>
      <c r="K141" s="10">
        <f t="array" ref="K141">INDEX('Back data'!$A$129:$AW$129,,MAX(IF('Back data'!$A$129:$AW$129&lt;&gt;"",COLUMN('Back data'!$A$129:$AW$129)))-K$6)+INDEX('Back data'!$A$130:$AW$130,,MAX(IF('Back data'!$A$130:$AW$130&lt;&gt;"",COLUMN('Back data'!$A$130:$AW$130)))-K$6)</f>
        <v>69.59</v>
      </c>
      <c r="L141" s="10">
        <f t="array" ref="L141">INDEX('Back data'!$A$129:$AW$129,,MAX(IF('Back data'!$A$129:$AW$129&lt;&gt;"",COLUMN('Back data'!$A$129:$AW$129)))-L$6)+INDEX('Back data'!$A$130:$AW$130,,MAX(IF('Back data'!$A$130:$AW$130&lt;&gt;"",COLUMN('Back data'!$A$130:$AW$130)))-L$6)</f>
        <v>77.179999999999993</v>
      </c>
      <c r="M141" s="10">
        <f t="array" ref="M141">INDEX('Back data'!$A$129:$AW$129,,MAX(IF('Back data'!$A$129:$AW$129&lt;&gt;"",COLUMN('Back data'!$A$129:$AW$129)))-M$6)+INDEX('Back data'!$A$130:$AW$130,,MAX(IF('Back data'!$A$130:$AW$130&lt;&gt;"",COLUMN('Back data'!$A$130:$AW$130)))-M$6)</f>
        <v>80.22</v>
      </c>
      <c r="N141" s="10">
        <f t="array" ref="N141">INDEX('Back data'!$A$129:$AW$129,,MAX(IF('Back data'!$A$129:$AW$129&lt;&gt;"",COLUMN('Back data'!$A$129:$AW$129)))-N$6)+INDEX('Back data'!$A$130:$AW$130,,MAX(IF('Back data'!$A$130:$AW$130&lt;&gt;"",COLUMN('Back data'!$A$130:$AW$130)))-N$6)</f>
        <v>69.45</v>
      </c>
      <c r="O141" s="10">
        <f t="array" ref="O141">INDEX('Back data'!$A$129:$AW$129,,MAX(IF('Back data'!$A$129:$AW$129&lt;&gt;"",COLUMN('Back data'!$A$129:$AW$129)))-O$6)+INDEX('Back data'!$A$130:$AW$130,,MAX(IF('Back data'!$A$130:$AW$130&lt;&gt;"",COLUMN('Back data'!$A$130:$AW$130)))-O$6)</f>
        <v>83.55</v>
      </c>
      <c r="P141" s="10">
        <f t="array" ref="P141">INDEX('Back data'!$A$129:$AW$129,,MAX(IF('Back data'!$A$129:$AW$129&lt;&gt;"",COLUMN('Back data'!$A$129:$AW$129)))-P$6)+INDEX('Back data'!$A$130:$AW$130,,MAX(IF('Back data'!$A$130:$AW$130&lt;&gt;"",COLUMN('Back data'!$A$130:$AW$130)))-P$6)</f>
        <v>71.5</v>
      </c>
    </row>
    <row r="142" spans="1:18" x14ac:dyDescent="0.3">
      <c r="A142" s="41" t="s">
        <v>80</v>
      </c>
      <c r="B142" s="43" t="s">
        <v>73</v>
      </c>
      <c r="C142" s="11" t="s">
        <v>71</v>
      </c>
      <c r="D142" s="12">
        <f t="array" ref="D142">INDEX('Back data'!$A$129:$AW$129,,MAX(IF('Back data'!$A$129:$AW$129&lt;&gt;"",COLUMN('Back data'!$A$129:$AW$129)))-D$6)/D141</f>
        <v>0.69677983389188403</v>
      </c>
      <c r="E142" s="12">
        <f t="array" ref="E142">INDEX('Back data'!$A$129:$AW$129,,MAX(IF('Back data'!$A$129:$AW$129&lt;&gt;"",COLUMN('Back data'!$A$129:$AW$129)))-E$6)/E141</f>
        <v>0.77473472899340401</v>
      </c>
      <c r="F142" s="12">
        <f t="array" ref="F142">INDEX('Back data'!$A$129:$AW$129,,MAX(IF('Back data'!$A$129:$AW$129&lt;&gt;"",COLUMN('Back data'!$A$129:$AW$129)))-F$6)/F141</f>
        <v>0.65185081323611904</v>
      </c>
      <c r="G142" s="12">
        <f t="array" ref="G142">INDEX('Back data'!$A$129:$AW$129,,MAX(IF('Back data'!$A$129:$AW$129&lt;&gt;"",COLUMN('Back data'!$A$129:$AW$129)))-G$6)/G141</f>
        <v>0.56599157265189626</v>
      </c>
      <c r="H142" s="12">
        <f t="array" ref="H142">INDEX('Back data'!$A$129:$AW$129,,MAX(IF('Back data'!$A$129:$AW$129&lt;&gt;"",COLUMN('Back data'!$A$129:$AW$129)))-H$6)/H141</f>
        <v>0.65836355037048711</v>
      </c>
      <c r="I142" s="12">
        <f t="array" ref="I142">INDEX('Back data'!$A$129:$AW$129,,MAX(IF('Back data'!$A$129:$AW$129&lt;&gt;"",COLUMN('Back data'!$A$129:$AW$129)))-I$6)/I141</f>
        <v>0.75898242853396269</v>
      </c>
      <c r="J142" s="12">
        <f t="array" ref="J142">INDEX('Back data'!$A$129:$AW$129,,MAX(IF('Back data'!$A$129:$AW$129&lt;&gt;"",COLUMN('Back data'!$A$129:$AW$129)))-J$6)/J141</f>
        <v>0.72632944228274965</v>
      </c>
      <c r="K142" s="12">
        <f t="array" ref="K142">INDEX('Back data'!$A$129:$AW$129,,MAX(IF('Back data'!$A$129:$AW$129&lt;&gt;"",COLUMN('Back data'!$A$129:$AW$129)))-K$6)/K141</f>
        <v>0.91220002873976136</v>
      </c>
      <c r="L142" s="12">
        <f t="array" ref="L142">INDEX('Back data'!$A$129:$AW$129,,MAX(IF('Back data'!$A$129:$AW$129&lt;&gt;"",COLUMN('Back data'!$A$129:$AW$129)))-L$6)/L141</f>
        <v>0.61466701217932107</v>
      </c>
      <c r="M142" s="12">
        <f t="array" ref="M142">INDEX('Back data'!$A$129:$AW$129,,MAX(IF('Back data'!$A$129:$AW$129&lt;&gt;"",COLUMN('Back data'!$A$129:$AW$129)))-M$6)/M141</f>
        <v>0.70755422587883321</v>
      </c>
      <c r="N142" s="12">
        <f t="array" ref="N142">INDEX('Back data'!$A$129:$AW$129,,MAX(IF('Back data'!$A$129:$AW$129&lt;&gt;"",COLUMN('Back data'!$A$129:$AW$129)))-N$6)/N141</f>
        <v>0.69575233981281492</v>
      </c>
      <c r="O142" s="12">
        <f t="array" ref="O142">INDEX('Back data'!$A$129:$AW$129,,MAX(IF('Back data'!$A$129:$AW$129&lt;&gt;"",COLUMN('Back data'!$A$129:$AW$129)))-O$6)/O141</f>
        <v>0.63566726511071214</v>
      </c>
      <c r="P142" s="12">
        <f t="array" ref="P142">INDEX('Back data'!$A$129:$AW$129,,MAX(IF('Back data'!$A$129:$AW$129&lt;&gt;"",COLUMN('Back data'!$A$129:$AW$129)))-P$6)/P141</f>
        <v>0.70755244755244762</v>
      </c>
    </row>
    <row r="143" spans="1:18" x14ac:dyDescent="0.3">
      <c r="A143" s="41" t="s">
        <v>80</v>
      </c>
      <c r="B143" s="43" t="s">
        <v>73</v>
      </c>
      <c r="C143" s="11" t="s">
        <v>72</v>
      </c>
      <c r="D143" s="12">
        <f t="array" ref="D143">+INDEX('Back data'!$A$130:$AW$130,,MAX(IF('Back data'!$A$130:$AW$130&lt;&gt;"",COLUMN('Back data'!$A$130:$AW$130)))-D$6)/D141</f>
        <v>0.30322016610811597</v>
      </c>
      <c r="E143" s="12">
        <f t="array" ref="E143">+INDEX('Back data'!$A$130:$AW$130,,MAX(IF('Back data'!$A$130:$AW$130&lt;&gt;"",COLUMN('Back data'!$A$130:$AW$130)))-E$6)/E141</f>
        <v>0.22526527100659591</v>
      </c>
      <c r="F143" s="12">
        <f t="array" ref="F143">+INDEX('Back data'!$A$130:$AW$130,,MAX(IF('Back data'!$A$130:$AW$130&lt;&gt;"",COLUMN('Back data'!$A$130:$AW$130)))-F$6)/F141</f>
        <v>0.34814918676388112</v>
      </c>
      <c r="G143" s="12">
        <f t="array" ref="G143">+INDEX('Back data'!$A$130:$AW$130,,MAX(IF('Back data'!$A$130:$AW$130&lt;&gt;"",COLUMN('Back data'!$A$130:$AW$130)))-G$6)/G141</f>
        <v>0.43400842734810391</v>
      </c>
      <c r="H143" s="12">
        <f t="array" ref="H143">+INDEX('Back data'!$A$130:$AW$130,,MAX(IF('Back data'!$A$130:$AW$130&lt;&gt;"",COLUMN('Back data'!$A$130:$AW$130)))-H$6)/H141</f>
        <v>0.34163644962951289</v>
      </c>
      <c r="I143" s="12">
        <f t="array" ref="I143">+INDEX('Back data'!$A$130:$AW$130,,MAX(IF('Back data'!$A$130:$AW$130&lt;&gt;"",COLUMN('Back data'!$A$130:$AW$130)))-I$6)/I141</f>
        <v>0.24101757146603722</v>
      </c>
      <c r="J143" s="12">
        <f t="array" ref="J143">+INDEX('Back data'!$A$130:$AW$130,,MAX(IF('Back data'!$A$130:$AW$130&lt;&gt;"",COLUMN('Back data'!$A$130:$AW$130)))-J$6)/J141</f>
        <v>0.2736705577172503</v>
      </c>
      <c r="K143" s="12">
        <f t="array" ref="K143">+INDEX('Back data'!$A$130:$AW$130,,MAX(IF('Back data'!$A$130:$AW$130&lt;&gt;"",COLUMN('Back data'!$A$130:$AW$130)))-K$6)/K141</f>
        <v>8.7799971260238543E-2</v>
      </c>
      <c r="L143" s="12">
        <f t="array" ref="L143">+INDEX('Back data'!$A$130:$AW$130,,MAX(IF('Back data'!$A$130:$AW$130&lt;&gt;"",COLUMN('Back data'!$A$130:$AW$130)))-L$6)/L141</f>
        <v>0.38533298782067893</v>
      </c>
      <c r="M143" s="12">
        <f t="array" ref="M143">+INDEX('Back data'!$A$130:$AW$130,,MAX(IF('Back data'!$A$130:$AW$130&lt;&gt;"",COLUMN('Back data'!$A$130:$AW$130)))-M$6)/M141</f>
        <v>0.29244577412116679</v>
      </c>
      <c r="N143" s="12">
        <f t="array" ref="N143">+INDEX('Back data'!$A$130:$AW$130,,MAX(IF('Back data'!$A$130:$AW$130&lt;&gt;"",COLUMN('Back data'!$A$130:$AW$130)))-N$6)/N141</f>
        <v>0.30424766018718502</v>
      </c>
      <c r="O143" s="12">
        <f t="array" ref="O143">+INDEX('Back data'!$A$130:$AW$130,,MAX(IF('Back data'!$A$130:$AW$130&lt;&gt;"",COLUMN('Back data'!$A$130:$AW$130)))-O$6)/O141</f>
        <v>0.36433273488928786</v>
      </c>
      <c r="P143" s="12">
        <f t="array" ref="P143">+INDEX('Back data'!$A$130:$AW$130,,MAX(IF('Back data'!$A$130:$AW$130&lt;&gt;"",COLUMN('Back data'!$A$130:$AW$130)))-P$6)/P141</f>
        <v>0.29244755244755244</v>
      </c>
      <c r="R143" s="63"/>
    </row>
    <row r="146" spans="1:18" x14ac:dyDescent="0.3">
      <c r="B146" s="29"/>
      <c r="C146" s="9" t="s">
        <v>69</v>
      </c>
      <c r="D146" s="10">
        <f t="array" ref="D146">INDEX('Back data'!$A$135:$AW$135,,MAX(IF('Back data'!$A$135:$AW$135&lt;&gt;"",COLUMN('Back data'!$A$135:$AW$135)))-D$6)+INDEX('Back data'!$A$136:$AW$136,,MAX(IF('Back data'!$A$136:$AW$136&lt;&gt;"",COLUMN('Back data'!$A$136:$AW$136)))-D$6)</f>
        <v>70.02</v>
      </c>
      <c r="E146" s="10">
        <f t="array" ref="E146">INDEX('Back data'!$A$135:$AW$135,,MAX(IF('Back data'!$A$135:$AW$135&lt;&gt;"",COLUMN('Back data'!$A$135:$AW$135)))-E$6)+INDEX('Back data'!$A$136:$AW$136,,MAX(IF('Back data'!$A$136:$AW$136&lt;&gt;"",COLUMN('Back data'!$A$136:$AW$136)))-E$6)</f>
        <v>70.77000000000001</v>
      </c>
      <c r="F146" s="10">
        <f t="array" ref="F146">INDEX('Back data'!$A$135:$AW$135,,MAX(IF('Back data'!$A$135:$AW$135&lt;&gt;"",COLUMN('Back data'!$A$135:$AW$135)))-F$6)+INDEX('Back data'!$A$136:$AW$136,,MAX(IF('Back data'!$A$136:$AW$136&lt;&gt;"",COLUMN('Back data'!$A$136:$AW$136)))-F$6)</f>
        <v>71.91</v>
      </c>
      <c r="G146" s="10">
        <f t="array" ref="G146">INDEX('Back data'!$A$135:$AW$135,,MAX(IF('Back data'!$A$135:$AW$135&lt;&gt;"",COLUMN('Back data'!$A$135:$AW$135)))-G$6)+INDEX('Back data'!$A$136:$AW$136,,MAX(IF('Back data'!$A$136:$AW$136&lt;&gt;"",COLUMN('Back data'!$A$136:$AW$136)))-G$6)</f>
        <v>69.84</v>
      </c>
      <c r="H146" s="10">
        <f t="array" ref="H146">INDEX('Back data'!$A$135:$AW$135,,MAX(IF('Back data'!$A$135:$AW$135&lt;&gt;"",COLUMN('Back data'!$A$135:$AW$135)))-H$6)+INDEX('Back data'!$A$136:$AW$136,,MAX(IF('Back data'!$A$136:$AW$136&lt;&gt;"",COLUMN('Back data'!$A$136:$AW$136)))-H$6)</f>
        <v>74.849999999999994</v>
      </c>
      <c r="I146" s="10">
        <f t="array" ref="I146">INDEX('Back data'!$A$135:$AW$135,,MAX(IF('Back data'!$A$135:$AW$135&lt;&gt;"",COLUMN('Back data'!$A$135:$AW$135)))-I$6)+INDEX('Back data'!$A$136:$AW$136,,MAX(IF('Back data'!$A$136:$AW$136&lt;&gt;"",COLUMN('Back data'!$A$136:$AW$136)))-I$6)</f>
        <v>76.36</v>
      </c>
      <c r="J146" s="10">
        <f t="array" ref="J146">INDEX('Back data'!$A$135:$AW$135,,MAX(IF('Back data'!$A$135:$AW$135&lt;&gt;"",COLUMN('Back data'!$A$135:$AW$135)))-J$6)+INDEX('Back data'!$A$136:$AW$136,,MAX(IF('Back data'!$A$136:$AW$136&lt;&gt;"",COLUMN('Back data'!$A$136:$AW$136)))-J$6)</f>
        <v>69.53</v>
      </c>
      <c r="K146" s="10">
        <f t="array" ref="K146">INDEX('Back data'!$A$135:$AW$135,,MAX(IF('Back data'!$A$135:$AW$135&lt;&gt;"",COLUMN('Back data'!$A$135:$AW$135)))-K$6)+INDEX('Back data'!$A$136:$AW$136,,MAX(IF('Back data'!$A$136:$AW$136&lt;&gt;"",COLUMN('Back data'!$A$136:$AW$136)))-K$6)</f>
        <v>71.690000000000012</v>
      </c>
      <c r="L146" s="10">
        <f t="array" ref="L146">INDEX('Back data'!$A$135:$AW$135,,MAX(IF('Back data'!$A$135:$AW$135&lt;&gt;"",COLUMN('Back data'!$A$135:$AW$135)))-L$6)+INDEX('Back data'!$A$136:$AW$136,,MAX(IF('Back data'!$A$136:$AW$136&lt;&gt;"",COLUMN('Back data'!$A$136:$AW$136)))-L$6)</f>
        <v>62.95</v>
      </c>
      <c r="M146" s="10">
        <f t="array" ref="M146">INDEX('Back data'!$A$135:$AW$135,,MAX(IF('Back data'!$A$135:$AW$135&lt;&gt;"",COLUMN('Back data'!$A$135:$AW$135)))-M$6)+INDEX('Back data'!$A$136:$AW$136,,MAX(IF('Back data'!$A$136:$AW$136&lt;&gt;"",COLUMN('Back data'!$A$136:$AW$136)))-M$6)</f>
        <v>67.78</v>
      </c>
      <c r="N146" s="10">
        <f t="array" ref="N146">INDEX('Back data'!$A$135:$AW$135,,MAX(IF('Back data'!$A$135:$AW$135&lt;&gt;"",COLUMN('Back data'!$A$135:$AW$135)))-N$6)+INDEX('Back data'!$A$136:$AW$136,,MAX(IF('Back data'!$A$136:$AW$136&lt;&gt;"",COLUMN('Back data'!$A$136:$AW$136)))-N$6)</f>
        <v>70.44</v>
      </c>
      <c r="O146" s="10">
        <f t="array" ref="O146">INDEX('Back data'!$A$135:$AW$135,,MAX(IF('Back data'!$A$135:$AW$135&lt;&gt;"",COLUMN('Back data'!$A$135:$AW$135)))-O$6)+INDEX('Back data'!$A$136:$AW$136,,MAX(IF('Back data'!$A$136:$AW$136&lt;&gt;"",COLUMN('Back data'!$A$136:$AW$136)))-O$6)</f>
        <v>70.56</v>
      </c>
      <c r="P146" s="10">
        <f t="array" ref="P146">INDEX('Back data'!$A$135:$AW$135,,MAX(IF('Back data'!$A$135:$AW$135&lt;&gt;"",COLUMN('Back data'!$A$135:$AW$135)))-P$6)+INDEX('Back data'!$A$136:$AW$136,,MAX(IF('Back data'!$A$136:$AW$136&lt;&gt;"",COLUMN('Back data'!$A$136:$AW$136)))-P$6)</f>
        <v>74.38000000000001</v>
      </c>
    </row>
    <row r="147" spans="1:18" x14ac:dyDescent="0.3">
      <c r="A147" s="41" t="s">
        <v>80</v>
      </c>
      <c r="B147" s="43" t="s">
        <v>74</v>
      </c>
      <c r="C147" s="11" t="s">
        <v>71</v>
      </c>
      <c r="D147" s="12">
        <f t="array" ref="D147">INDEX('Back data'!$A$135:$AW$135,,MAX(IF('Back data'!$A$135:$AW$135&lt;&gt;"",COLUMN('Back data'!$A$135:$AW$135)))-D$6)/D146</f>
        <v>1</v>
      </c>
      <c r="E147" s="12">
        <f t="array" ref="E147">INDEX('Back data'!$A$135:$AW$135,,MAX(IF('Back data'!$A$135:$AW$135&lt;&gt;"",COLUMN('Back data'!$A$135:$AW$135)))-E$6)/E146</f>
        <v>0.99519570439451743</v>
      </c>
      <c r="F147" s="12">
        <f t="array" ref="F147">INDEX('Back data'!$A$135:$AW$135,,MAX(IF('Back data'!$A$135:$AW$135&lt;&gt;"",COLUMN('Back data'!$A$135:$AW$135)))-F$6)/F146</f>
        <v>1</v>
      </c>
      <c r="G147" s="12">
        <f t="array" ref="G147">INDEX('Back data'!$A$135:$AW$135,,MAX(IF('Back data'!$A$135:$AW$135&lt;&gt;"",COLUMN('Back data'!$A$135:$AW$135)))-G$6)/G146</f>
        <v>0.98167239404352802</v>
      </c>
      <c r="H147" s="12">
        <f t="array" ref="H147">INDEX('Back data'!$A$135:$AW$135,,MAX(IF('Back data'!$A$135:$AW$135&lt;&gt;"",COLUMN('Back data'!$A$135:$AW$135)))-H$6)/H146</f>
        <v>1</v>
      </c>
      <c r="I147" s="12">
        <f t="array" ref="I147">INDEX('Back data'!$A$135:$AW$135,,MAX(IF('Back data'!$A$135:$AW$135&lt;&gt;"",COLUMN('Back data'!$A$135:$AW$135)))-I$6)/I146</f>
        <v>0.98284442116291248</v>
      </c>
      <c r="J147" s="12">
        <f t="array" ref="J147">INDEX('Back data'!$A$135:$AW$135,,MAX(IF('Back data'!$A$135:$AW$135&lt;&gt;"",COLUMN('Back data'!$A$135:$AW$135)))-J$6)/J146</f>
        <v>1</v>
      </c>
      <c r="K147" s="12">
        <f t="array" ref="K147">INDEX('Back data'!$A$135:$AW$135,,MAX(IF('Back data'!$A$135:$AW$135&lt;&gt;"",COLUMN('Back data'!$A$135:$AW$135)))-K$6)/K146</f>
        <v>0.9909331845445668</v>
      </c>
      <c r="L147" s="12">
        <f t="array" ref="L147">INDEX('Back data'!$A$135:$AW$135,,MAX(IF('Back data'!$A$135:$AW$135&lt;&gt;"",COLUMN('Back data'!$A$135:$AW$135)))-L$6)/L146</f>
        <v>1</v>
      </c>
      <c r="M147" s="12">
        <f t="array" ref="M147">INDEX('Back data'!$A$135:$AW$135,,MAX(IF('Back data'!$A$135:$AW$135&lt;&gt;"",COLUMN('Back data'!$A$135:$AW$135)))-M$6)/M146</f>
        <v>0.99350840956034236</v>
      </c>
      <c r="N147" s="12">
        <f t="array" ref="N147">INDEX('Back data'!$A$135:$AW$135,,MAX(IF('Back data'!$A$135:$AW$135&lt;&gt;"",COLUMN('Back data'!$A$135:$AW$135)))-N$6)/N146</f>
        <v>0.98197047132311188</v>
      </c>
      <c r="O147" s="12">
        <f t="array" ref="O147">INDEX('Back data'!$A$135:$AW$135,,MAX(IF('Back data'!$A$135:$AW$135&lt;&gt;"",COLUMN('Back data'!$A$135:$AW$135)))-O$6)/O146</f>
        <v>0.97519841269841268</v>
      </c>
      <c r="P147" s="12">
        <f t="array" ref="P147">INDEX('Back data'!$A$135:$AW$135,,MAX(IF('Back data'!$A$135:$AW$135&lt;&gt;"",COLUMN('Back data'!$A$135:$AW$135)))-P$6)/P146</f>
        <v>0.97969884377520833</v>
      </c>
    </row>
    <row r="148" spans="1:18" x14ac:dyDescent="0.3">
      <c r="A148" s="41" t="s">
        <v>80</v>
      </c>
      <c r="B148" s="43" t="s">
        <v>74</v>
      </c>
      <c r="C148" s="11" t="s">
        <v>72</v>
      </c>
      <c r="D148" s="12">
        <f t="array" ref="D148">+INDEX('Back data'!$A$136:$AW$136,,MAX(IF('Back data'!$A$136:$AW$136&lt;&gt;"",COLUMN('Back data'!$A$136:$AW$136)))-D$6)/D146</f>
        <v>0</v>
      </c>
      <c r="E148" s="12">
        <f t="array" ref="E148">+INDEX('Back data'!$A$136:$AW$136,,MAX(IF('Back data'!$A$136:$AW$136&lt;&gt;"",COLUMN('Back data'!$A$136:$AW$136)))-E$6)/E146</f>
        <v>4.8042956054825487E-3</v>
      </c>
      <c r="F148" s="12">
        <f t="array" ref="F148">+INDEX('Back data'!$A$136:$AW$136,,MAX(IF('Back data'!$A$136:$AW$136&lt;&gt;"",COLUMN('Back data'!$A$136:$AW$136)))-F$6)/F146</f>
        <v>0</v>
      </c>
      <c r="G148" s="12">
        <f t="array" ref="G148">+INDEX('Back data'!$A$136:$AW$136,,MAX(IF('Back data'!$A$136:$AW$136&lt;&gt;"",COLUMN('Back data'!$A$136:$AW$136)))-G$6)/G146</f>
        <v>1.8327605956471937E-2</v>
      </c>
      <c r="H148" s="12">
        <f t="array" ref="H148">+INDEX('Back data'!$A$136:$AW$136,,MAX(IF('Back data'!$A$136:$AW$136&lt;&gt;"",COLUMN('Back data'!$A$136:$AW$136)))-H$6)/H146</f>
        <v>0</v>
      </c>
      <c r="I148" s="12">
        <f t="array" ref="I148">+INDEX('Back data'!$A$136:$AW$136,,MAX(IF('Back data'!$A$136:$AW$136&lt;&gt;"",COLUMN('Back data'!$A$136:$AW$136)))-I$6)/I146</f>
        <v>1.715557883708748E-2</v>
      </c>
      <c r="J148" s="12">
        <f t="array" ref="J148">+INDEX('Back data'!$A$136:$AW$136,,MAX(IF('Back data'!$A$136:$AW$136&lt;&gt;"",COLUMN('Back data'!$A$136:$AW$136)))-J$6)/J146</f>
        <v>0</v>
      </c>
      <c r="K148" s="12">
        <f t="array" ref="K148">+INDEX('Back data'!$A$136:$AW$136,,MAX(IF('Back data'!$A$136:$AW$136&lt;&gt;"",COLUMN('Back data'!$A$136:$AW$136)))-K$6)/K146</f>
        <v>9.0668154554331137E-3</v>
      </c>
      <c r="L148" s="12">
        <f t="array" ref="L148">+INDEX('Back data'!$A$136:$AW$136,,MAX(IF('Back data'!$A$136:$AW$136&lt;&gt;"",COLUMN('Back data'!$A$136:$AW$136)))-L$6)/L146</f>
        <v>0</v>
      </c>
      <c r="M148" s="12">
        <f t="array" ref="M148">+INDEX('Back data'!$A$136:$AW$136,,MAX(IF('Back data'!$A$136:$AW$136&lt;&gt;"",COLUMN('Back data'!$A$136:$AW$136)))-M$6)/M146</f>
        <v>6.4915904396577158E-3</v>
      </c>
      <c r="N148" s="12">
        <f t="array" ref="N148">+INDEX('Back data'!$A$136:$AW$136,,MAX(IF('Back data'!$A$136:$AW$136&lt;&gt;"",COLUMN('Back data'!$A$136:$AW$136)))-N$6)/N146</f>
        <v>1.8029528676888132E-2</v>
      </c>
      <c r="O148" s="12">
        <f t="array" ref="O148">+INDEX('Back data'!$A$136:$AW$136,,MAX(IF('Back data'!$A$136:$AW$136&lt;&gt;"",COLUMN('Back data'!$A$136:$AW$136)))-O$6)/O146</f>
        <v>2.48015873015873E-2</v>
      </c>
      <c r="P148" s="12">
        <f t="array" ref="P148">+INDEX('Back data'!$A$136:$AW$136,,MAX(IF('Back data'!$A$136:$AW$136&lt;&gt;"",COLUMN('Back data'!$A$136:$AW$136)))-P$6)/P146</f>
        <v>2.030115622479161E-2</v>
      </c>
      <c r="R148" s="63"/>
    </row>
    <row r="151" spans="1:18" x14ac:dyDescent="0.3">
      <c r="C151" s="9" t="s">
        <v>69</v>
      </c>
      <c r="D151" s="10">
        <f t="array" ref="D151">INDEX('Back data'!$A$331:$AW$331,,MAX(IF('Back data'!$A$331:$AW$331&lt;&gt;"",COLUMN('Back data'!$A$331:$AW$331)))-D$6)+INDEX('Back data'!$A$332:$AW$332,,MAX(IF('Back data'!$A$332:$AW$332&lt;&gt;"",COLUMN('Back data'!$A$332:$AW$332)))-D$6)</f>
        <v>59.040000000000006</v>
      </c>
      <c r="E151" s="10">
        <f t="array" ref="E151">INDEX('Back data'!$A$331:$AW$331,,MAX(IF('Back data'!$A$331:$AW$331&lt;&gt;"",COLUMN('Back data'!$A$331:$AW$331)))-E$6)+INDEX('Back data'!$A$332:$AW$332,,MAX(IF('Back data'!$A$332:$AW$332&lt;&gt;"",COLUMN('Back data'!$A$332:$AW$332)))-E$6)</f>
        <v>64</v>
      </c>
      <c r="F151" s="10">
        <f t="array" ref="F151">INDEX('Back data'!$A$331:$AW$331,,MAX(IF('Back data'!$A$331:$AW$331&lt;&gt;"",COLUMN('Back data'!$A$331:$AW$331)))-F$6)+INDEX('Back data'!$A$332:$AW$332,,MAX(IF('Back data'!$A$332:$AW$332&lt;&gt;"",COLUMN('Back data'!$A$332:$AW$332)))-F$6)</f>
        <v>63.879999999999995</v>
      </c>
      <c r="G151" s="10">
        <f t="array" ref="G151">INDEX('Back data'!$A$331:$AW$331,,MAX(IF('Back data'!$A$331:$AW$331&lt;&gt;"",COLUMN('Back data'!$A$331:$AW$331)))-G$6)+INDEX('Back data'!$A$332:$AW$332,,MAX(IF('Back data'!$A$332:$AW$332&lt;&gt;"",COLUMN('Back data'!$A$332:$AW$332)))-G$6)</f>
        <v>65.570000000000007</v>
      </c>
      <c r="H151" s="10">
        <f t="array" ref="H151">INDEX('Back data'!$A$331:$AW$331,,MAX(IF('Back data'!$A$331:$AW$331&lt;&gt;"",COLUMN('Back data'!$A$331:$AW$331)))-H$6)+INDEX('Back data'!$A$332:$AW$332,,MAX(IF('Back data'!$A$332:$AW$332&lt;&gt;"",COLUMN('Back data'!$A$332:$AW$332)))-H$6)</f>
        <v>65.27</v>
      </c>
      <c r="I151" s="10">
        <f t="array" ref="I151">INDEX('Back data'!$A$331:$AW$331,,MAX(IF('Back data'!$A$331:$AW$331&lt;&gt;"",COLUMN('Back data'!$A$331:$AW$331)))-I$6)+INDEX('Back data'!$A$332:$AW$332,,MAX(IF('Back data'!$A$332:$AW$332&lt;&gt;"",COLUMN('Back data'!$A$332:$AW$332)))-I$6)</f>
        <v>84.27</v>
      </c>
      <c r="J151" s="10">
        <f t="array" ref="J151">INDEX('Back data'!$A$331:$AW$331,,MAX(IF('Back data'!$A$331:$AW$331&lt;&gt;"",COLUMN('Back data'!$A$331:$AW$331)))-J$6)+INDEX('Back data'!$A$332:$AW$332,,MAX(IF('Back data'!$A$332:$AW$332&lt;&gt;"",COLUMN('Back data'!$A$332:$AW$332)))-J$6)</f>
        <v>64.25</v>
      </c>
      <c r="K151" s="10">
        <f t="array" ref="K151">INDEX('Back data'!$A$331:$AW$331,,MAX(IF('Back data'!$A$331:$AW$331&lt;&gt;"",COLUMN('Back data'!$A$331:$AW$331)))-K$6)+INDEX('Back data'!$A$332:$AW$332,,MAX(IF('Back data'!$A$332:$AW$332&lt;&gt;"",COLUMN('Back data'!$A$332:$AW$332)))-K$6)</f>
        <v>65.37</v>
      </c>
      <c r="L151" s="10">
        <f t="array" ref="L151">INDEX('Back data'!$A$331:$AW$331,,MAX(IF('Back data'!$A$331:$AW$331&lt;&gt;"",COLUMN('Back data'!$A$331:$AW$331)))-L$6)+INDEX('Back data'!$A$332:$AW$332,,MAX(IF('Back data'!$A$332:$AW$332&lt;&gt;"",COLUMN('Back data'!$A$332:$AW$332)))-L$6)</f>
        <v>72.94</v>
      </c>
      <c r="M151" s="10">
        <f t="array" ref="M151">INDEX('Back data'!$A$331:$AW$331,,MAX(IF('Back data'!$A$331:$AW$331&lt;&gt;"",COLUMN('Back data'!$A$331:$AW$331)))-M$6)+INDEX('Back data'!$A$332:$AW$332,,MAX(IF('Back data'!$A$332:$AW$332&lt;&gt;"",COLUMN('Back data'!$A$332:$AW$332)))-M$6)</f>
        <v>76.55</v>
      </c>
      <c r="N151" s="10">
        <f t="array" ref="N151">INDEX('Back data'!$A$331:$AW$331,,MAX(IF('Back data'!$A$331:$AW$331&lt;&gt;"",COLUMN('Back data'!$A$331:$AW$331)))-N$6)+INDEX('Back data'!$A$332:$AW$332,,MAX(IF('Back data'!$A$332:$AW$332&lt;&gt;"",COLUMN('Back data'!$A$332:$AW$332)))-N$6)</f>
        <v>57.510000000000005</v>
      </c>
      <c r="O151" s="10">
        <f t="array" ref="O151">INDEX('Back data'!$A$331:$AW$331,,MAX(IF('Back data'!$A$331:$AW$331&lt;&gt;"",COLUMN('Back data'!$A$331:$AW$331)))-O$6)+INDEX('Back data'!$A$332:$AW$332,,MAX(IF('Back data'!$A$332:$AW$332&lt;&gt;"",COLUMN('Back data'!$A$332:$AW$332)))-O$6)</f>
        <v>80.3</v>
      </c>
      <c r="P151" s="10">
        <f t="array" ref="P151">INDEX('Back data'!$A$331:$AW$331,,MAX(IF('Back data'!$A$331:$AW$331&lt;&gt;"",COLUMN('Back data'!$A$331:$AW$331)))-P$6)+INDEX('Back data'!$A$332:$AW$332,,MAX(IF('Back data'!$A$332:$AW$332&lt;&gt;"",COLUMN('Back data'!$A$332:$AW$332)))-P$6)</f>
        <v>78.849999999999994</v>
      </c>
    </row>
    <row r="152" spans="1:18" x14ac:dyDescent="0.3">
      <c r="A152" s="41" t="s">
        <v>80</v>
      </c>
      <c r="B152" s="43" t="s">
        <v>31</v>
      </c>
      <c r="C152" s="11" t="s">
        <v>71</v>
      </c>
      <c r="D152" s="12">
        <f t="array" ref="D152">INDEX('Back data'!$A$331:$AW$331,,MAX(IF('Back data'!$A$331:$AW$331&lt;&gt;"",COLUMN('Back data'!$A$331:$AW$331)))-D$6)/D151</f>
        <v>0.83028455284552838</v>
      </c>
      <c r="E152" s="12">
        <f t="array" ref="E152">INDEX('Back data'!$A$331:$AW$331,,MAX(IF('Back data'!$A$331:$AW$331&lt;&gt;"",COLUMN('Back data'!$A$331:$AW$331)))-E$6)/E151</f>
        <v>0.76875000000000004</v>
      </c>
      <c r="F152" s="12">
        <f t="array" ref="F152">INDEX('Back data'!$A$331:$AW$331,,MAX(IF('Back data'!$A$331:$AW$331&lt;&gt;"",COLUMN('Back data'!$A$331:$AW$331)))-F$6)/F151</f>
        <v>0.87006887914840325</v>
      </c>
      <c r="G152" s="12">
        <f t="array" ref="G152">INDEX('Back data'!$A$331:$AW$331,,MAX(IF('Back data'!$A$331:$AW$331&lt;&gt;"",COLUMN('Back data'!$A$331:$AW$331)))-G$6)/G151</f>
        <v>0.62940369071221591</v>
      </c>
      <c r="H152" s="12">
        <f t="array" ref="H152">INDEX('Back data'!$A$331:$AW$331,,MAX(IF('Back data'!$A$331:$AW$331&lt;&gt;"",COLUMN('Back data'!$A$331:$AW$331)))-H$6)/H151</f>
        <v>0.68500076604872073</v>
      </c>
      <c r="I152" s="12">
        <f t="array" ref="I152">INDEX('Back data'!$A$331:$AW$331,,MAX(IF('Back data'!$A$331:$AW$331&lt;&gt;"",COLUMN('Back data'!$A$331:$AW$331)))-I$6)/I151</f>
        <v>0.86116055535777858</v>
      </c>
      <c r="J152" s="12">
        <f t="array" ref="J152">INDEX('Back data'!$A$331:$AW$331,,MAX(IF('Back data'!$A$331:$AW$331&lt;&gt;"",COLUMN('Back data'!$A$331:$AW$331)))-J$6)/J151</f>
        <v>0.97821011673151759</v>
      </c>
      <c r="K152" s="12">
        <f t="array" ref="K152">INDEX('Back data'!$A$331:$AW$331,,MAX(IF('Back data'!$A$331:$AW$331&lt;&gt;"",COLUMN('Back data'!$A$331:$AW$331)))-K$6)/K151</f>
        <v>0.9524246596297995</v>
      </c>
      <c r="L152" s="12">
        <f t="array" ref="L152">INDEX('Back data'!$A$331:$AW$331,,MAX(IF('Back data'!$A$331:$AW$331&lt;&gt;"",COLUMN('Back data'!$A$331:$AW$331)))-L$6)/L151</f>
        <v>0.72964080065807513</v>
      </c>
      <c r="M152" s="12">
        <f t="array" ref="M152">INDEX('Back data'!$A$331:$AW$331,,MAX(IF('Back data'!$A$331:$AW$331&lt;&gt;"",COLUMN('Back data'!$A$331:$AW$331)))-M$6)/M151</f>
        <v>0.77465708687132595</v>
      </c>
      <c r="N152" s="12">
        <f t="array" ref="N152">INDEX('Back data'!$A$331:$AW$331,,MAX(IF('Back data'!$A$331:$AW$331&lt;&gt;"",COLUMN('Back data'!$A$331:$AW$331)))-N$6)/N151</f>
        <v>0.80351243262041383</v>
      </c>
      <c r="O152" s="12">
        <f t="array" ref="O152">INDEX('Back data'!$A$331:$AW$331,,MAX(IF('Back data'!$A$331:$AW$331&lt;&gt;"",COLUMN('Back data'!$A$331:$AW$331)))-O$6)/O151</f>
        <v>0.84296388542963885</v>
      </c>
      <c r="P152" s="12">
        <f t="array" ref="P152">INDEX('Back data'!$A$331:$AW$331,,MAX(IF('Back data'!$A$331:$AW$331&lt;&gt;"",COLUMN('Back data'!$A$331:$AW$331)))-P$6)/P151</f>
        <v>0.87748890298034243</v>
      </c>
    </row>
    <row r="153" spans="1:18" x14ac:dyDescent="0.3">
      <c r="A153" s="41" t="s">
        <v>80</v>
      </c>
      <c r="B153" s="43" t="s">
        <v>31</v>
      </c>
      <c r="C153" s="11" t="s">
        <v>72</v>
      </c>
      <c r="D153" s="12">
        <f t="array" ref="D153">+INDEX('Back data'!$A$332:$AW$332,,MAX(IF('Back data'!$A$332:$AW$332&lt;&gt;"",COLUMN('Back data'!$A$332:$AW$332)))-D$6)/D151</f>
        <v>0.16971544715447151</v>
      </c>
      <c r="E153" s="12">
        <f t="array" ref="E153">+INDEX('Back data'!$A$332:$AW$332,,MAX(IF('Back data'!$A$332:$AW$332&lt;&gt;"",COLUMN('Back data'!$A$332:$AW$332)))-E$6)/E151</f>
        <v>0.23125000000000001</v>
      </c>
      <c r="F153" s="12">
        <f t="array" ref="F153">+INDEX('Back data'!$A$332:$AW$332,,MAX(IF('Back data'!$A$332:$AW$332&lt;&gt;"",COLUMN('Back data'!$A$332:$AW$332)))-F$6)/F151</f>
        <v>0.12993112085159678</v>
      </c>
      <c r="G153" s="12">
        <f t="array" ref="G153">+INDEX('Back data'!$A$332:$AW$332,,MAX(IF('Back data'!$A$332:$AW$332&lt;&gt;"",COLUMN('Back data'!$A$332:$AW$332)))-G$6)/G151</f>
        <v>0.37059630928778403</v>
      </c>
      <c r="H153" s="12">
        <f t="array" ref="H153">+INDEX('Back data'!$A$332:$AW$332,,MAX(IF('Back data'!$A$332:$AW$332&lt;&gt;"",COLUMN('Back data'!$A$332:$AW$332)))-H$6)/H151</f>
        <v>0.31499923395127932</v>
      </c>
      <c r="I153" s="12">
        <f t="array" ref="I153">+INDEX('Back data'!$A$332:$AW$332,,MAX(IF('Back data'!$A$332:$AW$332&lt;&gt;"",COLUMN('Back data'!$A$332:$AW$332)))-I$6)/I151</f>
        <v>0.13883944464222142</v>
      </c>
      <c r="J153" s="12">
        <f t="array" ref="J153">+INDEX('Back data'!$A$332:$AW$332,,MAX(IF('Back data'!$A$332:$AW$332&lt;&gt;"",COLUMN('Back data'!$A$332:$AW$332)))-J$6)/J151</f>
        <v>2.1789883268482489E-2</v>
      </c>
      <c r="K153" s="12">
        <f t="array" ref="K153">+INDEX('Back data'!$A$332:$AW$332,,MAX(IF('Back data'!$A$332:$AW$332&lt;&gt;"",COLUMN('Back data'!$A$332:$AW$332)))-K$6)/K151</f>
        <v>4.7575340370200392E-2</v>
      </c>
      <c r="L153" s="12">
        <f t="array" ref="L153">+INDEX('Back data'!$A$332:$AW$332,,MAX(IF('Back data'!$A$332:$AW$332&lt;&gt;"",COLUMN('Back data'!$A$332:$AW$332)))-L$6)/L151</f>
        <v>0.27035919934192487</v>
      </c>
      <c r="M153" s="12">
        <f t="array" ref="M153">+INDEX('Back data'!$A$332:$AW$332,,MAX(IF('Back data'!$A$332:$AW$332&lt;&gt;"",COLUMN('Back data'!$A$332:$AW$332)))-M$6)/M151</f>
        <v>0.22534291312867408</v>
      </c>
      <c r="N153" s="12">
        <f t="array" ref="N153">+INDEX('Back data'!$A$332:$AW$332,,MAX(IF('Back data'!$A$332:$AW$332&lt;&gt;"",COLUMN('Back data'!$A$332:$AW$332)))-N$6)/N151</f>
        <v>0.19648756737958614</v>
      </c>
      <c r="O153" s="12">
        <f t="array" ref="O153">+INDEX('Back data'!$A$332:$AW$332,,MAX(IF('Back data'!$A$332:$AW$332&lt;&gt;"",COLUMN('Back data'!$A$332:$AW$332)))-O$6)/O151</f>
        <v>0.15703611457036115</v>
      </c>
      <c r="P153" s="12">
        <f t="array" ref="P153">+INDEX('Back data'!$A$332:$AW$332,,MAX(IF('Back data'!$A$332:$AW$332&lt;&gt;"",COLUMN('Back data'!$A$332:$AW$332)))-P$6)/P151</f>
        <v>0.12251109701965759</v>
      </c>
      <c r="R153" s="63"/>
    </row>
    <row r="156" spans="1:18" x14ac:dyDescent="0.3">
      <c r="C156" s="9" t="s">
        <v>69</v>
      </c>
      <c r="D156" s="10">
        <f t="array" ref="D156">INDEX('Back data'!$A$337:$AW$337,,MAX(IF('Back data'!$A$337:$AW$337&lt;&gt;"",COLUMN('Back data'!$A$337:$AW$337)))-D$6)+INDEX('Back data'!$A$338:$AW$338,,MAX(IF('Back data'!$A$338:$AW$338&lt;&gt;"",COLUMN('Back data'!$A$338:$AW$338)))-D$6)</f>
        <v>72.39</v>
      </c>
      <c r="E156" s="10">
        <f t="array" ref="E156">INDEX('Back data'!$A$337:$AW$337,,MAX(IF('Back data'!$A$337:$AW$337&lt;&gt;"",COLUMN('Back data'!$A$337:$AW$337)))-E$6)+INDEX('Back data'!$A$338:$AW$338,,MAX(IF('Back data'!$A$338:$AW$338&lt;&gt;"",COLUMN('Back data'!$A$338:$AW$338)))-E$6)</f>
        <v>70.040000000000006</v>
      </c>
      <c r="F156" s="10">
        <f t="array" ref="F156">INDEX('Back data'!$A$337:$AW$337,,MAX(IF('Back data'!$A$337:$AW$337&lt;&gt;"",COLUMN('Back data'!$A$337:$AW$337)))-F$6)+INDEX('Back data'!$A$338:$AW$338,,MAX(IF('Back data'!$A$338:$AW$338&lt;&gt;"",COLUMN('Back data'!$A$338:$AW$338)))-F$6)</f>
        <v>75.45</v>
      </c>
      <c r="G156" s="10">
        <f t="array" ref="G156">INDEX('Back data'!$A$337:$AW$337,,MAX(IF('Back data'!$A$337:$AW$337&lt;&gt;"",COLUMN('Back data'!$A$337:$AW$337)))-G$6)+INDEX('Back data'!$A$338:$AW$338,,MAX(IF('Back data'!$A$338:$AW$338&lt;&gt;"",COLUMN('Back data'!$A$338:$AW$338)))-G$6)</f>
        <v>75.649999999999991</v>
      </c>
      <c r="H156" s="10">
        <f t="array" ref="H156">INDEX('Back data'!$A$337:$AW$337,,MAX(IF('Back data'!$A$337:$AW$337&lt;&gt;"",COLUMN('Back data'!$A$337:$AW$337)))-H$6)+INDEX('Back data'!$A$338:$AW$338,,MAX(IF('Back data'!$A$338:$AW$338&lt;&gt;"",COLUMN('Back data'!$A$338:$AW$338)))-H$6)</f>
        <v>75.63</v>
      </c>
      <c r="I156" s="10">
        <f t="array" ref="I156">INDEX('Back data'!$A$337:$AW$337,,MAX(IF('Back data'!$A$337:$AW$337&lt;&gt;"",COLUMN('Back data'!$A$337:$AW$337)))-I$6)+INDEX('Back data'!$A$338:$AW$338,,MAX(IF('Back data'!$A$338:$AW$338&lt;&gt;"",COLUMN('Back data'!$A$338:$AW$338)))-I$6)</f>
        <v>78.709999999999994</v>
      </c>
      <c r="J156" s="10">
        <f t="array" ref="J156">INDEX('Back data'!$A$337:$AW$337,,MAX(IF('Back data'!$A$337:$AW$337&lt;&gt;"",COLUMN('Back data'!$A$337:$AW$337)))-J$6)+INDEX('Back data'!$A$338:$AW$338,,MAX(IF('Back data'!$A$338:$AW$338&lt;&gt;"",COLUMN('Back data'!$A$338:$AW$338)))-J$6)</f>
        <v>74.78</v>
      </c>
      <c r="K156" s="10">
        <f t="array" ref="K156">INDEX('Back data'!$A$337:$AW$337,,MAX(IF('Back data'!$A$337:$AW$337&lt;&gt;"",COLUMN('Back data'!$A$337:$AW$337)))-K$6)+INDEX('Back data'!$A$338:$AW$338,,MAX(IF('Back data'!$A$338:$AW$338&lt;&gt;"",COLUMN('Back data'!$A$338:$AW$338)))-K$6)</f>
        <v>75.95</v>
      </c>
      <c r="L156" s="10">
        <f t="array" ref="L156">INDEX('Back data'!$A$337:$AW$337,,MAX(IF('Back data'!$A$337:$AW$337&lt;&gt;"",COLUMN('Back data'!$A$337:$AW$337)))-L$6)+INDEX('Back data'!$A$338:$AW$338,,MAX(IF('Back data'!$A$338:$AW$338&lt;&gt;"",COLUMN('Back data'!$A$338:$AW$338)))-L$6)</f>
        <v>66.72</v>
      </c>
      <c r="M156" s="10">
        <f t="array" ref="M156">INDEX('Back data'!$A$337:$AW$337,,MAX(IF('Back data'!$A$337:$AW$337&lt;&gt;"",COLUMN('Back data'!$A$337:$AW$337)))-M$6)+INDEX('Back data'!$A$338:$AW$338,,MAX(IF('Back data'!$A$338:$AW$338&lt;&gt;"",COLUMN('Back data'!$A$338:$AW$338)))-M$6)</f>
        <v>69.649999999999991</v>
      </c>
      <c r="N156" s="10">
        <f t="array" ref="N156">INDEX('Back data'!$A$337:$AW$337,,MAX(IF('Back data'!$A$337:$AW$337&lt;&gt;"",COLUMN('Back data'!$A$337:$AW$337)))-N$6)+INDEX('Back data'!$A$338:$AW$338,,MAX(IF('Back data'!$A$338:$AW$338&lt;&gt;"",COLUMN('Back data'!$A$338:$AW$338)))-N$6)</f>
        <v>75.12</v>
      </c>
      <c r="O156" s="10">
        <f t="array" ref="O156">INDEX('Back data'!$A$337:$AW$337,,MAX(IF('Back data'!$A$337:$AW$337&lt;&gt;"",COLUMN('Back data'!$A$337:$AW$337)))-O$6)+INDEX('Back data'!$A$338:$AW$338,,MAX(IF('Back data'!$A$338:$AW$338&lt;&gt;"",COLUMN('Back data'!$A$338:$AW$338)))-O$6)</f>
        <v>73.48</v>
      </c>
      <c r="P156" s="10">
        <f t="array" ref="P156">INDEX('Back data'!$A$337:$AW$337,,MAX(IF('Back data'!$A$337:$AW$337&lt;&gt;"",COLUMN('Back data'!$A$337:$AW$337)))-P$6)+INDEX('Back data'!$A$338:$AW$338,,MAX(IF('Back data'!$A$338:$AW$338&lt;&gt;"",COLUMN('Back data'!$A$338:$AW$338)))-P$6)</f>
        <v>76.400000000000006</v>
      </c>
    </row>
    <row r="157" spans="1:18" x14ac:dyDescent="0.3">
      <c r="A157" s="41" t="s">
        <v>80</v>
      </c>
      <c r="B157" s="43" t="s">
        <v>36</v>
      </c>
      <c r="C157" s="11" t="s">
        <v>71</v>
      </c>
      <c r="D157" s="12">
        <f t="array" ref="D157">INDEX('Back data'!$A$337:$AW$337,,MAX(IF('Back data'!$A$337:$AW$337&lt;&gt;"",COLUMN('Back data'!$A$337:$AW$337)))-D$6)/D156</f>
        <v>0.94598701478104719</v>
      </c>
      <c r="E157" s="12">
        <f t="array" ref="E157">INDEX('Back data'!$A$337:$AW$337,,MAX(IF('Back data'!$A$337:$AW$337&lt;&gt;"",COLUMN('Back data'!$A$337:$AW$337)))-E$6)/E156</f>
        <v>0.99357509994288973</v>
      </c>
      <c r="F157" s="12">
        <f t="array" ref="F157">INDEX('Back data'!$A$337:$AW$337,,MAX(IF('Back data'!$A$337:$AW$337&lt;&gt;"",COLUMN('Back data'!$A$337:$AW$337)))-F$6)/F156</f>
        <v>0.96050364479787931</v>
      </c>
      <c r="G157" s="12">
        <f t="array" ref="G157">INDEX('Back data'!$A$337:$AW$337,,MAX(IF('Back data'!$A$337:$AW$337&lt;&gt;"",COLUMN('Back data'!$A$337:$AW$337)))-G$6)/G156</f>
        <v>0.94461335095836085</v>
      </c>
      <c r="H157" s="12">
        <f t="array" ref="H157">INDEX('Back data'!$A$337:$AW$337,,MAX(IF('Back data'!$A$337:$AW$337&lt;&gt;"",COLUMN('Back data'!$A$337:$AW$337)))-H$6)/H156</f>
        <v>0.9788443739256909</v>
      </c>
      <c r="I157" s="12">
        <f t="array" ref="I157">INDEX('Back data'!$A$337:$AW$337,,MAX(IF('Back data'!$A$337:$AW$337&lt;&gt;"",COLUMN('Back data'!$A$337:$AW$337)))-I$6)/I156</f>
        <v>0.97192224622030243</v>
      </c>
      <c r="J157" s="12">
        <f t="array" ref="J157">INDEX('Back data'!$A$337:$AW$337,,MAX(IF('Back data'!$A$337:$AW$337&lt;&gt;"",COLUMN('Back data'!$A$337:$AW$337)))-J$6)/J156</f>
        <v>0.94490505482749387</v>
      </c>
      <c r="K157" s="12">
        <f t="array" ref="K157">INDEX('Back data'!$A$337:$AW$337,,MAX(IF('Back data'!$A$337:$AW$337&lt;&gt;"",COLUMN('Back data'!$A$337:$AW$337)))-K$6)/K156</f>
        <v>0.99631336405529958</v>
      </c>
      <c r="L157" s="12">
        <f t="array" ref="L157">INDEX('Back data'!$A$337:$AW$337,,MAX(IF('Back data'!$A$337:$AW$337&lt;&gt;"",COLUMN('Back data'!$A$337:$AW$337)))-L$6)/L156</f>
        <v>0.93150479616306958</v>
      </c>
      <c r="M157" s="12">
        <f t="array" ref="M157">INDEX('Back data'!$A$337:$AW$337,,MAX(IF('Back data'!$A$337:$AW$337&lt;&gt;"",COLUMN('Back data'!$A$337:$AW$337)))-M$6)/M156</f>
        <v>0.9303661162957646</v>
      </c>
      <c r="N157" s="12">
        <f t="array" ref="N157">INDEX('Back data'!$A$337:$AW$337,,MAX(IF('Back data'!$A$337:$AW$337&lt;&gt;"",COLUMN('Back data'!$A$337:$AW$337)))-N$6)/N156</f>
        <v>0.91200745473908418</v>
      </c>
      <c r="O157" s="12">
        <f t="array" ref="O157">INDEX('Back data'!$A$337:$AW$337,,MAX(IF('Back data'!$A$337:$AW$337&lt;&gt;"",COLUMN('Back data'!$A$337:$AW$337)))-O$6)/O156</f>
        <v>0.93494828524768647</v>
      </c>
      <c r="P157" s="12">
        <f t="array" ref="P157">INDEX('Back data'!$A$337:$AW$337,,MAX(IF('Back data'!$A$337:$AW$337&lt;&gt;"",COLUMN('Back data'!$A$337:$AW$337)))-P$6)/P156</f>
        <v>0.94568062827225119</v>
      </c>
    </row>
    <row r="158" spans="1:18" x14ac:dyDescent="0.3">
      <c r="A158" s="41" t="s">
        <v>80</v>
      </c>
      <c r="B158" s="43" t="s">
        <v>36</v>
      </c>
      <c r="C158" s="11" t="s">
        <v>72</v>
      </c>
      <c r="D158" s="12">
        <f t="array" ref="D158">INDEX('Back data'!$A$338:$AW$338,,MAX(IF('Back data'!$A$338:$AW$338&lt;&gt;"",COLUMN('Back data'!$A$338:$AW$338)))-D$6)/D156</f>
        <v>5.4012985218952897E-2</v>
      </c>
      <c r="E158" s="12">
        <f t="array" ref="E158">INDEX('Back data'!$A$338:$AW$338,,MAX(IF('Back data'!$A$338:$AW$338&lt;&gt;"",COLUMN('Back data'!$A$338:$AW$338)))-E$6)/E156</f>
        <v>6.4249000571102227E-3</v>
      </c>
      <c r="F158" s="12">
        <f t="array" ref="F158">INDEX('Back data'!$A$338:$AW$338,,MAX(IF('Back data'!$A$338:$AW$338&lt;&gt;"",COLUMN('Back data'!$A$338:$AW$338)))-F$6)/F156</f>
        <v>3.9496355202120609E-2</v>
      </c>
      <c r="G158" s="12">
        <f t="array" ref="G158">INDEX('Back data'!$A$338:$AW$338,,MAX(IF('Back data'!$A$338:$AW$338&lt;&gt;"",COLUMN('Back data'!$A$338:$AW$338)))-G$6)/G156</f>
        <v>5.538664904163914E-2</v>
      </c>
      <c r="H158" s="12">
        <f t="array" ref="H158">INDEX('Back data'!$A$338:$AW$338,,MAX(IF('Back data'!$A$338:$AW$338&lt;&gt;"",COLUMN('Back data'!$A$338:$AW$338)))-H$6)/H156</f>
        <v>2.1155626074309139E-2</v>
      </c>
      <c r="I158" s="12">
        <f t="array" ref="I158">INDEX('Back data'!$A$338:$AW$338,,MAX(IF('Back data'!$A$338:$AW$338&lt;&gt;"",COLUMN('Back data'!$A$338:$AW$338)))-I$6)/I156</f>
        <v>2.8077753779697626E-2</v>
      </c>
      <c r="J158" s="12">
        <f t="array" ref="J158">INDEX('Back data'!$A$338:$AW$338,,MAX(IF('Back data'!$A$338:$AW$338&lt;&gt;"",COLUMN('Back data'!$A$338:$AW$338)))-J$6)/J156</f>
        <v>5.5094945172506016E-2</v>
      </c>
      <c r="K158" s="12">
        <f t="array" ref="K158">INDEX('Back data'!$A$338:$AW$338,,MAX(IF('Back data'!$A$338:$AW$338&lt;&gt;"",COLUMN('Back data'!$A$338:$AW$338)))-K$6)/K156</f>
        <v>3.6866359447004608E-3</v>
      </c>
      <c r="L158" s="12">
        <f t="array" ref="L158">INDEX('Back data'!$A$338:$AW$338,,MAX(IF('Back data'!$A$338:$AW$338&lt;&gt;"",COLUMN('Back data'!$A$338:$AW$338)))-L$6)/L156</f>
        <v>6.849520383693046E-2</v>
      </c>
      <c r="M158" s="12">
        <f t="array" ref="M158">INDEX('Back data'!$A$338:$AW$338,,MAX(IF('Back data'!$A$338:$AW$338&lt;&gt;"",COLUMN('Back data'!$A$338:$AW$338)))-M$6)/M156</f>
        <v>6.9633883704235469E-2</v>
      </c>
      <c r="N158" s="12">
        <f t="array" ref="N158">INDEX('Back data'!$A$338:$AW$338,,MAX(IF('Back data'!$A$338:$AW$338&lt;&gt;"",COLUMN('Back data'!$A$338:$AW$338)))-N$6)/N156</f>
        <v>8.7992545260915864E-2</v>
      </c>
      <c r="O158" s="12">
        <f t="array" ref="O158">INDEX('Back data'!$A$338:$AW$338,,MAX(IF('Back data'!$A$338:$AW$338&lt;&gt;"",COLUMN('Back data'!$A$338:$AW$338)))-O$6)/O156</f>
        <v>6.5051714752313555E-2</v>
      </c>
      <c r="P158" s="12">
        <f t="array" ref="P158">INDEX('Back data'!$A$338:$AW$338,,MAX(IF('Back data'!$A$338:$AW$338&lt;&gt;"",COLUMN('Back data'!$A$338:$AW$338)))-P$6)/P156</f>
        <v>5.4319371727748693E-2</v>
      </c>
      <c r="R158" s="63"/>
    </row>
    <row r="161" spans="1:18" x14ac:dyDescent="0.3">
      <c r="C161" s="9" t="s">
        <v>69</v>
      </c>
      <c r="D161" s="10">
        <f t="array" ref="D161">INDEX('Back data'!$A$343:$AW$343,,MAX(IF('Back data'!$A$343:$AW$343&lt;&gt;"",COLUMN('Back data'!$A$343:$AW$343)))-D$6)+INDEX('Back data'!$A$344:$AW$344,,MAX(IF('Back data'!$A$344:$AW$344&lt;&gt;"",COLUMN('Back data'!$A$344:$AW$344)))-D$6)</f>
        <v>73.289999999999992</v>
      </c>
      <c r="E161" s="10">
        <f t="array" ref="E161">INDEX('Back data'!$A$343:$AW$343,,MAX(IF('Back data'!$A$343:$AW$343&lt;&gt;"",COLUMN('Back data'!$A$343:$AW$343)))-E$6)+INDEX('Back data'!$A$344:$AW$344,,MAX(IF('Back data'!$A$344:$AW$344&lt;&gt;"",COLUMN('Back data'!$A$344:$AW$344)))-E$6)</f>
        <v>77.260000000000005</v>
      </c>
      <c r="F161" s="10">
        <f t="array" ref="F161">INDEX('Back data'!$A$343:$AW$343,,MAX(IF('Back data'!$A$343:$AW$343&lt;&gt;"",COLUMN('Back data'!$A$343:$AW$343)))-F$6)+INDEX('Back data'!$A$344:$AW$344,,MAX(IF('Back data'!$A$344:$AW$344&lt;&gt;"",COLUMN('Back data'!$A$344:$AW$344)))-F$6)</f>
        <v>72.5</v>
      </c>
      <c r="G161" s="10">
        <f t="array" ref="G161">INDEX('Back data'!$A$343:$AW$343,,MAX(IF('Back data'!$A$343:$AW$343&lt;&gt;"",COLUMN('Back data'!$A$343:$AW$343)))-G$6)+INDEX('Back data'!$A$344:$AW$344,,MAX(IF('Back data'!$A$344:$AW$344&lt;&gt;"",COLUMN('Back data'!$A$344:$AW$344)))-G$6)</f>
        <v>66</v>
      </c>
      <c r="H161" s="10">
        <f t="array" ref="H161">INDEX('Back data'!$A$343:$AW$343,,MAX(IF('Back data'!$A$343:$AW$343&lt;&gt;"",COLUMN('Back data'!$A$343:$AW$343)))-H$6)+INDEX('Back data'!$A$344:$AW$344,,MAX(IF('Back data'!$A$344:$AW$344&lt;&gt;"",COLUMN('Back data'!$A$344:$AW$344)))-H$6)</f>
        <v>67.540000000000006</v>
      </c>
      <c r="I161" s="10">
        <f t="array" ref="I161">INDEX('Back data'!$A$343:$AW$343,,MAX(IF('Back data'!$A$343:$AW$343&lt;&gt;"",COLUMN('Back data'!$A$343:$AW$343)))-I$6)+INDEX('Back data'!$A$344:$AW$344,,MAX(IF('Back data'!$A$344:$AW$344&lt;&gt;"",COLUMN('Back data'!$A$344:$AW$344)))-I$6)</f>
        <v>67.239999999999995</v>
      </c>
      <c r="J161" s="10">
        <f t="array" ref="J161">INDEX('Back data'!$A$343:$AW$343,,MAX(IF('Back data'!$A$343:$AW$343&lt;&gt;"",COLUMN('Back data'!$A$343:$AW$343)))-J$6)+INDEX('Back data'!$A$344:$AW$344,,MAX(IF('Back data'!$A$344:$AW$344&lt;&gt;"",COLUMN('Back data'!$A$344:$AW$344)))-J$6)</f>
        <v>63.220000000000006</v>
      </c>
      <c r="K161" s="10">
        <f t="array" ref="K161">INDEX('Back data'!$A$343:$AW$343,,MAX(IF('Back data'!$A$343:$AW$343&lt;&gt;"",COLUMN('Back data'!$A$343:$AW$343)))-K$6)+INDEX('Back data'!$A$344:$AW$344,,MAX(IF('Back data'!$A$344:$AW$344&lt;&gt;"",COLUMN('Back data'!$A$344:$AW$344)))-K$6)</f>
        <v>69.319999999999993</v>
      </c>
      <c r="L161" s="10">
        <f t="array" ref="L161">INDEX('Back data'!$A$343:$AW$343,,MAX(IF('Back data'!$A$343:$AW$343&lt;&gt;"",COLUMN('Back data'!$A$343:$AW$343)))-L$6)+INDEX('Back data'!$A$344:$AW$344,,MAX(IF('Back data'!$A$344:$AW$344&lt;&gt;"",COLUMN('Back data'!$A$344:$AW$344)))-L$6)</f>
        <v>59.15</v>
      </c>
      <c r="M161" s="10">
        <f t="array" ref="M161">INDEX('Back data'!$A$343:$AW$343,,MAX(IF('Back data'!$A$343:$AW$343&lt;&gt;"",COLUMN('Back data'!$A$343:$AW$343)))-M$6)+INDEX('Back data'!$A$344:$AW$344,,MAX(IF('Back data'!$A$344:$AW$344&lt;&gt;"",COLUMN('Back data'!$A$344:$AW$344)))-M$6)</f>
        <v>68.8</v>
      </c>
      <c r="N161" s="10">
        <f t="array" ref="N161">INDEX('Back data'!$A$343:$AW$343,,MAX(IF('Back data'!$A$343:$AW$343&lt;&gt;"",COLUMN('Back data'!$A$343:$AW$343)))-N$6)+INDEX('Back data'!$A$344:$AW$344,,MAX(IF('Back data'!$A$344:$AW$344&lt;&gt;"",COLUMN('Back data'!$A$344:$AW$344)))-N$6)</f>
        <v>68.2</v>
      </c>
      <c r="O161" s="10">
        <f t="array" ref="O161">INDEX('Back data'!$A$343:$AW$343,,MAX(IF('Back data'!$A$343:$AW$343&lt;&gt;"",COLUMN('Back data'!$A$343:$AW$343)))-O$6)+INDEX('Back data'!$A$344:$AW$344,,MAX(IF('Back data'!$A$344:$AW$344&lt;&gt;"",COLUMN('Back data'!$A$344:$AW$344)))-O$6)</f>
        <v>72.010000000000005</v>
      </c>
      <c r="P161" s="10">
        <f t="array" ref="P161">INDEX('Back data'!$A$343:$AW$343,,MAX(IF('Back data'!$A$343:$AW$343&lt;&gt;"",COLUMN('Back data'!$A$343:$AW$343)))-P$6)+INDEX('Back data'!$A$344:$AW$344,,MAX(IF('Back data'!$A$344:$AW$344&lt;&gt;"",COLUMN('Back data'!$A$344:$AW$344)))-P$6)</f>
        <v>66.180000000000007</v>
      </c>
    </row>
    <row r="162" spans="1:18" x14ac:dyDescent="0.3">
      <c r="A162" s="41" t="s">
        <v>80</v>
      </c>
      <c r="B162" s="43" t="s">
        <v>41</v>
      </c>
      <c r="C162" s="11" t="s">
        <v>71</v>
      </c>
      <c r="D162" s="12">
        <f t="array" ref="D162">INDEX('Back data'!$A$343:$AW$343,,MAX(IF('Back data'!$A$343:$AW$343&lt;&gt;"",COLUMN('Back data'!$A$343:$AW$343)))-D$6)/D161</f>
        <v>0.94924273434302087</v>
      </c>
      <c r="E162" s="12">
        <f t="array" ref="E162">INDEX('Back data'!$A$343:$AW$343,,MAX(IF('Back data'!$A$343:$AW$343&lt;&gt;"",COLUMN('Back data'!$A$343:$AW$343)))-E$6)/E161</f>
        <v>0.96285270515143662</v>
      </c>
      <c r="F162" s="12">
        <f t="array" ref="F162">INDEX('Back data'!$A$343:$AW$343,,MAX(IF('Back data'!$A$343:$AW$343&lt;&gt;"",COLUMN('Back data'!$A$343:$AW$343)))-F$6)/F161</f>
        <v>0.93448275862068964</v>
      </c>
      <c r="G162" s="12">
        <f t="array" ref="G162">INDEX('Back data'!$A$343:$AW$343,,MAX(IF('Back data'!$A$343:$AW$343&lt;&gt;"",COLUMN('Back data'!$A$343:$AW$343)))-G$6)/G161</f>
        <v>0.95818181818181825</v>
      </c>
      <c r="H162" s="12">
        <f t="array" ref="H162">INDEX('Back data'!$A$343:$AW$343,,MAX(IF('Back data'!$A$343:$AW$343&lt;&gt;"",COLUMN('Back data'!$A$343:$AW$343)))-H$6)/H161</f>
        <v>1</v>
      </c>
      <c r="I162" s="12">
        <f t="array" ref="I162">INDEX('Back data'!$A$343:$AW$343,,MAX(IF('Back data'!$A$343:$AW$343&lt;&gt;"",COLUMN('Back data'!$A$343:$AW$343)))-I$6)/I161</f>
        <v>0.95925044616299826</v>
      </c>
      <c r="J162" s="12">
        <f t="array" ref="J162">INDEX('Back data'!$A$343:$AW$343,,MAX(IF('Back data'!$A$343:$AW$343&lt;&gt;"",COLUMN('Back data'!$A$343:$AW$343)))-J$6)/J161</f>
        <v>0.96124644099968359</v>
      </c>
      <c r="K162" s="12">
        <f t="array" ref="K162">INDEX('Back data'!$A$343:$AW$343,,MAX(IF('Back data'!$A$343:$AW$343&lt;&gt;"",COLUMN('Back data'!$A$343:$AW$343)))-K$6)/K161</f>
        <v>0.96725331794575886</v>
      </c>
      <c r="L162" s="12">
        <f t="array" ref="L162">INDEX('Back data'!$A$343:$AW$343,,MAX(IF('Back data'!$A$343:$AW$343&lt;&gt;"",COLUMN('Back data'!$A$343:$AW$343)))-L$6)/L161</f>
        <v>0.97599323753169909</v>
      </c>
      <c r="M162" s="12">
        <f t="array" ref="M162">INDEX('Back data'!$A$343:$AW$343,,MAX(IF('Back data'!$A$343:$AW$343&lt;&gt;"",COLUMN('Back data'!$A$343:$AW$343)))-M$6)/M161</f>
        <v>0.98677325581395359</v>
      </c>
      <c r="N162" s="12">
        <f t="array" ref="N162">INDEX('Back data'!$A$343:$AW$343,,MAX(IF('Back data'!$A$343:$AW$343&lt;&gt;"",COLUMN('Back data'!$A$343:$AW$343)))-N$6)/N161</f>
        <v>0.98826979472140764</v>
      </c>
      <c r="O162" s="12">
        <f t="array" ref="O162">INDEX('Back data'!$A$343:$AW$343,,MAX(IF('Back data'!$A$343:$AW$343&lt;&gt;"",COLUMN('Back data'!$A$343:$AW$343)))-O$6)/O161</f>
        <v>0.89612553811970552</v>
      </c>
      <c r="P162" s="12">
        <f t="array" ref="P162">INDEX('Back data'!$A$343:$AW$343,,MAX(IF('Back data'!$A$343:$AW$343&lt;&gt;"",COLUMN('Back data'!$A$343:$AW$343)))-P$6)/P161</f>
        <v>0.91795104261106064</v>
      </c>
    </row>
    <row r="163" spans="1:18" x14ac:dyDescent="0.3">
      <c r="A163" s="41" t="s">
        <v>80</v>
      </c>
      <c r="B163" s="43" t="s">
        <v>41</v>
      </c>
      <c r="C163" s="11" t="s">
        <v>72</v>
      </c>
      <c r="D163" s="12">
        <f t="array" ref="D163">INDEX('Back data'!$A$344:$AW$344,,MAX(IF('Back data'!$A$344:$AW$344&lt;&gt;"",COLUMN('Back data'!$A$344:$AW$344)))-D$6)/D161</f>
        <v>5.0757265656979134E-2</v>
      </c>
      <c r="E163" s="12">
        <f t="array" ref="E163">INDEX('Back data'!$A$344:$AW$344,,MAX(IF('Back data'!$A$344:$AW$344&lt;&gt;"",COLUMN('Back data'!$A$344:$AW$344)))-E$6)/E161</f>
        <v>3.7147294848563293E-2</v>
      </c>
      <c r="F163" s="12">
        <f t="array" ref="F163">INDEX('Back data'!$A$344:$AW$344,,MAX(IF('Back data'!$A$344:$AW$344&lt;&gt;"",COLUMN('Back data'!$A$344:$AW$344)))-F$6)/F161</f>
        <v>6.5517241379310351E-2</v>
      </c>
      <c r="G163" s="12">
        <f t="array" ref="G163">INDEX('Back data'!$A$344:$AW$344,,MAX(IF('Back data'!$A$344:$AW$344&lt;&gt;"",COLUMN('Back data'!$A$344:$AW$344)))-G$6)/G161</f>
        <v>4.1818181818181817E-2</v>
      </c>
      <c r="H163" s="12">
        <f t="array" ref="H163">INDEX('Back data'!$A$344:$AW$344,,MAX(IF('Back data'!$A$344:$AW$344&lt;&gt;"",COLUMN('Back data'!$A$344:$AW$344)))-H$6)/H161</f>
        <v>0</v>
      </c>
      <c r="I163" s="12">
        <f t="array" ref="I163">INDEX('Back data'!$A$344:$AW$344,,MAX(IF('Back data'!$A$344:$AW$344&lt;&gt;"",COLUMN('Back data'!$A$344:$AW$344)))-I$6)/I161</f>
        <v>4.0749553837001788E-2</v>
      </c>
      <c r="J163" s="12">
        <f t="array" ref="J163">INDEX('Back data'!$A$344:$AW$344,,MAX(IF('Back data'!$A$344:$AW$344&lt;&gt;"",COLUMN('Back data'!$A$344:$AW$344)))-J$6)/J161</f>
        <v>3.8753559000316358E-2</v>
      </c>
      <c r="K163" s="12">
        <f t="array" ref="K163">INDEX('Back data'!$A$344:$AW$344,,MAX(IF('Back data'!$A$344:$AW$344&lt;&gt;"",COLUMN('Back data'!$A$344:$AW$344)))-K$6)/K161</f>
        <v>3.2746682054241201E-2</v>
      </c>
      <c r="L163" s="12">
        <f t="array" ref="L163">INDEX('Back data'!$A$344:$AW$344,,MAX(IF('Back data'!$A$344:$AW$344&lt;&gt;"",COLUMN('Back data'!$A$344:$AW$344)))-L$6)/L161</f>
        <v>2.400676246830093E-2</v>
      </c>
      <c r="M163" s="12">
        <f t="array" ref="M163">INDEX('Back data'!$A$344:$AW$344,,MAX(IF('Back data'!$A$344:$AW$344&lt;&gt;"",COLUMN('Back data'!$A$344:$AW$344)))-M$6)/M161</f>
        <v>1.3226744186046512E-2</v>
      </c>
      <c r="N163" s="12">
        <f t="array" ref="N163">INDEX('Back data'!$A$344:$AW$344,,MAX(IF('Back data'!$A$344:$AW$344&lt;&gt;"",COLUMN('Back data'!$A$344:$AW$344)))-N$6)/N161</f>
        <v>1.1730205278592375E-2</v>
      </c>
      <c r="O163" s="12">
        <f t="array" ref="O163">INDEX('Back data'!$A$344:$AW$344,,MAX(IF('Back data'!$A$344:$AW$344&lt;&gt;"",COLUMN('Back data'!$A$344:$AW$344)))-O$6)/O161</f>
        <v>0.10387446188029441</v>
      </c>
      <c r="P163" s="12">
        <f t="array" ref="P163">INDEX('Back data'!$A$344:$AW$344,,MAX(IF('Back data'!$A$344:$AW$344&lt;&gt;"",COLUMN('Back data'!$A$344:$AW$344)))-P$6)/P161</f>
        <v>8.2048957388939248E-2</v>
      </c>
      <c r="R163" s="63"/>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A67" zoomScale="74" zoomScaleNormal="69" workbookViewId="0">
      <selection activeCell="AO114" sqref="AO114"/>
    </sheetView>
  </sheetViews>
  <sheetFormatPr baseColWidth="10" defaultColWidth="11.44140625" defaultRowHeight="14.4" x14ac:dyDescent="0.3"/>
  <cols>
    <col min="3" max="3" width="24.44140625" bestFit="1" customWidth="1"/>
    <col min="4" max="4" width="12.88671875" bestFit="1" customWidth="1"/>
    <col min="5" max="7" width="15.88671875" bestFit="1" customWidth="1"/>
    <col min="8" max="9" width="15.109375" bestFit="1" customWidth="1"/>
    <col min="10" max="10" width="14.5546875" bestFit="1" customWidth="1"/>
    <col min="11" max="11" width="13.109375" bestFit="1" customWidth="1"/>
    <col min="12" max="13" width="11.5546875" bestFit="1" customWidth="1"/>
    <col min="14" max="14" width="15.88671875" bestFit="1" customWidth="1"/>
    <col min="15" max="15" width="17.44140625" customWidth="1"/>
    <col min="16" max="16" width="15.6640625" customWidth="1"/>
    <col min="18" max="18" width="11.5546875" bestFit="1" customWidth="1"/>
  </cols>
  <sheetData>
    <row r="1" spans="2:19" ht="34.5" customHeight="1" x14ac:dyDescent="0.3"/>
    <row r="2" spans="2:19" ht="27" customHeight="1" x14ac:dyDescent="0.3">
      <c r="B2" s="19"/>
      <c r="C2" s="23" t="s">
        <v>70</v>
      </c>
      <c r="D2" s="19"/>
      <c r="E2" s="19"/>
      <c r="F2" s="19"/>
      <c r="G2" s="19"/>
      <c r="H2" s="19"/>
      <c r="I2" s="19"/>
      <c r="J2" s="19"/>
      <c r="K2" s="19"/>
      <c r="L2" s="19"/>
      <c r="M2" s="19"/>
      <c r="N2" s="19"/>
      <c r="O2" s="19"/>
      <c r="P2" s="19"/>
      <c r="Q2" s="19"/>
      <c r="R2" s="19"/>
    </row>
    <row r="3" spans="2:19" ht="18.75" customHeight="1" x14ac:dyDescent="0.3"/>
    <row r="4" spans="2:19" s="15" customFormat="1" ht="25.5" customHeight="1" x14ac:dyDescent="0.3">
      <c r="C4" s="16" t="s">
        <v>81</v>
      </c>
    </row>
    <row r="5" spans="2:19" ht="16.2" thickBot="1" x14ac:dyDescent="0.35">
      <c r="C5" s="3"/>
      <c r="D5" s="58">
        <f>'TAM Automático'!D5</f>
        <v>44317</v>
      </c>
      <c r="E5" s="58">
        <f>'TAM Automático'!E5</f>
        <v>44348</v>
      </c>
      <c r="F5" s="58">
        <f>'TAM Automático'!F5</f>
        <v>44378</v>
      </c>
      <c r="G5" s="58">
        <f>'TAM Automático'!G5</f>
        <v>44409</v>
      </c>
      <c r="H5" s="58">
        <f>'TAM Automático'!H5</f>
        <v>44440</v>
      </c>
      <c r="I5" s="58">
        <f>'TAM Automático'!I5</f>
        <v>44470</v>
      </c>
      <c r="J5" s="58">
        <f>'TAM Automático'!J5</f>
        <v>44501</v>
      </c>
      <c r="K5" s="58">
        <f>'TAM Automático'!K5</f>
        <v>44531</v>
      </c>
      <c r="L5" s="58">
        <f>'TAM Automático'!L5</f>
        <v>44562</v>
      </c>
      <c r="M5" s="58">
        <f>'TAM Automático'!M5</f>
        <v>44593</v>
      </c>
      <c r="N5" s="58">
        <f>'TAM Automático'!N5</f>
        <v>44621</v>
      </c>
      <c r="O5" s="58">
        <f>'TAM Automático'!O5</f>
        <v>44652</v>
      </c>
      <c r="P5" s="58">
        <f>'TAM Automático'!P5</f>
        <v>44682</v>
      </c>
    </row>
    <row r="6" spans="2:19" ht="15.6" x14ac:dyDescent="0.3">
      <c r="C6" s="11" t="s">
        <v>71</v>
      </c>
      <c r="D6" s="12">
        <f>'TAM Automático'!D8</f>
        <v>0.94029221691486375</v>
      </c>
      <c r="E6" s="12">
        <f>'TAM Automático'!E8</f>
        <v>0.95004952596575631</v>
      </c>
      <c r="F6" s="12">
        <f>'TAM Automático'!F8</f>
        <v>0.94832363535605424</v>
      </c>
      <c r="G6" s="12">
        <f>'TAM Automático'!G8</f>
        <v>0.94582580914015824</v>
      </c>
      <c r="H6" s="12">
        <f>'TAM Automático'!H8</f>
        <v>0.93835616438356173</v>
      </c>
      <c r="I6" s="12">
        <f>'TAM Automático'!I8</f>
        <v>0.93960636290105148</v>
      </c>
      <c r="J6" s="12">
        <f>'TAM Automático'!J8</f>
        <v>0.94466403162055335</v>
      </c>
      <c r="K6" s="12">
        <f>'TAM Automático'!K8</f>
        <v>0.95419116641597168</v>
      </c>
      <c r="L6" s="12">
        <f>'TAM Automático'!L8</f>
        <v>0.93799885974914488</v>
      </c>
      <c r="M6" s="12">
        <f>'TAM Automático'!M8</f>
        <v>0.92782189449801467</v>
      </c>
      <c r="N6" s="12">
        <f>'TAM Automático'!N8</f>
        <v>0.9421217486041128</v>
      </c>
      <c r="O6" s="12">
        <f>'TAM Automático'!O8</f>
        <v>0.9486475353563093</v>
      </c>
      <c r="P6" s="12">
        <f>'TAM Automático'!P8</f>
        <v>0.92845891310055129</v>
      </c>
    </row>
    <row r="7" spans="2:19" ht="15.6" x14ac:dyDescent="0.3">
      <c r="C7" s="11" t="s">
        <v>72</v>
      </c>
      <c r="D7" s="12">
        <f>'TAM Automático'!D9</f>
        <v>5.9707783085136266E-2</v>
      </c>
      <c r="E7" s="12">
        <f>'TAM Automático'!E9</f>
        <v>4.9950474034243665E-2</v>
      </c>
      <c r="F7" s="12">
        <f>'TAM Automático'!F9</f>
        <v>5.1676364643945684E-2</v>
      </c>
      <c r="G7" s="12">
        <f>'TAM Automático'!G9</f>
        <v>5.4174190859841639E-2</v>
      </c>
      <c r="H7" s="12">
        <f>'TAM Automático'!H9</f>
        <v>6.1643835616438367E-2</v>
      </c>
      <c r="I7" s="12">
        <f>'TAM Automático'!I9</f>
        <v>6.0393637098948502E-2</v>
      </c>
      <c r="J7" s="12">
        <f>'TAM Automático'!J9</f>
        <v>5.5335968379446633E-2</v>
      </c>
      <c r="K7" s="12">
        <f>'TAM Automático'!K9</f>
        <v>4.5808833584028444E-2</v>
      </c>
      <c r="L7" s="12">
        <f>'TAM Automático'!L9</f>
        <v>6.2001140250855187E-2</v>
      </c>
      <c r="M7" s="12">
        <f>'TAM Automático'!M9</f>
        <v>7.2178105501985237E-2</v>
      </c>
      <c r="N7" s="12">
        <f>'TAM Automático'!N9</f>
        <v>5.7878251395887231E-2</v>
      </c>
      <c r="O7" s="12">
        <f>'TAM Automático'!O9</f>
        <v>5.1352464643690789E-2</v>
      </c>
      <c r="P7" s="12">
        <f>'TAM Automático'!P9</f>
        <v>7.1541086899448672E-2</v>
      </c>
    </row>
    <row r="9" spans="2:19" s="15" customFormat="1" ht="29.25" customHeight="1" x14ac:dyDescent="0.3">
      <c r="C9" s="16" t="s">
        <v>82</v>
      </c>
    </row>
    <row r="10" spans="2:19" ht="16.2" thickBot="1" x14ac:dyDescent="0.35">
      <c r="C10" s="3"/>
      <c r="D10" s="58">
        <f>D5</f>
        <v>44317</v>
      </c>
      <c r="E10" s="58">
        <f t="shared" ref="E10:P10" si="0">E5</f>
        <v>44348</v>
      </c>
      <c r="F10" s="58">
        <f t="shared" si="0"/>
        <v>44378</v>
      </c>
      <c r="G10" s="58">
        <f t="shared" si="0"/>
        <v>44409</v>
      </c>
      <c r="H10" s="58">
        <f t="shared" si="0"/>
        <v>44440</v>
      </c>
      <c r="I10" s="58">
        <f t="shared" si="0"/>
        <v>44470</v>
      </c>
      <c r="J10" s="58">
        <f t="shared" si="0"/>
        <v>44501</v>
      </c>
      <c r="K10" s="58">
        <f t="shared" si="0"/>
        <v>44531</v>
      </c>
      <c r="L10" s="58">
        <f t="shared" si="0"/>
        <v>44562</v>
      </c>
      <c r="M10" s="58">
        <f t="shared" si="0"/>
        <v>44593</v>
      </c>
      <c r="N10" s="58">
        <f t="shared" si="0"/>
        <v>44621</v>
      </c>
      <c r="O10" s="58">
        <f t="shared" si="0"/>
        <v>44652</v>
      </c>
      <c r="P10" s="58">
        <f t="shared" si="0"/>
        <v>44682</v>
      </c>
    </row>
    <row r="11" spans="2:19" ht="15.6" x14ac:dyDescent="0.3">
      <c r="C11" s="11" t="s">
        <v>71</v>
      </c>
      <c r="D11" s="12">
        <f>IF('Total Aceite'!$D$29=$R$11,'TAM Automático'!D13,'TAM Automático'!D18)</f>
        <v>0.80814531006101897</v>
      </c>
      <c r="E11" s="12">
        <f>IF('Total Aceite'!$D$29=$R$11,'TAM Automático'!E13,'TAM Automático'!E18)</f>
        <v>0.83389926428975669</v>
      </c>
      <c r="F11" s="12">
        <f>IF('Total Aceite'!$D$29=$R$11,'TAM Automático'!F13,'TAM Automático'!F18)</f>
        <v>0.80672632794457277</v>
      </c>
      <c r="G11" s="12">
        <f>IF('Total Aceite'!$D$29=$R$11,'TAM Automático'!G13,'TAM Automático'!G18)</f>
        <v>0.80419483924382507</v>
      </c>
      <c r="H11" s="12">
        <f>IF('Total Aceite'!$D$29=$R$11,'TAM Automático'!H13,'TAM Automático'!H18)</f>
        <v>0.7942528735632185</v>
      </c>
      <c r="I11" s="12">
        <f>IF('Total Aceite'!$D$29=$R$11,'TAM Automático'!I13,'TAM Automático'!I18)</f>
        <v>0.80130470236477302</v>
      </c>
      <c r="J11" s="12">
        <f>IF('Total Aceite'!$D$29=$R$11,'TAM Automático'!J13,'TAM Automático'!J18)</f>
        <v>0.81346232456737977</v>
      </c>
      <c r="K11" s="12">
        <f>IF('Total Aceite'!$D$29=$R$11,'TAM Automático'!K13,'TAM Automático'!K18)</f>
        <v>0.82606339745326474</v>
      </c>
      <c r="L11" s="12">
        <f>IF('Total Aceite'!$D$29=$R$11,'TAM Automático'!L13,'TAM Automático'!L18)</f>
        <v>0.78455400398974062</v>
      </c>
      <c r="M11" s="12">
        <f>IF('Total Aceite'!$D$29=$R$11,'TAM Automático'!M13,'TAM Automático'!M18)</f>
        <v>0.76312056737588652</v>
      </c>
      <c r="N11" s="12">
        <f>IF('Total Aceite'!$D$29=$R$11,'TAM Automático'!N13,'TAM Automático'!N18)</f>
        <v>0.83183673469387753</v>
      </c>
      <c r="O11" s="12">
        <f>IF('Total Aceite'!$D$29=$R$11,'TAM Automático'!O13,'TAM Automático'!O18)</f>
        <v>0.8263105270675617</v>
      </c>
      <c r="P11" s="12">
        <f>IF('Total Aceite'!$D$29=$R$11,'TAM Automático'!P13,'TAM Automático'!P18)</f>
        <v>0.77471264367816084</v>
      </c>
      <c r="R11">
        <v>1</v>
      </c>
      <c r="S11" s="16" t="s">
        <v>83</v>
      </c>
    </row>
    <row r="12" spans="2:19" ht="15.6" x14ac:dyDescent="0.3">
      <c r="C12" s="11" t="s">
        <v>72</v>
      </c>
      <c r="D12" s="12">
        <f>IF('Total Aceite'!$D$29=$R$11,'TAM Automático'!D14,'TAM Automático'!D19)</f>
        <v>0.19185468993898111</v>
      </c>
      <c r="E12" s="12">
        <f>IF('Total Aceite'!$D$29=$R$11,'TAM Automático'!E14,'TAM Automático'!E19)</f>
        <v>0.16610073571024336</v>
      </c>
      <c r="F12" s="12">
        <f>IF('Total Aceite'!$D$29=$R$11,'TAM Automático'!F14,'TAM Automático'!F19)</f>
        <v>0.19327367205542725</v>
      </c>
      <c r="G12" s="12">
        <f>IF('Total Aceite'!$D$29=$R$11,'TAM Automático'!G14,'TAM Automático'!G19)</f>
        <v>0.19580516075617496</v>
      </c>
      <c r="H12" s="12">
        <f>IF('Total Aceite'!$D$29=$R$11,'TAM Automático'!H14,'TAM Automático'!H19)</f>
        <v>0.20574712643678164</v>
      </c>
      <c r="I12" s="12">
        <f>IF('Total Aceite'!$D$29=$R$11,'TAM Automático'!I14,'TAM Automático'!I19)</f>
        <v>0.19869529763522695</v>
      </c>
      <c r="J12" s="12">
        <f>IF('Total Aceite'!$D$29=$R$11,'TAM Automático'!J14,'TAM Automático'!J19)</f>
        <v>0.18653767543262023</v>
      </c>
      <c r="K12" s="12">
        <f>IF('Total Aceite'!$D$29=$R$11,'TAM Automático'!K14,'TAM Automático'!K19)</f>
        <v>0.17393660254673532</v>
      </c>
      <c r="L12" s="12">
        <f>IF('Total Aceite'!$D$29=$R$11,'TAM Automático'!L14,'TAM Automático'!L19)</f>
        <v>0.21544599601025929</v>
      </c>
      <c r="M12" s="12">
        <f>IF('Total Aceite'!$D$29=$R$11,'TAM Automático'!M14,'TAM Automático'!M19)</f>
        <v>0.23687943262411346</v>
      </c>
      <c r="N12" s="12">
        <f>IF('Total Aceite'!$D$29=$R$11,'TAM Automático'!N14,'TAM Automático'!N19)</f>
        <v>0.16816326530612244</v>
      </c>
      <c r="O12" s="12">
        <f>IF('Total Aceite'!$D$29=$R$11,'TAM Automático'!O14,'TAM Automático'!O19)</f>
        <v>0.17368947293243822</v>
      </c>
      <c r="P12" s="12">
        <f>IF('Total Aceite'!$D$29=$R$11,'TAM Automático'!P14,'TAM Automático'!P19)</f>
        <v>0.22528735632183908</v>
      </c>
      <c r="R12">
        <v>2</v>
      </c>
      <c r="S12" s="16" t="s">
        <v>84</v>
      </c>
    </row>
    <row r="14" spans="2:19" s="15" customFormat="1" ht="29.25" customHeight="1" x14ac:dyDescent="0.3">
      <c r="C14" s="16" t="s">
        <v>85</v>
      </c>
    </row>
    <row r="15" spans="2:19" ht="16.2" thickBot="1" x14ac:dyDescent="0.35">
      <c r="C15" s="3"/>
      <c r="D15" s="58">
        <f>D10</f>
        <v>44317</v>
      </c>
      <c r="E15" s="58">
        <f t="shared" ref="E15:P15" si="1">E10</f>
        <v>44348</v>
      </c>
      <c r="F15" s="58">
        <f t="shared" si="1"/>
        <v>44378</v>
      </c>
      <c r="G15" s="58">
        <f t="shared" si="1"/>
        <v>44409</v>
      </c>
      <c r="H15" s="58">
        <f t="shared" si="1"/>
        <v>44440</v>
      </c>
      <c r="I15" s="58">
        <f t="shared" si="1"/>
        <v>44470</v>
      </c>
      <c r="J15" s="58">
        <f t="shared" si="1"/>
        <v>44501</v>
      </c>
      <c r="K15" s="58">
        <f t="shared" si="1"/>
        <v>44531</v>
      </c>
      <c r="L15" s="58">
        <f t="shared" si="1"/>
        <v>44562</v>
      </c>
      <c r="M15" s="58">
        <f t="shared" si="1"/>
        <v>44593</v>
      </c>
      <c r="N15" s="58">
        <f t="shared" si="1"/>
        <v>44621</v>
      </c>
      <c r="O15" s="58">
        <f t="shared" si="1"/>
        <v>44652</v>
      </c>
      <c r="P15" s="58">
        <f t="shared" si="1"/>
        <v>44682</v>
      </c>
      <c r="R15">
        <v>1</v>
      </c>
      <c r="S15" s="16" t="s">
        <v>31</v>
      </c>
    </row>
    <row r="16" spans="2:19" ht="15.6" x14ac:dyDescent="0.3">
      <c r="C16" s="11" t="s">
        <v>71</v>
      </c>
      <c r="D16" s="12">
        <f>IF('Total Aceite'!$N$29=$R$15,'TAM Automático'!D23,IF('Total Aceite'!$N$29=$R$16,'TAM Automático'!D28,'TAM Automático'!D33))</f>
        <v>0.96105683225540117</v>
      </c>
      <c r="E16" s="12">
        <f>IF('Total Aceite'!$N$29=$R$15,'TAM Automático'!E23,IF('Total Aceite'!$N$29=$R$16,'TAM Automático'!E28,'TAM Automático'!E33))</f>
        <v>0.9663902226102139</v>
      </c>
      <c r="F16" s="12">
        <f>IF('Total Aceite'!$N$29=$R$15,'TAM Automático'!F23,IF('Total Aceite'!$N$29=$R$16,'TAM Automático'!F28,'TAM Automático'!F33))</f>
        <v>0.96432097024397123</v>
      </c>
      <c r="G16" s="12">
        <f>IF('Total Aceite'!$N$29=$R$15,'TAM Automático'!G23,IF('Total Aceite'!$N$29=$R$16,'TAM Automático'!G28,'TAM Automático'!G33))</f>
        <v>0.96135051088405155</v>
      </c>
      <c r="H16" s="12">
        <f>IF('Total Aceite'!$N$29=$R$15,'TAM Automático'!H23,IF('Total Aceite'!$N$29=$R$16,'TAM Automático'!H28,'TAM Automático'!H33))</f>
        <v>0.94838619922092382</v>
      </c>
      <c r="I16" s="12">
        <f>IF('Total Aceite'!$N$29=$R$15,'TAM Automático'!I23,IF('Total Aceite'!$N$29=$R$16,'TAM Automático'!I28,'TAM Automático'!I33))</f>
        <v>0.95422912205567445</v>
      </c>
      <c r="J16" s="12">
        <f>IF('Total Aceite'!$N$29=$R$15,'TAM Automático'!J23,IF('Total Aceite'!$N$29=$R$16,'TAM Automático'!J28,'TAM Automático'!J33))</f>
        <v>0.97298392543563417</v>
      </c>
      <c r="K16" s="12">
        <f>IF('Total Aceite'!$N$29=$R$15,'TAM Automático'!K23,IF('Total Aceite'!$N$29=$R$16,'TAM Automático'!K28,'TAM Automático'!K33))</f>
        <v>0.98198689956331886</v>
      </c>
      <c r="L16" s="12">
        <f>IF('Total Aceite'!$N$29=$R$15,'TAM Automático'!L23,IF('Total Aceite'!$N$29=$R$16,'TAM Automático'!L28,'TAM Automático'!L33))</f>
        <v>0.96296296296296291</v>
      </c>
      <c r="M16" s="12">
        <f>IF('Total Aceite'!$N$29=$R$15,'TAM Automático'!M23,IF('Total Aceite'!$N$29=$R$16,'TAM Automático'!M28,'TAM Automático'!M33))</f>
        <v>0.94375952347970626</v>
      </c>
      <c r="N16" s="12">
        <f>IF('Total Aceite'!$N$29=$R$15,'TAM Automático'!N23,IF('Total Aceite'!$N$29=$R$16,'TAM Automático'!N28,'TAM Automático'!N33))</f>
        <v>0.95604707216787188</v>
      </c>
      <c r="O16" s="12">
        <f>IF('Total Aceite'!$N$29=$R$15,'TAM Automático'!O23,IF('Total Aceite'!$N$29=$R$16,'TAM Automático'!O28,'TAM Automático'!O33))</f>
        <v>0.96645732229517567</v>
      </c>
      <c r="P16" s="12">
        <f>IF('Total Aceite'!$N$29=$R$15,'TAM Automático'!P23,IF('Total Aceite'!$N$29=$R$16,'TAM Automático'!P28,'TAM Automático'!P33))</f>
        <v>0.93916600686196883</v>
      </c>
      <c r="R16">
        <v>2</v>
      </c>
      <c r="S16" s="8" t="s">
        <v>36</v>
      </c>
    </row>
    <row r="17" spans="2:19" ht="15.6" x14ac:dyDescent="0.3">
      <c r="C17" s="11" t="s">
        <v>72</v>
      </c>
      <c r="D17" s="12">
        <f>IF('Total Aceite'!$N$29=$R$15,'TAM Automático'!D24,IF('Total Aceite'!$N$29=$R$16,'TAM Automático'!D29,'TAM Automático'!D34))</f>
        <v>3.8943167744598869E-2</v>
      </c>
      <c r="E17" s="12">
        <f>IF('Total Aceite'!$N$29=$R$15,'TAM Automático'!E24,IF('Total Aceite'!$N$29=$R$16,'TAM Automático'!E29,'TAM Automático'!E34))</f>
        <v>3.360977738978612E-2</v>
      </c>
      <c r="F17" s="12">
        <f>IF('Total Aceite'!$N$29=$R$15,'TAM Automático'!F24,IF('Total Aceite'!$N$29=$R$16,'TAM Automático'!F29,'TAM Automático'!F34))</f>
        <v>3.5679029756028768E-2</v>
      </c>
      <c r="G17" s="12">
        <f>IF('Total Aceite'!$N$29=$R$15,'TAM Automático'!G24,IF('Total Aceite'!$N$29=$R$16,'TAM Automático'!G29,'TAM Automático'!G34))</f>
        <v>3.8649489115948468E-2</v>
      </c>
      <c r="H17" s="12">
        <f>IF('Total Aceite'!$N$29=$R$15,'TAM Automático'!H24,IF('Total Aceite'!$N$29=$R$16,'TAM Automático'!H29,'TAM Automático'!H34))</f>
        <v>5.1613800779076242E-2</v>
      </c>
      <c r="I17" s="12">
        <f>IF('Total Aceite'!$N$29=$R$15,'TAM Automático'!I24,IF('Total Aceite'!$N$29=$R$16,'TAM Automático'!I29,'TAM Automático'!I34))</f>
        <v>4.577087794432548E-2</v>
      </c>
      <c r="J17" s="12">
        <f>IF('Total Aceite'!$N$29=$R$15,'TAM Automático'!J24,IF('Total Aceite'!$N$29=$R$16,'TAM Automático'!J29,'TAM Automático'!J34))</f>
        <v>2.7016074564365798E-2</v>
      </c>
      <c r="K17" s="12">
        <f>IF('Total Aceite'!$N$29=$R$15,'TAM Automático'!K24,IF('Total Aceite'!$N$29=$R$16,'TAM Automático'!K29,'TAM Automático'!K34))</f>
        <v>1.8013100436681227E-2</v>
      </c>
      <c r="L17" s="12">
        <f>IF('Total Aceite'!$N$29=$R$15,'TAM Automático'!L24,IF('Total Aceite'!$N$29=$R$16,'TAM Automático'!L29,'TAM Automático'!L34))</f>
        <v>3.7037037037037028E-2</v>
      </c>
      <c r="M17" s="12">
        <f>IF('Total Aceite'!$N$29=$R$15,'TAM Automático'!M24,IF('Total Aceite'!$N$29=$R$16,'TAM Automático'!M29,'TAM Automático'!M34))</f>
        <v>5.6240476520293667E-2</v>
      </c>
      <c r="N17" s="12">
        <f>IF('Total Aceite'!$N$29=$R$15,'TAM Automático'!N24,IF('Total Aceite'!$N$29=$R$16,'TAM Automático'!N29,'TAM Automático'!N34))</f>
        <v>4.3952927832128175E-2</v>
      </c>
      <c r="O17" s="12">
        <f>IF('Total Aceite'!$N$29=$R$15,'TAM Automático'!O24,IF('Total Aceite'!$N$29=$R$16,'TAM Automático'!O29,'TAM Automático'!O34))</f>
        <v>3.3542677704824442E-2</v>
      </c>
      <c r="P17" s="12">
        <f>IF('Total Aceite'!$N$29=$R$15,'TAM Automático'!P24,IF('Total Aceite'!$N$29=$R$16,'TAM Automático'!P29,'TAM Automático'!P34))</f>
        <v>6.0833993138031145E-2</v>
      </c>
      <c r="R17">
        <v>2</v>
      </c>
      <c r="S17" s="8" t="s">
        <v>41</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19"/>
      <c r="C24" s="23" t="s">
        <v>75</v>
      </c>
      <c r="D24" s="19"/>
      <c r="E24" s="19"/>
      <c r="F24" s="19"/>
      <c r="G24" s="19"/>
      <c r="H24" s="19"/>
      <c r="I24" s="19"/>
      <c r="J24" s="19"/>
      <c r="K24" s="19"/>
      <c r="L24" s="19"/>
      <c r="M24" s="19"/>
      <c r="N24" s="19"/>
      <c r="O24" s="19"/>
      <c r="P24" s="19"/>
      <c r="Q24" s="19"/>
      <c r="R24" s="19"/>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81</v>
      </c>
      <c r="D27" s="15"/>
      <c r="E27" s="15"/>
      <c r="F27" s="15"/>
      <c r="G27" s="15"/>
      <c r="H27" s="15"/>
      <c r="I27" s="15"/>
      <c r="J27" s="15"/>
      <c r="K27" s="15"/>
      <c r="L27" s="15"/>
      <c r="M27" s="15"/>
      <c r="N27" s="15"/>
      <c r="O27" s="15"/>
      <c r="P27" s="15"/>
      <c r="Q27" s="15"/>
    </row>
    <row r="28" spans="2:19" ht="16.2" thickBot="1" x14ac:dyDescent="0.35">
      <c r="C28" s="3"/>
      <c r="D28" s="58">
        <f>D5</f>
        <v>44317</v>
      </c>
      <c r="E28" s="58">
        <f t="shared" ref="E28:P28" si="2">E5</f>
        <v>44348</v>
      </c>
      <c r="F28" s="58">
        <f t="shared" si="2"/>
        <v>44378</v>
      </c>
      <c r="G28" s="58">
        <f t="shared" si="2"/>
        <v>44409</v>
      </c>
      <c r="H28" s="58">
        <f t="shared" si="2"/>
        <v>44440</v>
      </c>
      <c r="I28" s="58">
        <f t="shared" si="2"/>
        <v>44470</v>
      </c>
      <c r="J28" s="58">
        <f t="shared" si="2"/>
        <v>44501</v>
      </c>
      <c r="K28" s="58">
        <f t="shared" si="2"/>
        <v>44531</v>
      </c>
      <c r="L28" s="58">
        <f t="shared" si="2"/>
        <v>44562</v>
      </c>
      <c r="M28" s="58">
        <f t="shared" si="2"/>
        <v>44593</v>
      </c>
      <c r="N28" s="58">
        <f t="shared" si="2"/>
        <v>44621</v>
      </c>
      <c r="O28" s="58">
        <f t="shared" si="2"/>
        <v>44652</v>
      </c>
      <c r="P28" s="58">
        <f t="shared" si="2"/>
        <v>44682</v>
      </c>
    </row>
    <row r="29" spans="2:19" ht="15.6" x14ac:dyDescent="0.3">
      <c r="C29" s="11" t="s">
        <v>71</v>
      </c>
      <c r="D29" s="12">
        <f>'TAM Automático'!D41</f>
        <v>0.89116833988069255</v>
      </c>
      <c r="E29" s="12">
        <f>'TAM Automático'!E41</f>
        <v>0.90968197879858659</v>
      </c>
      <c r="F29" s="12">
        <f>'TAM Automático'!F41</f>
        <v>0.90389536536821147</v>
      </c>
      <c r="G29" s="12">
        <f>'TAM Automático'!G41</f>
        <v>0.88973706530958441</v>
      </c>
      <c r="H29" s="12">
        <f>'TAM Automático'!H41</f>
        <v>0.89260487242323772</v>
      </c>
      <c r="I29" s="12">
        <f>'TAM Automático'!I41</f>
        <v>0.89593562465902898</v>
      </c>
      <c r="J29" s="12">
        <f>'TAM Automático'!J41</f>
        <v>0.89296468655899253</v>
      </c>
      <c r="K29" s="12">
        <f>'TAM Automático'!K41</f>
        <v>0.9095098449937159</v>
      </c>
      <c r="L29" s="12">
        <f>'TAM Automático'!L41</f>
        <v>0.88843930635838142</v>
      </c>
      <c r="M29" s="12">
        <f>'TAM Automático'!M41</f>
        <v>0.86937399208327226</v>
      </c>
      <c r="N29" s="12">
        <f>'TAM Automático'!N41</f>
        <v>0.88400387114613577</v>
      </c>
      <c r="O29" s="12">
        <f>'TAM Automático'!O41</f>
        <v>0.8897812240376628</v>
      </c>
      <c r="P29" s="12">
        <f>'TAM Automático'!P41</f>
        <v>0.88150831991411704</v>
      </c>
    </row>
    <row r="30" spans="2:19" ht="15.6" x14ac:dyDescent="0.3">
      <c r="C30" s="11" t="s">
        <v>72</v>
      </c>
      <c r="D30" s="12">
        <f>'TAM Automático'!D42</f>
        <v>0.10883166011930744</v>
      </c>
      <c r="E30" s="12">
        <f>'TAM Automático'!E42</f>
        <v>9.0318021201413426E-2</v>
      </c>
      <c r="F30" s="12">
        <f>'TAM Automático'!F42</f>
        <v>9.6104634631788449E-2</v>
      </c>
      <c r="G30" s="12">
        <f>'TAM Automático'!G42</f>
        <v>0.11026293469041561</v>
      </c>
      <c r="H30" s="12">
        <f>'TAM Automático'!H42</f>
        <v>0.10739512757676228</v>
      </c>
      <c r="I30" s="12">
        <f>'TAM Automático'!I42</f>
        <v>0.1040643753409711</v>
      </c>
      <c r="J30" s="12">
        <f>'TAM Automático'!J42</f>
        <v>0.10703531344100739</v>
      </c>
      <c r="K30" s="12">
        <f>'TAM Automático'!K42</f>
        <v>9.0490155006284045E-2</v>
      </c>
      <c r="L30" s="12">
        <f>'TAM Automático'!L42</f>
        <v>0.11156069364161848</v>
      </c>
      <c r="M30" s="12">
        <f>'TAM Automático'!M42</f>
        <v>0.13062600791672777</v>
      </c>
      <c r="N30" s="12">
        <f>'TAM Automático'!N42</f>
        <v>0.11599612885386425</v>
      </c>
      <c r="O30" s="12">
        <f>'TAM Automático'!O42</f>
        <v>0.1102187759623373</v>
      </c>
      <c r="P30" s="12">
        <f>'TAM Automático'!P42</f>
        <v>0.118491680085883</v>
      </c>
    </row>
    <row r="32" spans="2:19" ht="15.6" x14ac:dyDescent="0.3">
      <c r="B32" s="15"/>
      <c r="C32" s="16" t="s">
        <v>82</v>
      </c>
      <c r="D32" s="15"/>
      <c r="E32" s="15"/>
      <c r="F32" s="15"/>
      <c r="G32" s="15"/>
      <c r="H32" s="15"/>
      <c r="I32" s="15"/>
      <c r="J32" s="15"/>
      <c r="K32" s="15"/>
      <c r="L32" s="15"/>
      <c r="M32" s="15"/>
      <c r="N32" s="15"/>
      <c r="O32" s="15"/>
      <c r="P32" s="15"/>
      <c r="Q32" s="15"/>
    </row>
    <row r="33" spans="2:20" ht="16.2" thickBot="1" x14ac:dyDescent="0.35">
      <c r="C33" s="3"/>
      <c r="D33" s="58">
        <f>D28</f>
        <v>44317</v>
      </c>
      <c r="E33" s="58">
        <f t="shared" ref="E33:P33" si="3">E28</f>
        <v>44348</v>
      </c>
      <c r="F33" s="58">
        <f t="shared" si="3"/>
        <v>44378</v>
      </c>
      <c r="G33" s="58">
        <f t="shared" si="3"/>
        <v>44409</v>
      </c>
      <c r="H33" s="58">
        <f t="shared" si="3"/>
        <v>44440</v>
      </c>
      <c r="I33" s="58">
        <f t="shared" si="3"/>
        <v>44470</v>
      </c>
      <c r="J33" s="58">
        <f t="shared" si="3"/>
        <v>44501</v>
      </c>
      <c r="K33" s="58">
        <f t="shared" si="3"/>
        <v>44531</v>
      </c>
      <c r="L33" s="58">
        <f t="shared" si="3"/>
        <v>44562</v>
      </c>
      <c r="M33" s="58">
        <f t="shared" si="3"/>
        <v>44593</v>
      </c>
      <c r="N33" s="58">
        <f t="shared" si="3"/>
        <v>44621</v>
      </c>
      <c r="O33" s="58">
        <f t="shared" si="3"/>
        <v>44652</v>
      </c>
      <c r="P33" s="58">
        <f t="shared" si="3"/>
        <v>44682</v>
      </c>
    </row>
    <row r="34" spans="2:20" ht="15.6" x14ac:dyDescent="0.3">
      <c r="C34" s="11" t="s">
        <v>71</v>
      </c>
      <c r="D34" s="12">
        <f>IF('O. Virgen + Extra'!$D$29=$R$34,'TAM Automático'!D46,'TAM Automático'!D51)</f>
        <v>0.72272462077012833</v>
      </c>
      <c r="E34" s="12">
        <f>IF('O. Virgen + Extra'!$D$29=$R$34,'TAM Automático'!E46,'TAM Automático'!E51)</f>
        <v>0.75268384326355331</v>
      </c>
      <c r="F34" s="12">
        <f>IF('O. Virgen + Extra'!$D$29=$R$34,'TAM Automático'!F46,'TAM Automático'!F51)</f>
        <v>0.68609665427509292</v>
      </c>
      <c r="G34" s="12">
        <f>IF('O. Virgen + Extra'!$D$29=$R$34,'TAM Automático'!G46,'TAM Automático'!G51)</f>
        <v>0.68747340048233785</v>
      </c>
      <c r="H34" s="12">
        <f>IF('O. Virgen + Extra'!$D$29=$R$34,'TAM Automático'!H46,'TAM Automático'!H51)</f>
        <v>0.68378029542521146</v>
      </c>
      <c r="I34" s="12">
        <f>IF('O. Virgen + Extra'!$D$29=$R$34,'TAM Automático'!I46,'TAM Automático'!I51)</f>
        <v>0.72695035460992907</v>
      </c>
      <c r="J34" s="12">
        <f>IF('O. Virgen + Extra'!$D$29=$R$34,'TAM Automático'!J46,'TAM Automático'!J51)</f>
        <v>0.69555811941159496</v>
      </c>
      <c r="K34" s="12">
        <f>IF('O. Virgen + Extra'!$D$29=$R$34,'TAM Automático'!K46,'TAM Automático'!K51)</f>
        <v>0.74597051935528302</v>
      </c>
      <c r="L34" s="12">
        <f>IF('O. Virgen + Extra'!$D$29=$R$34,'TAM Automático'!L46,'TAM Automático'!L51)</f>
        <v>0.69354604786076868</v>
      </c>
      <c r="M34" s="12">
        <f>IF('O. Virgen + Extra'!$D$29=$R$34,'TAM Automático'!M46,'TAM Automático'!M51)</f>
        <v>0.70401437986818449</v>
      </c>
      <c r="N34" s="12">
        <f>IF('O. Virgen + Extra'!$D$29=$R$34,'TAM Automático'!N46,'TAM Automático'!N51)</f>
        <v>0.72803460394701269</v>
      </c>
      <c r="O34" s="12">
        <f>IF('O. Virgen + Extra'!$D$29=$R$34,'TAM Automático'!O46,'TAM Automático'!O51)</f>
        <v>0.69531362653208373</v>
      </c>
      <c r="P34" s="12">
        <f>IF('O. Virgen + Extra'!$D$29=$R$34,'TAM Automático'!P46,'TAM Automático'!P51)</f>
        <v>0.69124551228942288</v>
      </c>
      <c r="R34">
        <v>1</v>
      </c>
      <c r="S34" s="16" t="s">
        <v>83</v>
      </c>
    </row>
    <row r="35" spans="2:20" ht="15.6" x14ac:dyDescent="0.3">
      <c r="C35" s="11" t="s">
        <v>72</v>
      </c>
      <c r="D35" s="12">
        <f>IF('O. Virgen + Extra'!$D$29=$R$34,'TAM Automático'!D47,'TAM Automático'!D52)</f>
        <v>0.27727537922987167</v>
      </c>
      <c r="E35" s="12">
        <f>IF('O. Virgen + Extra'!$D$29=$R$34,'TAM Automático'!E47,'TAM Automático'!E52)</f>
        <v>0.24731615673644655</v>
      </c>
      <c r="F35" s="12">
        <f>IF('O. Virgen + Extra'!$D$29=$R$34,'TAM Automático'!F47,'TAM Automático'!F52)</f>
        <v>0.31390334572490708</v>
      </c>
      <c r="G35" s="12">
        <f>IF('O. Virgen + Extra'!$D$29=$R$34,'TAM Automático'!G47,'TAM Automático'!G52)</f>
        <v>0.31252659951766204</v>
      </c>
      <c r="H35" s="12">
        <f>IF('O. Virgen + Extra'!$D$29=$R$34,'TAM Automático'!H47,'TAM Automático'!H52)</f>
        <v>0.31621970457478848</v>
      </c>
      <c r="I35" s="12">
        <f>IF('O. Virgen + Extra'!$D$29=$R$34,'TAM Automático'!I47,'TAM Automático'!I52)</f>
        <v>0.27304964539007093</v>
      </c>
      <c r="J35" s="12">
        <f>IF('O. Virgen + Extra'!$D$29=$R$34,'TAM Automático'!J47,'TAM Automático'!J52)</f>
        <v>0.30444188058840493</v>
      </c>
      <c r="K35" s="12">
        <f>IF('O. Virgen + Extra'!$D$29=$R$34,'TAM Automático'!K47,'TAM Automático'!K52)</f>
        <v>0.25402948064471692</v>
      </c>
      <c r="L35" s="12">
        <f>IF('O. Virgen + Extra'!$D$29=$R$34,'TAM Automático'!L47,'TAM Automático'!L52)</f>
        <v>0.30645395213923132</v>
      </c>
      <c r="M35" s="12">
        <f>IF('O. Virgen + Extra'!$D$29=$R$34,'TAM Automático'!M47,'TAM Automático'!M52)</f>
        <v>0.29598562013181545</v>
      </c>
      <c r="N35" s="12">
        <f>IF('O. Virgen + Extra'!$D$29=$R$34,'TAM Automático'!N47,'TAM Automático'!N52)</f>
        <v>0.27196539605298731</v>
      </c>
      <c r="O35" s="12">
        <f>IF('O. Virgen + Extra'!$D$29=$R$34,'TAM Automático'!O47,'TAM Automático'!O52)</f>
        <v>0.30468637346791638</v>
      </c>
      <c r="P35" s="12">
        <f>IF('O. Virgen + Extra'!$D$29=$R$34,'TAM Automático'!P47,'TAM Automático'!P52)</f>
        <v>0.30875448771057717</v>
      </c>
      <c r="R35">
        <v>2</v>
      </c>
      <c r="S35" s="16" t="s">
        <v>84</v>
      </c>
    </row>
    <row r="37" spans="2:20" ht="15.6" x14ac:dyDescent="0.3">
      <c r="B37" s="15"/>
      <c r="C37" s="16" t="s">
        <v>85</v>
      </c>
      <c r="D37" s="15"/>
      <c r="E37" s="15"/>
      <c r="F37" s="15"/>
      <c r="G37" s="15"/>
      <c r="H37" s="15"/>
      <c r="I37" s="15"/>
      <c r="J37" s="15"/>
      <c r="K37" s="15"/>
      <c r="L37" s="15"/>
      <c r="M37" s="15"/>
      <c r="N37" s="15"/>
      <c r="O37" s="15"/>
      <c r="P37" s="15"/>
      <c r="R37" s="15"/>
      <c r="S37" s="15"/>
      <c r="T37" s="15"/>
    </row>
    <row r="38" spans="2:20" ht="16.2" thickBot="1" x14ac:dyDescent="0.35">
      <c r="C38" s="3"/>
      <c r="D38" s="58">
        <f>D33</f>
        <v>44317</v>
      </c>
      <c r="E38" s="58">
        <f t="shared" ref="E38:P38" si="4">E33</f>
        <v>44348</v>
      </c>
      <c r="F38" s="58">
        <f t="shared" si="4"/>
        <v>44378</v>
      </c>
      <c r="G38" s="58">
        <f t="shared" si="4"/>
        <v>44409</v>
      </c>
      <c r="H38" s="58">
        <f t="shared" si="4"/>
        <v>44440</v>
      </c>
      <c r="I38" s="58">
        <f t="shared" si="4"/>
        <v>44470</v>
      </c>
      <c r="J38" s="58">
        <f t="shared" si="4"/>
        <v>44501</v>
      </c>
      <c r="K38" s="58">
        <f t="shared" si="4"/>
        <v>44531</v>
      </c>
      <c r="L38" s="58">
        <f t="shared" si="4"/>
        <v>44562</v>
      </c>
      <c r="M38" s="58">
        <f t="shared" si="4"/>
        <v>44593</v>
      </c>
      <c r="N38" s="58">
        <f t="shared" si="4"/>
        <v>44621</v>
      </c>
      <c r="O38" s="58">
        <f t="shared" si="4"/>
        <v>44652</v>
      </c>
      <c r="P38" s="58">
        <f t="shared" si="4"/>
        <v>44682</v>
      </c>
      <c r="R38">
        <v>1</v>
      </c>
      <c r="S38" s="16" t="s">
        <v>31</v>
      </c>
    </row>
    <row r="39" spans="2:20" ht="15.6" x14ac:dyDescent="0.3">
      <c r="C39" s="11" t="s">
        <v>71</v>
      </c>
      <c r="D39" s="12">
        <f>IF('O. Virgen + Extra'!$N$29=$R$38,'TAM Automático'!D56,IF('O. Virgen + Extra'!$N$29=$R$39,'TAM Automático'!D61,'TAM Automático'!D66))</f>
        <v>0.80044477390659752</v>
      </c>
      <c r="E39" s="12">
        <f>IF('O. Virgen + Extra'!$N$29=$R$38,'TAM Automático'!E56,IF('O. Virgen + Extra'!$N$29=$R$39,'TAM Automático'!E61,'TAM Automático'!E66))</f>
        <v>0.82722513089005234</v>
      </c>
      <c r="F39" s="12">
        <f>IF('O. Virgen + Extra'!$N$29=$R$38,'TAM Automático'!F56,IF('O. Virgen + Extra'!$N$29=$R$39,'TAM Automático'!F61,'TAM Automático'!F66))</f>
        <v>0.79350669333743662</v>
      </c>
      <c r="G39" s="12">
        <f>IF('O. Virgen + Extra'!$N$29=$R$38,'TAM Automático'!G56,IF('O. Virgen + Extra'!$N$29=$R$39,'TAM Automático'!G61,'TAM Automático'!G66))</f>
        <v>0.76268823201338543</v>
      </c>
      <c r="H39" s="12">
        <f>IF('O. Virgen + Extra'!$N$29=$R$38,'TAM Automático'!H56,IF('O. Virgen + Extra'!$N$29=$R$39,'TAM Automático'!H61,'TAM Automático'!H66))</f>
        <v>0.76233389338628377</v>
      </c>
      <c r="I39" s="12">
        <f>IF('O. Virgen + Extra'!$N$29=$R$38,'TAM Automático'!I56,IF('O. Virgen + Extra'!$N$29=$R$39,'TAM Automático'!I61,'TAM Automático'!I66))</f>
        <v>0.78099406947190053</v>
      </c>
      <c r="J39" s="12">
        <f>IF('O. Virgen + Extra'!$N$29=$R$38,'TAM Automático'!J56,IF('O. Virgen + Extra'!$N$29=$R$39,'TAM Automático'!J61,'TAM Automático'!J66))</f>
        <v>0.81946670552236645</v>
      </c>
      <c r="K39" s="12">
        <f>IF('O. Virgen + Extra'!$N$29=$R$38,'TAM Automático'!K56,IF('O. Virgen + Extra'!$N$29=$R$39,'TAM Automático'!K61,'TAM Automático'!K66))</f>
        <v>0.79988597491448121</v>
      </c>
      <c r="L39" s="12">
        <f>IF('O. Virgen + Extra'!$N$29=$R$38,'TAM Automático'!L56,IF('O. Virgen + Extra'!$N$29=$R$39,'TAM Automático'!L61,'TAM Automático'!L66))</f>
        <v>0.79180887372013653</v>
      </c>
      <c r="M39" s="12">
        <f>IF('O. Virgen + Extra'!$N$29=$R$38,'TAM Automático'!M56,IF('O. Virgen + Extra'!$N$29=$R$39,'TAM Automático'!M61,'TAM Automático'!M66))</f>
        <v>0.75652579241765072</v>
      </c>
      <c r="N39" s="12">
        <f>IF('O. Virgen + Extra'!$N$29=$R$38,'TAM Automático'!N56,IF('O. Virgen + Extra'!$N$29=$R$39,'TAM Automático'!N61,'TAM Automático'!N66))</f>
        <v>0.80258249641319934</v>
      </c>
      <c r="O39" s="12">
        <f>IF('O. Virgen + Extra'!$N$29=$R$38,'TAM Automático'!O56,IF('O. Virgen + Extra'!$N$29=$R$39,'TAM Automático'!O61,'TAM Automático'!O66))</f>
        <v>0.79302359241568965</v>
      </c>
      <c r="P39" s="12">
        <f>IF('O. Virgen + Extra'!$N$29=$R$38,'TAM Automático'!P56,IF('O. Virgen + Extra'!$N$29=$R$39,'TAM Automático'!P61,'TAM Automático'!P66))</f>
        <v>0.79767875053732618</v>
      </c>
      <c r="R39">
        <v>2</v>
      </c>
      <c r="S39" s="8" t="s">
        <v>36</v>
      </c>
    </row>
    <row r="40" spans="2:20" ht="15.6" x14ac:dyDescent="0.3">
      <c r="C40" s="11" t="s">
        <v>72</v>
      </c>
      <c r="D40" s="12">
        <f>IF('O. Virgen + Extra'!$N$29=$R$38,'TAM Automático'!D57,IF('O. Virgen + Extra'!$N$29=$R$39,'TAM Automático'!D62,'TAM Automático'!D67))</f>
        <v>0.19955522609340254</v>
      </c>
      <c r="E40" s="12">
        <f>IF('O. Virgen + Extra'!$N$29=$R$38,'TAM Automático'!E57,IF('O. Virgen + Extra'!$N$29=$R$39,'TAM Automático'!E62,'TAM Automático'!E67))</f>
        <v>0.17277486910994766</v>
      </c>
      <c r="F40" s="12">
        <f>IF('O. Virgen + Extra'!$N$29=$R$38,'TAM Automático'!F57,IF('O. Virgen + Extra'!$N$29=$R$39,'TAM Automático'!F62,'TAM Automático'!F67))</f>
        <v>0.20649330666256349</v>
      </c>
      <c r="G40" s="12">
        <f>IF('O. Virgen + Extra'!$N$29=$R$38,'TAM Automático'!G57,IF('O. Virgen + Extra'!$N$29=$R$39,'TAM Automático'!G62,'TAM Automático'!G67))</f>
        <v>0.2373117679866146</v>
      </c>
      <c r="H40" s="12">
        <f>IF('O. Virgen + Extra'!$N$29=$R$38,'TAM Automático'!H57,IF('O. Virgen + Extra'!$N$29=$R$39,'TAM Automático'!H62,'TAM Automático'!H67))</f>
        <v>0.2376661066137162</v>
      </c>
      <c r="I40" s="12">
        <f>IF('O. Virgen + Extra'!$N$29=$R$38,'TAM Automático'!I57,IF('O. Virgen + Extra'!$N$29=$R$39,'TAM Automático'!I62,'TAM Automático'!I67))</f>
        <v>0.21900593052809939</v>
      </c>
      <c r="J40" s="12">
        <f>IF('O. Virgen + Extra'!$N$29=$R$38,'TAM Automático'!J57,IF('O. Virgen + Extra'!$N$29=$R$39,'TAM Automático'!J62,'TAM Automático'!J67))</f>
        <v>0.18053329447763372</v>
      </c>
      <c r="K40" s="12">
        <f>IF('O. Virgen + Extra'!$N$29=$R$38,'TAM Automático'!K57,IF('O. Virgen + Extra'!$N$29=$R$39,'TAM Automático'!K62,'TAM Automático'!K67))</f>
        <v>0.20011402508551882</v>
      </c>
      <c r="L40" s="12">
        <f>IF('O. Virgen + Extra'!$N$29=$R$38,'TAM Automático'!L57,IF('O. Virgen + Extra'!$N$29=$R$39,'TAM Automático'!L62,'TAM Automático'!L67))</f>
        <v>0.20819112627986347</v>
      </c>
      <c r="M40" s="12">
        <f>IF('O. Virgen + Extra'!$N$29=$R$38,'TAM Automático'!M57,IF('O. Virgen + Extra'!$N$29=$R$39,'TAM Automático'!M62,'TAM Automático'!M67))</f>
        <v>0.24347420758234928</v>
      </c>
      <c r="N40" s="12">
        <f>IF('O. Virgen + Extra'!$N$29=$R$38,'TAM Automático'!N57,IF('O. Virgen + Extra'!$N$29=$R$39,'TAM Automático'!N62,'TAM Automático'!N67))</f>
        <v>0.19741750358680057</v>
      </c>
      <c r="O40" s="12">
        <f>IF('O. Virgen + Extra'!$N$29=$R$38,'TAM Automático'!O57,IF('O. Virgen + Extra'!$N$29=$R$39,'TAM Automático'!O62,'TAM Automático'!O67))</f>
        <v>0.20697640758431032</v>
      </c>
      <c r="P40" s="12">
        <f>IF('O. Virgen + Extra'!$N$29=$R$38,'TAM Automático'!P57,IF('O. Virgen + Extra'!$N$29=$R$39,'TAM Automático'!P62,'TAM Automático'!P67))</f>
        <v>0.20232124946267371</v>
      </c>
      <c r="R40">
        <v>2</v>
      </c>
      <c r="S40" s="8" t="s">
        <v>41</v>
      </c>
    </row>
    <row r="44" spans="2:20" x14ac:dyDescent="0.3">
      <c r="R44" s="15"/>
      <c r="S44" s="15"/>
      <c r="T44" s="15"/>
    </row>
    <row r="46" spans="2:20" ht="27" customHeight="1" x14ac:dyDescent="0.3">
      <c r="B46" s="19"/>
      <c r="C46" s="23" t="s">
        <v>78</v>
      </c>
      <c r="D46" s="19"/>
      <c r="E46" s="19"/>
      <c r="F46" s="19"/>
      <c r="G46" s="19"/>
      <c r="H46" s="19"/>
      <c r="I46" s="19"/>
      <c r="J46" s="19"/>
      <c r="K46" s="19"/>
      <c r="L46" s="19"/>
      <c r="M46" s="19"/>
      <c r="N46" s="19"/>
      <c r="O46" s="19"/>
      <c r="P46" s="19"/>
      <c r="Q46" s="19"/>
      <c r="R46" s="19"/>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81</v>
      </c>
      <c r="D49" s="15"/>
      <c r="E49" s="15"/>
      <c r="F49" s="15"/>
      <c r="G49" s="15"/>
      <c r="H49" s="15"/>
      <c r="I49" s="15"/>
      <c r="J49" s="15"/>
      <c r="K49" s="15"/>
      <c r="L49" s="15"/>
      <c r="M49" s="15"/>
      <c r="N49" s="15"/>
      <c r="O49" s="15"/>
      <c r="P49" s="15"/>
      <c r="Q49" s="15"/>
    </row>
    <row r="50" spans="2:20" ht="16.2" thickBot="1" x14ac:dyDescent="0.35">
      <c r="C50" s="3"/>
      <c r="D50" s="58">
        <f>D28</f>
        <v>44317</v>
      </c>
      <c r="E50" s="58">
        <f t="shared" ref="E50:P50" si="5">E28</f>
        <v>44348</v>
      </c>
      <c r="F50" s="58">
        <f t="shared" si="5"/>
        <v>44378</v>
      </c>
      <c r="G50" s="58">
        <f t="shared" si="5"/>
        <v>44409</v>
      </c>
      <c r="H50" s="58">
        <f t="shared" si="5"/>
        <v>44440</v>
      </c>
      <c r="I50" s="58">
        <f t="shared" si="5"/>
        <v>44470</v>
      </c>
      <c r="J50" s="58">
        <f t="shared" si="5"/>
        <v>44501</v>
      </c>
      <c r="K50" s="58">
        <f t="shared" si="5"/>
        <v>44531</v>
      </c>
      <c r="L50" s="58">
        <f t="shared" si="5"/>
        <v>44562</v>
      </c>
      <c r="M50" s="58">
        <f t="shared" si="5"/>
        <v>44593</v>
      </c>
      <c r="N50" s="58">
        <f t="shared" si="5"/>
        <v>44621</v>
      </c>
      <c r="O50" s="58">
        <f t="shared" si="5"/>
        <v>44652</v>
      </c>
      <c r="P50" s="58">
        <f t="shared" si="5"/>
        <v>44682</v>
      </c>
    </row>
    <row r="51" spans="2:20" ht="15.6" x14ac:dyDescent="0.3">
      <c r="C51" s="11" t="s">
        <v>71</v>
      </c>
      <c r="D51" s="12">
        <f>'TAM Automático'!D74</f>
        <v>0.93357933579335795</v>
      </c>
      <c r="E51" s="12">
        <f>'TAM Automático'!E74</f>
        <v>0.94951209164191774</v>
      </c>
      <c r="F51" s="12">
        <f>'TAM Automático'!F74</f>
        <v>0.95920558239398812</v>
      </c>
      <c r="G51" s="12">
        <f>'TAM Automático'!G74</f>
        <v>0.95315461684267544</v>
      </c>
      <c r="H51" s="12">
        <f>'TAM Automático'!H74</f>
        <v>0.93235133660665581</v>
      </c>
      <c r="I51" s="12">
        <f>'TAM Automático'!I74</f>
        <v>0.93393834245295604</v>
      </c>
      <c r="J51" s="12">
        <f>'TAM Automático'!J74</f>
        <v>0.94299959574181369</v>
      </c>
      <c r="K51" s="12">
        <f>'TAM Automático'!K74</f>
        <v>0.9539232958395446</v>
      </c>
      <c r="L51" s="12">
        <f>'TAM Automático'!L74</f>
        <v>0.92723549488054613</v>
      </c>
      <c r="M51" s="12">
        <f>'TAM Automático'!M74</f>
        <v>0.91535269709543565</v>
      </c>
      <c r="N51" s="12">
        <f>'TAM Automático'!N74</f>
        <v>0.93244156195108774</v>
      </c>
      <c r="O51" s="12">
        <f>'TAM Automático'!O74</f>
        <v>0.97095548317046687</v>
      </c>
      <c r="P51" s="12">
        <f>'TAM Automático'!P74</f>
        <v>0.92117585848074923</v>
      </c>
    </row>
    <row r="52" spans="2:20" ht="15.6" x14ac:dyDescent="0.3">
      <c r="C52" s="11" t="s">
        <v>72</v>
      </c>
      <c r="D52" s="12">
        <f>'TAM Automático'!D75</f>
        <v>6.6420664206642069E-2</v>
      </c>
      <c r="E52" s="12">
        <f>'TAM Automático'!E75</f>
        <v>5.0487908358082312E-2</v>
      </c>
      <c r="F52" s="12">
        <f>'TAM Automático'!F75</f>
        <v>4.0794417606011803E-2</v>
      </c>
      <c r="G52" s="12">
        <f>'TAM Automático'!G75</f>
        <v>4.6845383157324672E-2</v>
      </c>
      <c r="H52" s="12">
        <f>'TAM Automático'!H75</f>
        <v>6.7648663393344244E-2</v>
      </c>
      <c r="I52" s="12">
        <f>'TAM Automático'!I75</f>
        <v>6.6061657547043906E-2</v>
      </c>
      <c r="J52" s="12">
        <f>'TAM Automático'!J75</f>
        <v>5.7000404258186227E-2</v>
      </c>
      <c r="K52" s="12">
        <f>'TAM Automático'!K75</f>
        <v>4.607670416045534E-2</v>
      </c>
      <c r="L52" s="12">
        <f>'TAM Automático'!L75</f>
        <v>7.2764505119453926E-2</v>
      </c>
      <c r="M52" s="12">
        <f>'TAM Automático'!M75</f>
        <v>8.4647302904564306E-2</v>
      </c>
      <c r="N52" s="12">
        <f>'TAM Automático'!N75</f>
        <v>6.7558438048912303E-2</v>
      </c>
      <c r="O52" s="12">
        <f>'TAM Automático'!O75</f>
        <v>2.9044516829533115E-2</v>
      </c>
      <c r="P52" s="12">
        <f>'TAM Automático'!P75</f>
        <v>7.8824141519250782E-2</v>
      </c>
    </row>
    <row r="54" spans="2:20" ht="15.6" x14ac:dyDescent="0.3">
      <c r="B54" s="15"/>
      <c r="C54" s="16" t="s">
        <v>82</v>
      </c>
      <c r="D54" s="15"/>
      <c r="E54" s="15"/>
      <c r="F54" s="15"/>
      <c r="G54" s="15"/>
      <c r="H54" s="15"/>
      <c r="I54" s="15"/>
      <c r="J54" s="15"/>
      <c r="K54" s="15"/>
      <c r="L54" s="15"/>
      <c r="M54" s="15"/>
      <c r="N54" s="15"/>
      <c r="O54" s="15"/>
      <c r="P54" s="15"/>
      <c r="Q54" s="15"/>
    </row>
    <row r="55" spans="2:20" ht="16.2" thickBot="1" x14ac:dyDescent="0.35">
      <c r="C55" s="3"/>
      <c r="D55" s="58">
        <f>D50</f>
        <v>44317</v>
      </c>
      <c r="E55" s="58">
        <f t="shared" ref="E55:P55" si="6">E50</f>
        <v>44348</v>
      </c>
      <c r="F55" s="58">
        <f t="shared" si="6"/>
        <v>44378</v>
      </c>
      <c r="G55" s="58">
        <f t="shared" si="6"/>
        <v>44409</v>
      </c>
      <c r="H55" s="58">
        <f t="shared" si="6"/>
        <v>44440</v>
      </c>
      <c r="I55" s="58">
        <f t="shared" si="6"/>
        <v>44470</v>
      </c>
      <c r="J55" s="58">
        <f t="shared" si="6"/>
        <v>44501</v>
      </c>
      <c r="K55" s="58">
        <f t="shared" si="6"/>
        <v>44531</v>
      </c>
      <c r="L55" s="58">
        <f t="shared" si="6"/>
        <v>44562</v>
      </c>
      <c r="M55" s="58">
        <f t="shared" si="6"/>
        <v>44593</v>
      </c>
      <c r="N55" s="58">
        <f t="shared" si="6"/>
        <v>44621</v>
      </c>
      <c r="O55" s="58">
        <f t="shared" si="6"/>
        <v>44652</v>
      </c>
      <c r="P55" s="58">
        <f t="shared" si="6"/>
        <v>44682</v>
      </c>
    </row>
    <row r="56" spans="2:20" ht="15.6" x14ac:dyDescent="0.3">
      <c r="C56" s="11" t="s">
        <v>71</v>
      </c>
      <c r="D56" s="12">
        <f>IF('A. Oliva'!$D$29=$R$56,'TAM Automático'!D79,'TAM Automático'!D84)</f>
        <v>0.9788954364807454</v>
      </c>
      <c r="E56" s="12">
        <f>IF('A. Oliva'!$D$29=$R$56,'TAM Automático'!E79,'TAM Automático'!E84)</f>
        <v>0.98457690704460188</v>
      </c>
      <c r="F56" s="12">
        <f>IF('A. Oliva'!$D$29=$R$56,'TAM Automático'!F79,'TAM Automático'!F84)</f>
        <v>0.98925586947871069</v>
      </c>
      <c r="G56" s="12">
        <f>IF('A. Oliva'!$D$29=$R$56,'TAM Automático'!G79,'TAM Automático'!G84)</f>
        <v>0.99411764705882344</v>
      </c>
      <c r="H56" s="12">
        <f>IF('A. Oliva'!$D$29=$R$56,'TAM Automático'!H79,'TAM Automático'!H84)</f>
        <v>0.97704604454160393</v>
      </c>
      <c r="I56" s="12">
        <f>IF('A. Oliva'!$D$29=$R$56,'TAM Automático'!I79,'TAM Automático'!I84)</f>
        <v>0.98175675675675689</v>
      </c>
      <c r="J56" s="12">
        <f>IF('A. Oliva'!$D$29=$R$56,'TAM Automático'!J79,'TAM Automático'!J84)</f>
        <v>0.98648648648648651</v>
      </c>
      <c r="K56" s="12">
        <f>IF('A. Oliva'!$D$29=$R$56,'TAM Automático'!K79,'TAM Automático'!K84)</f>
        <v>0.99416017797552836</v>
      </c>
      <c r="L56" s="12">
        <f>IF('A. Oliva'!$D$29=$R$56,'TAM Automático'!L79,'TAM Automático'!L84)</f>
        <v>0.99525006985191389</v>
      </c>
      <c r="M56" s="12">
        <f>IF('A. Oliva'!$D$29=$R$56,'TAM Automático'!M79,'TAM Automático'!M84)</f>
        <v>0.99363507779349358</v>
      </c>
      <c r="N56" s="12">
        <f>IF('A. Oliva'!$D$29=$R$56,'TAM Automático'!N79,'TAM Automático'!N84)</f>
        <v>0.9888252929953667</v>
      </c>
      <c r="O56" s="12">
        <f>IF('A. Oliva'!$D$29=$R$56,'TAM Automático'!O79,'TAM Automático'!O84)</f>
        <v>0.99864148892813487</v>
      </c>
      <c r="P56" s="12">
        <f>IF('A. Oliva'!$D$29=$R$56,'TAM Automático'!P79,'TAM Automático'!P84)</f>
        <v>0.98404394454616795</v>
      </c>
      <c r="R56">
        <v>1</v>
      </c>
      <c r="S56" s="16" t="s">
        <v>83</v>
      </c>
    </row>
    <row r="57" spans="2:20" ht="15.6" x14ac:dyDescent="0.3">
      <c r="C57" s="11" t="s">
        <v>72</v>
      </c>
      <c r="D57" s="12">
        <f>IF('A. Oliva'!$D$29=$R$56,'TAM Automático'!D80,'TAM Automático'!D85)</f>
        <v>2.1104563519254486E-2</v>
      </c>
      <c r="E57" s="12">
        <f>IF('A. Oliva'!$D$29=$R$56,'TAM Automático'!E80,'TAM Automático'!E85)</f>
        <v>1.5423092955398085E-2</v>
      </c>
      <c r="F57" s="12">
        <f>IF('A. Oliva'!$D$29=$R$56,'TAM Automático'!F80,'TAM Automático'!F85)</f>
        <v>1.0744130521289296E-2</v>
      </c>
      <c r="G57" s="12">
        <f>IF('A. Oliva'!$D$29=$R$56,'TAM Automático'!G80,'TAM Automático'!G85)</f>
        <v>5.8823529411764696E-3</v>
      </c>
      <c r="H57" s="12">
        <f>IF('A. Oliva'!$D$29=$R$56,'TAM Automático'!H80,'TAM Automático'!H85)</f>
        <v>2.2953955458395951E-2</v>
      </c>
      <c r="I57" s="12">
        <f>IF('A. Oliva'!$D$29=$R$56,'TAM Automático'!I80,'TAM Automático'!I85)</f>
        <v>1.8243243243243244E-2</v>
      </c>
      <c r="J57" s="12">
        <f>IF('A. Oliva'!$D$29=$R$56,'TAM Automático'!J80,'TAM Automático'!J85)</f>
        <v>1.3513513513513514E-2</v>
      </c>
      <c r="K57" s="12">
        <f>IF('A. Oliva'!$D$29=$R$56,'TAM Automático'!K80,'TAM Automático'!K85)</f>
        <v>5.8398220244716345E-3</v>
      </c>
      <c r="L57" s="12">
        <f>IF('A. Oliva'!$D$29=$R$56,'TAM Automático'!L80,'TAM Automático'!L85)</f>
        <v>4.7499301480860576E-3</v>
      </c>
      <c r="M57" s="12">
        <f>IF('A. Oliva'!$D$29=$R$56,'TAM Automático'!M80,'TAM Automático'!M85)</f>
        <v>6.3649222065063652E-3</v>
      </c>
      <c r="N57" s="12">
        <f>IF('A. Oliva'!$D$29=$R$56,'TAM Automático'!N80,'TAM Automático'!N85)</f>
        <v>1.1174707004633416E-2</v>
      </c>
      <c r="O57" s="12">
        <f>IF('A. Oliva'!$D$29=$R$56,'TAM Automático'!O80,'TAM Automático'!O85)</f>
        <v>1.3585110718652357E-3</v>
      </c>
      <c r="P57" s="12">
        <f>IF('A. Oliva'!$D$29=$R$56,'TAM Automático'!P80,'TAM Automático'!P85)</f>
        <v>1.5956055453832069E-2</v>
      </c>
      <c r="R57">
        <v>2</v>
      </c>
      <c r="S57" s="16" t="s">
        <v>84</v>
      </c>
    </row>
    <row r="59" spans="2:20" ht="15.6" x14ac:dyDescent="0.3">
      <c r="B59" s="15"/>
      <c r="C59" s="16" t="s">
        <v>85</v>
      </c>
      <c r="D59" s="15"/>
      <c r="E59" s="15"/>
      <c r="F59" s="15"/>
      <c r="G59" s="15"/>
      <c r="H59" s="15"/>
      <c r="I59" s="15"/>
      <c r="J59" s="15"/>
      <c r="K59" s="15"/>
      <c r="L59" s="15"/>
      <c r="M59" s="15"/>
      <c r="N59" s="15"/>
      <c r="O59" s="15"/>
      <c r="P59" s="15"/>
      <c r="R59" s="15"/>
      <c r="S59" s="15"/>
      <c r="T59" s="15"/>
    </row>
    <row r="60" spans="2:20" ht="16.2" thickBot="1" x14ac:dyDescent="0.35">
      <c r="C60" s="3"/>
      <c r="D60" s="58">
        <f>D55</f>
        <v>44317</v>
      </c>
      <c r="E60" s="58">
        <f t="shared" ref="E60:P60" si="7">E55</f>
        <v>44348</v>
      </c>
      <c r="F60" s="58">
        <f t="shared" si="7"/>
        <v>44378</v>
      </c>
      <c r="G60" s="58">
        <f t="shared" si="7"/>
        <v>44409</v>
      </c>
      <c r="H60" s="58">
        <f t="shared" si="7"/>
        <v>44440</v>
      </c>
      <c r="I60" s="58">
        <f t="shared" si="7"/>
        <v>44470</v>
      </c>
      <c r="J60" s="58">
        <f t="shared" si="7"/>
        <v>44501</v>
      </c>
      <c r="K60" s="58">
        <f t="shared" si="7"/>
        <v>44531</v>
      </c>
      <c r="L60" s="58">
        <f t="shared" si="7"/>
        <v>44562</v>
      </c>
      <c r="M60" s="58">
        <f t="shared" si="7"/>
        <v>44593</v>
      </c>
      <c r="N60" s="58">
        <f t="shared" si="7"/>
        <v>44621</v>
      </c>
      <c r="O60" s="58">
        <f t="shared" si="7"/>
        <v>44652</v>
      </c>
      <c r="P60" s="58">
        <f t="shared" si="7"/>
        <v>44682</v>
      </c>
      <c r="R60">
        <v>1</v>
      </c>
      <c r="S60" s="16" t="s">
        <v>31</v>
      </c>
    </row>
    <row r="61" spans="2:20" ht="15.6" x14ac:dyDescent="0.3">
      <c r="C61" s="11" t="s">
        <v>71</v>
      </c>
      <c r="D61" s="12">
        <f>IF('A. Oliva'!$N$29=$R$60,'TAM Automático'!D88,IF('A. Oliva'!$N$29=$R$61,'TAM Automático'!D93,'TAM Automático'!D98))</f>
        <v>0.96924119241192419</v>
      </c>
      <c r="E61" s="12">
        <f>IF('A. Oliva'!$N$29=$R$60,'TAM Automático'!E88,IF('A. Oliva'!$N$29=$R$61,'TAM Automático'!E93,'TAM Automático'!E98))</f>
        <v>0.97965028640337659</v>
      </c>
      <c r="F61" s="12">
        <f>IF('A. Oliva'!$N$29=$R$60,'TAM Automático'!F88,IF('A. Oliva'!$N$29=$R$61,'TAM Automático'!F93,'TAM Automático'!F98))</f>
        <v>0.97257158148247258</v>
      </c>
      <c r="G61" s="12">
        <f>IF('A. Oliva'!$N$29=$R$60,'TAM Automático'!G88,IF('A. Oliva'!$N$29=$R$61,'TAM Automático'!G93,'TAM Automático'!G98))</f>
        <v>0.951740506329114</v>
      </c>
      <c r="H61" s="12">
        <f>IF('A. Oliva'!$N$29=$R$60,'TAM Automático'!H88,IF('A. Oliva'!$N$29=$R$61,'TAM Automático'!H93,'TAM Automático'!H98))</f>
        <v>0.94697855750487336</v>
      </c>
      <c r="I61" s="12">
        <f>IF('A. Oliva'!$N$29=$R$60,'TAM Automático'!I88,IF('A. Oliva'!$N$29=$R$61,'TAM Automático'!I93,'TAM Automático'!I98))</f>
        <v>0.94803070341009188</v>
      </c>
      <c r="J61" s="12">
        <f>IF('A. Oliva'!$N$29=$R$60,'TAM Automático'!J88,IF('A. Oliva'!$N$29=$R$61,'TAM Automático'!J93,'TAM Automático'!J98))</f>
        <v>0.96779261586802834</v>
      </c>
      <c r="K61" s="12">
        <f>IF('A. Oliva'!$N$29=$R$60,'TAM Automático'!K88,IF('A. Oliva'!$N$29=$R$61,'TAM Automático'!K93,'TAM Automático'!K98))</f>
        <v>0.98513857276743877</v>
      </c>
      <c r="L61" s="12">
        <f>IF('A. Oliva'!$N$29=$R$60,'TAM Automático'!L88,IF('A. Oliva'!$N$29=$R$61,'TAM Automático'!L93,'TAM Automático'!L98))</f>
        <v>0.96141250177986626</v>
      </c>
      <c r="M61" s="12">
        <f>IF('A. Oliva'!$N$29=$R$60,'TAM Automático'!M88,IF('A. Oliva'!$N$29=$R$61,'TAM Automático'!M93,'TAM Automático'!M98))</f>
        <v>0.89961089494163426</v>
      </c>
      <c r="N61" s="12">
        <f>IF('A. Oliva'!$N$29=$R$60,'TAM Automático'!N88,IF('A. Oliva'!$N$29=$R$61,'TAM Automático'!N93,'TAM Automático'!N98))</f>
        <v>0.90484354907843978</v>
      </c>
      <c r="O61" s="12">
        <f>IF('A. Oliva'!$N$29=$R$60,'TAM Automático'!O88,IF('A. Oliva'!$N$29=$R$61,'TAM Automático'!O93,'TAM Automático'!O98))</f>
        <v>0.99443334284898655</v>
      </c>
      <c r="P61" s="12">
        <f>IF('A. Oliva'!$N$29=$R$60,'TAM Automático'!P88,IF('A. Oliva'!$N$29=$R$61,'TAM Automático'!P93,'TAM Automático'!P98))</f>
        <v>0.90922499329578976</v>
      </c>
      <c r="R61">
        <v>2</v>
      </c>
      <c r="S61" s="8" t="s">
        <v>36</v>
      </c>
    </row>
    <row r="62" spans="2:20" ht="15.6" x14ac:dyDescent="0.3">
      <c r="C62" s="11" t="s">
        <v>72</v>
      </c>
      <c r="D62" s="12">
        <f>IF('A. Oliva'!$N$29=$R$60,'TAM Automático'!D89,IF('A. Oliva'!$N$29=$R$61,'TAM Automático'!D94,'TAM Automático'!D99))</f>
        <v>3.0758807588075882E-2</v>
      </c>
      <c r="E62" s="12">
        <f>IF('A. Oliva'!$N$29=$R$60,'TAM Automático'!E89,IF('A. Oliva'!$N$29=$R$61,'TAM Automático'!E94,'TAM Automático'!E99))</f>
        <v>2.0349713596623461E-2</v>
      </c>
      <c r="F62" s="12">
        <f>IF('A. Oliva'!$N$29=$R$60,'TAM Automático'!F89,IF('A. Oliva'!$N$29=$R$61,'TAM Automático'!F94,'TAM Automático'!F99))</f>
        <v>2.7428418517527427E-2</v>
      </c>
      <c r="G62" s="12">
        <f>IF('A. Oliva'!$N$29=$R$60,'TAM Automático'!G89,IF('A. Oliva'!$N$29=$R$61,'TAM Automático'!G94,'TAM Automático'!G99))</f>
        <v>4.8259493670886076E-2</v>
      </c>
      <c r="H62" s="12">
        <f>IF('A. Oliva'!$N$29=$R$60,'TAM Automático'!H89,IF('A. Oliva'!$N$29=$R$61,'TAM Automático'!H94,'TAM Automático'!H99))</f>
        <v>5.3021442495126705E-2</v>
      </c>
      <c r="I62" s="12">
        <f>IF('A. Oliva'!$N$29=$R$60,'TAM Automático'!I89,IF('A. Oliva'!$N$29=$R$61,'TAM Automático'!I94,'TAM Automático'!I99))</f>
        <v>5.1969296589908141E-2</v>
      </c>
      <c r="J62" s="12">
        <f>IF('A. Oliva'!$N$29=$R$60,'TAM Automático'!J89,IF('A. Oliva'!$N$29=$R$61,'TAM Automático'!J94,'TAM Automático'!J99))</f>
        <v>3.2207384131971724E-2</v>
      </c>
      <c r="K62" s="12">
        <f>IF('A. Oliva'!$N$29=$R$60,'TAM Automático'!K89,IF('A. Oliva'!$N$29=$R$61,'TAM Automático'!K94,'TAM Automático'!K99))</f>
        <v>1.4861427232561255E-2</v>
      </c>
      <c r="L62" s="12">
        <f>IF('A. Oliva'!$N$29=$R$60,'TAM Automático'!L89,IF('A. Oliva'!$N$29=$R$61,'TAM Automático'!L94,'TAM Automático'!L99))</f>
        <v>3.8587498220133853E-2</v>
      </c>
      <c r="M62" s="12">
        <f>IF('A. Oliva'!$N$29=$R$60,'TAM Automático'!M89,IF('A. Oliva'!$N$29=$R$61,'TAM Automático'!M94,'TAM Automático'!M99))</f>
        <v>0.10038910505836576</v>
      </c>
      <c r="N62" s="12">
        <f>IF('A. Oliva'!$N$29=$R$60,'TAM Automático'!N89,IF('A. Oliva'!$N$29=$R$61,'TAM Automático'!N94,'TAM Automático'!N99))</f>
        <v>9.5156450921560234E-2</v>
      </c>
      <c r="O62" s="12">
        <f>IF('A. Oliva'!$N$29=$R$60,'TAM Automático'!O89,IF('A. Oliva'!$N$29=$R$61,'TAM Automático'!O94,'TAM Automático'!O99))</f>
        <v>5.5666571510134171E-3</v>
      </c>
      <c r="P62" s="12">
        <f>IF('A. Oliva'!$N$29=$R$60,'TAM Automático'!P89,IF('A. Oliva'!$N$29=$R$61,'TAM Automático'!P94,'TAM Automático'!P99))</f>
        <v>9.0775006704210237E-2</v>
      </c>
      <c r="R62">
        <v>2</v>
      </c>
      <c r="S62" s="8" t="s">
        <v>41</v>
      </c>
    </row>
    <row r="68" spans="2:19" ht="27" customHeight="1" x14ac:dyDescent="0.3">
      <c r="B68" s="19"/>
      <c r="C68" s="23" t="s">
        <v>79</v>
      </c>
      <c r="D68" s="19"/>
      <c r="E68" s="19"/>
      <c r="F68" s="19"/>
      <c r="G68" s="19"/>
      <c r="H68" s="19"/>
      <c r="I68" s="19"/>
      <c r="J68" s="19"/>
      <c r="K68" s="19"/>
      <c r="L68" s="19"/>
      <c r="M68" s="19"/>
      <c r="N68" s="19"/>
      <c r="O68" s="19"/>
      <c r="P68" s="19"/>
      <c r="Q68" s="19"/>
      <c r="R68" s="19"/>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81</v>
      </c>
      <c r="D71" s="15"/>
      <c r="E71" s="15"/>
      <c r="F71" s="15"/>
      <c r="G71" s="15"/>
      <c r="H71" s="15"/>
      <c r="I71" s="15"/>
      <c r="J71" s="15"/>
      <c r="K71" s="15"/>
      <c r="L71" s="15"/>
      <c r="M71" s="15"/>
      <c r="N71" s="15"/>
      <c r="O71" s="15"/>
      <c r="P71" s="15"/>
      <c r="Q71" s="15"/>
    </row>
    <row r="72" spans="2:19" ht="16.2" thickBot="1" x14ac:dyDescent="0.35">
      <c r="C72" s="3"/>
      <c r="D72" s="58">
        <f>D50</f>
        <v>44317</v>
      </c>
      <c r="E72" s="58">
        <f t="shared" ref="E72:P72" si="8">E50</f>
        <v>44348</v>
      </c>
      <c r="F72" s="58">
        <f t="shared" si="8"/>
        <v>44378</v>
      </c>
      <c r="G72" s="58">
        <f t="shared" si="8"/>
        <v>44409</v>
      </c>
      <c r="H72" s="58">
        <f t="shared" si="8"/>
        <v>44440</v>
      </c>
      <c r="I72" s="58">
        <f t="shared" si="8"/>
        <v>44470</v>
      </c>
      <c r="J72" s="58">
        <f t="shared" si="8"/>
        <v>44501</v>
      </c>
      <c r="K72" s="58">
        <f t="shared" si="8"/>
        <v>44531</v>
      </c>
      <c r="L72" s="58">
        <f t="shared" si="8"/>
        <v>44562</v>
      </c>
      <c r="M72" s="58">
        <f t="shared" si="8"/>
        <v>44593</v>
      </c>
      <c r="N72" s="58">
        <f t="shared" si="8"/>
        <v>44621</v>
      </c>
      <c r="O72" s="58">
        <f t="shared" si="8"/>
        <v>44652</v>
      </c>
      <c r="P72" s="58">
        <f t="shared" si="8"/>
        <v>44682</v>
      </c>
    </row>
    <row r="73" spans="2:19" ht="15.6" x14ac:dyDescent="0.3">
      <c r="C73" s="11" t="s">
        <v>71</v>
      </c>
      <c r="D73" s="12">
        <f>'TAM Automático'!D105</f>
        <v>0.87790185130766962</v>
      </c>
      <c r="E73" s="12">
        <f>'TAM Automático'!E105</f>
        <v>0.89365012020930568</v>
      </c>
      <c r="F73" s="12">
        <f>'TAM Automático'!F105</f>
        <v>0.89398938459331523</v>
      </c>
      <c r="G73" s="12">
        <f>'TAM Automático'!G105</f>
        <v>0.88697508896797161</v>
      </c>
      <c r="H73" s="12">
        <f>'TAM Automático'!H105</f>
        <v>0.87534747622531095</v>
      </c>
      <c r="I73" s="12">
        <f>'TAM Automático'!I105</f>
        <v>0.87929600886917969</v>
      </c>
      <c r="J73" s="12">
        <f>'TAM Automático'!J105</f>
        <v>0.87449173217674159</v>
      </c>
      <c r="K73" s="12">
        <f>'TAM Automático'!K105</f>
        <v>0.88569424964936883</v>
      </c>
      <c r="L73" s="12">
        <f>'TAM Automático'!L105</f>
        <v>0.88482346241457865</v>
      </c>
      <c r="M73" s="12">
        <f>'TAM Automático'!M105</f>
        <v>0.85506601394451864</v>
      </c>
      <c r="N73" s="12">
        <f>'TAM Automático'!N105</f>
        <v>0.87420951333516628</v>
      </c>
      <c r="O73" s="12">
        <f>'TAM Automático'!O105</f>
        <v>0.88366578323336598</v>
      </c>
      <c r="P73" s="12">
        <f>'TAM Automático'!P105</f>
        <v>0.87085069211127542</v>
      </c>
    </row>
    <row r="74" spans="2:19" ht="15.6" x14ac:dyDescent="0.3">
      <c r="C74" s="11" t="s">
        <v>72</v>
      </c>
      <c r="D74" s="12">
        <f>'TAM Automático'!D106</f>
        <v>0.12209814869233029</v>
      </c>
      <c r="E74" s="12">
        <f>'TAM Automático'!E106</f>
        <v>0.10634987979069439</v>
      </c>
      <c r="F74" s="12">
        <f>'TAM Automático'!F106</f>
        <v>0.10601061540668484</v>
      </c>
      <c r="G74" s="12">
        <f>'TAM Automático'!G106</f>
        <v>0.11302491103202847</v>
      </c>
      <c r="H74" s="12">
        <f>'TAM Automático'!H106</f>
        <v>0.12465252377468911</v>
      </c>
      <c r="I74" s="12">
        <f>'TAM Automático'!I106</f>
        <v>0.12070399113082042</v>
      </c>
      <c r="J74" s="12">
        <f>'TAM Automático'!J106</f>
        <v>0.12550826782325833</v>
      </c>
      <c r="K74" s="12">
        <f>'TAM Automático'!K106</f>
        <v>0.11430575035063115</v>
      </c>
      <c r="L74" s="12">
        <f>'TAM Automático'!L106</f>
        <v>0.11517653758542142</v>
      </c>
      <c r="M74" s="12">
        <f>'TAM Automático'!M106</f>
        <v>0.14493398605548138</v>
      </c>
      <c r="N74" s="12">
        <f>'TAM Automático'!N106</f>
        <v>0.12579048666483364</v>
      </c>
      <c r="O74" s="12">
        <f>'TAM Automático'!O106</f>
        <v>0.11633421676663412</v>
      </c>
      <c r="P74" s="12">
        <f>'TAM Automático'!P106</f>
        <v>0.12914930788872464</v>
      </c>
    </row>
    <row r="76" spans="2:19" ht="15.6" x14ac:dyDescent="0.3">
      <c r="B76" s="15"/>
      <c r="C76" s="16" t="s">
        <v>82</v>
      </c>
      <c r="D76" s="15"/>
      <c r="E76" s="15"/>
      <c r="F76" s="15"/>
      <c r="G76" s="15"/>
      <c r="H76" s="15"/>
      <c r="I76" s="15"/>
      <c r="J76" s="15"/>
      <c r="K76" s="15"/>
      <c r="L76" s="15"/>
      <c r="M76" s="15"/>
      <c r="N76" s="15"/>
      <c r="O76" s="15"/>
      <c r="P76" s="15"/>
      <c r="Q76" s="15"/>
    </row>
    <row r="77" spans="2:19" ht="16.2" thickBot="1" x14ac:dyDescent="0.35">
      <c r="C77" s="3"/>
      <c r="D77" s="58">
        <f>D72</f>
        <v>44317</v>
      </c>
      <c r="E77" s="58">
        <f t="shared" ref="E77:P77" si="9">E72</f>
        <v>44348</v>
      </c>
      <c r="F77" s="58">
        <f t="shared" si="9"/>
        <v>44378</v>
      </c>
      <c r="G77" s="58">
        <f t="shared" si="9"/>
        <v>44409</v>
      </c>
      <c r="H77" s="58">
        <f t="shared" si="9"/>
        <v>44440</v>
      </c>
      <c r="I77" s="58">
        <f t="shared" si="9"/>
        <v>44470</v>
      </c>
      <c r="J77" s="58">
        <f t="shared" si="9"/>
        <v>44501</v>
      </c>
      <c r="K77" s="58">
        <f t="shared" si="9"/>
        <v>44531</v>
      </c>
      <c r="L77" s="58">
        <f t="shared" si="9"/>
        <v>44562</v>
      </c>
      <c r="M77" s="58">
        <f t="shared" si="9"/>
        <v>44593</v>
      </c>
      <c r="N77" s="58">
        <f t="shared" si="9"/>
        <v>44621</v>
      </c>
      <c r="O77" s="58">
        <f t="shared" si="9"/>
        <v>44652</v>
      </c>
      <c r="P77" s="58">
        <f t="shared" si="9"/>
        <v>44682</v>
      </c>
    </row>
    <row r="78" spans="2:19" ht="15.6" x14ac:dyDescent="0.3">
      <c r="C78" s="11" t="s">
        <v>71</v>
      </c>
      <c r="D78" s="12">
        <f>IF('O. Virgen Extra'!$D$29=$R$78,'TAM Automático'!D110,'TAM Automático'!D115)</f>
        <v>0.7263311451495259</v>
      </c>
      <c r="E78" s="12">
        <f>IF('O. Virgen Extra'!$D$29=$R$78,'TAM Automático'!E110,'TAM Automático'!E115)</f>
        <v>0.75</v>
      </c>
      <c r="F78" s="12">
        <f>IF('O. Virgen Extra'!$D$29=$R$78,'TAM Automático'!F110,'TAM Automático'!F115)</f>
        <v>0.69131543422828867</v>
      </c>
      <c r="G78" s="12">
        <f>IF('O. Virgen Extra'!$D$29=$R$78,'TAM Automático'!G110,'TAM Automático'!G115)</f>
        <v>0.7101801544180727</v>
      </c>
      <c r="H78" s="12">
        <f>IF('O. Virgen Extra'!$D$29=$R$78,'TAM Automático'!H110,'TAM Automático'!H115)</f>
        <v>0.68735859728506787</v>
      </c>
      <c r="I78" s="12">
        <f>IF('O. Virgen Extra'!$D$29=$R$78,'TAM Automático'!I110,'TAM Automático'!I115)</f>
        <v>0.72140601400521764</v>
      </c>
      <c r="J78" s="12">
        <f>IF('O. Virgen Extra'!$D$29=$R$78,'TAM Automático'!J110,'TAM Automático'!J115)</f>
        <v>0.68916774844944473</v>
      </c>
      <c r="K78" s="12">
        <f>IF('O. Virgen Extra'!$D$29=$R$78,'TAM Automático'!K110,'TAM Automático'!K115)</f>
        <v>0.72169746748802188</v>
      </c>
      <c r="L78" s="12">
        <f>IF('O. Virgen Extra'!$D$29=$R$78,'TAM Automático'!L110,'TAM Automático'!L115)</f>
        <v>0.71454138702460845</v>
      </c>
      <c r="M78" s="12">
        <f>IF('O. Virgen Extra'!$D$29=$R$78,'TAM Automático'!M110,'TAM Automático'!M115)</f>
        <v>0.70304170586390724</v>
      </c>
      <c r="N78" s="12">
        <f>IF('O. Virgen Extra'!$D$29=$R$78,'TAM Automático'!N110,'TAM Automático'!N115)</f>
        <v>0.73582645727974449</v>
      </c>
      <c r="O78" s="12">
        <f>IF('O. Virgen Extra'!$D$29=$R$78,'TAM Automático'!O110,'TAM Automático'!O115)</f>
        <v>0.70384047267355976</v>
      </c>
      <c r="P78" s="12">
        <f>IF('O. Virgen Extra'!$D$29=$R$78,'TAM Automático'!P110,'TAM Automático'!P115)</f>
        <v>0.68834389639019011</v>
      </c>
      <c r="R78">
        <v>1</v>
      </c>
      <c r="S78" s="16" t="s">
        <v>83</v>
      </c>
    </row>
    <row r="79" spans="2:19" ht="15.6" x14ac:dyDescent="0.3">
      <c r="C79" s="11" t="s">
        <v>72</v>
      </c>
      <c r="D79" s="12">
        <f>IF('O. Virgen Extra'!$D$29=$R$78,'TAM Automático'!D111,'TAM Automático'!D116)</f>
        <v>0.27366885485047415</v>
      </c>
      <c r="E79" s="12">
        <f>IF('O. Virgen Extra'!$D$29=$R$78,'TAM Automático'!E111,'TAM Automático'!E116)</f>
        <v>0.25</v>
      </c>
      <c r="F79" s="12">
        <f>IF('O. Virgen Extra'!$D$29=$R$78,'TAM Automático'!F111,'TAM Automático'!F116)</f>
        <v>0.30868456577171138</v>
      </c>
      <c r="G79" s="12">
        <f>IF('O. Virgen Extra'!$D$29=$R$78,'TAM Automático'!G111,'TAM Automático'!G116)</f>
        <v>0.28981984558192736</v>
      </c>
      <c r="H79" s="12">
        <f>IF('O. Virgen Extra'!$D$29=$R$78,'TAM Automático'!H111,'TAM Automático'!H116)</f>
        <v>0.31264140271493213</v>
      </c>
      <c r="I79" s="12">
        <f>IF('O. Virgen Extra'!$D$29=$R$78,'TAM Automático'!I111,'TAM Automático'!I116)</f>
        <v>0.27859398599478236</v>
      </c>
      <c r="J79" s="12">
        <f>IF('O. Virgen Extra'!$D$29=$R$78,'TAM Automático'!J111,'TAM Automático'!J116)</f>
        <v>0.31083225155055533</v>
      </c>
      <c r="K79" s="12">
        <f>IF('O. Virgen Extra'!$D$29=$R$78,'TAM Automático'!K111,'TAM Automático'!K116)</f>
        <v>0.27830253251197806</v>
      </c>
      <c r="L79" s="12">
        <f>IF('O. Virgen Extra'!$D$29=$R$78,'TAM Automático'!L111,'TAM Automático'!L116)</f>
        <v>0.28545861297539155</v>
      </c>
      <c r="M79" s="12">
        <f>IF('O. Virgen Extra'!$D$29=$R$78,'TAM Automático'!M111,'TAM Automático'!M116)</f>
        <v>0.29695829413609282</v>
      </c>
      <c r="N79" s="12">
        <f>IF('O. Virgen Extra'!$D$29=$R$78,'TAM Automático'!N111,'TAM Automático'!N116)</f>
        <v>0.26417354272025556</v>
      </c>
      <c r="O79" s="12">
        <f>IF('O. Virgen Extra'!$D$29=$R$78,'TAM Automático'!O111,'TAM Automático'!O116)</f>
        <v>0.29615952732644019</v>
      </c>
      <c r="P79" s="12">
        <f>IF('O. Virgen Extra'!$D$29=$R$78,'TAM Automático'!P111,'TAM Automático'!P116)</f>
        <v>0.31165610360980989</v>
      </c>
      <c r="R79">
        <v>2</v>
      </c>
      <c r="S79" s="16" t="s">
        <v>84</v>
      </c>
    </row>
    <row r="81" spans="2:20" ht="15.6" x14ac:dyDescent="0.3">
      <c r="B81" s="15"/>
      <c r="C81" s="16" t="s">
        <v>85</v>
      </c>
      <c r="D81" s="15"/>
      <c r="E81" s="15"/>
      <c r="F81" s="15"/>
      <c r="G81" s="15"/>
      <c r="H81" s="15"/>
      <c r="I81" s="15"/>
      <c r="J81" s="15"/>
      <c r="K81" s="15"/>
      <c r="L81" s="15"/>
      <c r="M81" s="15"/>
      <c r="N81" s="15"/>
      <c r="O81" s="15"/>
      <c r="P81" s="15"/>
      <c r="R81" s="15"/>
      <c r="S81" s="15"/>
      <c r="T81" s="15"/>
    </row>
    <row r="82" spans="2:20" ht="16.2" thickBot="1" x14ac:dyDescent="0.35">
      <c r="C82" s="3"/>
      <c r="D82" s="58">
        <f>D77</f>
        <v>44317</v>
      </c>
      <c r="E82" s="58">
        <f t="shared" ref="E82:P82" si="10">E77</f>
        <v>44348</v>
      </c>
      <c r="F82" s="58">
        <f t="shared" si="10"/>
        <v>44378</v>
      </c>
      <c r="G82" s="58">
        <f t="shared" si="10"/>
        <v>44409</v>
      </c>
      <c r="H82" s="58">
        <f t="shared" si="10"/>
        <v>44440</v>
      </c>
      <c r="I82" s="58">
        <f t="shared" si="10"/>
        <v>44470</v>
      </c>
      <c r="J82" s="58">
        <f t="shared" si="10"/>
        <v>44501</v>
      </c>
      <c r="K82" s="58">
        <f t="shared" si="10"/>
        <v>44531</v>
      </c>
      <c r="L82" s="58">
        <f t="shared" si="10"/>
        <v>44562</v>
      </c>
      <c r="M82" s="58">
        <f t="shared" si="10"/>
        <v>44593</v>
      </c>
      <c r="N82" s="58">
        <f t="shared" si="10"/>
        <v>44621</v>
      </c>
      <c r="O82" s="58">
        <f t="shared" si="10"/>
        <v>44652</v>
      </c>
      <c r="P82" s="58">
        <f t="shared" si="10"/>
        <v>44682</v>
      </c>
      <c r="R82">
        <v>1</v>
      </c>
      <c r="S82" s="16" t="s">
        <v>31</v>
      </c>
    </row>
    <row r="83" spans="2:20" ht="15.6" x14ac:dyDescent="0.3">
      <c r="C83" s="11" t="s">
        <v>71</v>
      </c>
      <c r="D83" s="12">
        <f>IF('O. Virgen Extra'!$N$29=$R$82,'TAM Automático'!D120,IF('O. Virgen Extra'!$N$29=$R$83,'TAM Automático'!D125,'TAM Automático'!D130))</f>
        <v>0.90350477924442418</v>
      </c>
      <c r="E83" s="12">
        <f>IF('O. Virgen Extra'!$N$29=$R$82,'TAM Automático'!E120,IF('O. Virgen Extra'!$N$29=$R$83,'TAM Automático'!E125,'TAM Automático'!E130))</f>
        <v>0.91863778854374478</v>
      </c>
      <c r="F83" s="12">
        <f>IF('O. Virgen Extra'!$N$29=$R$82,'TAM Automático'!F120,IF('O. Virgen Extra'!$N$29=$R$83,'TAM Automático'!F125,'TAM Automático'!F130))</f>
        <v>0.93496047704895302</v>
      </c>
      <c r="G83" s="12">
        <f>IF('O. Virgen Extra'!$N$29=$R$82,'TAM Automático'!G120,IF('O. Virgen Extra'!$N$29=$R$83,'TAM Automático'!G125,'TAM Automático'!G130))</f>
        <v>0.92989547038327525</v>
      </c>
      <c r="H83" s="12">
        <f>IF('O. Virgen Extra'!$N$29=$R$82,'TAM Automático'!H120,IF('O. Virgen Extra'!$N$29=$R$83,'TAM Automático'!H125,'TAM Automático'!H130))</f>
        <v>0.91789866513563945</v>
      </c>
      <c r="I83" s="12">
        <f>IF('O. Virgen Extra'!$N$29=$R$82,'TAM Automático'!I120,IF('O. Virgen Extra'!$N$29=$R$83,'TAM Automático'!I125,'TAM Automático'!I130))</f>
        <v>0.91939981410171279</v>
      </c>
      <c r="J83" s="12">
        <f>IF('O. Virgen Extra'!$N$29=$R$82,'TAM Automático'!J120,IF('O. Virgen Extra'!$N$29=$R$83,'TAM Automático'!J125,'TAM Automático'!J130))</f>
        <v>0.89714977144393648</v>
      </c>
      <c r="K83" s="12">
        <f>IF('O. Virgen Extra'!$N$29=$R$82,'TAM Automático'!K120,IF('O. Virgen Extra'!$N$29=$R$83,'TAM Automático'!K125,'TAM Automático'!K130))</f>
        <v>0.9286723163841808</v>
      </c>
      <c r="L83" s="12">
        <f>IF('O. Virgen Extra'!$N$29=$R$82,'TAM Automático'!L120,IF('O. Virgen Extra'!$N$29=$R$83,'TAM Automático'!L125,'TAM Automático'!L130))</f>
        <v>0.92134053455200104</v>
      </c>
      <c r="M83" s="12">
        <f>IF('O. Virgen Extra'!$N$29=$R$82,'TAM Automático'!M120,IF('O. Virgen Extra'!$N$29=$R$83,'TAM Automático'!M125,'TAM Automático'!M130))</f>
        <v>0.90209084354722413</v>
      </c>
      <c r="N83" s="12">
        <f>IF('O. Virgen Extra'!$N$29=$R$82,'TAM Automático'!N120,IF('O. Virgen Extra'!$N$29=$R$83,'TAM Automático'!N125,'TAM Automático'!N130))</f>
        <v>0.89173632999862951</v>
      </c>
      <c r="O83" s="12">
        <f>IF('O. Virgen Extra'!$N$29=$R$82,'TAM Automático'!O120,IF('O. Virgen Extra'!$N$29=$R$83,'TAM Automático'!O125,'TAM Automático'!O130))</f>
        <v>0.92450295540032235</v>
      </c>
      <c r="P83" s="12">
        <f>IF('O. Virgen Extra'!$N$29=$R$82,'TAM Automático'!P120,IF('O. Virgen Extra'!$N$29=$R$83,'TAM Automático'!P125,'TAM Automático'!P130))</f>
        <v>0.90231463318948613</v>
      </c>
      <c r="R83">
        <v>2</v>
      </c>
      <c r="S83" s="8" t="s">
        <v>36</v>
      </c>
    </row>
    <row r="84" spans="2:20" ht="15.6" x14ac:dyDescent="0.3">
      <c r="C84" s="11" t="s">
        <v>72</v>
      </c>
      <c r="D84" s="12">
        <f>IF('O. Virgen Extra'!$N$29=$R$82,'TAM Automático'!D121,IF('O. Virgen Extra'!$N$29=$R$83,'TAM Automático'!D126,'TAM Automático'!D131))</f>
        <v>9.6495220755575789E-2</v>
      </c>
      <c r="E84" s="12">
        <f>IF('O. Virgen Extra'!$N$29=$R$82,'TAM Automático'!E121,IF('O. Virgen Extra'!$N$29=$R$83,'TAM Automático'!E126,'TAM Automático'!E131))</f>
        <v>8.1362211456255357E-2</v>
      </c>
      <c r="F84" s="12">
        <f>IF('O. Virgen Extra'!$N$29=$R$82,'TAM Automático'!F121,IF('O. Virgen Extra'!$N$29=$R$83,'TAM Automático'!F126,'TAM Automático'!F131))</f>
        <v>6.5039522951047021E-2</v>
      </c>
      <c r="G84" s="12">
        <f>IF('O. Virgen Extra'!$N$29=$R$82,'TAM Automático'!G121,IF('O. Virgen Extra'!$N$29=$R$83,'TAM Automático'!G126,'TAM Automático'!G131))</f>
        <v>7.0104529616724739E-2</v>
      </c>
      <c r="H84" s="12">
        <f>IF('O. Virgen Extra'!$N$29=$R$82,'TAM Automático'!H121,IF('O. Virgen Extra'!$N$29=$R$83,'TAM Automático'!H126,'TAM Automático'!H131))</f>
        <v>8.2101334864360553E-2</v>
      </c>
      <c r="I84" s="12">
        <f>IF('O. Virgen Extra'!$N$29=$R$82,'TAM Automático'!I121,IF('O. Virgen Extra'!$N$29=$R$83,'TAM Automático'!I126,'TAM Automático'!I131))</f>
        <v>8.0600185898287074E-2</v>
      </c>
      <c r="J84" s="12">
        <f>IF('O. Virgen Extra'!$N$29=$R$82,'TAM Automático'!J121,IF('O. Virgen Extra'!$N$29=$R$83,'TAM Automático'!J126,'TAM Automático'!J131))</f>
        <v>0.10285022855606345</v>
      </c>
      <c r="K84" s="12">
        <f>IF('O. Virgen Extra'!$N$29=$R$82,'TAM Automático'!K121,IF('O. Virgen Extra'!$N$29=$R$83,'TAM Automático'!K126,'TAM Automático'!K131))</f>
        <v>7.1327683615819204E-2</v>
      </c>
      <c r="L84" s="12">
        <f>IF('O. Virgen Extra'!$N$29=$R$82,'TAM Automático'!L121,IF('O. Virgen Extra'!$N$29=$R$83,'TAM Automático'!L126,'TAM Automático'!L131))</f>
        <v>7.8659465447998886E-2</v>
      </c>
      <c r="M84" s="12">
        <f>IF('O. Virgen Extra'!$N$29=$R$82,'TAM Automático'!M121,IF('O. Virgen Extra'!$N$29=$R$83,'TAM Automático'!M126,'TAM Automático'!M131))</f>
        <v>9.7909156452775759E-2</v>
      </c>
      <c r="N84" s="12">
        <f>IF('O. Virgen Extra'!$N$29=$R$82,'TAM Automático'!N121,IF('O. Virgen Extra'!$N$29=$R$83,'TAM Automático'!N126,'TAM Automático'!N131))</f>
        <v>0.10826367000137044</v>
      </c>
      <c r="O84" s="12">
        <f>IF('O. Virgen Extra'!$N$29=$R$82,'TAM Automático'!O121,IF('O. Virgen Extra'!$N$29=$R$83,'TAM Automático'!O126,'TAM Automático'!O131))</f>
        <v>7.5497044599677599E-2</v>
      </c>
      <c r="P84" s="12">
        <f>IF('O. Virgen Extra'!$N$29=$R$82,'TAM Automático'!P121,IF('O. Virgen Extra'!$N$29=$R$83,'TAM Automático'!P126,'TAM Automático'!P131))</f>
        <v>9.7685366810513929E-2</v>
      </c>
      <c r="R84">
        <v>2</v>
      </c>
      <c r="S84" s="8" t="s">
        <v>41</v>
      </c>
    </row>
    <row r="90" spans="2:20" ht="27" customHeight="1" x14ac:dyDescent="0.3">
      <c r="B90" s="19"/>
      <c r="C90" s="23" t="s">
        <v>80</v>
      </c>
      <c r="D90" s="19"/>
      <c r="E90" s="19"/>
      <c r="F90" s="19"/>
      <c r="G90" s="19"/>
      <c r="H90" s="19"/>
      <c r="I90" s="19"/>
      <c r="J90" s="19"/>
      <c r="K90" s="19"/>
      <c r="L90" s="19"/>
      <c r="M90" s="19"/>
      <c r="N90" s="19"/>
      <c r="O90" s="19"/>
      <c r="P90" s="19"/>
      <c r="Q90" s="19"/>
      <c r="R90" s="19"/>
      <c r="T90" t="s">
        <v>86</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81</v>
      </c>
      <c r="D93" s="15"/>
      <c r="E93" s="15"/>
      <c r="F93" s="15"/>
      <c r="G93" s="15"/>
      <c r="H93" s="15"/>
      <c r="I93" s="15"/>
      <c r="J93" s="15"/>
      <c r="K93" s="15"/>
      <c r="L93" s="15"/>
      <c r="M93" s="15"/>
      <c r="N93" s="15"/>
      <c r="O93" s="15"/>
      <c r="P93" s="15"/>
      <c r="Q93" s="15"/>
    </row>
    <row r="94" spans="2:20" ht="16.2" thickBot="1" x14ac:dyDescent="0.35">
      <c r="C94" s="3"/>
      <c r="D94" s="58">
        <f>D72</f>
        <v>44317</v>
      </c>
      <c r="E94" s="58">
        <f t="shared" ref="E94:P94" si="11">E72</f>
        <v>44348</v>
      </c>
      <c r="F94" s="58">
        <f t="shared" si="11"/>
        <v>44378</v>
      </c>
      <c r="G94" s="58">
        <f t="shared" si="11"/>
        <v>44409</v>
      </c>
      <c r="H94" s="58">
        <f t="shared" si="11"/>
        <v>44440</v>
      </c>
      <c r="I94" s="58">
        <f t="shared" si="11"/>
        <v>44470</v>
      </c>
      <c r="J94" s="58">
        <f t="shared" si="11"/>
        <v>44501</v>
      </c>
      <c r="K94" s="58">
        <f t="shared" si="11"/>
        <v>44531</v>
      </c>
      <c r="L94" s="58">
        <f t="shared" si="11"/>
        <v>44562</v>
      </c>
      <c r="M94" s="58">
        <f t="shared" si="11"/>
        <v>44593</v>
      </c>
      <c r="N94" s="58">
        <f t="shared" si="11"/>
        <v>44621</v>
      </c>
      <c r="O94" s="58">
        <f t="shared" si="11"/>
        <v>44652</v>
      </c>
      <c r="P94" s="58">
        <f t="shared" si="11"/>
        <v>44682</v>
      </c>
    </row>
    <row r="95" spans="2:20" ht="15.6" x14ac:dyDescent="0.3">
      <c r="C95" s="11" t="s">
        <v>71</v>
      </c>
      <c r="D95" s="12">
        <f>'TAM Automático'!D137</f>
        <v>0.93549295774647889</v>
      </c>
      <c r="E95" s="12">
        <f>'TAM Automático'!E137</f>
        <v>0.96445698166431604</v>
      </c>
      <c r="F95" s="12">
        <f>'TAM Automático'!F137</f>
        <v>0.94224173411990675</v>
      </c>
      <c r="G95" s="12">
        <f>'TAM Automático'!G137</f>
        <v>0.89979324603721578</v>
      </c>
      <c r="H95" s="12">
        <f>'TAM Automático'!H137</f>
        <v>0.94855261352723286</v>
      </c>
      <c r="I95" s="12">
        <f>'TAM Automático'!I137</f>
        <v>0.94900996505759028</v>
      </c>
      <c r="J95" s="12">
        <f>'TAM Automático'!J137</f>
        <v>0.952152434721242</v>
      </c>
      <c r="K95" s="12">
        <f>'TAM Automático'!K137</f>
        <v>0.98305084745762705</v>
      </c>
      <c r="L95" s="12">
        <f>'TAM Automático'!L137</f>
        <v>0.89987900786448871</v>
      </c>
      <c r="M95" s="12">
        <f>'TAM Automático'!M137</f>
        <v>0.91132795927025889</v>
      </c>
      <c r="N95" s="12">
        <f>'TAM Automático'!N137</f>
        <v>0.91229796205200286</v>
      </c>
      <c r="O95" s="12">
        <f>'TAM Automático'!O137</f>
        <v>0.91310790785396734</v>
      </c>
      <c r="P95" s="12">
        <f>'TAM Automático'!P137</f>
        <v>0.92529348986125937</v>
      </c>
    </row>
    <row r="96" spans="2:20" ht="15.6" x14ac:dyDescent="0.3">
      <c r="C96" s="11" t="s">
        <v>72</v>
      </c>
      <c r="D96" s="12">
        <f>'TAM Automático'!D138</f>
        <v>6.4507042253521121E-2</v>
      </c>
      <c r="E96" s="12">
        <f>'TAM Automático'!E138</f>
        <v>3.5543018335684066E-2</v>
      </c>
      <c r="F96" s="12">
        <f>'TAM Automático'!F138</f>
        <v>5.7758265880093293E-2</v>
      </c>
      <c r="G96" s="12">
        <f>'TAM Automático'!G138</f>
        <v>0.10020675396278428</v>
      </c>
      <c r="H96" s="12">
        <f>'TAM Automático'!H138</f>
        <v>5.1447386472767184E-2</v>
      </c>
      <c r="I96" s="12">
        <f>'TAM Automático'!I138</f>
        <v>5.0990034942409737E-2</v>
      </c>
      <c r="J96" s="12">
        <f>'TAM Automático'!J138</f>
        <v>4.7847565278757942E-2</v>
      </c>
      <c r="K96" s="12">
        <f>'TAM Automático'!K138</f>
        <v>1.6949152542372878E-2</v>
      </c>
      <c r="L96" s="12">
        <f>'TAM Automático'!L138</f>
        <v>0.10012099213551119</v>
      </c>
      <c r="M96" s="12">
        <f>'TAM Automático'!M138</f>
        <v>8.8672040729741192E-2</v>
      </c>
      <c r="N96" s="12">
        <f>'TAM Automático'!N138</f>
        <v>8.7702037947997205E-2</v>
      </c>
      <c r="O96" s="12">
        <f>'TAM Automático'!O138</f>
        <v>8.6892092146032593E-2</v>
      </c>
      <c r="P96" s="12">
        <f>'TAM Automático'!P138</f>
        <v>7.4706510138740662E-2</v>
      </c>
    </row>
    <row r="98" spans="2:20" ht="15.6" x14ac:dyDescent="0.3">
      <c r="B98" s="15"/>
      <c r="C98" s="16" t="s">
        <v>82</v>
      </c>
      <c r="D98" s="15"/>
      <c r="E98" s="15"/>
      <c r="F98" s="15"/>
      <c r="G98" s="15"/>
      <c r="H98" s="15"/>
      <c r="I98" s="15"/>
      <c r="J98" s="15"/>
      <c r="K98" s="15"/>
      <c r="L98" s="15"/>
      <c r="M98" s="15"/>
      <c r="N98" s="15"/>
      <c r="O98" s="15"/>
      <c r="P98" s="15"/>
      <c r="Q98" s="15"/>
    </row>
    <row r="99" spans="2:20" ht="16.2" thickBot="1" x14ac:dyDescent="0.35">
      <c r="C99" s="3"/>
      <c r="D99" s="58">
        <f>D94</f>
        <v>44317</v>
      </c>
      <c r="E99" s="58">
        <f t="shared" ref="E99:P99" si="12">E94</f>
        <v>44348</v>
      </c>
      <c r="F99" s="58">
        <f t="shared" si="12"/>
        <v>44378</v>
      </c>
      <c r="G99" s="58">
        <f t="shared" si="12"/>
        <v>44409</v>
      </c>
      <c r="H99" s="58">
        <f t="shared" si="12"/>
        <v>44440</v>
      </c>
      <c r="I99" s="58">
        <f t="shared" si="12"/>
        <v>44470</v>
      </c>
      <c r="J99" s="58">
        <f t="shared" si="12"/>
        <v>44501</v>
      </c>
      <c r="K99" s="58">
        <f t="shared" si="12"/>
        <v>44531</v>
      </c>
      <c r="L99" s="58">
        <f t="shared" si="12"/>
        <v>44562</v>
      </c>
      <c r="M99" s="58">
        <f t="shared" si="12"/>
        <v>44593</v>
      </c>
      <c r="N99" s="58">
        <f t="shared" si="12"/>
        <v>44621</v>
      </c>
      <c r="O99" s="58">
        <f t="shared" si="12"/>
        <v>44652</v>
      </c>
      <c r="P99" s="58">
        <f t="shared" si="12"/>
        <v>44682</v>
      </c>
    </row>
    <row r="100" spans="2:20" ht="15.6" x14ac:dyDescent="0.3">
      <c r="C100" s="11" t="s">
        <v>71</v>
      </c>
      <c r="D100" s="12">
        <f>IF('O. Virgen '!$D$29=$R$100,'TAM Automático'!D142,'TAM Automático'!D147)</f>
        <v>1</v>
      </c>
      <c r="E100" s="12">
        <f>IF('O. Virgen '!$D$29=$R$100,'TAM Automático'!E142,'TAM Automático'!E147)</f>
        <v>0.99519570439451743</v>
      </c>
      <c r="F100" s="12">
        <f>IF('O. Virgen '!$D$29=$R$100,'TAM Automático'!F142,'TAM Automático'!F147)</f>
        <v>1</v>
      </c>
      <c r="G100" s="12">
        <f>IF('O. Virgen '!$D$29=$R$100,'TAM Automático'!G142,'TAM Automático'!G147)</f>
        <v>0.98167239404352802</v>
      </c>
      <c r="H100" s="12">
        <f>IF('O. Virgen '!$D$29=$R$100,'TAM Automático'!H142,'TAM Automático'!H147)</f>
        <v>1</v>
      </c>
      <c r="I100" s="12">
        <f>IF('O. Virgen '!$D$29=$R$100,'TAM Automático'!I142,'TAM Automático'!I147)</f>
        <v>0.98284442116291248</v>
      </c>
      <c r="J100" s="12">
        <f>IF('O. Virgen '!$D$29=$R$100,'TAM Automático'!J142,'TAM Automático'!J147)</f>
        <v>1</v>
      </c>
      <c r="K100" s="12">
        <f>IF('O. Virgen '!$D$29=$R$100,'TAM Automático'!K142,'TAM Automático'!K147)</f>
        <v>0.9909331845445668</v>
      </c>
      <c r="L100" s="12">
        <f>IF('O. Virgen '!$D$29=$R$100,'TAM Automático'!L142,'TAM Automático'!L147)</f>
        <v>1</v>
      </c>
      <c r="M100" s="12">
        <f>IF('O. Virgen '!$D$29=$R$100,'TAM Automático'!M142,'TAM Automático'!M147)</f>
        <v>0.99350840956034236</v>
      </c>
      <c r="N100" s="12">
        <f>IF('O. Virgen '!$D$29=$R$100,'TAM Automático'!N142,'TAM Automático'!N147)</f>
        <v>0.98197047132311188</v>
      </c>
      <c r="O100" s="12">
        <f>IF('O. Virgen '!$D$29=$R$100,'TAM Automático'!O142,'TAM Automático'!O147)</f>
        <v>0.97519841269841268</v>
      </c>
      <c r="P100" s="12">
        <f>IF('O. Virgen '!$D$29=$R$100,'TAM Automático'!P142,'TAM Automático'!P147)</f>
        <v>0.97969884377520833</v>
      </c>
      <c r="R100">
        <v>1</v>
      </c>
      <c r="S100" s="16" t="s">
        <v>83</v>
      </c>
    </row>
    <row r="101" spans="2:20" ht="15.6" x14ac:dyDescent="0.3">
      <c r="C101" s="11" t="s">
        <v>72</v>
      </c>
      <c r="D101" s="12">
        <f>IF('O. Virgen '!$D$29=$R$100,'TAM Automático'!D143,'TAM Automático'!D148)</f>
        <v>0</v>
      </c>
      <c r="E101" s="12">
        <f>IF('O. Virgen '!$D$29=$R$100,'TAM Automático'!E143,'TAM Automático'!E148)</f>
        <v>4.8042956054825487E-3</v>
      </c>
      <c r="F101" s="12">
        <f>IF('O. Virgen '!$D$29=$R$100,'TAM Automático'!F143,'TAM Automático'!F148)</f>
        <v>0</v>
      </c>
      <c r="G101" s="12">
        <f>IF('O. Virgen '!$D$29=$R$100,'TAM Automático'!G143,'TAM Automático'!G148)</f>
        <v>1.8327605956471937E-2</v>
      </c>
      <c r="H101" s="12">
        <f>IF('O. Virgen '!$D$29=$R$100,'TAM Automático'!H143,'TAM Automático'!H148)</f>
        <v>0</v>
      </c>
      <c r="I101" s="12">
        <f>IF('O. Virgen '!$D$29=$R$100,'TAM Automático'!I143,'TAM Automático'!I148)</f>
        <v>1.715557883708748E-2</v>
      </c>
      <c r="J101" s="12">
        <f>IF('O. Virgen '!$D$29=$R$100,'TAM Automático'!J143,'TAM Automático'!J148)</f>
        <v>0</v>
      </c>
      <c r="K101" s="12">
        <f>IF('O. Virgen '!$D$29=$R$100,'TAM Automático'!K143,'TAM Automático'!K148)</f>
        <v>9.0668154554331137E-3</v>
      </c>
      <c r="L101" s="12">
        <f>IF('O. Virgen '!$D$29=$R$100,'TAM Automático'!L143,'TAM Automático'!L148)</f>
        <v>0</v>
      </c>
      <c r="M101" s="12">
        <f>IF('O. Virgen '!$D$29=$R$100,'TAM Automático'!M143,'TAM Automático'!M148)</f>
        <v>6.4915904396577158E-3</v>
      </c>
      <c r="N101" s="12">
        <f>IF('O. Virgen '!$D$29=$R$100,'TAM Automático'!N143,'TAM Automático'!N148)</f>
        <v>1.8029528676888132E-2</v>
      </c>
      <c r="O101" s="12">
        <f>IF('O. Virgen '!$D$29=$R$100,'TAM Automático'!O143,'TAM Automático'!O148)</f>
        <v>2.48015873015873E-2</v>
      </c>
      <c r="P101" s="12">
        <f>IF('O. Virgen '!$D$29=$R$100,'TAM Automático'!P143,'TAM Automático'!P148)</f>
        <v>2.030115622479161E-2</v>
      </c>
      <c r="R101">
        <v>2</v>
      </c>
      <c r="S101" s="16" t="s">
        <v>84</v>
      </c>
    </row>
    <row r="103" spans="2:20" ht="15.6" x14ac:dyDescent="0.3">
      <c r="B103" s="15"/>
      <c r="C103" s="16" t="s">
        <v>85</v>
      </c>
      <c r="D103" s="15"/>
      <c r="E103" s="15"/>
      <c r="F103" s="15"/>
      <c r="G103" s="15"/>
      <c r="H103" s="15"/>
      <c r="I103" s="15"/>
      <c r="J103" s="15"/>
      <c r="K103" s="15"/>
      <c r="L103" s="15"/>
      <c r="M103" s="15"/>
      <c r="N103" s="15"/>
      <c r="O103" s="15"/>
      <c r="P103" s="15"/>
      <c r="R103" s="15"/>
      <c r="S103" s="15"/>
      <c r="T103" s="15"/>
    </row>
    <row r="104" spans="2:20" ht="16.2" thickBot="1" x14ac:dyDescent="0.35">
      <c r="C104" s="3"/>
      <c r="D104" s="58">
        <f>D99</f>
        <v>44317</v>
      </c>
      <c r="E104" s="58">
        <f t="shared" ref="E104:P104" si="13">E99</f>
        <v>44348</v>
      </c>
      <c r="F104" s="58">
        <f t="shared" si="13"/>
        <v>44378</v>
      </c>
      <c r="G104" s="58">
        <f t="shared" si="13"/>
        <v>44409</v>
      </c>
      <c r="H104" s="58">
        <f t="shared" si="13"/>
        <v>44440</v>
      </c>
      <c r="I104" s="58">
        <f t="shared" si="13"/>
        <v>44470</v>
      </c>
      <c r="J104" s="58">
        <f t="shared" si="13"/>
        <v>44501</v>
      </c>
      <c r="K104" s="58">
        <f t="shared" si="13"/>
        <v>44531</v>
      </c>
      <c r="L104" s="58">
        <f t="shared" si="13"/>
        <v>44562</v>
      </c>
      <c r="M104" s="58">
        <f t="shared" si="13"/>
        <v>44593</v>
      </c>
      <c r="N104" s="58">
        <f t="shared" si="13"/>
        <v>44621</v>
      </c>
      <c r="O104" s="58">
        <f t="shared" si="13"/>
        <v>44652</v>
      </c>
      <c r="P104" s="58">
        <f t="shared" si="13"/>
        <v>44682</v>
      </c>
      <c r="R104">
        <v>1</v>
      </c>
      <c r="S104" s="16" t="s">
        <v>31</v>
      </c>
    </row>
    <row r="105" spans="2:20" ht="15.6" x14ac:dyDescent="0.3">
      <c r="C105" s="11" t="s">
        <v>71</v>
      </c>
      <c r="D105" s="12">
        <f>IF('O. Virgen '!$N$29=$R$104,'TAM Automático'!D152,IF('O. Virgen '!$N$29=$R$105,'TAM Automático'!D157,'TAM Automático'!D162))</f>
        <v>0.83028455284552838</v>
      </c>
      <c r="E105" s="12">
        <f>IF('O. Virgen '!$N$29=$R$104,'TAM Automático'!E152,IF('O. Virgen '!$N$29=$R$105,'TAM Automático'!E157,'TAM Automático'!E162))</f>
        <v>0.76875000000000004</v>
      </c>
      <c r="F105" s="12">
        <f>IF('O. Virgen '!$N$29=$R$104,'TAM Automático'!F152,IF('O. Virgen '!$N$29=$R$105,'TAM Automático'!F157,'TAM Automático'!F162))</f>
        <v>0.87006887914840325</v>
      </c>
      <c r="G105" s="12">
        <f>IF('O. Virgen '!$N$29=$R$104,'TAM Automático'!G152,IF('O. Virgen '!$N$29=$R$105,'TAM Automático'!G157,'TAM Automático'!G162))</f>
        <v>0.62940369071221591</v>
      </c>
      <c r="H105" s="12">
        <f>IF('O. Virgen '!$N$29=$R$104,'TAM Automático'!H152,IF('O. Virgen '!$N$29=$R$105,'TAM Automático'!H157,'TAM Automático'!H162))</f>
        <v>0.68500076604872073</v>
      </c>
      <c r="I105" s="12">
        <f>IF('O. Virgen '!$N$29=$R$104,'TAM Automático'!I152,IF('O. Virgen '!$N$29=$R$105,'TAM Automático'!I157,'TAM Automático'!I162))</f>
        <v>0.86116055535777858</v>
      </c>
      <c r="J105" s="12">
        <f>IF('O. Virgen '!$N$29=$R$104,'TAM Automático'!J152,IF('O. Virgen '!$N$29=$R$105,'TAM Automático'!J157,'TAM Automático'!J162))</f>
        <v>0.97821011673151759</v>
      </c>
      <c r="K105" s="12">
        <f>IF('O. Virgen '!$N$29=$R$104,'TAM Automático'!K152,IF('O. Virgen '!$N$29=$R$105,'TAM Automático'!K157,'TAM Automático'!K162))</f>
        <v>0.9524246596297995</v>
      </c>
      <c r="L105" s="12">
        <f>IF('O. Virgen '!$N$29=$R$104,'TAM Automático'!L152,IF('O. Virgen '!$N$29=$R$105,'TAM Automático'!L157,'TAM Automático'!L162))</f>
        <v>0.72964080065807513</v>
      </c>
      <c r="M105" s="12">
        <f>IF('O. Virgen '!$N$29=$R$104,'TAM Automático'!M152,IF('O. Virgen '!$N$29=$R$105,'TAM Automático'!M157,'TAM Automático'!M162))</f>
        <v>0.77465708687132595</v>
      </c>
      <c r="N105" s="12">
        <f>IF('O. Virgen '!$N$29=$R$104,'TAM Automático'!N152,IF('O. Virgen '!$N$29=$R$105,'TAM Automático'!N157,'TAM Automático'!N162))</f>
        <v>0.80351243262041383</v>
      </c>
      <c r="O105" s="12">
        <f>IF('O. Virgen '!$N$29=$R$104,'TAM Automático'!O152,IF('O. Virgen '!$N$29=$R$105,'TAM Automático'!O157,'TAM Automático'!O162))</f>
        <v>0.84296388542963885</v>
      </c>
      <c r="P105" s="12">
        <f>IF('O. Virgen '!$N$29=$R$104,'TAM Automático'!P152,IF('O. Virgen '!$N$29=$R$105,'TAM Automático'!P157,'TAM Automático'!P162))</f>
        <v>0.87748890298034243</v>
      </c>
      <c r="R105">
        <v>2</v>
      </c>
      <c r="S105" s="8" t="s">
        <v>36</v>
      </c>
    </row>
    <row r="106" spans="2:20" ht="15.6" x14ac:dyDescent="0.3">
      <c r="C106" s="11" t="s">
        <v>72</v>
      </c>
      <c r="D106" s="12">
        <f>IF('O. Virgen '!$N$29=$R$104,'TAM Automático'!D153,IF('O. Virgen '!$N$29=$R$105,'TAM Automático'!D158,'TAM Automático'!D163))</f>
        <v>0.16971544715447151</v>
      </c>
      <c r="E106" s="12">
        <f>IF('O. Virgen '!$N$29=$R$104,'TAM Automático'!E153,IF('O. Virgen '!$N$29=$R$105,'TAM Automático'!E158,'TAM Automático'!E163))</f>
        <v>0.23125000000000001</v>
      </c>
      <c r="F106" s="12">
        <f>IF('O. Virgen '!$N$29=$R$104,'TAM Automático'!F153,IF('O. Virgen '!$N$29=$R$105,'TAM Automático'!F158,'TAM Automático'!F163))</f>
        <v>0.12993112085159678</v>
      </c>
      <c r="G106" s="12">
        <f>IF('O. Virgen '!$N$29=$R$104,'TAM Automático'!G153,IF('O. Virgen '!$N$29=$R$105,'TAM Automático'!G158,'TAM Automático'!G163))</f>
        <v>0.37059630928778403</v>
      </c>
      <c r="H106" s="12">
        <f>IF('O. Virgen '!$N$29=$R$104,'TAM Automático'!H153,IF('O. Virgen '!$N$29=$R$105,'TAM Automático'!H158,'TAM Automático'!H163))</f>
        <v>0.31499923395127932</v>
      </c>
      <c r="I106" s="12">
        <f>IF('O. Virgen '!$N$29=$R$104,'TAM Automático'!I153,IF('O. Virgen '!$N$29=$R$105,'TAM Automático'!I158,'TAM Automático'!I163))</f>
        <v>0.13883944464222142</v>
      </c>
      <c r="J106" s="12">
        <f>IF('O. Virgen '!$N$29=$R$104,'TAM Automático'!J153,IF('O. Virgen '!$N$29=$R$105,'TAM Automático'!J158,'TAM Automático'!J163))</f>
        <v>2.1789883268482489E-2</v>
      </c>
      <c r="K106" s="12">
        <f>IF('O. Virgen '!$N$29=$R$104,'TAM Automático'!K153,IF('O. Virgen '!$N$29=$R$105,'TAM Automático'!K158,'TAM Automático'!K163))</f>
        <v>4.7575340370200392E-2</v>
      </c>
      <c r="L106" s="12">
        <f>IF('O. Virgen '!$N$29=$R$104,'TAM Automático'!L153,IF('O. Virgen '!$N$29=$R$105,'TAM Automático'!L158,'TAM Automático'!L163))</f>
        <v>0.27035919934192487</v>
      </c>
      <c r="M106" s="12">
        <f>IF('O. Virgen '!$N$29=$R$104,'TAM Automático'!M153,IF('O. Virgen '!$N$29=$R$105,'TAM Automático'!M158,'TAM Automático'!M163))</f>
        <v>0.22534291312867408</v>
      </c>
      <c r="N106" s="12">
        <f>IF('O. Virgen '!$N$29=$R$104,'TAM Automático'!N153,IF('O. Virgen '!$N$29=$R$105,'TAM Automático'!N158,'TAM Automático'!N163))</f>
        <v>0.19648756737958614</v>
      </c>
      <c r="O106" s="12">
        <f>IF('O. Virgen '!$N$29=$R$104,'TAM Automático'!O153,IF('O. Virgen '!$N$29=$R$105,'TAM Automático'!O158,'TAM Automático'!O163))</f>
        <v>0.15703611457036115</v>
      </c>
      <c r="P106" s="12">
        <f>IF('O. Virgen '!$N$29=$R$104,'TAM Automático'!P153,IF('O. Virgen '!$N$29=$R$105,'TAM Automático'!P158,'TAM Automático'!P163))</f>
        <v>0.12251109701965759</v>
      </c>
      <c r="R106">
        <v>2</v>
      </c>
      <c r="S106" s="8" t="s">
        <v>41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4" t="s">
        <v>87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topLeftCell="A12" zoomScale="60" zoomScaleNormal="60" workbookViewId="0">
      <selection activeCell="N30" sqref="N30"/>
    </sheetView>
  </sheetViews>
  <sheetFormatPr baseColWidth="10" defaultColWidth="11.44140625" defaultRowHeight="14.4" x14ac:dyDescent="0.3"/>
  <cols>
    <col min="1" max="1" width="5.6640625" customWidth="1"/>
    <col min="10" max="10" width="14.33203125" customWidth="1"/>
  </cols>
  <sheetData>
    <row r="1" ht="18.7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topLeftCell="A13" zoomScale="55" zoomScaleNormal="55" workbookViewId="0">
      <selection activeCell="E29" sqref="E29"/>
    </sheetView>
  </sheetViews>
  <sheetFormatPr baseColWidth="10" defaultColWidth="11.44140625" defaultRowHeight="14.4" x14ac:dyDescent="0.3"/>
  <cols>
    <col min="1" max="1" width="5.6640625" customWidth="1"/>
    <col min="10" max="10" width="14.33203125" customWidth="1"/>
  </cols>
  <sheetData>
    <row r="1" spans="19:19" ht="4.5" customHeight="1" x14ac:dyDescent="0.3"/>
    <row r="8" spans="19:19" ht="28.8" x14ac:dyDescent="0.3">
      <c r="S8" s="60" t="s">
        <v>3</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33" spans="25:25" x14ac:dyDescent="0.3">
      <c r="Y33" s="59"/>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topLeftCell="A20" zoomScale="60" zoomScaleNormal="60" zoomScaleSheetLayoutView="70" workbookViewId="0">
      <selection activeCell="N29" sqref="N29"/>
    </sheetView>
  </sheetViews>
  <sheetFormatPr baseColWidth="10" defaultColWidth="11.44140625" defaultRowHeight="14.4" x14ac:dyDescent="0.3"/>
  <cols>
    <col min="1" max="1" width="5.6640625" customWidth="1"/>
    <col min="10" max="10" width="14.33203125" customWidth="1"/>
  </cols>
  <sheetData>
    <row r="1" spans="1:1" ht="4.5" customHeight="1" x14ac:dyDescent="0.3">
      <c r="A1">
        <v>25</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1</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60" zoomScaleNormal="60" workbookViewId="0">
      <selection activeCell="W25" sqref="W25"/>
    </sheetView>
  </sheetViews>
  <sheetFormatPr baseColWidth="10" defaultColWidth="11.44140625" defaultRowHeight="14.4" x14ac:dyDescent="0.3"/>
  <cols>
    <col min="1" max="1" width="5.6640625" customWidth="1"/>
    <col min="10" max="10" width="14.3320312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2</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60" zoomScaleNormal="60" workbookViewId="0"/>
  </sheetViews>
  <sheetFormatPr baseColWidth="10" defaultColWidth="11.44140625" defaultRowHeight="14.4" x14ac:dyDescent="0.3"/>
  <cols>
    <col min="1" max="1" width="5.6640625" customWidth="1"/>
    <col min="10" max="10" width="14.3320312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1</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36"/>
  <sheetViews>
    <sheetView showGridLines="0" showRowColHeaders="0" zoomScale="70" zoomScaleNormal="70" zoomScaleSheetLayoutView="80" workbookViewId="0">
      <selection activeCell="P13" sqref="P13"/>
    </sheetView>
  </sheetViews>
  <sheetFormatPr baseColWidth="10" defaultColWidth="11.44140625" defaultRowHeight="14.4" x14ac:dyDescent="0.3"/>
  <cols>
    <col min="1" max="1" width="2.88671875" customWidth="1"/>
    <col min="14" max="14" width="2.109375" customWidth="1"/>
  </cols>
  <sheetData>
    <row r="6" spans="2:18" x14ac:dyDescent="0.3">
      <c r="B6" s="17" t="s">
        <v>4</v>
      </c>
    </row>
    <row r="7" spans="2:18" ht="7.5" customHeight="1" x14ac:dyDescent="0.3">
      <c r="B7" s="17"/>
    </row>
    <row r="8" spans="2:18" ht="17.399999999999999" customHeight="1" x14ac:dyDescent="0.3">
      <c r="B8" s="64" t="s">
        <v>5</v>
      </c>
      <c r="C8" s="65"/>
      <c r="D8" s="65"/>
      <c r="E8" s="65"/>
      <c r="F8" s="65"/>
      <c r="G8" s="65"/>
      <c r="H8" s="65"/>
      <c r="I8" s="65"/>
      <c r="J8" s="65"/>
      <c r="K8" s="65"/>
      <c r="L8" s="65"/>
      <c r="M8" s="66"/>
      <c r="P8" s="60"/>
    </row>
    <row r="9" spans="2:18" ht="17.399999999999999" customHeight="1" x14ac:dyDescent="0.3">
      <c r="B9" s="67"/>
      <c r="C9" s="68"/>
      <c r="D9" s="68"/>
      <c r="E9" s="68"/>
      <c r="F9" s="68"/>
      <c r="G9" s="68"/>
      <c r="H9" s="68"/>
      <c r="I9" s="68"/>
      <c r="J9" s="68"/>
      <c r="K9" s="68"/>
      <c r="L9" s="68"/>
      <c r="M9" s="69"/>
    </row>
    <row r="10" spans="2:18" ht="17.399999999999999" customHeight="1" x14ac:dyDescent="0.3">
      <c r="B10" s="67"/>
      <c r="C10" s="68"/>
      <c r="D10" s="68"/>
      <c r="E10" s="68"/>
      <c r="F10" s="68"/>
      <c r="G10" s="68"/>
      <c r="H10" s="68"/>
      <c r="I10" s="68"/>
      <c r="J10" s="68"/>
      <c r="K10" s="68"/>
      <c r="L10" s="68"/>
      <c r="M10" s="69"/>
    </row>
    <row r="11" spans="2:18" ht="17.399999999999999" customHeight="1" x14ac:dyDescent="0.3">
      <c r="B11" s="67"/>
      <c r="C11" s="68"/>
      <c r="D11" s="68"/>
      <c r="E11" s="68"/>
      <c r="F11" s="68"/>
      <c r="G11" s="68"/>
      <c r="H11" s="68"/>
      <c r="I11" s="68"/>
      <c r="J11" s="68"/>
      <c r="K11" s="68"/>
      <c r="L11" s="68"/>
      <c r="M11" s="69"/>
    </row>
    <row r="12" spans="2:18" ht="17.399999999999999" customHeight="1" x14ac:dyDescent="0.3">
      <c r="B12" s="67"/>
      <c r="C12" s="68"/>
      <c r="D12" s="68"/>
      <c r="E12" s="68"/>
      <c r="F12" s="68"/>
      <c r="G12" s="68"/>
      <c r="H12" s="68"/>
      <c r="I12" s="68"/>
      <c r="J12" s="68"/>
      <c r="K12" s="68"/>
      <c r="L12" s="68"/>
      <c r="M12" s="69"/>
    </row>
    <row r="13" spans="2:18" ht="17.399999999999999" customHeight="1" x14ac:dyDescent="0.3">
      <c r="B13" s="67"/>
      <c r="C13" s="68"/>
      <c r="D13" s="68"/>
      <c r="E13" s="68"/>
      <c r="F13" s="68"/>
      <c r="G13" s="68"/>
      <c r="H13" s="68"/>
      <c r="I13" s="68"/>
      <c r="J13" s="68"/>
      <c r="K13" s="68"/>
      <c r="L13" s="68"/>
      <c r="M13" s="69"/>
    </row>
    <row r="14" spans="2:18" ht="17.399999999999999" customHeight="1" x14ac:dyDescent="0.3">
      <c r="B14" s="67"/>
      <c r="C14" s="68"/>
      <c r="D14" s="68"/>
      <c r="E14" s="68"/>
      <c r="F14" s="68"/>
      <c r="G14" s="68"/>
      <c r="H14" s="68"/>
      <c r="I14" s="68"/>
      <c r="J14" s="68"/>
      <c r="K14" s="68"/>
      <c r="L14" s="68"/>
      <c r="M14" s="69"/>
    </row>
    <row r="15" spans="2:18" ht="17.399999999999999" customHeight="1" x14ac:dyDescent="0.3">
      <c r="B15" s="67"/>
      <c r="C15" s="68"/>
      <c r="D15" s="68"/>
      <c r="E15" s="68"/>
      <c r="F15" s="68"/>
      <c r="G15" s="68"/>
      <c r="H15" s="68"/>
      <c r="I15" s="68"/>
      <c r="J15" s="68"/>
      <c r="K15" s="68"/>
      <c r="L15" s="68"/>
      <c r="M15" s="69"/>
      <c r="R15" s="61"/>
    </row>
    <row r="16" spans="2:18" ht="17.399999999999999" customHeight="1" x14ac:dyDescent="0.3">
      <c r="B16" s="67"/>
      <c r="C16" s="68"/>
      <c r="D16" s="68"/>
      <c r="E16" s="68"/>
      <c r="F16" s="68"/>
      <c r="G16" s="68"/>
      <c r="H16" s="68"/>
      <c r="I16" s="68"/>
      <c r="J16" s="68"/>
      <c r="K16" s="68"/>
      <c r="L16" s="68"/>
      <c r="M16" s="69"/>
    </row>
    <row r="17" spans="2:17" ht="17.399999999999999" customHeight="1" x14ac:dyDescent="0.3">
      <c r="B17" s="67"/>
      <c r="C17" s="68"/>
      <c r="D17" s="68"/>
      <c r="E17" s="68"/>
      <c r="F17" s="68"/>
      <c r="G17" s="68"/>
      <c r="H17" s="68"/>
      <c r="I17" s="68"/>
      <c r="J17" s="68"/>
      <c r="K17" s="68"/>
      <c r="L17" s="68"/>
      <c r="M17" s="69"/>
    </row>
    <row r="18" spans="2:17" ht="17.399999999999999" customHeight="1" x14ac:dyDescent="0.3">
      <c r="B18" s="67"/>
      <c r="C18" s="68"/>
      <c r="D18" s="68"/>
      <c r="E18" s="68"/>
      <c r="F18" s="68"/>
      <c r="G18" s="68"/>
      <c r="H18" s="68"/>
      <c r="I18" s="68"/>
      <c r="J18" s="68"/>
      <c r="K18" s="68"/>
      <c r="L18" s="68"/>
      <c r="M18" s="69"/>
      <c r="O18" s="62"/>
    </row>
    <row r="19" spans="2:17" ht="17.399999999999999" customHeight="1" x14ac:dyDescent="0.3">
      <c r="B19" s="67"/>
      <c r="C19" s="68"/>
      <c r="D19" s="68"/>
      <c r="E19" s="68"/>
      <c r="F19" s="68"/>
      <c r="G19" s="68"/>
      <c r="H19" s="68"/>
      <c r="I19" s="68"/>
      <c r="J19" s="68"/>
      <c r="K19" s="68"/>
      <c r="L19" s="68"/>
      <c r="M19" s="69"/>
    </row>
    <row r="20" spans="2:17" ht="17.399999999999999" customHeight="1" x14ac:dyDescent="0.3">
      <c r="B20" s="67"/>
      <c r="C20" s="68"/>
      <c r="D20" s="68"/>
      <c r="E20" s="68"/>
      <c r="F20" s="68"/>
      <c r="G20" s="68"/>
      <c r="H20" s="68"/>
      <c r="I20" s="68"/>
      <c r="J20" s="68"/>
      <c r="K20" s="68"/>
      <c r="L20" s="68"/>
      <c r="M20" s="69"/>
      <c r="Q20" s="60"/>
    </row>
    <row r="21" spans="2:17" ht="17.399999999999999" customHeight="1" x14ac:dyDescent="0.3">
      <c r="B21" s="67"/>
      <c r="C21" s="68"/>
      <c r="D21" s="68"/>
      <c r="E21" s="68"/>
      <c r="F21" s="68"/>
      <c r="G21" s="68"/>
      <c r="H21" s="68"/>
      <c r="I21" s="68"/>
      <c r="J21" s="68"/>
      <c r="K21" s="68"/>
      <c r="L21" s="68"/>
      <c r="M21" s="69"/>
    </row>
    <row r="22" spans="2:17" ht="17.399999999999999" customHeight="1" x14ac:dyDescent="0.3">
      <c r="B22" s="67"/>
      <c r="C22" s="68"/>
      <c r="D22" s="68"/>
      <c r="E22" s="68"/>
      <c r="F22" s="68"/>
      <c r="G22" s="68"/>
      <c r="H22" s="68"/>
      <c r="I22" s="68"/>
      <c r="J22" s="68"/>
      <c r="K22" s="68"/>
      <c r="L22" s="68"/>
      <c r="M22" s="69"/>
    </row>
    <row r="23" spans="2:17" ht="17.399999999999999" customHeight="1" x14ac:dyDescent="0.3">
      <c r="B23" s="67"/>
      <c r="C23" s="68"/>
      <c r="D23" s="68"/>
      <c r="E23" s="68"/>
      <c r="F23" s="68"/>
      <c r="G23" s="68"/>
      <c r="H23" s="68"/>
      <c r="I23" s="68"/>
      <c r="J23" s="68"/>
      <c r="K23" s="68"/>
      <c r="L23" s="68"/>
      <c r="M23" s="69"/>
    </row>
    <row r="24" spans="2:17" ht="17.399999999999999" customHeight="1" x14ac:dyDescent="0.3">
      <c r="B24" s="67"/>
      <c r="C24" s="68"/>
      <c r="D24" s="68"/>
      <c r="E24" s="68"/>
      <c r="F24" s="68"/>
      <c r="G24" s="68"/>
      <c r="H24" s="68"/>
      <c r="I24" s="68"/>
      <c r="J24" s="68"/>
      <c r="K24" s="68"/>
      <c r="L24" s="68"/>
      <c r="M24" s="69"/>
    </row>
    <row r="25" spans="2:17" ht="17.399999999999999" customHeight="1" x14ac:dyDescent="0.3">
      <c r="B25" s="67"/>
      <c r="C25" s="68"/>
      <c r="D25" s="68"/>
      <c r="E25" s="68"/>
      <c r="F25" s="68"/>
      <c r="G25" s="68"/>
      <c r="H25" s="68"/>
      <c r="I25" s="68"/>
      <c r="J25" s="68"/>
      <c r="K25" s="68"/>
      <c r="L25" s="68"/>
      <c r="M25" s="69"/>
    </row>
    <row r="26" spans="2:17" ht="17.399999999999999" customHeight="1" x14ac:dyDescent="0.3">
      <c r="B26" s="67"/>
      <c r="C26" s="68"/>
      <c r="D26" s="68"/>
      <c r="E26" s="68"/>
      <c r="F26" s="68"/>
      <c r="G26" s="68"/>
      <c r="H26" s="68"/>
      <c r="I26" s="68"/>
      <c r="J26" s="68"/>
      <c r="K26" s="68"/>
      <c r="L26" s="68"/>
      <c r="M26" s="69"/>
    </row>
    <row r="27" spans="2:17" ht="17.399999999999999" customHeight="1" x14ac:dyDescent="0.3">
      <c r="B27" s="67"/>
      <c r="C27" s="68"/>
      <c r="D27" s="68"/>
      <c r="E27" s="68"/>
      <c r="F27" s="68"/>
      <c r="G27" s="68"/>
      <c r="H27" s="68"/>
      <c r="I27" s="68"/>
      <c r="J27" s="68"/>
      <c r="K27" s="68"/>
      <c r="L27" s="68"/>
      <c r="M27" s="69"/>
    </row>
    <row r="28" spans="2:17" ht="17.399999999999999" customHeight="1" x14ac:dyDescent="0.3">
      <c r="B28" s="67"/>
      <c r="C28" s="68"/>
      <c r="D28" s="68"/>
      <c r="E28" s="68"/>
      <c r="F28" s="68"/>
      <c r="G28" s="68"/>
      <c r="H28" s="68"/>
      <c r="I28" s="68"/>
      <c r="J28" s="68"/>
      <c r="K28" s="68"/>
      <c r="L28" s="68"/>
      <c r="M28" s="69"/>
    </row>
    <row r="29" spans="2:17" ht="17.399999999999999" customHeight="1" x14ac:dyDescent="0.3">
      <c r="B29" s="67"/>
      <c r="C29" s="68"/>
      <c r="D29" s="68"/>
      <c r="E29" s="68"/>
      <c r="F29" s="68"/>
      <c r="G29" s="68"/>
      <c r="H29" s="68"/>
      <c r="I29" s="68"/>
      <c r="J29" s="68"/>
      <c r="K29" s="68"/>
      <c r="L29" s="68"/>
      <c r="M29" s="69"/>
    </row>
    <row r="30" spans="2:17" ht="17.399999999999999" customHeight="1" x14ac:dyDescent="0.3">
      <c r="B30" s="67"/>
      <c r="C30" s="68"/>
      <c r="D30" s="68"/>
      <c r="E30" s="68"/>
      <c r="F30" s="68"/>
      <c r="G30" s="68"/>
      <c r="H30" s="68"/>
      <c r="I30" s="68"/>
      <c r="J30" s="68"/>
      <c r="K30" s="68"/>
      <c r="L30" s="68"/>
      <c r="M30" s="69"/>
    </row>
    <row r="31" spans="2:17" ht="17.399999999999999" customHeight="1" x14ac:dyDescent="0.3">
      <c r="B31" s="67"/>
      <c r="C31" s="68"/>
      <c r="D31" s="68"/>
      <c r="E31" s="68"/>
      <c r="F31" s="68"/>
      <c r="G31" s="68"/>
      <c r="H31" s="68"/>
      <c r="I31" s="68"/>
      <c r="J31" s="68"/>
      <c r="K31" s="68"/>
      <c r="L31" s="68"/>
      <c r="M31" s="69"/>
    </row>
    <row r="32" spans="2:17" ht="17.399999999999999" customHeight="1" x14ac:dyDescent="0.3">
      <c r="B32" s="67"/>
      <c r="C32" s="68"/>
      <c r="D32" s="68"/>
      <c r="E32" s="68"/>
      <c r="F32" s="68"/>
      <c r="G32" s="68"/>
      <c r="H32" s="68"/>
      <c r="I32" s="68"/>
      <c r="J32" s="68"/>
      <c r="K32" s="68"/>
      <c r="L32" s="68"/>
      <c r="M32" s="69"/>
    </row>
    <row r="33" spans="2:13" ht="17.399999999999999" customHeight="1" x14ac:dyDescent="0.3">
      <c r="B33" s="67"/>
      <c r="C33" s="68"/>
      <c r="D33" s="68"/>
      <c r="E33" s="68"/>
      <c r="F33" s="68"/>
      <c r="G33" s="68"/>
      <c r="H33" s="68"/>
      <c r="I33" s="68"/>
      <c r="J33" s="68"/>
      <c r="K33" s="68"/>
      <c r="L33" s="68"/>
      <c r="M33" s="69"/>
    </row>
    <row r="34" spans="2:13" ht="17.399999999999999" customHeight="1" x14ac:dyDescent="0.3">
      <c r="B34" s="67"/>
      <c r="C34" s="68"/>
      <c r="D34" s="68"/>
      <c r="E34" s="68"/>
      <c r="F34" s="68"/>
      <c r="G34" s="68"/>
      <c r="H34" s="68"/>
      <c r="I34" s="68"/>
      <c r="J34" s="68"/>
      <c r="K34" s="68"/>
      <c r="L34" s="68"/>
      <c r="M34" s="69"/>
    </row>
    <row r="35" spans="2:13" ht="17.399999999999999" customHeight="1" x14ac:dyDescent="0.3">
      <c r="B35" s="67"/>
      <c r="C35" s="68"/>
      <c r="D35" s="68"/>
      <c r="E35" s="68"/>
      <c r="F35" s="68"/>
      <c r="G35" s="68"/>
      <c r="H35" s="68"/>
      <c r="I35" s="68"/>
      <c r="J35" s="68"/>
      <c r="K35" s="68"/>
      <c r="L35" s="68"/>
      <c r="M35" s="69"/>
    </row>
    <row r="36" spans="2:13" ht="80.099999999999994" customHeight="1" x14ac:dyDescent="0.3">
      <c r="B36" s="70"/>
      <c r="C36" s="71"/>
      <c r="D36" s="71"/>
      <c r="E36" s="71"/>
      <c r="F36" s="71"/>
      <c r="G36" s="71"/>
      <c r="H36" s="71"/>
      <c r="I36" s="71"/>
      <c r="J36" s="71"/>
      <c r="K36" s="71"/>
      <c r="L36" s="71"/>
      <c r="M36" s="72"/>
    </row>
  </sheetData>
  <mergeCells count="1">
    <mergeCell ref="B8:M36"/>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B414"/>
  <sheetViews>
    <sheetView showGridLines="0" zoomScale="60" zoomScaleNormal="60" workbookViewId="0">
      <pane xSplit="1" ySplit="4" topLeftCell="AI5" activePane="bottomRight" state="frozen"/>
      <selection pane="topRight" activeCell="AO114" sqref="AO114"/>
      <selection pane="bottomLeft" activeCell="AO114" sqref="AO114"/>
      <selection pane="bottomRight" activeCell="AO114" sqref="AO114"/>
    </sheetView>
  </sheetViews>
  <sheetFormatPr baseColWidth="10" defaultColWidth="11.44140625" defaultRowHeight="14.4" x14ac:dyDescent="0.3"/>
  <cols>
    <col min="1" max="1" width="38.44140625" bestFit="1" customWidth="1"/>
    <col min="2" max="2" width="11.6640625" customWidth="1"/>
    <col min="3" max="9" width="7.6640625" customWidth="1"/>
    <col min="10" max="10" width="8.33203125" customWidth="1"/>
    <col min="11" max="15" width="7.6640625" customWidth="1"/>
    <col min="16" max="16" width="8.44140625" bestFit="1" customWidth="1"/>
    <col min="17" max="17" width="8.5546875" customWidth="1"/>
    <col min="18" max="18" width="7.6640625" customWidth="1"/>
    <col min="19" max="19" width="9.44140625" customWidth="1"/>
    <col min="20" max="20" width="9.6640625" customWidth="1"/>
    <col min="21" max="22" width="6.88671875" bestFit="1" customWidth="1"/>
    <col min="23" max="23" width="7.44140625" customWidth="1"/>
    <col min="25" max="25" width="6.88671875" customWidth="1"/>
    <col min="27" max="27" width="9.44140625" bestFit="1" customWidth="1"/>
    <col min="29" max="29" width="10.88671875"/>
    <col min="32" max="32" width="10.88671875"/>
    <col min="33" max="33" width="8.88671875" bestFit="1" customWidth="1"/>
    <col min="34" max="34" width="10.88671875"/>
    <col min="37" max="39" width="10.88671875"/>
    <col min="42" max="42" width="10.88671875"/>
    <col min="44" max="44" width="10.88671875"/>
    <col min="47" max="49" width="10.88671875"/>
    <col min="52" max="52" width="2" style="2" bestFit="1" customWidth="1"/>
    <col min="53" max="53" width="6.6640625" customWidth="1"/>
  </cols>
  <sheetData>
    <row r="1" spans="1:51" x14ac:dyDescent="0.3">
      <c r="A1" t="s">
        <v>6</v>
      </c>
    </row>
    <row r="2" spans="1:51" x14ac:dyDescent="0.3">
      <c r="A2" t="s">
        <v>7</v>
      </c>
    </row>
    <row r="3" spans="1:51" x14ac:dyDescent="0.3">
      <c r="A3" t="s">
        <v>8</v>
      </c>
      <c r="J3" s="48"/>
    </row>
    <row r="4" spans="1:51" x14ac:dyDescent="0.3">
      <c r="A4" t="s">
        <v>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c r="AR4" s="1"/>
      <c r="AS4" s="1"/>
      <c r="AT4" s="1"/>
      <c r="AU4" s="1"/>
      <c r="AV4" s="1"/>
      <c r="AW4" s="1"/>
      <c r="AX4" s="1"/>
      <c r="AY4" s="1"/>
    </row>
    <row r="5" spans="1:51" x14ac:dyDescent="0.3">
      <c r="A5" t="s">
        <v>10</v>
      </c>
    </row>
    <row r="6" spans="1:51" x14ac:dyDescent="0.3">
      <c r="A6" t="s">
        <v>11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row>
    <row r="7" spans="1:51" x14ac:dyDescent="0.3">
      <c r="A7" t="s">
        <v>12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c r="AK7">
        <v>70.7</v>
      </c>
      <c r="AL7">
        <v>68.45</v>
      </c>
      <c r="AM7">
        <v>67.709999999999994</v>
      </c>
      <c r="AN7">
        <v>69.930000000000007</v>
      </c>
      <c r="AO7">
        <v>71.38</v>
      </c>
      <c r="AP7">
        <v>73.930000000000007</v>
      </c>
    </row>
    <row r="8" spans="1:51" x14ac:dyDescent="0.3">
      <c r="A8" t="s">
        <v>13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c r="AK8">
        <v>1.83</v>
      </c>
      <c r="AL8">
        <v>1.68</v>
      </c>
      <c r="AM8">
        <v>1.9</v>
      </c>
      <c r="AN8">
        <v>1.57</v>
      </c>
      <c r="AO8">
        <v>1.59</v>
      </c>
      <c r="AP8">
        <v>1.61</v>
      </c>
    </row>
    <row r="9" spans="1:51" x14ac:dyDescent="0.3">
      <c r="A9" t="s">
        <v>14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c r="AK9">
        <v>27.47</v>
      </c>
      <c r="AL9">
        <v>29.87</v>
      </c>
      <c r="AM9">
        <v>30.39</v>
      </c>
      <c r="AN9">
        <v>28.5</v>
      </c>
      <c r="AO9">
        <v>27.03</v>
      </c>
      <c r="AP9">
        <v>24.46</v>
      </c>
    </row>
    <row r="11" spans="1:51" x14ac:dyDescent="0.3">
      <c r="A11" t="s">
        <v>15</v>
      </c>
    </row>
    <row r="12" spans="1:51" x14ac:dyDescent="0.3">
      <c r="A12" t="s">
        <v>16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row>
    <row r="13" spans="1:51" x14ac:dyDescent="0.3">
      <c r="A13" t="s">
        <v>17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row>
    <row r="14" spans="1:51" x14ac:dyDescent="0.3">
      <c r="A14" t="s">
        <v>18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row>
    <row r="15" spans="1:51" x14ac:dyDescent="0.3">
      <c r="A15" t="s">
        <v>19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row>
    <row r="17" spans="1:42" x14ac:dyDescent="0.3">
      <c r="A17" t="s">
        <v>20</v>
      </c>
    </row>
    <row r="18" spans="1:42" x14ac:dyDescent="0.3">
      <c r="A18" t="s">
        <v>16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row>
    <row r="19" spans="1:42" x14ac:dyDescent="0.3">
      <c r="A19" t="s">
        <v>17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c r="AK19">
        <v>72.25</v>
      </c>
      <c r="AL19">
        <v>69.73</v>
      </c>
      <c r="AM19">
        <v>69.12</v>
      </c>
      <c r="AN19">
        <v>71.209999999999994</v>
      </c>
      <c r="AO19">
        <v>72.510000000000005</v>
      </c>
      <c r="AP19">
        <v>75.260000000000005</v>
      </c>
    </row>
    <row r="20" spans="1:42" x14ac:dyDescent="0.3">
      <c r="A20" t="s">
        <v>18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c r="AK20">
        <v>0.7</v>
      </c>
      <c r="AL20">
        <v>0.76</v>
      </c>
      <c r="AM20">
        <v>1</v>
      </c>
      <c r="AN20">
        <v>0.72</v>
      </c>
      <c r="AO20">
        <v>0.94</v>
      </c>
      <c r="AP20">
        <v>0.61</v>
      </c>
    </row>
    <row r="21" spans="1:42" x14ac:dyDescent="0.3">
      <c r="A21" t="s">
        <v>19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c r="AK21">
        <v>27.04</v>
      </c>
      <c r="AL21">
        <v>29.51</v>
      </c>
      <c r="AM21">
        <v>29.88</v>
      </c>
      <c r="AN21">
        <v>28.08</v>
      </c>
      <c r="AO21">
        <v>26.55</v>
      </c>
      <c r="AP21">
        <v>24.14</v>
      </c>
    </row>
    <row r="23" spans="1:42" x14ac:dyDescent="0.3">
      <c r="A23" t="s">
        <v>21</v>
      </c>
    </row>
    <row r="24" spans="1:42" x14ac:dyDescent="0.3">
      <c r="A24" t="s">
        <v>16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row>
    <row r="25" spans="1:42" x14ac:dyDescent="0.3">
      <c r="A25" t="s">
        <v>17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c r="AK25">
        <v>72.27</v>
      </c>
      <c r="AL25">
        <v>70.599999999999994</v>
      </c>
      <c r="AM25">
        <v>69.33</v>
      </c>
      <c r="AN25">
        <v>71.61</v>
      </c>
      <c r="AO25">
        <v>72.739999999999995</v>
      </c>
      <c r="AP25">
        <v>74.180000000000007</v>
      </c>
    </row>
    <row r="26" spans="1:42" x14ac:dyDescent="0.3">
      <c r="A26" t="s">
        <v>18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row>
    <row r="27" spans="1:42" x14ac:dyDescent="0.3">
      <c r="A27" t="s">
        <v>19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c r="AK27">
        <v>25.67</v>
      </c>
      <c r="AL27">
        <v>27.67</v>
      </c>
      <c r="AM27">
        <v>28.52</v>
      </c>
      <c r="AN27">
        <v>25.74</v>
      </c>
      <c r="AO27">
        <v>24.37</v>
      </c>
      <c r="AP27">
        <v>22.8</v>
      </c>
    </row>
    <row r="30" spans="1:42" x14ac:dyDescent="0.3">
      <c r="A30" t="s">
        <v>6</v>
      </c>
    </row>
    <row r="31" spans="1:42" x14ac:dyDescent="0.3">
      <c r="A31" t="s">
        <v>7</v>
      </c>
    </row>
    <row r="32" spans="1:42" x14ac:dyDescent="0.3">
      <c r="A32" t="s">
        <v>22</v>
      </c>
    </row>
    <row r="33" spans="1:51" x14ac:dyDescent="0.3">
      <c r="A33" t="s">
        <v>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23</v>
      </c>
      <c r="AE33" s="1">
        <v>44348</v>
      </c>
      <c r="AF33" s="1">
        <v>44378</v>
      </c>
      <c r="AG33" s="1">
        <v>44409</v>
      </c>
      <c r="AH33" s="1">
        <v>44440</v>
      </c>
      <c r="AI33" s="1">
        <v>44470</v>
      </c>
      <c r="AJ33" s="1">
        <v>44501</v>
      </c>
      <c r="AK33" s="1">
        <v>44531</v>
      </c>
      <c r="AL33" s="1">
        <v>44562</v>
      </c>
      <c r="AM33" s="1">
        <v>44593</v>
      </c>
      <c r="AN33" s="1">
        <v>44621</v>
      </c>
      <c r="AO33" s="1">
        <v>44652</v>
      </c>
      <c r="AP33" s="1">
        <v>44682</v>
      </c>
      <c r="AQ33" s="1"/>
      <c r="AR33" s="1"/>
      <c r="AS33" s="1"/>
      <c r="AT33" s="1"/>
      <c r="AU33" s="1"/>
      <c r="AV33" s="1"/>
      <c r="AW33" s="1"/>
      <c r="AX33" s="1"/>
      <c r="AY33" s="1"/>
    </row>
    <row r="34" spans="1:51" x14ac:dyDescent="0.3">
      <c r="A34" t="s">
        <v>10</v>
      </c>
    </row>
    <row r="35" spans="1:51" x14ac:dyDescent="0.3">
      <c r="A35" t="s">
        <v>11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row>
    <row r="36" spans="1:51" x14ac:dyDescent="0.3">
      <c r="A36" t="s">
        <v>12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row>
    <row r="37" spans="1:51" x14ac:dyDescent="0.3">
      <c r="A37" t="s">
        <v>13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row>
    <row r="38" spans="1:51" x14ac:dyDescent="0.3">
      <c r="A38" t="s">
        <v>14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row>
    <row r="40" spans="1:51" x14ac:dyDescent="0.3">
      <c r="A40" t="s">
        <v>15</v>
      </c>
    </row>
    <row r="41" spans="1:51" x14ac:dyDescent="0.3">
      <c r="A41" t="s">
        <v>16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row>
    <row r="42" spans="1:51" x14ac:dyDescent="0.3">
      <c r="A42" t="s">
        <v>17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c r="AK42">
        <v>63.68</v>
      </c>
      <c r="AL42">
        <v>61.66</v>
      </c>
      <c r="AM42">
        <v>61.39</v>
      </c>
      <c r="AN42">
        <v>62.55</v>
      </c>
      <c r="AO42">
        <v>64.75</v>
      </c>
      <c r="AP42">
        <v>66.2</v>
      </c>
    </row>
    <row r="43" spans="1:51" x14ac:dyDescent="0.3">
      <c r="A43" t="s">
        <v>18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c r="AK43">
        <v>4.8499999999999996</v>
      </c>
      <c r="AL43">
        <v>5.25</v>
      </c>
      <c r="AM43">
        <v>4.9000000000000004</v>
      </c>
      <c r="AN43">
        <v>4.84</v>
      </c>
      <c r="AO43">
        <v>4.9400000000000004</v>
      </c>
      <c r="AP43">
        <v>5.71</v>
      </c>
    </row>
    <row r="44" spans="1:51" x14ac:dyDescent="0.3">
      <c r="A44" t="s">
        <v>19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c r="AK44">
        <v>31.46</v>
      </c>
      <c r="AL44">
        <v>33.090000000000003</v>
      </c>
      <c r="AM44">
        <v>33.72</v>
      </c>
      <c r="AN44">
        <v>32.61</v>
      </c>
      <c r="AO44">
        <v>30.32</v>
      </c>
      <c r="AP44">
        <v>28.09</v>
      </c>
    </row>
    <row r="46" spans="1:51" x14ac:dyDescent="0.3">
      <c r="A46" t="s">
        <v>20</v>
      </c>
    </row>
    <row r="47" spans="1:51" x14ac:dyDescent="0.3">
      <c r="A47" t="s">
        <v>16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row>
    <row r="48" spans="1:51" x14ac:dyDescent="0.3">
      <c r="A48" t="s">
        <v>17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c r="AK48">
        <v>66.88</v>
      </c>
      <c r="AL48">
        <v>64.55</v>
      </c>
      <c r="AM48">
        <v>65.239999999999995</v>
      </c>
      <c r="AN48">
        <v>65.98</v>
      </c>
      <c r="AO48">
        <v>68.760000000000005</v>
      </c>
      <c r="AP48">
        <v>70.739999999999995</v>
      </c>
    </row>
    <row r="49" spans="1:51" x14ac:dyDescent="0.3">
      <c r="A49" t="s">
        <v>18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c r="AK49">
        <v>1.95</v>
      </c>
      <c r="AL49">
        <v>2.0699999999999998</v>
      </c>
      <c r="AM49">
        <v>1.77</v>
      </c>
      <c r="AN49">
        <v>1.99</v>
      </c>
      <c r="AO49">
        <v>1.77</v>
      </c>
      <c r="AP49">
        <v>1.77</v>
      </c>
    </row>
    <row r="50" spans="1:51" x14ac:dyDescent="0.3">
      <c r="A50" t="s">
        <v>19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row>
    <row r="52" spans="1:51" x14ac:dyDescent="0.3">
      <c r="A52" t="s">
        <v>21</v>
      </c>
    </row>
    <row r="53" spans="1:51" x14ac:dyDescent="0.3">
      <c r="A53" t="s">
        <v>16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row>
    <row r="54" spans="1:51" x14ac:dyDescent="0.3">
      <c r="A54" t="s">
        <v>17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c r="AK54">
        <v>68.59</v>
      </c>
      <c r="AL54">
        <v>66.44</v>
      </c>
      <c r="AM54">
        <v>66.67</v>
      </c>
      <c r="AN54">
        <v>68.150000000000006</v>
      </c>
      <c r="AO54">
        <v>70.42</v>
      </c>
      <c r="AP54">
        <v>71.22</v>
      </c>
    </row>
    <row r="55" spans="1:51" x14ac:dyDescent="0.3">
      <c r="A55" t="s">
        <v>18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c r="AK55">
        <v>1.74</v>
      </c>
      <c r="AL55">
        <v>2.09</v>
      </c>
      <c r="AM55">
        <v>2.09</v>
      </c>
      <c r="AN55">
        <v>2.11</v>
      </c>
      <c r="AO55">
        <v>2.0499999999999998</v>
      </c>
      <c r="AP55">
        <v>2.71</v>
      </c>
    </row>
    <row r="56" spans="1:51" x14ac:dyDescent="0.3">
      <c r="A56" t="s">
        <v>19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c r="AK56">
        <v>29.67</v>
      </c>
      <c r="AL56">
        <v>31.47</v>
      </c>
      <c r="AM56">
        <v>31.24</v>
      </c>
      <c r="AN56">
        <v>29.74</v>
      </c>
      <c r="AO56">
        <v>27.53</v>
      </c>
      <c r="AP56">
        <v>26.07</v>
      </c>
    </row>
    <row r="59" spans="1:51" x14ac:dyDescent="0.3">
      <c r="A59" t="s">
        <v>6</v>
      </c>
    </row>
    <row r="60" spans="1:51" x14ac:dyDescent="0.3">
      <c r="A60" t="s">
        <v>7</v>
      </c>
    </row>
    <row r="61" spans="1:51" x14ac:dyDescent="0.3">
      <c r="A61" t="s">
        <v>24</v>
      </c>
    </row>
    <row r="62" spans="1:51" x14ac:dyDescent="0.3">
      <c r="A62" t="s">
        <v>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23</v>
      </c>
      <c r="AE62" s="1">
        <v>44348</v>
      </c>
      <c r="AF62" s="1">
        <v>44378</v>
      </c>
      <c r="AG62" s="1">
        <v>44409</v>
      </c>
      <c r="AH62" s="1">
        <v>44440</v>
      </c>
      <c r="AI62" s="1">
        <v>44470</v>
      </c>
      <c r="AJ62" s="1">
        <v>44501</v>
      </c>
      <c r="AK62" s="1">
        <v>44531</v>
      </c>
      <c r="AL62" s="1">
        <v>44562</v>
      </c>
      <c r="AM62" s="1">
        <v>44593</v>
      </c>
      <c r="AN62" s="1">
        <v>44621</v>
      </c>
      <c r="AO62" s="1">
        <v>44652</v>
      </c>
      <c r="AP62" s="1">
        <v>44682</v>
      </c>
      <c r="AQ62" s="1"/>
      <c r="AR62" s="1"/>
      <c r="AS62" s="1"/>
      <c r="AT62" s="1"/>
      <c r="AU62" s="1"/>
      <c r="AV62" s="1"/>
      <c r="AW62" s="1"/>
      <c r="AX62" s="1"/>
      <c r="AY62" s="1"/>
    </row>
    <row r="63" spans="1:51" x14ac:dyDescent="0.3">
      <c r="A63" t="s">
        <v>10</v>
      </c>
    </row>
    <row r="64" spans="1:51" x14ac:dyDescent="0.3">
      <c r="A64" t="s">
        <v>11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row>
    <row r="65" spans="1:42" x14ac:dyDescent="0.3">
      <c r="A65" t="s">
        <v>12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c r="AK65">
        <v>69.78</v>
      </c>
      <c r="AL65">
        <v>65.81</v>
      </c>
      <c r="AM65">
        <v>65.430000000000007</v>
      </c>
      <c r="AN65">
        <v>69.180000000000007</v>
      </c>
      <c r="AO65">
        <v>69.09</v>
      </c>
      <c r="AP65">
        <v>70.73</v>
      </c>
    </row>
    <row r="66" spans="1:42" x14ac:dyDescent="0.3">
      <c r="A66" t="s">
        <v>13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c r="AK66">
        <v>3.35</v>
      </c>
      <c r="AL66">
        <v>4.3499999999999996</v>
      </c>
      <c r="AM66">
        <v>5.09</v>
      </c>
      <c r="AN66">
        <v>4.25</v>
      </c>
      <c r="AO66">
        <v>3.74</v>
      </c>
      <c r="AP66">
        <v>5.45</v>
      </c>
    </row>
    <row r="67" spans="1:42" x14ac:dyDescent="0.3">
      <c r="A67" t="s">
        <v>14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c r="AK67">
        <v>26.87</v>
      </c>
      <c r="AL67">
        <v>29.83</v>
      </c>
      <c r="AM67">
        <v>29.48</v>
      </c>
      <c r="AN67">
        <v>26.57</v>
      </c>
      <c r="AO67">
        <v>27.17</v>
      </c>
      <c r="AP67">
        <v>23.82</v>
      </c>
    </row>
    <row r="69" spans="1:42" x14ac:dyDescent="0.3">
      <c r="A69" t="s">
        <v>15</v>
      </c>
    </row>
    <row r="70" spans="1:42" x14ac:dyDescent="0.3">
      <c r="A70" t="s">
        <v>16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row>
    <row r="71" spans="1:42" x14ac:dyDescent="0.3">
      <c r="A71" t="s">
        <v>17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c r="AK71">
        <v>60.98</v>
      </c>
      <c r="AL71">
        <v>55.06</v>
      </c>
      <c r="AM71">
        <v>53.8</v>
      </c>
      <c r="AN71">
        <v>61.14</v>
      </c>
      <c r="AO71">
        <v>57.85</v>
      </c>
      <c r="AP71">
        <v>57.29</v>
      </c>
    </row>
    <row r="72" spans="1:42" x14ac:dyDescent="0.3">
      <c r="A72" t="s">
        <v>18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c r="AK72">
        <v>12.84</v>
      </c>
      <c r="AL72">
        <v>15.12</v>
      </c>
      <c r="AM72">
        <v>16.7</v>
      </c>
      <c r="AN72">
        <v>12.36</v>
      </c>
      <c r="AO72">
        <v>12.16</v>
      </c>
      <c r="AP72">
        <v>16.66</v>
      </c>
    </row>
    <row r="73" spans="1:42" x14ac:dyDescent="0.3">
      <c r="A73" t="s">
        <v>19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c r="AK73">
        <v>26.18</v>
      </c>
      <c r="AL73">
        <v>29.82</v>
      </c>
      <c r="AM73">
        <v>29.5</v>
      </c>
      <c r="AN73">
        <v>26.5</v>
      </c>
      <c r="AO73">
        <v>29.99</v>
      </c>
      <c r="AP73">
        <v>26.05</v>
      </c>
    </row>
    <row r="75" spans="1:42" x14ac:dyDescent="0.3">
      <c r="A75" t="s">
        <v>20</v>
      </c>
    </row>
    <row r="76" spans="1:42" x14ac:dyDescent="0.3">
      <c r="A76" t="s">
        <v>16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row>
    <row r="77" spans="1:42" x14ac:dyDescent="0.3">
      <c r="A77" t="s">
        <v>17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c r="AK77">
        <v>71.430000000000007</v>
      </c>
      <c r="AL77">
        <v>67.97</v>
      </c>
      <c r="AM77">
        <v>68.86</v>
      </c>
      <c r="AN77">
        <v>71.88</v>
      </c>
      <c r="AO77">
        <v>72.48</v>
      </c>
      <c r="AP77">
        <v>74.87</v>
      </c>
    </row>
    <row r="78" spans="1:42" x14ac:dyDescent="0.3">
      <c r="A78" t="s">
        <v>18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c r="AK78">
        <v>0.85</v>
      </c>
      <c r="AL78">
        <v>0.44</v>
      </c>
      <c r="AM78">
        <v>0.6</v>
      </c>
      <c r="AN78">
        <v>0.65</v>
      </c>
      <c r="AO78">
        <v>0.42</v>
      </c>
      <c r="AP78">
        <v>1.01</v>
      </c>
    </row>
    <row r="79" spans="1:42" x14ac:dyDescent="0.3">
      <c r="A79" t="s">
        <v>19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c r="AK79">
        <v>27.71</v>
      </c>
      <c r="AL79">
        <v>31.59</v>
      </c>
      <c r="AM79">
        <v>30.54</v>
      </c>
      <c r="AN79">
        <v>27.47</v>
      </c>
      <c r="AO79">
        <v>27.1</v>
      </c>
      <c r="AP79">
        <v>24.12</v>
      </c>
    </row>
    <row r="81" spans="1:53" x14ac:dyDescent="0.3">
      <c r="A81" t="s">
        <v>21</v>
      </c>
    </row>
    <row r="82" spans="1:53" x14ac:dyDescent="0.3">
      <c r="A82" t="s">
        <v>16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row>
    <row r="83" spans="1:53" x14ac:dyDescent="0.3">
      <c r="A83" t="s">
        <v>17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c r="AK83">
        <v>72.09</v>
      </c>
      <c r="AL83">
        <v>72.56</v>
      </c>
      <c r="AM83">
        <v>70.180000000000007</v>
      </c>
      <c r="AN83">
        <v>71.81</v>
      </c>
      <c r="AO83">
        <v>72.11</v>
      </c>
      <c r="AP83">
        <v>73.150000000000006</v>
      </c>
    </row>
    <row r="84" spans="1:53" x14ac:dyDescent="0.3">
      <c r="A84" t="s">
        <v>18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c r="AK84">
        <v>4.24</v>
      </c>
      <c r="AL84">
        <v>5.53</v>
      </c>
      <c r="AM84">
        <v>5.65</v>
      </c>
      <c r="AN84">
        <v>5.2</v>
      </c>
      <c r="AO84">
        <v>4.24</v>
      </c>
      <c r="AP84">
        <v>6.57</v>
      </c>
    </row>
    <row r="85" spans="1:53" x14ac:dyDescent="0.3">
      <c r="A85" t="s">
        <v>19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c r="AK85">
        <v>23.67</v>
      </c>
      <c r="AL85">
        <v>21.91</v>
      </c>
      <c r="AM85">
        <v>24.17</v>
      </c>
      <c r="AN85">
        <v>23</v>
      </c>
      <c r="AO85">
        <v>23.64</v>
      </c>
      <c r="AP85">
        <v>20.28</v>
      </c>
    </row>
    <row r="88" spans="1:53" x14ac:dyDescent="0.3">
      <c r="A88" t="s">
        <v>6</v>
      </c>
    </row>
    <row r="89" spans="1:53" x14ac:dyDescent="0.3">
      <c r="A89" t="s">
        <v>7</v>
      </c>
    </row>
    <row r="90" spans="1:53" x14ac:dyDescent="0.3">
      <c r="A90" t="s">
        <v>25</v>
      </c>
    </row>
    <row r="91" spans="1:53" x14ac:dyDescent="0.3">
      <c r="A91" t="s">
        <v>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23</v>
      </c>
      <c r="AE91" s="1">
        <v>44348</v>
      </c>
      <c r="AF91" s="1">
        <v>44378</v>
      </c>
      <c r="AG91" s="1">
        <v>44409</v>
      </c>
      <c r="AH91" s="1">
        <v>44440</v>
      </c>
      <c r="AI91" s="1">
        <v>44470</v>
      </c>
      <c r="AJ91" s="1">
        <v>44501</v>
      </c>
      <c r="AK91" s="1">
        <v>44531</v>
      </c>
      <c r="AL91" s="1">
        <v>44562</v>
      </c>
      <c r="AM91" s="1">
        <v>44593</v>
      </c>
      <c r="AN91" s="1">
        <v>44621</v>
      </c>
      <c r="AO91" s="1">
        <v>44652</v>
      </c>
      <c r="AP91" s="1">
        <v>44682</v>
      </c>
      <c r="AQ91" s="1"/>
      <c r="AR91" s="1"/>
      <c r="AS91" s="1"/>
      <c r="AT91" s="1"/>
      <c r="AU91" s="1"/>
      <c r="AV91" s="1"/>
      <c r="AW91" s="1"/>
      <c r="AX91" s="1"/>
      <c r="AY91" s="1"/>
    </row>
    <row r="92" spans="1:53" x14ac:dyDescent="0.3">
      <c r="A92" t="s">
        <v>10</v>
      </c>
    </row>
    <row r="93" spans="1:53" x14ac:dyDescent="0.3">
      <c r="A93" t="s">
        <v>11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row>
    <row r="94" spans="1:53" x14ac:dyDescent="0.3">
      <c r="A94" t="s">
        <v>12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K94">
        <v>65.13</v>
      </c>
      <c r="AL94">
        <v>61.48</v>
      </c>
      <c r="AM94">
        <v>59.3</v>
      </c>
      <c r="AN94">
        <v>63.94</v>
      </c>
      <c r="AO94">
        <v>64.260000000000005</v>
      </c>
      <c r="AP94">
        <v>65.69</v>
      </c>
      <c r="BA94" s="27"/>
    </row>
    <row r="95" spans="1:53" x14ac:dyDescent="0.3">
      <c r="A95" t="s">
        <v>13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c r="AK95">
        <v>6.48</v>
      </c>
      <c r="AL95">
        <v>7.72</v>
      </c>
      <c r="AM95">
        <v>8.91</v>
      </c>
      <c r="AN95">
        <v>8.39</v>
      </c>
      <c r="AO95">
        <v>7.96</v>
      </c>
      <c r="AP95">
        <v>8.83</v>
      </c>
    </row>
    <row r="96" spans="1:53" x14ac:dyDescent="0.3">
      <c r="A96" t="s">
        <v>14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c r="AK96">
        <v>28.39</v>
      </c>
      <c r="AL96">
        <v>30.8</v>
      </c>
      <c r="AM96">
        <v>31.79</v>
      </c>
      <c r="AN96">
        <v>27.67</v>
      </c>
      <c r="AO96">
        <v>27.79</v>
      </c>
      <c r="AP96">
        <v>25.48</v>
      </c>
    </row>
    <row r="98" spans="1:42" x14ac:dyDescent="0.3">
      <c r="A98" t="s">
        <v>15</v>
      </c>
    </row>
    <row r="99" spans="1:42" x14ac:dyDescent="0.3">
      <c r="A99" t="s">
        <v>16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row>
    <row r="100" spans="1:42" x14ac:dyDescent="0.3">
      <c r="A100" t="s">
        <v>17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row>
    <row r="101" spans="1:42" x14ac:dyDescent="0.3">
      <c r="A101" t="s">
        <v>18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row>
    <row r="102" spans="1:42" x14ac:dyDescent="0.3">
      <c r="A102" t="s">
        <v>19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row>
    <row r="104" spans="1:42" x14ac:dyDescent="0.3">
      <c r="A104" t="s">
        <v>20</v>
      </c>
    </row>
    <row r="105" spans="1:42" x14ac:dyDescent="0.3">
      <c r="A105" t="s">
        <v>16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row>
    <row r="106" spans="1:42" x14ac:dyDescent="0.3">
      <c r="A106" t="s">
        <v>17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c r="AK106">
        <v>70.11</v>
      </c>
      <c r="AL106">
        <v>66.040000000000006</v>
      </c>
      <c r="AM106">
        <v>66.2</v>
      </c>
      <c r="AN106">
        <v>69.7</v>
      </c>
      <c r="AO106">
        <v>71.25</v>
      </c>
      <c r="AP106">
        <v>72.55</v>
      </c>
    </row>
    <row r="107" spans="1:42" x14ac:dyDescent="0.3">
      <c r="A107" t="s">
        <v>18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row>
    <row r="108" spans="1:42" x14ac:dyDescent="0.3">
      <c r="A108" t="s">
        <v>19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c r="AK108">
        <v>28.38</v>
      </c>
      <c r="AL108">
        <v>33.07</v>
      </c>
      <c r="AM108">
        <v>33.04</v>
      </c>
      <c r="AN108">
        <v>29.09</v>
      </c>
      <c r="AO108">
        <v>27.91</v>
      </c>
      <c r="AP108">
        <v>26.29</v>
      </c>
    </row>
    <row r="110" spans="1:42" x14ac:dyDescent="0.3">
      <c r="A110" t="s">
        <v>21</v>
      </c>
    </row>
    <row r="111" spans="1:42" x14ac:dyDescent="0.3">
      <c r="A111" t="s">
        <v>16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row>
    <row r="112" spans="1:42" x14ac:dyDescent="0.3">
      <c r="A112" t="s">
        <v>17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c r="AK112">
        <v>63.14</v>
      </c>
      <c r="AL112">
        <v>71.16</v>
      </c>
      <c r="AM112">
        <v>63.07</v>
      </c>
      <c r="AN112">
        <v>65.25</v>
      </c>
      <c r="AO112">
        <v>68.67</v>
      </c>
      <c r="AP112">
        <v>69.64</v>
      </c>
    </row>
    <row r="113" spans="1:51" x14ac:dyDescent="0.3">
      <c r="A113" t="s">
        <v>18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c r="AK113">
        <v>7.5</v>
      </c>
      <c r="AL113">
        <v>5.56</v>
      </c>
      <c r="AM113">
        <v>11.55</v>
      </c>
      <c r="AN113">
        <v>8.09</v>
      </c>
      <c r="AO113">
        <v>7.73</v>
      </c>
      <c r="AP113">
        <v>10.14</v>
      </c>
    </row>
    <row r="114" spans="1:51" x14ac:dyDescent="0.3">
      <c r="A114" t="s">
        <v>19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c r="AK114">
        <v>29.36</v>
      </c>
      <c r="AL114">
        <v>23.28</v>
      </c>
      <c r="AM114">
        <v>25.38</v>
      </c>
      <c r="AN114">
        <v>26.66</v>
      </c>
      <c r="AO114">
        <v>23.59</v>
      </c>
      <c r="AP114">
        <v>20.21</v>
      </c>
    </row>
    <row r="117" spans="1:51" x14ac:dyDescent="0.3">
      <c r="A117" t="s">
        <v>6</v>
      </c>
    </row>
    <row r="118" spans="1:51" x14ac:dyDescent="0.3">
      <c r="A118" t="s">
        <v>7</v>
      </c>
    </row>
    <row r="119" spans="1:51" x14ac:dyDescent="0.3">
      <c r="A119" t="s">
        <v>26</v>
      </c>
    </row>
    <row r="120" spans="1:51" x14ac:dyDescent="0.3">
      <c r="A120" t="s">
        <v>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23</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c r="AR120" s="1"/>
      <c r="AS120" s="1"/>
      <c r="AT120" s="1"/>
      <c r="AU120" s="1"/>
      <c r="AV120" s="1"/>
      <c r="AW120" s="1"/>
      <c r="AX120" s="1"/>
      <c r="AY120" s="1"/>
    </row>
    <row r="121" spans="1:51" x14ac:dyDescent="0.3">
      <c r="A121" t="s">
        <v>10</v>
      </c>
    </row>
    <row r="122" spans="1:51" x14ac:dyDescent="0.3">
      <c r="A122" t="s">
        <v>11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row>
    <row r="123" spans="1:51" x14ac:dyDescent="0.3">
      <c r="A123" t="s">
        <v>12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c r="AK123">
        <v>71.34</v>
      </c>
      <c r="AL123">
        <v>59.5</v>
      </c>
      <c r="AM123">
        <v>64.44</v>
      </c>
      <c r="AN123">
        <v>64.91</v>
      </c>
      <c r="AO123">
        <v>67.78</v>
      </c>
      <c r="AP123">
        <v>69.36</v>
      </c>
    </row>
    <row r="124" spans="1:51" x14ac:dyDescent="0.3">
      <c r="A124" t="s">
        <v>13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c r="AK124">
        <v>1.23</v>
      </c>
      <c r="AL124">
        <v>6.62</v>
      </c>
      <c r="AM124">
        <v>6.27</v>
      </c>
      <c r="AN124">
        <v>6.24</v>
      </c>
      <c r="AO124">
        <v>6.45</v>
      </c>
      <c r="AP124">
        <v>5.6</v>
      </c>
    </row>
    <row r="125" spans="1:51" x14ac:dyDescent="0.3">
      <c r="A125" t="s">
        <v>14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c r="AK125">
        <v>27.43</v>
      </c>
      <c r="AL125">
        <v>33.880000000000003</v>
      </c>
      <c r="AM125">
        <v>29.29</v>
      </c>
      <c r="AN125">
        <v>28.85</v>
      </c>
      <c r="AO125">
        <v>25.77</v>
      </c>
      <c r="AP125">
        <v>25.04</v>
      </c>
    </row>
    <row r="127" spans="1:51" x14ac:dyDescent="0.3">
      <c r="A127" t="s">
        <v>15</v>
      </c>
    </row>
    <row r="128" spans="1:51" x14ac:dyDescent="0.3">
      <c r="A128" t="s">
        <v>16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row>
    <row r="129" spans="1:42" x14ac:dyDescent="0.3">
      <c r="A129" t="s">
        <v>17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row>
    <row r="130" spans="1:42" x14ac:dyDescent="0.3">
      <c r="A130" t="s">
        <v>18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row>
    <row r="131" spans="1:42" x14ac:dyDescent="0.3">
      <c r="A131" t="s">
        <v>19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row>
    <row r="133" spans="1:42" x14ac:dyDescent="0.3">
      <c r="A133" t="s">
        <v>20</v>
      </c>
    </row>
    <row r="134" spans="1:42" x14ac:dyDescent="0.3">
      <c r="A134" t="s">
        <v>16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row>
    <row r="135" spans="1:42" x14ac:dyDescent="0.3">
      <c r="A135" t="s">
        <v>17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c r="AK135">
        <v>71.040000000000006</v>
      </c>
      <c r="AL135">
        <v>62.95</v>
      </c>
      <c r="AM135">
        <v>67.34</v>
      </c>
      <c r="AN135">
        <v>69.17</v>
      </c>
      <c r="AO135">
        <v>68.81</v>
      </c>
      <c r="AP135">
        <v>72.87</v>
      </c>
    </row>
    <row r="136" spans="1:42" x14ac:dyDescent="0.3">
      <c r="A136" t="s">
        <v>18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c r="AK136">
        <v>0.65</v>
      </c>
      <c r="AL136">
        <v>0</v>
      </c>
      <c r="AM136">
        <v>0.44</v>
      </c>
      <c r="AN136">
        <v>1.27</v>
      </c>
      <c r="AO136">
        <v>1.75</v>
      </c>
      <c r="AP136">
        <v>1.51</v>
      </c>
    </row>
    <row r="137" spans="1:42" x14ac:dyDescent="0.3">
      <c r="A137" t="s">
        <v>19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c r="AK137">
        <v>28.31</v>
      </c>
      <c r="AL137">
        <v>37.049999999999997</v>
      </c>
      <c r="AM137">
        <v>32.22</v>
      </c>
      <c r="AN137">
        <v>29.57</v>
      </c>
      <c r="AO137">
        <v>29.44</v>
      </c>
      <c r="AP137">
        <v>25.62</v>
      </c>
    </row>
    <row r="139" spans="1:42" x14ac:dyDescent="0.3">
      <c r="A139" t="s">
        <v>21</v>
      </c>
    </row>
    <row r="140" spans="1:42" x14ac:dyDescent="0.3">
      <c r="A140" t="s">
        <v>16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row>
    <row r="141" spans="1:42" x14ac:dyDescent="0.3">
      <c r="A141" t="s">
        <v>17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row>
    <row r="142" spans="1:42" x14ac:dyDescent="0.3">
      <c r="A142" t="s">
        <v>18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row>
    <row r="143" spans="1:42" x14ac:dyDescent="0.3">
      <c r="A143" t="s">
        <v>19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row>
    <row r="146" spans="1:51" x14ac:dyDescent="0.3">
      <c r="A146" t="s">
        <v>6</v>
      </c>
    </row>
    <row r="147" spans="1:51" x14ac:dyDescent="0.3">
      <c r="A147" t="s">
        <v>7</v>
      </c>
    </row>
    <row r="148" spans="1:51" x14ac:dyDescent="0.3">
      <c r="A148" t="s">
        <v>27</v>
      </c>
    </row>
    <row r="149" spans="1:51" x14ac:dyDescent="0.3">
      <c r="A149" t="s">
        <v>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23</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c r="AR149" s="1"/>
      <c r="AS149" s="1"/>
      <c r="AT149" s="1"/>
      <c r="AU149" s="1"/>
      <c r="AV149" s="1"/>
      <c r="AW149" s="1"/>
      <c r="AX149" s="1"/>
      <c r="AY149" s="1"/>
    </row>
    <row r="150" spans="1:51" x14ac:dyDescent="0.3">
      <c r="A150" t="s">
        <v>10</v>
      </c>
    </row>
    <row r="151" spans="1:51" x14ac:dyDescent="0.3">
      <c r="A151" t="s">
        <v>11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row>
    <row r="152" spans="1:51" x14ac:dyDescent="0.3">
      <c r="A152" t="s">
        <v>12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c r="AK152">
        <v>63.15</v>
      </c>
      <c r="AL152">
        <v>62.15</v>
      </c>
      <c r="AM152">
        <v>57.64</v>
      </c>
      <c r="AN152">
        <v>63.59</v>
      </c>
      <c r="AO152">
        <v>63.35</v>
      </c>
      <c r="AP152">
        <v>64.8</v>
      </c>
    </row>
    <row r="153" spans="1:51" x14ac:dyDescent="0.3">
      <c r="A153" t="s">
        <v>13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c r="AK153">
        <v>8.15</v>
      </c>
      <c r="AL153">
        <v>8.09</v>
      </c>
      <c r="AM153">
        <v>9.77</v>
      </c>
      <c r="AN153">
        <v>9.15</v>
      </c>
      <c r="AO153">
        <v>8.34</v>
      </c>
      <c r="AP153">
        <v>9.61</v>
      </c>
    </row>
    <row r="154" spans="1:51" x14ac:dyDescent="0.3">
      <c r="A154" t="s">
        <v>14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c r="AK154">
        <v>28.69</v>
      </c>
      <c r="AL154">
        <v>29.77</v>
      </c>
      <c r="AM154">
        <v>32.590000000000003</v>
      </c>
      <c r="AN154">
        <v>27.26</v>
      </c>
      <c r="AO154">
        <v>28.3</v>
      </c>
      <c r="AP154">
        <v>25.59</v>
      </c>
    </row>
    <row r="156" spans="1:51" x14ac:dyDescent="0.3">
      <c r="A156" t="s">
        <v>15</v>
      </c>
    </row>
    <row r="157" spans="1:51" x14ac:dyDescent="0.3">
      <c r="A157" t="s">
        <v>16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row>
    <row r="158" spans="1:51" x14ac:dyDescent="0.3">
      <c r="A158" t="s">
        <v>17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row>
    <row r="159" spans="1:51" x14ac:dyDescent="0.3">
      <c r="A159" t="s">
        <v>18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row>
    <row r="160" spans="1:51" x14ac:dyDescent="0.3">
      <c r="A160" t="s">
        <v>19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row>
    <row r="162" spans="1:42" x14ac:dyDescent="0.3">
      <c r="A162" t="s">
        <v>20</v>
      </c>
    </row>
    <row r="163" spans="1:42" x14ac:dyDescent="0.3">
      <c r="A163" t="s">
        <v>16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row>
    <row r="164" spans="1:42" x14ac:dyDescent="0.3">
      <c r="A164" t="s">
        <v>17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row>
    <row r="165" spans="1:42" x14ac:dyDescent="0.3">
      <c r="A165" t="s">
        <v>18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c r="AK165">
        <v>1.95</v>
      </c>
      <c r="AL165">
        <v>1.36</v>
      </c>
      <c r="AM165">
        <v>0.92</v>
      </c>
      <c r="AN165">
        <v>1.18</v>
      </c>
      <c r="AO165">
        <v>0.41</v>
      </c>
      <c r="AP165">
        <v>1.04</v>
      </c>
    </row>
    <row r="166" spans="1:42" x14ac:dyDescent="0.3">
      <c r="A166" t="s">
        <v>19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row>
    <row r="167" spans="1:42" x14ac:dyDescent="0.3">
      <c r="AF167">
        <v>0.93</v>
      </c>
    </row>
    <row r="168" spans="1:42" x14ac:dyDescent="0.3">
      <c r="A168" t="s">
        <v>21</v>
      </c>
    </row>
    <row r="169" spans="1:42" x14ac:dyDescent="0.3">
      <c r="A169" t="s">
        <v>16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row>
    <row r="170" spans="1:42" x14ac:dyDescent="0.3">
      <c r="A170" t="s">
        <v>17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c r="AK170">
        <v>60.84</v>
      </c>
      <c r="AL170">
        <v>71.75</v>
      </c>
      <c r="AM170">
        <v>63.21</v>
      </c>
      <c r="AN170">
        <v>63.57</v>
      </c>
      <c r="AO170">
        <v>67.37</v>
      </c>
      <c r="AP170">
        <v>67.84</v>
      </c>
    </row>
    <row r="171" spans="1:42" x14ac:dyDescent="0.3">
      <c r="A171" t="s">
        <v>18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c r="AK171">
        <v>8.33</v>
      </c>
      <c r="AL171">
        <v>5.95</v>
      </c>
      <c r="AM171">
        <v>12.12</v>
      </c>
      <c r="AN171">
        <v>8.64</v>
      </c>
      <c r="AO171">
        <v>7.55</v>
      </c>
      <c r="AP171">
        <v>11.14</v>
      </c>
    </row>
    <row r="172" spans="1:42" x14ac:dyDescent="0.3">
      <c r="A172" t="s">
        <v>19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c r="AK172">
        <v>30.83</v>
      </c>
      <c r="AL172">
        <v>22.3</v>
      </c>
      <c r="AM172">
        <v>24.67</v>
      </c>
      <c r="AN172">
        <v>27.79</v>
      </c>
      <c r="AO172">
        <v>25.08</v>
      </c>
      <c r="AP172">
        <v>21.02</v>
      </c>
    </row>
    <row r="175" spans="1:42" x14ac:dyDescent="0.3">
      <c r="A175" t="s">
        <v>6</v>
      </c>
    </row>
    <row r="176" spans="1:42" x14ac:dyDescent="0.3">
      <c r="A176" t="s">
        <v>7</v>
      </c>
    </row>
    <row r="177" spans="1:54" x14ac:dyDescent="0.3">
      <c r="A177" t="s">
        <v>28</v>
      </c>
    </row>
    <row r="178" spans="1:54" x14ac:dyDescent="0.3">
      <c r="A178" t="s">
        <v>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23</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c r="AR178" s="1"/>
      <c r="AS178" s="1"/>
      <c r="AT178" s="1"/>
      <c r="AU178" s="1"/>
      <c r="AV178" s="1"/>
      <c r="AW178" s="1"/>
      <c r="AX178" s="1"/>
      <c r="AY178" s="1"/>
    </row>
    <row r="179" spans="1:54" x14ac:dyDescent="0.3">
      <c r="A179" t="s">
        <v>10</v>
      </c>
    </row>
    <row r="180" spans="1:54" x14ac:dyDescent="0.3">
      <c r="A180" t="s">
        <v>11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row>
    <row r="181" spans="1:54" x14ac:dyDescent="0.3">
      <c r="A181" t="s">
        <v>12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BA181" s="27"/>
      <c r="BB181" s="27"/>
    </row>
    <row r="182" spans="1:54" x14ac:dyDescent="0.3">
      <c r="A182" t="s">
        <v>13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c r="AK182">
        <v>3.4</v>
      </c>
      <c r="AL182">
        <v>5.33</v>
      </c>
      <c r="AM182">
        <v>6.12</v>
      </c>
      <c r="AN182">
        <v>5</v>
      </c>
      <c r="AO182">
        <v>2.14</v>
      </c>
      <c r="AP182">
        <v>6.06</v>
      </c>
    </row>
    <row r="183" spans="1:54" x14ac:dyDescent="0.3">
      <c r="A183" t="s">
        <v>14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c r="AK183">
        <v>26.21</v>
      </c>
      <c r="AL183">
        <v>26.75</v>
      </c>
      <c r="AM183">
        <v>27.69</v>
      </c>
      <c r="AN183">
        <v>25.99</v>
      </c>
      <c r="AO183">
        <v>26.32</v>
      </c>
      <c r="AP183">
        <v>23.12</v>
      </c>
    </row>
    <row r="185" spans="1:54" x14ac:dyDescent="0.3">
      <c r="A185" t="s">
        <v>15</v>
      </c>
    </row>
    <row r="186" spans="1:54" x14ac:dyDescent="0.3">
      <c r="A186" t="s">
        <v>16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row>
    <row r="187" spans="1:54" x14ac:dyDescent="0.3">
      <c r="A187" t="s">
        <v>17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row>
    <row r="188" spans="1:54" x14ac:dyDescent="0.3">
      <c r="A188" t="s">
        <v>18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row>
    <row r="189" spans="1:54" x14ac:dyDescent="0.3">
      <c r="A189" t="s">
        <v>19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row>
    <row r="191" spans="1:54" x14ac:dyDescent="0.3">
      <c r="A191" t="s">
        <v>20</v>
      </c>
    </row>
    <row r="192" spans="1:54" x14ac:dyDescent="0.3">
      <c r="A192" t="s">
        <v>16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row>
    <row r="193" spans="1:51" x14ac:dyDescent="0.3">
      <c r="A193" t="s">
        <v>17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row>
    <row r="194" spans="1:51" x14ac:dyDescent="0.3">
      <c r="A194" t="s">
        <v>18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c r="AK194">
        <v>0.42</v>
      </c>
      <c r="AL194">
        <v>0.34</v>
      </c>
      <c r="AM194">
        <v>0.45</v>
      </c>
      <c r="AN194">
        <v>0.82</v>
      </c>
      <c r="AO194">
        <v>0.1</v>
      </c>
      <c r="AP194">
        <v>1.22</v>
      </c>
    </row>
    <row r="195" spans="1:51" x14ac:dyDescent="0.3">
      <c r="A195" t="s">
        <v>19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c r="AK195">
        <v>28.08</v>
      </c>
      <c r="AL195">
        <v>28.42</v>
      </c>
      <c r="AM195">
        <v>29.3</v>
      </c>
      <c r="AN195">
        <v>26.62</v>
      </c>
      <c r="AO195">
        <v>26.39</v>
      </c>
      <c r="AP195">
        <v>23.54</v>
      </c>
    </row>
    <row r="197" spans="1:51" x14ac:dyDescent="0.3">
      <c r="A197" t="s">
        <v>21</v>
      </c>
    </row>
    <row r="198" spans="1:51" x14ac:dyDescent="0.3">
      <c r="A198" t="s">
        <v>16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row>
    <row r="199" spans="1:51" x14ac:dyDescent="0.3">
      <c r="A199" t="s">
        <v>17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row>
    <row r="200" spans="1:51" x14ac:dyDescent="0.3">
      <c r="A200" t="s">
        <v>18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row>
    <row r="201" spans="1:51" x14ac:dyDescent="0.3">
      <c r="A201" t="s">
        <v>19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row>
    <row r="204" spans="1:51" x14ac:dyDescent="0.3">
      <c r="A204" t="s">
        <v>6</v>
      </c>
    </row>
    <row r="205" spans="1:51" x14ac:dyDescent="0.3">
      <c r="A205" t="s">
        <v>7</v>
      </c>
    </row>
    <row r="206" spans="1:51" x14ac:dyDescent="0.3">
      <c r="A206" t="s">
        <v>29</v>
      </c>
    </row>
    <row r="207" spans="1:51" x14ac:dyDescent="0.3">
      <c r="A207" t="s">
        <v>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23</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c r="AR207" s="1"/>
      <c r="AS207" s="1"/>
      <c r="AT207" s="1"/>
      <c r="AU207" s="1"/>
      <c r="AV207" s="1"/>
      <c r="AW207" s="1"/>
      <c r="AX207" s="1"/>
      <c r="AY207" s="1"/>
    </row>
    <row r="208" spans="1:51" x14ac:dyDescent="0.3">
      <c r="A208" t="s">
        <v>10</v>
      </c>
    </row>
    <row r="209" spans="1:42" x14ac:dyDescent="0.3">
      <c r="A209" t="s">
        <v>11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row>
    <row r="210" spans="1:42" x14ac:dyDescent="0.3">
      <c r="A210" t="s">
        <v>12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c r="AK210">
        <v>72.819999999999993</v>
      </c>
      <c r="AL210">
        <v>67.900000000000006</v>
      </c>
      <c r="AM210">
        <v>69.709999999999994</v>
      </c>
      <c r="AN210">
        <v>72.66</v>
      </c>
      <c r="AO210">
        <v>71.95</v>
      </c>
      <c r="AP210">
        <v>76.14</v>
      </c>
    </row>
    <row r="211" spans="1:42" x14ac:dyDescent="0.3">
      <c r="A211" t="s">
        <v>13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c r="AK211">
        <v>1.33</v>
      </c>
      <c r="AL211">
        <v>1.1100000000000001</v>
      </c>
      <c r="AM211">
        <v>1.67</v>
      </c>
      <c r="AN211">
        <v>0.67</v>
      </c>
      <c r="AO211">
        <v>0.5</v>
      </c>
      <c r="AP211">
        <v>0.66</v>
      </c>
    </row>
    <row r="212" spans="1:42" x14ac:dyDescent="0.3">
      <c r="A212" t="s">
        <v>14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c r="AK212">
        <v>25.84</v>
      </c>
      <c r="AL212">
        <v>30.99</v>
      </c>
      <c r="AM212">
        <v>28.62</v>
      </c>
      <c r="AN212">
        <v>26.67</v>
      </c>
      <c r="AO212">
        <v>27.55</v>
      </c>
      <c r="AP212">
        <v>23.2</v>
      </c>
    </row>
    <row r="214" spans="1:42" x14ac:dyDescent="0.3">
      <c r="A214" t="s">
        <v>15</v>
      </c>
    </row>
    <row r="215" spans="1:42" x14ac:dyDescent="0.3">
      <c r="A215" t="s">
        <v>16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row>
    <row r="216" spans="1:42" x14ac:dyDescent="0.3">
      <c r="A216" t="s">
        <v>17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c r="AK216">
        <v>70.260000000000005</v>
      </c>
      <c r="AL216">
        <v>63.77</v>
      </c>
      <c r="AM216">
        <v>59.47</v>
      </c>
      <c r="AN216">
        <v>69.59</v>
      </c>
      <c r="AO216">
        <v>64.16</v>
      </c>
      <c r="AP216">
        <v>72.739999999999995</v>
      </c>
    </row>
    <row r="217" spans="1:42" x14ac:dyDescent="0.3">
      <c r="A217" t="s">
        <v>18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c r="AK217">
        <v>4.01</v>
      </c>
      <c r="AL217">
        <v>5.72</v>
      </c>
      <c r="AM217">
        <v>8.92</v>
      </c>
      <c r="AN217">
        <v>2.76</v>
      </c>
      <c r="AO217">
        <v>1.26</v>
      </c>
      <c r="AP217">
        <v>0.82</v>
      </c>
    </row>
    <row r="218" spans="1:42" x14ac:dyDescent="0.3">
      <c r="A218" t="s">
        <v>19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c r="AK218">
        <v>25.74</v>
      </c>
      <c r="AL218">
        <v>30.52</v>
      </c>
      <c r="AM218">
        <v>31.62</v>
      </c>
      <c r="AN218">
        <v>27.65</v>
      </c>
      <c r="AO218">
        <v>34.58</v>
      </c>
      <c r="AP218">
        <v>26.44</v>
      </c>
    </row>
    <row r="220" spans="1:42" x14ac:dyDescent="0.3">
      <c r="A220" t="s">
        <v>20</v>
      </c>
    </row>
    <row r="221" spans="1:42" x14ac:dyDescent="0.3">
      <c r="A221" t="s">
        <v>16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row>
    <row r="222" spans="1:42" x14ac:dyDescent="0.3">
      <c r="A222" t="s">
        <v>17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row>
    <row r="223" spans="1:42" x14ac:dyDescent="0.3">
      <c r="A223" t="s">
        <v>18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row>
    <row r="224" spans="1:42" x14ac:dyDescent="0.3">
      <c r="A224" t="s">
        <v>19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c r="AK224">
        <v>26.35</v>
      </c>
      <c r="AL224">
        <v>32.020000000000003</v>
      </c>
      <c r="AM224">
        <v>29.18</v>
      </c>
      <c r="AN224">
        <v>27.55</v>
      </c>
      <c r="AO224">
        <v>26.49</v>
      </c>
      <c r="AP224">
        <v>23.34</v>
      </c>
    </row>
    <row r="226" spans="1:51" x14ac:dyDescent="0.3">
      <c r="A226" t="s">
        <v>21</v>
      </c>
    </row>
    <row r="227" spans="1:51" x14ac:dyDescent="0.3">
      <c r="A227" t="s">
        <v>16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row>
    <row r="228" spans="1:51" x14ac:dyDescent="0.3">
      <c r="A228" t="s">
        <v>17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row>
    <row r="229" spans="1:51" x14ac:dyDescent="0.3">
      <c r="A229" t="s">
        <v>18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row>
    <row r="230" spans="1:51" x14ac:dyDescent="0.3">
      <c r="A230" t="s">
        <v>19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row>
    <row r="233" spans="1:51" x14ac:dyDescent="0.3">
      <c r="A233" t="s">
        <v>6</v>
      </c>
    </row>
    <row r="234" spans="1:51" x14ac:dyDescent="0.3">
      <c r="A234" t="s">
        <v>30</v>
      </c>
    </row>
    <row r="235" spans="1:51" x14ac:dyDescent="0.3">
      <c r="A235" t="s">
        <v>8</v>
      </c>
    </row>
    <row r="236" spans="1:51" x14ac:dyDescent="0.3">
      <c r="A236" t="s">
        <v>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23</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c r="AR236" s="1"/>
      <c r="AS236" s="1"/>
      <c r="AT236" s="1"/>
      <c r="AU236" s="1"/>
      <c r="AV236" s="1"/>
      <c r="AW236" s="1"/>
      <c r="AX236" s="1"/>
      <c r="AY236" s="1"/>
    </row>
    <row r="237" spans="1:51" x14ac:dyDescent="0.3">
      <c r="A237" t="s">
        <v>31</v>
      </c>
    </row>
    <row r="238" spans="1:51" x14ac:dyDescent="0.3">
      <c r="A238" t="s">
        <v>32</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row>
    <row r="239" spans="1:51" x14ac:dyDescent="0.3">
      <c r="A239" t="s">
        <v>33</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row>
    <row r="240" spans="1:51" x14ac:dyDescent="0.3">
      <c r="A240" t="s">
        <v>34</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row>
    <row r="241" spans="1:42" x14ac:dyDescent="0.3">
      <c r="A241" t="s">
        <v>35</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row>
    <row r="243" spans="1:42" x14ac:dyDescent="0.3">
      <c r="A243" t="s">
        <v>36</v>
      </c>
    </row>
    <row r="244" spans="1:42" x14ac:dyDescent="0.3">
      <c r="A244" t="s">
        <v>37</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row>
    <row r="245" spans="1:42" x14ac:dyDescent="0.3">
      <c r="A245" t="s">
        <v>38</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c r="AK245">
        <v>71.66</v>
      </c>
      <c r="AL245">
        <v>68.98</v>
      </c>
      <c r="AM245">
        <v>68.75</v>
      </c>
      <c r="AN245">
        <v>70.36</v>
      </c>
      <c r="AO245">
        <v>72.83</v>
      </c>
      <c r="AP245">
        <v>74.95</v>
      </c>
    </row>
    <row r="246" spans="1:42" x14ac:dyDescent="0.3">
      <c r="A246" t="s">
        <v>39</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c r="AK246">
        <v>1.44</v>
      </c>
      <c r="AL246">
        <v>1.26</v>
      </c>
      <c r="AM246">
        <v>1.35</v>
      </c>
      <c r="AN246">
        <v>1.43</v>
      </c>
      <c r="AO246">
        <v>1.46</v>
      </c>
      <c r="AP246">
        <v>1.4</v>
      </c>
    </row>
    <row r="247" spans="1:42" x14ac:dyDescent="0.3">
      <c r="A247" t="s">
        <v>40</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c r="AK247">
        <v>26.9</v>
      </c>
      <c r="AL247">
        <v>29.76</v>
      </c>
      <c r="AM247">
        <v>29.9</v>
      </c>
      <c r="AN247">
        <v>28.21</v>
      </c>
      <c r="AO247">
        <v>25.71</v>
      </c>
      <c r="AP247">
        <v>23.65</v>
      </c>
    </row>
    <row r="249" spans="1:42" x14ac:dyDescent="0.3">
      <c r="A249" t="s">
        <v>41</v>
      </c>
    </row>
    <row r="250" spans="1:42" x14ac:dyDescent="0.3">
      <c r="A250" t="s">
        <v>37</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row>
    <row r="251" spans="1:42" x14ac:dyDescent="0.3">
      <c r="A251" t="s">
        <v>38</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row>
    <row r="252" spans="1:42" x14ac:dyDescent="0.3">
      <c r="A252" t="s">
        <v>39</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row>
    <row r="253" spans="1:42" x14ac:dyDescent="0.3">
      <c r="A253" t="s">
        <v>40</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row>
    <row r="256" spans="1:42" x14ac:dyDescent="0.3">
      <c r="A256" t="s">
        <v>6</v>
      </c>
    </row>
    <row r="257" spans="1:51" x14ac:dyDescent="0.3">
      <c r="A257" t="s">
        <v>30</v>
      </c>
    </row>
    <row r="258" spans="1:51" x14ac:dyDescent="0.3">
      <c r="A258" t="s">
        <v>22</v>
      </c>
    </row>
    <row r="259" spans="1:51" x14ac:dyDescent="0.3">
      <c r="A259" t="s">
        <v>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23</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c r="AR259" s="1"/>
      <c r="AS259" s="1"/>
      <c r="AT259" s="1"/>
      <c r="AU259" s="1"/>
      <c r="AV259" s="1"/>
      <c r="AW259" s="1"/>
      <c r="AX259" s="1"/>
      <c r="AY259" s="1"/>
    </row>
    <row r="260" spans="1:51" x14ac:dyDescent="0.3">
      <c r="A260" t="s">
        <v>31</v>
      </c>
    </row>
    <row r="261" spans="1:51" x14ac:dyDescent="0.3">
      <c r="A261" t="s">
        <v>32</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row>
    <row r="262" spans="1:51" x14ac:dyDescent="0.3">
      <c r="A262" t="s">
        <v>33</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c r="AK262">
        <v>62.33</v>
      </c>
      <c r="AL262">
        <v>60.34</v>
      </c>
      <c r="AM262">
        <v>59.48</v>
      </c>
      <c r="AN262">
        <v>60.94</v>
      </c>
      <c r="AO262">
        <v>62.27</v>
      </c>
      <c r="AP262">
        <v>64.83</v>
      </c>
    </row>
    <row r="263" spans="1:51" x14ac:dyDescent="0.3">
      <c r="A263" t="s">
        <v>34</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c r="AK263">
        <v>3.86</v>
      </c>
      <c r="AL263">
        <v>4.7699999999999996</v>
      </c>
      <c r="AM263">
        <v>4.71</v>
      </c>
      <c r="AN263">
        <v>4.6500000000000004</v>
      </c>
      <c r="AO263">
        <v>4.47</v>
      </c>
      <c r="AP263">
        <v>4.8</v>
      </c>
    </row>
    <row r="264" spans="1:51" x14ac:dyDescent="0.3">
      <c r="A264" t="s">
        <v>35</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c r="AK264">
        <v>33.81</v>
      </c>
      <c r="AL264">
        <v>34.89</v>
      </c>
      <c r="AM264">
        <v>35.81</v>
      </c>
      <c r="AN264">
        <v>34.409999999999997</v>
      </c>
      <c r="AO264">
        <v>33.25</v>
      </c>
      <c r="AP264">
        <v>30.37</v>
      </c>
    </row>
    <row r="266" spans="1:51" x14ac:dyDescent="0.3">
      <c r="A266" t="s">
        <v>36</v>
      </c>
    </row>
    <row r="267" spans="1:51" x14ac:dyDescent="0.3">
      <c r="A267" t="s">
        <v>37</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row>
    <row r="268" spans="1:51" x14ac:dyDescent="0.3">
      <c r="A268" t="s">
        <v>38</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row>
    <row r="269" spans="1:51" x14ac:dyDescent="0.3">
      <c r="A269" t="s">
        <v>39</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c r="AK269">
        <v>1.34</v>
      </c>
      <c r="AL269">
        <v>1.32</v>
      </c>
      <c r="AM269">
        <v>1.24</v>
      </c>
      <c r="AN269">
        <v>1.22</v>
      </c>
      <c r="AO269">
        <v>1.27</v>
      </c>
      <c r="AP269">
        <v>1.32</v>
      </c>
    </row>
    <row r="270" spans="1:51" x14ac:dyDescent="0.3">
      <c r="A270" t="s">
        <v>40</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c r="AK270">
        <v>30.82</v>
      </c>
      <c r="AL270">
        <v>33.229999999999997</v>
      </c>
      <c r="AM270">
        <v>32.61</v>
      </c>
      <c r="AN270">
        <v>31.99</v>
      </c>
      <c r="AO270">
        <v>28.97</v>
      </c>
      <c r="AP270">
        <v>27.35</v>
      </c>
    </row>
    <row r="272" spans="1:51" x14ac:dyDescent="0.3">
      <c r="A272" t="s">
        <v>41</v>
      </c>
    </row>
    <row r="273" spans="1:51" x14ac:dyDescent="0.3">
      <c r="A273" t="s">
        <v>37</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row>
    <row r="274" spans="1:51" x14ac:dyDescent="0.3">
      <c r="A274" t="s">
        <v>38</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c r="AK274">
        <v>65.06</v>
      </c>
      <c r="AL274">
        <v>62.98</v>
      </c>
      <c r="AM274">
        <v>63.48</v>
      </c>
      <c r="AN274">
        <v>64.95</v>
      </c>
      <c r="AO274">
        <v>67.44</v>
      </c>
      <c r="AP274">
        <v>69.2</v>
      </c>
    </row>
    <row r="275" spans="1:51" x14ac:dyDescent="0.3">
      <c r="A275" t="s">
        <v>39</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c r="AK275">
        <v>4.95</v>
      </c>
      <c r="AL275">
        <v>5.51</v>
      </c>
      <c r="AM275">
        <v>4.46</v>
      </c>
      <c r="AN275">
        <v>5.08</v>
      </c>
      <c r="AO275">
        <v>4.25</v>
      </c>
      <c r="AP275">
        <v>4.76</v>
      </c>
    </row>
    <row r="276" spans="1:51" x14ac:dyDescent="0.3">
      <c r="A276" t="s">
        <v>40</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c r="AK276">
        <v>29.99</v>
      </c>
      <c r="AL276">
        <v>31.52</v>
      </c>
      <c r="AM276">
        <v>32.06</v>
      </c>
      <c r="AN276">
        <v>29.97</v>
      </c>
      <c r="AO276">
        <v>28.32</v>
      </c>
      <c r="AP276">
        <v>26.04</v>
      </c>
    </row>
    <row r="279" spans="1:51" x14ac:dyDescent="0.3">
      <c r="A279" t="s">
        <v>6</v>
      </c>
    </row>
    <row r="280" spans="1:51" x14ac:dyDescent="0.3">
      <c r="A280" t="s">
        <v>30</v>
      </c>
    </row>
    <row r="281" spans="1:51" x14ac:dyDescent="0.3">
      <c r="A281" t="s">
        <v>24</v>
      </c>
    </row>
    <row r="282" spans="1:51" x14ac:dyDescent="0.3">
      <c r="A282" t="s">
        <v>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23</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c r="AR282" s="1"/>
      <c r="AS282" s="1"/>
      <c r="AT282" s="1"/>
      <c r="AU282" s="1"/>
      <c r="AV282" s="1"/>
      <c r="AW282" s="1"/>
      <c r="AX282" s="1"/>
      <c r="AY282" s="1"/>
    </row>
    <row r="283" spans="1:51" x14ac:dyDescent="0.3">
      <c r="A283" t="s">
        <v>31</v>
      </c>
    </row>
    <row r="284" spans="1:51" x14ac:dyDescent="0.3">
      <c r="A284" t="s">
        <v>32</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row>
    <row r="285" spans="1:51" x14ac:dyDescent="0.3">
      <c r="A285" t="s">
        <v>33</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c r="AK285">
        <v>62</v>
      </c>
      <c r="AL285">
        <v>60.47</v>
      </c>
      <c r="AM285">
        <v>56.71</v>
      </c>
      <c r="AN285">
        <v>65.25</v>
      </c>
      <c r="AO285">
        <v>62.06</v>
      </c>
      <c r="AP285">
        <v>60.56</v>
      </c>
    </row>
    <row r="286" spans="1:51" x14ac:dyDescent="0.3">
      <c r="A286" t="s">
        <v>34</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c r="AK286">
        <v>8.56</v>
      </c>
      <c r="AL286">
        <v>8.33</v>
      </c>
      <c r="AM286">
        <v>9.9700000000000006</v>
      </c>
      <c r="AN286">
        <v>7.61</v>
      </c>
      <c r="AO286">
        <v>8.09</v>
      </c>
      <c r="AP286">
        <v>10.14</v>
      </c>
    </row>
    <row r="287" spans="1:51" x14ac:dyDescent="0.3">
      <c r="A287" t="s">
        <v>35</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c r="AK287">
        <v>29.44</v>
      </c>
      <c r="AL287">
        <v>31.19</v>
      </c>
      <c r="AM287">
        <v>33.32</v>
      </c>
      <c r="AN287">
        <v>27.14</v>
      </c>
      <c r="AO287">
        <v>29.85</v>
      </c>
      <c r="AP287">
        <v>29.3</v>
      </c>
    </row>
    <row r="289" spans="1:42" x14ac:dyDescent="0.3">
      <c r="A289" t="s">
        <v>36</v>
      </c>
    </row>
    <row r="290" spans="1:42" x14ac:dyDescent="0.3">
      <c r="A290" t="s">
        <v>37</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row>
    <row r="291" spans="1:42" x14ac:dyDescent="0.3">
      <c r="A291" t="s">
        <v>38</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c r="AK291">
        <v>71.66</v>
      </c>
      <c r="AL291">
        <v>67.87</v>
      </c>
      <c r="AM291">
        <v>67.849999999999994</v>
      </c>
      <c r="AN291">
        <v>70.78</v>
      </c>
      <c r="AO291">
        <v>71.94</v>
      </c>
      <c r="AP291">
        <v>74.25</v>
      </c>
    </row>
    <row r="292" spans="1:42" x14ac:dyDescent="0.3">
      <c r="A292" t="s">
        <v>39</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row>
    <row r="293" spans="1:42" x14ac:dyDescent="0.3">
      <c r="A293" t="s">
        <v>40</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c r="AK293">
        <v>26.11</v>
      </c>
      <c r="AL293">
        <v>28.77</v>
      </c>
      <c r="AM293">
        <v>28.53</v>
      </c>
      <c r="AN293">
        <v>25.73</v>
      </c>
      <c r="AO293">
        <v>25.48</v>
      </c>
      <c r="AP293">
        <v>21.76</v>
      </c>
    </row>
    <row r="295" spans="1:42" x14ac:dyDescent="0.3">
      <c r="A295" t="s">
        <v>41</v>
      </c>
    </row>
    <row r="296" spans="1:42" x14ac:dyDescent="0.3">
      <c r="A296" t="s">
        <v>37</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row>
    <row r="297" spans="1:42" x14ac:dyDescent="0.3">
      <c r="A297" t="s">
        <v>38</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c r="AK297">
        <v>71.959999999999994</v>
      </c>
      <c r="AL297">
        <v>65.260000000000005</v>
      </c>
      <c r="AM297">
        <v>68.13</v>
      </c>
      <c r="AN297">
        <v>67.430000000000007</v>
      </c>
      <c r="AO297">
        <v>67.709999999999994</v>
      </c>
      <c r="AP297">
        <v>71.17</v>
      </c>
    </row>
    <row r="298" spans="1:42" x14ac:dyDescent="0.3">
      <c r="A298" t="s">
        <v>39</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c r="AK298">
        <v>1.32</v>
      </c>
      <c r="AL298">
        <v>2.5099999999999998</v>
      </c>
      <c r="AM298">
        <v>4.0599999999999996</v>
      </c>
      <c r="AN298">
        <v>3.1</v>
      </c>
      <c r="AO298">
        <v>2.35</v>
      </c>
      <c r="AP298">
        <v>4.6100000000000003</v>
      </c>
    </row>
    <row r="299" spans="1:42" x14ac:dyDescent="0.3">
      <c r="A299" t="s">
        <v>40</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c r="AK299">
        <v>26.72</v>
      </c>
      <c r="AL299">
        <v>32.22</v>
      </c>
      <c r="AM299">
        <v>27.81</v>
      </c>
      <c r="AN299">
        <v>29.48</v>
      </c>
      <c r="AO299">
        <v>29.95</v>
      </c>
      <c r="AP299">
        <v>24.22</v>
      </c>
    </row>
    <row r="302" spans="1:42" x14ac:dyDescent="0.3">
      <c r="A302" t="s">
        <v>6</v>
      </c>
    </row>
    <row r="303" spans="1:42" x14ac:dyDescent="0.3">
      <c r="A303" t="s">
        <v>30</v>
      </c>
    </row>
    <row r="304" spans="1:42" x14ac:dyDescent="0.3">
      <c r="A304" t="s">
        <v>25</v>
      </c>
    </row>
    <row r="305" spans="1:51" x14ac:dyDescent="0.3">
      <c r="A305" t="s">
        <v>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23</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c r="AR305" s="1"/>
      <c r="AS305" s="1"/>
      <c r="AT305" s="1"/>
      <c r="AU305" s="1"/>
      <c r="AV305" s="1"/>
      <c r="AW305" s="1"/>
      <c r="AX305" s="1"/>
      <c r="AY305" s="1"/>
    </row>
    <row r="306" spans="1:51" x14ac:dyDescent="0.3">
      <c r="A306" t="s">
        <v>31</v>
      </c>
    </row>
    <row r="307" spans="1:51" x14ac:dyDescent="0.3">
      <c r="A307" t="s">
        <v>32</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row>
    <row r="308" spans="1:51" x14ac:dyDescent="0.3">
      <c r="A308" t="s">
        <v>33</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c r="AK308">
        <v>56.12</v>
      </c>
      <c r="AL308">
        <v>53.36</v>
      </c>
      <c r="AM308">
        <v>48.69</v>
      </c>
      <c r="AN308">
        <v>55.94</v>
      </c>
      <c r="AO308">
        <v>54.79</v>
      </c>
      <c r="AP308">
        <v>55.67</v>
      </c>
    </row>
    <row r="309" spans="1:51" x14ac:dyDescent="0.3">
      <c r="A309" t="s">
        <v>34</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row>
    <row r="310" spans="1:51" x14ac:dyDescent="0.3">
      <c r="A310" t="s">
        <v>35</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c r="AK310">
        <v>29.84</v>
      </c>
      <c r="AL310">
        <v>32.6</v>
      </c>
      <c r="AM310">
        <v>35.64</v>
      </c>
      <c r="AN310">
        <v>30.31</v>
      </c>
      <c r="AO310">
        <v>30.91</v>
      </c>
      <c r="AP310">
        <v>30.21</v>
      </c>
    </row>
    <row r="312" spans="1:51" x14ac:dyDescent="0.3">
      <c r="A312" t="s">
        <v>36</v>
      </c>
    </row>
    <row r="313" spans="1:51" x14ac:dyDescent="0.3">
      <c r="A313" t="s">
        <v>37</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row>
    <row r="314" spans="1:51" x14ac:dyDescent="0.3">
      <c r="A314" t="s">
        <v>38</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c r="AK314">
        <v>68.11</v>
      </c>
      <c r="AL314">
        <v>65.42</v>
      </c>
      <c r="AM314">
        <v>63.15</v>
      </c>
      <c r="AN314">
        <v>66.040000000000006</v>
      </c>
      <c r="AO314">
        <v>68.8</v>
      </c>
      <c r="AP314">
        <v>69.63</v>
      </c>
    </row>
    <row r="315" spans="1:51" x14ac:dyDescent="0.3">
      <c r="A315" t="s">
        <v>39</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row>
    <row r="316" spans="1:51" x14ac:dyDescent="0.3">
      <c r="A316" t="s">
        <v>40</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c r="AK316">
        <v>27.97</v>
      </c>
      <c r="AL316">
        <v>29.18</v>
      </c>
      <c r="AM316">
        <v>30.57</v>
      </c>
      <c r="AN316">
        <v>26.42</v>
      </c>
      <c r="AO316">
        <v>25.78</v>
      </c>
      <c r="AP316">
        <v>23.55</v>
      </c>
    </row>
    <row r="318" spans="1:51" x14ac:dyDescent="0.3">
      <c r="A318" t="s">
        <v>41</v>
      </c>
    </row>
    <row r="319" spans="1:51" x14ac:dyDescent="0.3">
      <c r="A319" t="s">
        <v>37</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row>
    <row r="320" spans="1:51" x14ac:dyDescent="0.3">
      <c r="A320" t="s">
        <v>38</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c r="AK320">
        <v>69.34</v>
      </c>
      <c r="AL320">
        <v>62.15</v>
      </c>
      <c r="AM320">
        <v>66.03</v>
      </c>
      <c r="AN320">
        <v>68.84</v>
      </c>
      <c r="AO320">
        <v>62.6</v>
      </c>
      <c r="AP320">
        <v>69.12</v>
      </c>
    </row>
    <row r="321" spans="1:51" x14ac:dyDescent="0.3">
      <c r="A321" t="s">
        <v>39</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c r="AK321">
        <v>3.24</v>
      </c>
      <c r="AL321">
        <v>3.72</v>
      </c>
      <c r="AM321">
        <v>5.4</v>
      </c>
      <c r="AN321">
        <v>2.7</v>
      </c>
      <c r="AO321">
        <v>6.81</v>
      </c>
      <c r="AP321">
        <v>6.71</v>
      </c>
    </row>
    <row r="322" spans="1:51" x14ac:dyDescent="0.3">
      <c r="A322" t="s">
        <v>40</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c r="AK322">
        <v>27.42</v>
      </c>
      <c r="AL322">
        <v>34.130000000000003</v>
      </c>
      <c r="AM322">
        <v>28.57</v>
      </c>
      <c r="AN322">
        <v>28.46</v>
      </c>
      <c r="AO322">
        <v>30.59</v>
      </c>
      <c r="AP322">
        <v>24.17</v>
      </c>
    </row>
    <row r="325" spans="1:51" x14ac:dyDescent="0.3">
      <c r="A325" t="s">
        <v>6</v>
      </c>
    </row>
    <row r="326" spans="1:51" x14ac:dyDescent="0.3">
      <c r="A326" t="s">
        <v>30</v>
      </c>
    </row>
    <row r="327" spans="1:51" x14ac:dyDescent="0.3">
      <c r="A327" t="s">
        <v>26</v>
      </c>
    </row>
    <row r="328" spans="1:51" x14ac:dyDescent="0.3">
      <c r="A328" t="s">
        <v>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23</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c r="AR328" s="1"/>
      <c r="AS328" s="1"/>
      <c r="AT328" s="1"/>
      <c r="AU328" s="1"/>
      <c r="AV328" s="1"/>
      <c r="AW328" s="1"/>
      <c r="AX328" s="1"/>
      <c r="AY328" s="1"/>
    </row>
    <row r="329" spans="1:51" x14ac:dyDescent="0.3">
      <c r="A329" t="s">
        <v>31</v>
      </c>
    </row>
    <row r="330" spans="1:51" x14ac:dyDescent="0.3">
      <c r="A330" t="s">
        <v>32</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row>
    <row r="331" spans="1:51" x14ac:dyDescent="0.3">
      <c r="A331" t="s">
        <v>33</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row>
    <row r="332" spans="1:51" x14ac:dyDescent="0.3">
      <c r="A332" t="s">
        <v>34</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row>
    <row r="333" spans="1:51" x14ac:dyDescent="0.3">
      <c r="A333" t="s">
        <v>35</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row>
    <row r="335" spans="1:51" x14ac:dyDescent="0.3">
      <c r="A335" t="s">
        <v>36</v>
      </c>
    </row>
    <row r="336" spans="1:51" x14ac:dyDescent="0.3">
      <c r="A336" t="s">
        <v>37</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row>
    <row r="337" spans="1:51" x14ac:dyDescent="0.3">
      <c r="A337" t="s">
        <v>38</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row>
    <row r="338" spans="1:51" x14ac:dyDescent="0.3">
      <c r="A338" t="s">
        <v>39</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row>
    <row r="339" spans="1:51" x14ac:dyDescent="0.3">
      <c r="A339" t="s">
        <v>40</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row>
    <row r="341" spans="1:51" x14ac:dyDescent="0.3">
      <c r="A341" t="s">
        <v>41</v>
      </c>
    </row>
    <row r="342" spans="1:51" x14ac:dyDescent="0.3">
      <c r="A342" t="s">
        <v>37</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row>
    <row r="343" spans="1:51" x14ac:dyDescent="0.3">
      <c r="A343" t="s">
        <v>38</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c r="AK343">
        <v>67.05</v>
      </c>
      <c r="AL343">
        <v>57.73</v>
      </c>
      <c r="AM343">
        <v>67.89</v>
      </c>
      <c r="AN343">
        <v>67.400000000000006</v>
      </c>
      <c r="AO343">
        <v>64.53</v>
      </c>
      <c r="AP343">
        <v>60.75</v>
      </c>
    </row>
    <row r="344" spans="1:51" x14ac:dyDescent="0.3">
      <c r="A344" t="s">
        <v>39</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c r="AK344">
        <v>2.27</v>
      </c>
      <c r="AL344">
        <v>1.42</v>
      </c>
      <c r="AM344">
        <v>0.91</v>
      </c>
      <c r="AN344">
        <v>0.8</v>
      </c>
      <c r="AO344">
        <v>7.48</v>
      </c>
      <c r="AP344">
        <v>5.43</v>
      </c>
    </row>
    <row r="345" spans="1:51" x14ac:dyDescent="0.3">
      <c r="A345" t="s">
        <v>40</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c r="AK345">
        <v>30.68</v>
      </c>
      <c r="AL345">
        <v>40.86</v>
      </c>
      <c r="AM345">
        <v>31.2</v>
      </c>
      <c r="AN345">
        <v>31.8</v>
      </c>
      <c r="AO345">
        <v>27.99</v>
      </c>
      <c r="AP345">
        <v>33.82</v>
      </c>
    </row>
    <row r="348" spans="1:51" x14ac:dyDescent="0.3">
      <c r="A348" t="s">
        <v>6</v>
      </c>
    </row>
    <row r="349" spans="1:51" x14ac:dyDescent="0.3">
      <c r="A349" t="s">
        <v>30</v>
      </c>
    </row>
    <row r="350" spans="1:51" x14ac:dyDescent="0.3">
      <c r="A350" t="s">
        <v>27</v>
      </c>
    </row>
    <row r="351" spans="1:51" x14ac:dyDescent="0.3">
      <c r="A351" t="s">
        <v>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23</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c r="AR351" s="1"/>
      <c r="AS351" s="1"/>
      <c r="AT351" s="1"/>
      <c r="AU351" s="1"/>
      <c r="AV351" s="1"/>
      <c r="AW351" s="1"/>
      <c r="AX351" s="1"/>
      <c r="AY351" s="1"/>
    </row>
    <row r="352" spans="1:51" x14ac:dyDescent="0.3">
      <c r="A352" t="s">
        <v>31</v>
      </c>
    </row>
    <row r="353" spans="1:42" x14ac:dyDescent="0.3">
      <c r="A353" t="s">
        <v>32</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row>
    <row r="354" spans="1:42" x14ac:dyDescent="0.3">
      <c r="A354" t="s">
        <v>33</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c r="AK354">
        <v>54.92</v>
      </c>
      <c r="AL354">
        <v>53.39</v>
      </c>
      <c r="AM354">
        <v>46.85</v>
      </c>
      <c r="AN354">
        <v>57.78</v>
      </c>
      <c r="AO354">
        <v>53.1</v>
      </c>
      <c r="AP354">
        <v>53.24</v>
      </c>
    </row>
    <row r="355" spans="1:42" x14ac:dyDescent="0.3">
      <c r="A355" t="s">
        <v>34</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c r="AK355">
        <v>16.190000000000001</v>
      </c>
      <c r="AL355">
        <v>12.97</v>
      </c>
      <c r="AM355">
        <v>15.39</v>
      </c>
      <c r="AN355">
        <v>14.23</v>
      </c>
      <c r="AO355">
        <v>14.52</v>
      </c>
      <c r="AP355">
        <v>14.93</v>
      </c>
    </row>
    <row r="356" spans="1:42" x14ac:dyDescent="0.3">
      <c r="A356" t="s">
        <v>35</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c r="AK356">
        <v>28.9</v>
      </c>
      <c r="AL356">
        <v>33.630000000000003</v>
      </c>
      <c r="AM356">
        <v>37.76</v>
      </c>
      <c r="AN356">
        <v>27.99</v>
      </c>
      <c r="AO356">
        <v>32.380000000000003</v>
      </c>
      <c r="AP356">
        <v>31.84</v>
      </c>
    </row>
    <row r="358" spans="1:42" x14ac:dyDescent="0.3">
      <c r="A358" t="s">
        <v>36</v>
      </c>
    </row>
    <row r="359" spans="1:42" x14ac:dyDescent="0.3">
      <c r="A359" t="s">
        <v>37</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row>
    <row r="360" spans="1:42" x14ac:dyDescent="0.3">
      <c r="A360" t="s">
        <v>38</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c r="AK360">
        <v>65.75</v>
      </c>
      <c r="AL360">
        <v>66.53</v>
      </c>
      <c r="AM360">
        <v>62.56</v>
      </c>
      <c r="AN360">
        <v>65.069999999999993</v>
      </c>
      <c r="AO360">
        <v>68.819999999999993</v>
      </c>
      <c r="AP360">
        <v>69</v>
      </c>
    </row>
    <row r="361" spans="1:42" x14ac:dyDescent="0.3">
      <c r="A361" t="s">
        <v>39</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row>
    <row r="362" spans="1:42" x14ac:dyDescent="0.3">
      <c r="A362" t="s">
        <v>40</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c r="AK362">
        <v>29.2</v>
      </c>
      <c r="AL362">
        <v>27.79</v>
      </c>
      <c r="AM362">
        <v>30.65</v>
      </c>
      <c r="AN362">
        <v>27.02</v>
      </c>
      <c r="AO362">
        <v>25.56</v>
      </c>
      <c r="AP362">
        <v>23.54</v>
      </c>
    </row>
    <row r="364" spans="1:42" x14ac:dyDescent="0.3">
      <c r="A364" t="s">
        <v>41</v>
      </c>
    </row>
    <row r="365" spans="1:42" x14ac:dyDescent="0.3">
      <c r="A365" t="s">
        <v>37</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row>
    <row r="366" spans="1:42" x14ac:dyDescent="0.3">
      <c r="A366" t="s">
        <v>38</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row>
    <row r="367" spans="1:42" x14ac:dyDescent="0.3">
      <c r="A367" t="s">
        <v>39</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row>
    <row r="368" spans="1:42" x14ac:dyDescent="0.3">
      <c r="A368" t="s">
        <v>40</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row>
    <row r="371" spans="1:51" x14ac:dyDescent="0.3">
      <c r="A371" t="s">
        <v>6</v>
      </c>
    </row>
    <row r="372" spans="1:51" x14ac:dyDescent="0.3">
      <c r="A372" t="s">
        <v>30</v>
      </c>
    </row>
    <row r="373" spans="1:51" x14ac:dyDescent="0.3">
      <c r="A373" t="s">
        <v>28</v>
      </c>
    </row>
    <row r="374" spans="1:51" x14ac:dyDescent="0.3">
      <c r="A374" t="s">
        <v>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23</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c r="AR374" s="1"/>
      <c r="AS374" s="1"/>
      <c r="AT374" s="1"/>
      <c r="AU374" s="1"/>
      <c r="AV374" s="1"/>
      <c r="AW374" s="1"/>
      <c r="AX374" s="1"/>
      <c r="AY374" s="1"/>
    </row>
    <row r="375" spans="1:51" x14ac:dyDescent="0.3">
      <c r="A375" t="s">
        <v>31</v>
      </c>
    </row>
    <row r="376" spans="1:51" x14ac:dyDescent="0.3">
      <c r="A376" t="s">
        <v>32</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row>
    <row r="377" spans="1:51" x14ac:dyDescent="0.3">
      <c r="A377" t="s">
        <v>33</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c r="AK377">
        <v>56.63</v>
      </c>
      <c r="AL377">
        <v>64.239999999999995</v>
      </c>
      <c r="AM377">
        <v>57.87</v>
      </c>
      <c r="AN377">
        <v>66.150000000000006</v>
      </c>
      <c r="AO377">
        <v>65.540000000000006</v>
      </c>
      <c r="AP377">
        <v>59.93</v>
      </c>
    </row>
    <row r="378" spans="1:51" x14ac:dyDescent="0.3">
      <c r="A378" t="s">
        <v>34</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c r="AK378">
        <v>9.19</v>
      </c>
      <c r="AL378">
        <v>7.17</v>
      </c>
      <c r="AM378">
        <v>8.9499999999999993</v>
      </c>
      <c r="AN378">
        <v>5.95</v>
      </c>
      <c r="AO378">
        <v>4.3</v>
      </c>
      <c r="AP378">
        <v>10.44</v>
      </c>
    </row>
    <row r="379" spans="1:51" x14ac:dyDescent="0.3">
      <c r="A379" t="s">
        <v>35</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c r="AK379">
        <v>34.18</v>
      </c>
      <c r="AL379">
        <v>28.59</v>
      </c>
      <c r="AM379">
        <v>33.18</v>
      </c>
      <c r="AN379">
        <v>27.9</v>
      </c>
      <c r="AO379">
        <v>30.16</v>
      </c>
      <c r="AP379">
        <v>29.63</v>
      </c>
    </row>
    <row r="381" spans="1:51" x14ac:dyDescent="0.3">
      <c r="A381" t="s">
        <v>36</v>
      </c>
    </row>
    <row r="382" spans="1:51" x14ac:dyDescent="0.3">
      <c r="A382" t="s">
        <v>37</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row>
    <row r="383" spans="1:51" x14ac:dyDescent="0.3">
      <c r="A383" t="s">
        <v>38</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c r="AK383">
        <v>73.64</v>
      </c>
      <c r="AL383">
        <v>69.319999999999993</v>
      </c>
      <c r="AM383">
        <v>68.33</v>
      </c>
      <c r="AN383">
        <v>71.37</v>
      </c>
      <c r="AO383">
        <v>74.28</v>
      </c>
      <c r="AP383">
        <v>75.37</v>
      </c>
    </row>
    <row r="384" spans="1:51" x14ac:dyDescent="0.3">
      <c r="A384" t="s">
        <v>39</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row>
    <row r="385" spans="1:51" x14ac:dyDescent="0.3">
      <c r="A385" t="s">
        <v>40</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c r="AK385">
        <v>24.07</v>
      </c>
      <c r="AL385">
        <v>25.39</v>
      </c>
      <c r="AM385">
        <v>26.82</v>
      </c>
      <c r="AN385">
        <v>24.35</v>
      </c>
      <c r="AO385">
        <v>23.93</v>
      </c>
      <c r="AP385">
        <v>20.28</v>
      </c>
    </row>
    <row r="387" spans="1:51" x14ac:dyDescent="0.3">
      <c r="A387" t="s">
        <v>41</v>
      </c>
    </row>
    <row r="388" spans="1:51" x14ac:dyDescent="0.3">
      <c r="A388" t="s">
        <v>37</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row>
    <row r="389" spans="1:51" x14ac:dyDescent="0.3">
      <c r="A389" t="s">
        <v>38</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c r="AK389">
        <v>73.58</v>
      </c>
      <c r="AL389">
        <v>67.52</v>
      </c>
      <c r="AM389">
        <v>69.36</v>
      </c>
      <c r="AN389">
        <v>63.33</v>
      </c>
      <c r="AO389">
        <v>69.67</v>
      </c>
      <c r="AP389">
        <v>67.81</v>
      </c>
    </row>
    <row r="390" spans="1:51" x14ac:dyDescent="0.3">
      <c r="A390" t="s">
        <v>39</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c r="AK390">
        <v>1.1100000000000001</v>
      </c>
      <c r="AL390">
        <v>2.71</v>
      </c>
      <c r="AM390">
        <v>7.74</v>
      </c>
      <c r="AN390">
        <v>6.66</v>
      </c>
      <c r="AO390">
        <v>0.39</v>
      </c>
      <c r="AP390">
        <v>6.77</v>
      </c>
    </row>
    <row r="391" spans="1:51" x14ac:dyDescent="0.3">
      <c r="A391" t="s">
        <v>40</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c r="AK391">
        <v>25.31</v>
      </c>
      <c r="AL391">
        <v>29.78</v>
      </c>
      <c r="AM391">
        <v>22.89</v>
      </c>
      <c r="AN391">
        <v>30</v>
      </c>
      <c r="AO391">
        <v>29.94</v>
      </c>
      <c r="AP391">
        <v>25.41</v>
      </c>
    </row>
    <row r="394" spans="1:51" x14ac:dyDescent="0.3">
      <c r="A394" t="s">
        <v>6</v>
      </c>
    </row>
    <row r="395" spans="1:51" x14ac:dyDescent="0.3">
      <c r="A395" t="s">
        <v>30</v>
      </c>
    </row>
    <row r="396" spans="1:51" x14ac:dyDescent="0.3">
      <c r="A396" t="s">
        <v>29</v>
      </c>
    </row>
    <row r="397" spans="1:51" x14ac:dyDescent="0.3">
      <c r="A397" t="s">
        <v>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23</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c r="AR397" s="1"/>
      <c r="AS397" s="1"/>
      <c r="AT397" s="1"/>
      <c r="AU397" s="1"/>
      <c r="AV397" s="1"/>
      <c r="AW397" s="1"/>
      <c r="AX397" s="1"/>
      <c r="AY397" s="1"/>
    </row>
    <row r="398" spans="1:51" x14ac:dyDescent="0.3">
      <c r="A398" t="s">
        <v>31</v>
      </c>
    </row>
    <row r="399" spans="1:51" x14ac:dyDescent="0.3">
      <c r="A399" t="s">
        <v>32</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row>
    <row r="400" spans="1:51" x14ac:dyDescent="0.3">
      <c r="A400" t="s">
        <v>33</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row>
    <row r="401" spans="1:42" x14ac:dyDescent="0.3">
      <c r="A401" t="s">
        <v>34</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c r="AK401">
        <v>2.46</v>
      </c>
      <c r="AL401">
        <v>2.0299999999999998</v>
      </c>
      <c r="AM401">
        <v>3.92</v>
      </c>
      <c r="AN401">
        <v>2.5</v>
      </c>
      <c r="AO401">
        <v>1.17</v>
      </c>
      <c r="AP401">
        <v>1.28</v>
      </c>
    </row>
    <row r="402" spans="1:42" x14ac:dyDescent="0.3">
      <c r="A402" t="s">
        <v>35</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c r="AK402">
        <v>25.74</v>
      </c>
      <c r="AL402">
        <v>32.049999999999997</v>
      </c>
      <c r="AM402">
        <v>31.48</v>
      </c>
      <c r="AN402">
        <v>23.46</v>
      </c>
      <c r="AO402">
        <v>29.85</v>
      </c>
      <c r="AP402">
        <v>26.65</v>
      </c>
    </row>
    <row r="404" spans="1:42" x14ac:dyDescent="0.3">
      <c r="A404" t="s">
        <v>36</v>
      </c>
    </row>
    <row r="405" spans="1:42" x14ac:dyDescent="0.3">
      <c r="A405" t="s">
        <v>37</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row>
    <row r="406" spans="1:42" x14ac:dyDescent="0.3">
      <c r="A406" t="s">
        <v>38</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c r="AK406">
        <v>73.040000000000006</v>
      </c>
      <c r="AL406">
        <v>69.400000000000006</v>
      </c>
      <c r="AM406">
        <v>71.27</v>
      </c>
      <c r="AN406">
        <v>72.989999999999995</v>
      </c>
      <c r="AO406">
        <v>73.02</v>
      </c>
      <c r="AP406">
        <v>78.19</v>
      </c>
    </row>
    <row r="407" spans="1:42" x14ac:dyDescent="0.3">
      <c r="A407" t="s">
        <v>39</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row>
    <row r="408" spans="1:42" x14ac:dyDescent="0.3">
      <c r="A408" t="s">
        <v>40</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c r="AK408">
        <v>25.69</v>
      </c>
      <c r="AL408">
        <v>29.94</v>
      </c>
      <c r="AM408">
        <v>27.55</v>
      </c>
      <c r="AN408">
        <v>26.66</v>
      </c>
      <c r="AO408">
        <v>26.67</v>
      </c>
      <c r="AP408">
        <v>21.28</v>
      </c>
    </row>
    <row r="410" spans="1:42" x14ac:dyDescent="0.3">
      <c r="A410" t="s">
        <v>41</v>
      </c>
    </row>
    <row r="411" spans="1:42" x14ac:dyDescent="0.3">
      <c r="A411" t="s">
        <v>37</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row>
    <row r="412" spans="1:42" x14ac:dyDescent="0.3">
      <c r="A412" t="s">
        <v>38</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row>
    <row r="413" spans="1:42" x14ac:dyDescent="0.3">
      <c r="A413" t="s">
        <v>39</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row>
    <row r="414" spans="1:42" x14ac:dyDescent="0.3">
      <c r="A414" t="s">
        <v>40</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c r="AK414">
        <v>26.46</v>
      </c>
      <c r="AL414">
        <v>33.68</v>
      </c>
      <c r="AM414">
        <v>29.54</v>
      </c>
      <c r="AN414">
        <v>29.99</v>
      </c>
      <c r="AO414">
        <v>28.92</v>
      </c>
      <c r="AP414">
        <v>26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2.xml><?xml version="1.0" encoding="utf-8"?>
<ds:datastoreItem xmlns:ds="http://schemas.openxmlformats.org/officeDocument/2006/customXml" ds:itemID="{E3BAE0EE-F8C3-4549-89A6-B7E84F13180B}">
  <ds:schemaRefs>
    <ds:schemaRef ds:uri="724c4985-e433-4d2c-9697-e180992b402a"/>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8be3414b-2ef9-485f-84d6-269f1d6f703b"/>
    <ds:schemaRef ds:uri="http://www.w3.org/XML/1998/namespace"/>
  </ds:schemaRefs>
</ds:datastoreItem>
</file>

<file path=customXml/itemProps3.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2022-07-26T14:20:09Z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ies>
</file>