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0i0mrl5fYgSozy+VGx/ziKiLIKOxmOnEG3NAln/aHvScRkids8sF27UpNiHKcEEJy/U/CaDkyI8/7wNS1cdeCw==" workbookSaltValue="E4LvbX8f0yp78BpvvGwVCg==" workbookSpinCount="100000" lockStructure="1"/>
  <bookViews>
    <workbookView showSheetTabs="0" xWindow="-108" yWindow="-108" windowWidth="19416" windowHeight="10416"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Conclusiones!$A$1:$N$37</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<sst xmlns="http://schemas.openxmlformats.org/spreadsheetml/2006/main" count="697" uniqueCount="88">
  <si>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</si>
  <si>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</si>
  <si>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</si>
  <si>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</si>
  <si>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</si>
  <si>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</si>
  <si>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</si>
  <si>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</si>
  <si>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</si>
  <si>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</si>
  <si>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</si>
  <si>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</si>
  <si>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</si>
  <si>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</si>
  <si>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</si>
  <si>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</si>
  <si>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</si>
  <si>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</si>
  <si>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</si>
  <si>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</si>
  <si>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</si>
  <si>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</si>
  <si>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</si>
  <si>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</si>
  <si>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</si>
  <si>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</si>
  <si>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</si>
  <si>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</si>
  <si>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</si>
  <si>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</si>
  <si>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</si>
  <si>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</si>
  <si>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</si>
  <si>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</si>
  <si>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</si>
  <si>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</si>
  <si>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</si>
  <si>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</si>
  <si>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</si>
  <si>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</si>
  <si>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</si>
  <si>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</si>
  <si>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</si>
  <si>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</si>
  <si>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</si>
  <si>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</si>
  <si>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</si>
  <si>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</si>
  <si>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</si>
  <si>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</si>
  <si>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</si>
  <si>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</si>
  <si>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</si>
  <si>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</si>
  <si>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</si>
  <si>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</si>
  <si>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</si>
  <si>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</si>
  <si>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</si>
  <si>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</si>
  <si>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</si>
  <si>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</si>
  <si>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</si>
  <si>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</si>
  <si>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</si>
  <si>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</si>
  <si>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</si>
  <si>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</si>
  <si>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</si>
  <si>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</si>
  <si>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</si>
  <si>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</si>
  <si>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</si>
  <si>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</si>
  <si>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</si>
  <si>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</si>
  <si>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</si>
  <si>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</si>
  <si>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</si>
  <si>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</si>
  <si>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</si>
  <si>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</si>
  <si>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</si>
  <si>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</si>
  <si>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</si>
  <si>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</si>
  <si>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</si>
  <si>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Se reduce la promoción para el aceite; pasa de representar el 7,8 % en marzo de 2021 al actual 5,8 % en marzo de 2022.
Solo el aceite de oliva a través del discount aumenta su actividad promocional, pasando de un 8,0 % al 9,5 % de sus litros adquiridos a través de promoción. Sin embargo, no compensa a la caída de la actividad promocional del sector oleícola, propulsado por el resto de tipos de aceites.
• Tanto las marcas de fabricante como las de distribuidor reducen su actividad promocional. Los litros de aceite vendidos con promoción pasan de ser un 19,5 % a un 16,8 % en las marcas de fabricante, y de un 3,1 % a un 0,9 % en las marcas de distribuidor. Todas las plataformas mantienen la tendencia del mercado, reduciendo la proporción de litros a través de promoción. El hipermercado reduce esta proporción en mayor medida y pasa del 14,6 % al 10,4 %, pese a esta variación, sigue siendo el canal con mayor porcentaje de litros en promoción, independientemente del tipo de aceite. El supermercado y autoservicio lo reducen y pasan del 6,0 % al 4,7 %, por su parte el discount pasa de mantener el 6,3 % de sus litros en promoción a un 4,4 %.
• El aceite de oliva también reduce su actividad promocional, 2,1 puntos porcentuales, pasando de distribuir el 8,9 % al 6,8 % de los litros con promoción. La reducción es extensible tanto a marcas de fabricante (de 16,8 % a 16,5 %) como a marcas de distribuidor (de 4,3 % a 1,1 %). En cuanto a los canales, cabe destacar que este tipo de aceite es el único que evoluciona de forma favorable en uno de ellos, en el discount, pues aumenta la proporción de litros adquiridos con promoción, de un 8,0 % a un 9,5 %. Sin embargo, tanto en el hipermercado como en el supermercado y autoservicio, la actividad promocional se reduce 5,2 y 2,2 puntos porcentuales respectivamente, hecho que arrastra a la categoría. 
• La actividad promocional del aceite de oliva virgen, también se reduce (11,1 % a 8,8 %) efecto provocado por la disminución en las marcas de la distribución dado que las marcas de fabricante, quedan estables con un 30,4 % de sus litros en promoción.  En cuanto a canales, la reducción sí que es transversal a todos ellos, el hipermercado es quien mayor espacio cede a la promoción, pese a reducir su espacio en 6,8 puntos porcentuales, actualmente destina el 19,8 % de sus litros a promoción. El supermercado y autoservicio así como el discount destinan menos peso a la promoción siendo su proporción actual del 8,8 % y 1,2 % respectivamente.
• El aceite de oliva virgen extra, tambien reduce su actividad promocional (15,3 % a 12,6 %) a cierre de marzo de 2022. La reducción es evidente tanto en las marcas de fabricante (28,7 % vs 26,4 %), como a las de distribuidor (5,4 % vs 1,7 %). También es transversal a cualquiera de los tres canales. El hipermercado reduce los litros adquiridos con promoción de 22,4 % a 19,8 %. El supermercado y autoservicio lo reduce de 11,4 % 10,8 % y el discount de 15,4 % a 5,0 %, la mayor caída para este tipo de aceite.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</si>
</sst>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1">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0" fillId="0" borderId="0" xfId="0" applyAlignment="1">
      <alignment horizontal="left" vertical="center"/>
    </xf>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graficos'!$D$11:$P$11</c:f>
              <c:numCache>
                <c:formatCode>0.0%</c:formatCode>
                <c:ptCount val="13"/>
                <c:pt idx="0">
                  <c:v>0.96926105390672324</c:v>
                </c:pt>
                <c:pt idx="1">
                  <c:v>0.98566573075217967</c:v>
                </c:pt>
                <c:pt idx="2">
                  <c:v>0.98778929433480056</c:v>
                </c:pt>
                <c:pt idx="3">
                  <c:v>0.9868515077890524</c:v>
                </c:pt>
                <c:pt idx="4">
                  <c:v>0.99002908184461991</c:v>
                </c:pt>
                <c:pt idx="5">
                  <c:v>0.99165133720107534</c:v>
                </c:pt>
                <c:pt idx="6">
                  <c:v>0.98513115443961286</c:v>
                </c:pt>
                <c:pt idx="7">
                  <c:v>0.9851902173913043</c:v>
                </c:pt>
                <c:pt idx="8">
                  <c:v>0.98856119073869908</c:v>
                </c:pt>
                <c:pt idx="9">
                  <c:v>0.98824017708909806</c:v>
                </c:pt>
                <c:pt idx="10">
                  <c:v>0.9935681917848268</c:v>
                </c:pt>
                <c:pt idx="11">
                  <c:v>0.99136193492657654</c:v>
                </c:pt>
                <c:pt idx="12">
                  <c:v>0.99103819109334057</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graficos'!$D$12:$P$12</c:f>
              <c:numCache>
                <c:formatCode>0.0%</c:formatCode>
                <c:ptCount val="13"/>
                <c:pt idx="0">
                  <c:v>3.0738946093276796E-2</c:v>
                </c:pt>
                <c:pt idx="1">
                  <c:v>1.4334269247820304E-2</c:v>
                </c:pt>
                <c:pt idx="2">
                  <c:v>1.221070566519949E-2</c:v>
                </c:pt>
                <c:pt idx="3">
                  <c:v>1.3148492210947551E-2</c:v>
                </c:pt>
                <c:pt idx="4">
                  <c:v>9.9709181553801415E-3</c:v>
                </c:pt>
                <c:pt idx="5">
                  <c:v>8.348662798924579E-3</c:v>
                </c:pt>
                <c:pt idx="6">
                  <c:v>1.486884556038715E-2</c:v>
                </c:pt>
                <c:pt idx="7">
                  <c:v>1.4809782608695652E-2</c:v>
                </c:pt>
                <c:pt idx="8">
                  <c:v>1.1438809261300991E-2</c:v>
                </c:pt>
                <c:pt idx="9">
                  <c:v>1.1759822910902048E-2</c:v>
                </c:pt>
                <c:pt idx="10">
                  <c:v>6.4318082151732211E-3</c:v>
                </c:pt>
                <c:pt idx="11">
                  <c:v>8.638065073423554E-3</c:v>
                </c:pt>
                <c:pt idx="12">
                  <c:v>8.9618089066593135E-3</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734703256"/>
        <c:axId val="734700120"/>
      </c:barChart>
      <c:dateAx>
        <c:axId val="734703256"/>
        <c:scaling>
          <c:orientation val="minMax"/>
        </c:scaling>
        <c:delete val="0"/>
        <c:axPos val="b"/>
        <c:numFmt formatCode="[$-C0A]mmmm\-yy;@" sourceLinked="1"/>
        <c:majorTickMark val="out"/>
        <c:minorTickMark val="none"/>
        <c:tickLblPos val="nextTo"/>
        <c:txPr>
          <a:bodyPr/>
          <a:lstStyle/>
          <a:p>
            <a:pPr>
              <a:defRPr sz="750"/>
            </a:pPr>
            <a:endParaRPr lang="es-ES"/>
          </a:p>
        </c:txPr>
        <c:crossAx val="734700120"/>
        <c:crosses val="autoZero"/>
        <c:auto val="1"/>
        <c:lblOffset val="100"/>
        <c:baseTimeUnit val="months"/>
      </c:dateAx>
      <c:valAx>
        <c:axId val="734700120"/>
        <c:scaling>
          <c:orientation val="minMax"/>
          <c:max val="1"/>
          <c:min val="0"/>
        </c:scaling>
        <c:delete val="1"/>
        <c:axPos val="l"/>
        <c:numFmt formatCode="0.0%" sourceLinked="1"/>
        <c:majorTickMark val="out"/>
        <c:minorTickMark val="none"/>
        <c:tickLblPos val="nextTo"/>
        <c:crossAx val="7347032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graficos'!$D$78:$P$78</c:f>
              <c:numCache>
                <c:formatCode>0.0%</c:formatCode>
                <c:ptCount val="13"/>
                <c:pt idx="0">
                  <c:v>0.9460431654676259</c:v>
                </c:pt>
                <c:pt idx="1">
                  <c:v>0.98918664786083688</c:v>
                </c:pt>
                <c:pt idx="2">
                  <c:v>0.99103674932775632</c:v>
                </c:pt>
                <c:pt idx="3">
                  <c:v>0.99645127901818731</c:v>
                </c:pt>
                <c:pt idx="4">
                  <c:v>0.99391968325791846</c:v>
                </c:pt>
                <c:pt idx="5">
                  <c:v>0.98592964824120599</c:v>
                </c:pt>
                <c:pt idx="6">
                  <c:v>0.98896614268440142</c:v>
                </c:pt>
                <c:pt idx="7">
                  <c:v>0.98709500274574413</c:v>
                </c:pt>
                <c:pt idx="8">
                  <c:v>0.98412698412698418</c:v>
                </c:pt>
                <c:pt idx="9">
                  <c:v>0.97275775356244754</c:v>
                </c:pt>
                <c:pt idx="10">
                  <c:v>0.98029842097638709</c:v>
                </c:pt>
                <c:pt idx="11">
                  <c:v>0.98616957306073361</c:v>
                </c:pt>
                <c:pt idx="12">
                  <c:v>0.98342230963753852</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graficos'!$D$79:$P$79</c:f>
              <c:numCache>
                <c:formatCode>0.0%</c:formatCode>
                <c:ptCount val="13"/>
                <c:pt idx="0">
                  <c:v>5.3956834532374098E-2</c:v>
                </c:pt>
                <c:pt idx="1">
                  <c:v>1.0813352139163141E-2</c:v>
                </c:pt>
                <c:pt idx="2">
                  <c:v>8.9632506722437996E-3</c:v>
                </c:pt>
                <c:pt idx="3">
                  <c:v>3.5487209818128051E-3</c:v>
                </c:pt>
                <c:pt idx="4">
                  <c:v>6.0803167420814472E-3</c:v>
                </c:pt>
                <c:pt idx="5">
                  <c:v>1.4070351758793969E-2</c:v>
                </c:pt>
                <c:pt idx="6">
                  <c:v>1.1033857315598547E-2</c:v>
                </c:pt>
                <c:pt idx="7">
                  <c:v>1.2904997254255902E-2</c:v>
                </c:pt>
                <c:pt idx="8">
                  <c:v>1.5873015873015872E-2</c:v>
                </c:pt>
                <c:pt idx="9">
                  <c:v>2.7242246437552388E-2</c:v>
                </c:pt>
                <c:pt idx="10">
                  <c:v>1.9701579023612924E-2</c:v>
                </c:pt>
                <c:pt idx="11">
                  <c:v>1.3830426939266387E-2</c:v>
                </c:pt>
                <c:pt idx="12">
                  <c:v>1.6577690362461362E-2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734689144"/>
        <c:axId val="734689536"/>
      </c:barChart>
      <c:dateAx>
        <c:axId val="734689144"/>
        <c:scaling>
          <c:orientation val="minMax"/>
        </c:scaling>
        <c:delete val="0"/>
        <c:axPos val="b"/>
        <c:numFmt formatCode="[$-C0A]mmmm\-yy;@" sourceLinked="1"/>
        <c:majorTickMark val="out"/>
        <c:minorTickMark val="none"/>
        <c:tickLblPos val="nextTo"/>
        <c:txPr>
          <a:bodyPr/>
          <a:lstStyle/>
          <a:p>
            <a:pPr>
              <a:defRPr sz="750"/>
            </a:pPr>
            <a:endParaRPr lang="es-ES"/>
          </a:p>
        </c:txPr>
        <c:crossAx val="734689536"/>
        <c:crosses val="autoZero"/>
        <c:auto val="1"/>
        <c:lblOffset val="100"/>
        <c:baseTimeUnit val="months"/>
      </c:dateAx>
      <c:valAx>
        <c:axId val="734689536"/>
        <c:scaling>
          <c:orientation val="minMax"/>
          <c:max val="1"/>
          <c:min val="0"/>
        </c:scaling>
        <c:delete val="1"/>
        <c:axPos val="l"/>
        <c:numFmt formatCode="0.0%" sourceLinked="1"/>
        <c:majorTickMark val="out"/>
        <c:minorTickMark val="none"/>
        <c:tickLblPos val="nextTo"/>
        <c:crossAx val="7346891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graficos'!$D$73:$P$73</c:f>
              <c:numCache>
                <c:formatCode>0.0%</c:formatCode>
                <c:ptCount val="13"/>
                <c:pt idx="0">
                  <c:v>0.84747363450338431</c:v>
                </c:pt>
                <c:pt idx="1">
                  <c:v>0.87675458892488056</c:v>
                </c:pt>
                <c:pt idx="2">
                  <c:v>0.87790185130766962</c:v>
                </c:pt>
                <c:pt idx="3">
                  <c:v>0.89365012020930568</c:v>
                </c:pt>
                <c:pt idx="4">
                  <c:v>0.89398938459331523</c:v>
                </c:pt>
                <c:pt idx="5">
                  <c:v>0.88697508896797161</c:v>
                </c:pt>
                <c:pt idx="6">
                  <c:v>0.87534747622531095</c:v>
                </c:pt>
                <c:pt idx="7">
                  <c:v>0.87929600886917969</c:v>
                </c:pt>
                <c:pt idx="8">
                  <c:v>0.87449173217674159</c:v>
                </c:pt>
                <c:pt idx="9">
                  <c:v>0.88569424964936883</c:v>
                </c:pt>
                <c:pt idx="10">
                  <c:v>0.88482346241457865</c:v>
                </c:pt>
                <c:pt idx="11">
                  <c:v>0.85506601394451864</c:v>
                </c:pt>
                <c:pt idx="12">
                  <c:v>0.87420951333516628</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graficos'!$D$74:$P$74</c:f>
              <c:numCache>
                <c:formatCode>0.0%</c:formatCode>
                <c:ptCount val="13"/>
                <c:pt idx="0">
                  <c:v>0.15252636549661577</c:v>
                </c:pt>
                <c:pt idx="1">
                  <c:v>0.12324541107511955</c:v>
                </c:pt>
                <c:pt idx="2">
                  <c:v>0.12209814869233029</c:v>
                </c:pt>
                <c:pt idx="3">
                  <c:v>0.10634987979069439</c:v>
                </c:pt>
                <c:pt idx="4">
                  <c:v>0.10601061540668484</c:v>
                </c:pt>
                <c:pt idx="5">
                  <c:v>0.11302491103202847</c:v>
                </c:pt>
                <c:pt idx="6">
                  <c:v>0.12465252377468911</c:v>
                </c:pt>
                <c:pt idx="7">
                  <c:v>0.12070399113082042</c:v>
                </c:pt>
                <c:pt idx="8">
                  <c:v>0.12550826782325833</c:v>
                </c:pt>
                <c:pt idx="9">
                  <c:v>0.11430575035063115</c:v>
                </c:pt>
                <c:pt idx="10">
                  <c:v>0.11517653758542142</c:v>
                </c:pt>
                <c:pt idx="11">
                  <c:v>0.14493398605548138</c:v>
                </c:pt>
                <c:pt idx="12">
                  <c:v>0.12579048666483364</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923313440"/>
        <c:axId val="923315400"/>
      </c:barChart>
      <c:dateAx>
        <c:axId val="923313440"/>
        <c:scaling>
          <c:orientation val="minMax"/>
        </c:scaling>
        <c:delete val="0"/>
        <c:axPos val="b"/>
        <c:numFmt formatCode="[$-C0A]mmmm\-yy;@" sourceLinked="1"/>
        <c:majorTickMark val="out"/>
        <c:minorTickMark val="none"/>
        <c:tickLblPos val="nextTo"/>
        <c:txPr>
          <a:bodyPr/>
          <a:lstStyle/>
          <a:p>
            <a:pPr>
              <a:defRPr sz="900"/>
            </a:pPr>
            <a:endParaRPr lang="es-ES"/>
          </a:p>
        </c:txPr>
        <c:crossAx val="923315400"/>
        <c:crosses val="autoZero"/>
        <c:auto val="1"/>
        <c:lblOffset val="100"/>
        <c:baseTimeUnit val="months"/>
      </c:dateAx>
      <c:valAx>
        <c:axId val="923315400"/>
        <c:scaling>
          <c:orientation val="minMax"/>
          <c:max val="1"/>
          <c:min val="0"/>
        </c:scaling>
        <c:delete val="1"/>
        <c:axPos val="l"/>
        <c:numFmt formatCode="0.0%" sourceLinked="1"/>
        <c:majorTickMark val="out"/>
        <c:minorTickMark val="none"/>
        <c:tickLblPos val="nextTo"/>
        <c:crossAx val="9233134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graficos'!$D$83:$P$83</c:f>
              <c:numCache>
                <c:formatCode>0.0%</c:formatCode>
                <c:ptCount val="13"/>
                <c:pt idx="0">
                  <c:v>0.84556159420289856</c:v>
                </c:pt>
                <c:pt idx="1">
                  <c:v>0.95982353867969128</c:v>
                </c:pt>
                <c:pt idx="2">
                  <c:v>0.93605040890199764</c:v>
                </c:pt>
                <c:pt idx="3">
                  <c:v>0.91690022421524653</c:v>
                </c:pt>
                <c:pt idx="4">
                  <c:v>0.94525862068965516</c:v>
                </c:pt>
                <c:pt idx="5">
                  <c:v>0.95956134338588073</c:v>
                </c:pt>
                <c:pt idx="6">
                  <c:v>0.9226336262786341</c:v>
                </c:pt>
                <c:pt idx="7">
                  <c:v>0.96178147634458311</c:v>
                </c:pt>
                <c:pt idx="8">
                  <c:v>0.93217243058938126</c:v>
                </c:pt>
                <c:pt idx="9">
                  <c:v>0.94740355092778006</c:v>
                </c:pt>
                <c:pt idx="10">
                  <c:v>0.92034040178571441</c:v>
                </c:pt>
                <c:pt idx="11">
                  <c:v>0.89149519890260631</c:v>
                </c:pt>
                <c:pt idx="12">
                  <c:v>0.94964519650655022</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graficos'!$D$84:$P$84</c:f>
              <c:numCache>
                <c:formatCode>0.0%</c:formatCode>
                <c:ptCount val="13"/>
                <c:pt idx="0">
                  <c:v>0.15443840579710147</c:v>
                </c:pt>
                <c:pt idx="1">
                  <c:v>4.0176461320308804E-2</c:v>
                </c:pt>
                <c:pt idx="2">
                  <c:v>6.3949591098002412E-2</c:v>
                </c:pt>
                <c:pt idx="3">
                  <c:v>8.3099775784753346E-2</c:v>
                </c:pt>
                <c:pt idx="4">
                  <c:v>5.4741379310344819E-2</c:v>
                </c:pt>
                <c:pt idx="5">
                  <c:v>4.0438656614119259E-2</c:v>
                </c:pt>
                <c:pt idx="6">
                  <c:v>7.7366373721365789E-2</c:v>
                </c:pt>
                <c:pt idx="7">
                  <c:v>3.8218523655416857E-2</c:v>
                </c:pt>
                <c:pt idx="8">
                  <c:v>6.7827569410618613E-2</c:v>
                </c:pt>
                <c:pt idx="9">
                  <c:v>5.2596449072219997E-2</c:v>
                </c:pt>
                <c:pt idx="10">
                  <c:v>7.9659598214285726E-2</c:v>
                </c:pt>
                <c:pt idx="11">
                  <c:v>0.1085048010973937</c:v>
                </c:pt>
                <c:pt idx="12">
                  <c:v>5.0354803493449778E-2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923314616"/>
        <c:axId val="923315008"/>
      </c:barChart>
      <c:dateAx>
        <c:axId val="923314616"/>
        <c:scaling>
          <c:orientation val="minMax"/>
        </c:scaling>
        <c:delete val="0"/>
        <c:axPos val="b"/>
        <c:numFmt formatCode="[$-C0A]mmmm\-yy;@" sourceLinked="1"/>
        <c:majorTickMark val="out"/>
        <c:minorTickMark val="none"/>
        <c:tickLblPos val="nextTo"/>
        <c:txPr>
          <a:bodyPr/>
          <a:lstStyle/>
          <a:p>
            <a:pPr>
              <a:defRPr sz="750"/>
            </a:pPr>
            <a:endParaRPr lang="es-ES"/>
          </a:p>
        </c:txPr>
        <c:crossAx val="923315008"/>
        <c:crosses val="autoZero"/>
        <c:auto val="1"/>
        <c:lblOffset val="100"/>
        <c:baseTimeUnit val="months"/>
      </c:dateAx>
      <c:valAx>
        <c:axId val="923315008"/>
        <c:scaling>
          <c:orientation val="minMax"/>
          <c:max val="1"/>
          <c:min val="0"/>
        </c:scaling>
        <c:delete val="1"/>
        <c:axPos val="l"/>
        <c:numFmt formatCode="0.0%" sourceLinked="1"/>
        <c:majorTickMark val="out"/>
        <c:minorTickMark val="none"/>
        <c:tickLblPos val="nextTo"/>
        <c:crossAx val="9233146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graficos'!$D$34:$P$34</c:f>
              <c:numCache>
                <c:formatCode>0.0%</c:formatCode>
                <c:ptCount val="13"/>
                <c:pt idx="0">
                  <c:v>0.71068690345798791</c:v>
                </c:pt>
                <c:pt idx="1">
                  <c:v>0.72485709871775061</c:v>
                </c:pt>
                <c:pt idx="2">
                  <c:v>0.72272462077012833</c:v>
                </c:pt>
                <c:pt idx="3">
                  <c:v>0.75268384326355331</c:v>
                </c:pt>
                <c:pt idx="4">
                  <c:v>0.68609665427509292</c:v>
                </c:pt>
                <c:pt idx="5">
                  <c:v>0.68747340048233785</c:v>
                </c:pt>
                <c:pt idx="6">
                  <c:v>0.68378029542521146</c:v>
                </c:pt>
                <c:pt idx="7">
                  <c:v>0.72695035460992907</c:v>
                </c:pt>
                <c:pt idx="8">
                  <c:v>0.69555811941159496</c:v>
                </c:pt>
                <c:pt idx="9">
                  <c:v>0.74597051935528302</c:v>
                </c:pt>
                <c:pt idx="10">
                  <c:v>0.69354604786076868</c:v>
                </c:pt>
                <c:pt idx="11">
                  <c:v>0.70401437986818449</c:v>
                </c:pt>
                <c:pt idx="12">
                  <c:v>0.72803460394701269</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graficos'!$D$35:$P$35</c:f>
              <c:numCache>
                <c:formatCode>0.0%</c:formatCode>
                <c:ptCount val="13"/>
                <c:pt idx="0">
                  <c:v>0.2893130965420122</c:v>
                </c:pt>
                <c:pt idx="1">
                  <c:v>0.27514290128224933</c:v>
                </c:pt>
                <c:pt idx="2">
                  <c:v>0.27727537922987167</c:v>
                </c:pt>
                <c:pt idx="3">
                  <c:v>0.24731615673644655</c:v>
                </c:pt>
                <c:pt idx="4">
                  <c:v>0.31390334572490708</c:v>
                </c:pt>
                <c:pt idx="5">
                  <c:v>0.31252659951766204</c:v>
                </c:pt>
                <c:pt idx="6">
                  <c:v>0.31621970457478848</c:v>
                </c:pt>
                <c:pt idx="7">
                  <c:v>0.27304964539007093</c:v>
                </c:pt>
                <c:pt idx="8">
                  <c:v>0.30444188058840493</c:v>
                </c:pt>
                <c:pt idx="9">
                  <c:v>0.25402948064471692</c:v>
                </c:pt>
                <c:pt idx="10">
                  <c:v>0.30645395213923132</c:v>
                </c:pt>
                <c:pt idx="11">
                  <c:v>0.29598562013181545</c:v>
                </c:pt>
                <c:pt idx="12">
                  <c:v>0.27196539605298731</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923321672"/>
        <c:axId val="923320104"/>
      </c:barChart>
      <c:dateAx>
        <c:axId val="923321672"/>
        <c:scaling>
          <c:orientation val="minMax"/>
        </c:scaling>
        <c:delete val="0"/>
        <c:axPos val="b"/>
        <c:numFmt formatCode="[$-C0A]mmmm\-yy;@" sourceLinked="1"/>
        <c:majorTickMark val="out"/>
        <c:minorTickMark val="none"/>
        <c:tickLblPos val="nextTo"/>
        <c:txPr>
          <a:bodyPr/>
          <a:lstStyle/>
          <a:p>
            <a:pPr>
              <a:defRPr sz="750"/>
            </a:pPr>
            <a:endParaRPr lang="es-ES"/>
          </a:p>
        </c:txPr>
        <c:crossAx val="923320104"/>
        <c:crosses val="autoZero"/>
        <c:auto val="1"/>
        <c:lblOffset val="100"/>
        <c:baseTimeUnit val="months"/>
      </c:dateAx>
      <c:valAx>
        <c:axId val="923320104"/>
        <c:scaling>
          <c:orientation val="minMax"/>
          <c:max val="1"/>
          <c:min val="0"/>
        </c:scaling>
        <c:delete val="1"/>
        <c:axPos val="l"/>
        <c:numFmt formatCode="0.0%" sourceLinked="1"/>
        <c:majorTickMark val="out"/>
        <c:minorTickMark val="none"/>
        <c:tickLblPos val="nextTo"/>
        <c:crossAx val="92332167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graficos'!$D$29:$P$29</c:f>
              <c:numCache>
                <c:formatCode>0.0%</c:formatCode>
                <c:ptCount val="13"/>
                <c:pt idx="0">
                  <c:v>0.85590959033118819</c:v>
                </c:pt>
                <c:pt idx="1">
                  <c:v>0.89034888989578609</c:v>
                </c:pt>
                <c:pt idx="2">
                  <c:v>0.89116833988069255</c:v>
                </c:pt>
                <c:pt idx="3">
                  <c:v>0.90968197879858659</c:v>
                </c:pt>
                <c:pt idx="4">
                  <c:v>0.90389536536821147</c:v>
                </c:pt>
                <c:pt idx="5">
                  <c:v>0.88973706530958441</c:v>
                </c:pt>
                <c:pt idx="6">
                  <c:v>0.89260487242323772</c:v>
                </c:pt>
                <c:pt idx="7">
                  <c:v>0.89593562465902898</c:v>
                </c:pt>
                <c:pt idx="8">
                  <c:v>0.89296468655899253</c:v>
                </c:pt>
                <c:pt idx="9">
                  <c:v>0.9095098449937159</c:v>
                </c:pt>
                <c:pt idx="10">
                  <c:v>0.88843930635838142</c:v>
                </c:pt>
                <c:pt idx="11">
                  <c:v>0.86937399208327226</c:v>
                </c:pt>
                <c:pt idx="12">
                  <c:v>0.88400387114613577</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graficos'!$D$30:$P$30</c:f>
              <c:numCache>
                <c:formatCode>0.0%</c:formatCode>
                <c:ptCount val="13"/>
                <c:pt idx="0">
                  <c:v>0.14409040966881179</c:v>
                </c:pt>
                <c:pt idx="1">
                  <c:v>0.10965111010421384</c:v>
                </c:pt>
                <c:pt idx="2">
                  <c:v>0.10883166011930744</c:v>
                </c:pt>
                <c:pt idx="3">
                  <c:v>9.0318021201413426E-2</c:v>
                </c:pt>
                <c:pt idx="4">
                  <c:v>9.6104634631788449E-2</c:v>
                </c:pt>
                <c:pt idx="5">
                  <c:v>0.11026293469041561</c:v>
                </c:pt>
                <c:pt idx="6">
                  <c:v>0.10739512757676228</c:v>
                </c:pt>
                <c:pt idx="7">
                  <c:v>0.1040643753409711</c:v>
                </c:pt>
                <c:pt idx="8">
                  <c:v>0.10703531344100739</c:v>
                </c:pt>
                <c:pt idx="9">
                  <c:v>9.0490155006284045E-2</c:v>
                </c:pt>
                <c:pt idx="10">
                  <c:v>0.11156069364161848</c:v>
                </c:pt>
                <c:pt idx="11">
                  <c:v>0.13062600791672777</c:v>
                </c:pt>
                <c:pt idx="12">
                  <c:v>0.11599612885386425</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923322064"/>
        <c:axId val="923318928"/>
      </c:barChart>
      <c:dateAx>
        <c:axId val="923322064"/>
        <c:scaling>
          <c:orientation val="minMax"/>
        </c:scaling>
        <c:delete val="0"/>
        <c:axPos val="b"/>
        <c:numFmt formatCode="[$-C0A]mmmm\-yy;@" sourceLinked="1"/>
        <c:majorTickMark val="out"/>
        <c:minorTickMark val="none"/>
        <c:tickLblPos val="nextTo"/>
        <c:txPr>
          <a:bodyPr/>
          <a:lstStyle/>
          <a:p>
            <a:pPr>
              <a:defRPr sz="900"/>
            </a:pPr>
            <a:endParaRPr lang="es-ES"/>
          </a:p>
        </c:txPr>
        <c:crossAx val="923318928"/>
        <c:crosses val="autoZero"/>
        <c:auto val="1"/>
        <c:lblOffset val="100"/>
        <c:baseTimeUnit val="months"/>
      </c:dateAx>
      <c:valAx>
        <c:axId val="923318928"/>
        <c:scaling>
          <c:orientation val="minMax"/>
          <c:max val="1"/>
          <c:min val="0"/>
        </c:scaling>
        <c:delete val="1"/>
        <c:axPos val="l"/>
        <c:numFmt formatCode="0.0%" sourceLinked="1"/>
        <c:majorTickMark val="out"/>
        <c:minorTickMark val="none"/>
        <c:tickLblPos val="nextTo"/>
        <c:crossAx val="923322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graficos'!$D$39:$P$39</c:f>
              <c:numCache>
                <c:formatCode>0.0%</c:formatCode>
                <c:ptCount val="13"/>
                <c:pt idx="0">
                  <c:v>0.77085987261146494</c:v>
                </c:pt>
                <c:pt idx="1">
                  <c:v>0.74117265954000655</c:v>
                </c:pt>
                <c:pt idx="2">
                  <c:v>0.80044477390659752</c:v>
                </c:pt>
                <c:pt idx="3">
                  <c:v>0.82722513089005234</c:v>
                </c:pt>
                <c:pt idx="4">
                  <c:v>0.79350669333743662</c:v>
                </c:pt>
                <c:pt idx="5">
                  <c:v>0.76268823201338543</c:v>
                </c:pt>
                <c:pt idx="6">
                  <c:v>0.76233389338628377</c:v>
                </c:pt>
                <c:pt idx="7">
                  <c:v>0.78099406947190053</c:v>
                </c:pt>
                <c:pt idx="8">
                  <c:v>0.81946670552236645</c:v>
                </c:pt>
                <c:pt idx="9">
                  <c:v>0.79988597491448121</c:v>
                </c:pt>
                <c:pt idx="10">
                  <c:v>0.79180887372013653</c:v>
                </c:pt>
                <c:pt idx="11">
                  <c:v>0.75652579241765072</c:v>
                </c:pt>
                <c:pt idx="12">
                  <c:v>0.80258249641319934</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graficos'!$D$40:$P$40</c:f>
              <c:numCache>
                <c:formatCode>0.0%</c:formatCode>
                <c:ptCount val="13"/>
                <c:pt idx="0">
                  <c:v>0.22914012738853506</c:v>
                </c:pt>
                <c:pt idx="1">
                  <c:v>0.25882734045999356</c:v>
                </c:pt>
                <c:pt idx="2">
                  <c:v>0.19955522609340254</c:v>
                </c:pt>
                <c:pt idx="3">
                  <c:v>0.17277486910994766</c:v>
                </c:pt>
                <c:pt idx="4">
                  <c:v>0.20649330666256349</c:v>
                </c:pt>
                <c:pt idx="5">
                  <c:v>0.2373117679866146</c:v>
                </c:pt>
                <c:pt idx="6">
                  <c:v>0.2376661066137162</c:v>
                </c:pt>
                <c:pt idx="7">
                  <c:v>0.21900593052809939</c:v>
                </c:pt>
                <c:pt idx="8">
                  <c:v>0.18053329447763372</c:v>
                </c:pt>
                <c:pt idx="9">
                  <c:v>0.20011402508551882</c:v>
                </c:pt>
                <c:pt idx="10">
                  <c:v>0.20819112627986347</c:v>
                </c:pt>
                <c:pt idx="11">
                  <c:v>0.24347420758234928</c:v>
                </c:pt>
                <c:pt idx="12">
                  <c:v>0.19741750358680057</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923317752"/>
        <c:axId val="923324416"/>
      </c:barChart>
      <c:dateAx>
        <c:axId val="923317752"/>
        <c:scaling>
          <c:orientation val="minMax"/>
        </c:scaling>
        <c:delete val="0"/>
        <c:axPos val="b"/>
        <c:numFmt formatCode="[$-C0A]mmmm\-yy;@" sourceLinked="1"/>
        <c:majorTickMark val="out"/>
        <c:minorTickMark val="none"/>
        <c:tickLblPos val="nextTo"/>
        <c:txPr>
          <a:bodyPr/>
          <a:lstStyle/>
          <a:p>
            <a:pPr>
              <a:defRPr sz="750"/>
            </a:pPr>
            <a:endParaRPr lang="es-ES"/>
          </a:p>
        </c:txPr>
        <c:crossAx val="923324416"/>
        <c:crosses val="autoZero"/>
        <c:auto val="1"/>
        <c:lblOffset val="100"/>
        <c:baseTimeUnit val="months"/>
      </c:dateAx>
      <c:valAx>
        <c:axId val="923324416"/>
        <c:scaling>
          <c:orientation val="minMax"/>
          <c:max val="1"/>
          <c:min val="0"/>
        </c:scaling>
        <c:delete val="1"/>
        <c:axPos val="l"/>
        <c:numFmt formatCode="0.0%" sourceLinked="1"/>
        <c:majorTickMark val="out"/>
        <c:minorTickMark val="none"/>
        <c:tickLblPos val="nextTo"/>
        <c:crossAx val="9233177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graficos'!$D$6:$P$6</c:f>
              <c:numCache>
                <c:formatCode>0.0%</c:formatCode>
                <c:ptCount val="13"/>
                <c:pt idx="0">
                  <c:v>0.9221836827024581</c:v>
                </c:pt>
                <c:pt idx="1">
                  <c:v>0.9420161883738043</c:v>
                </c:pt>
                <c:pt idx="2">
                  <c:v>0.94029221691486375</c:v>
                </c:pt>
                <c:pt idx="3">
                  <c:v>0.95004952596575631</c:v>
                </c:pt>
                <c:pt idx="4">
                  <c:v>0.94832363535605424</c:v>
                </c:pt>
                <c:pt idx="5">
                  <c:v>0.94582580914015824</c:v>
                </c:pt>
                <c:pt idx="6">
                  <c:v>0.93835616438356173</c:v>
                </c:pt>
                <c:pt idx="7">
                  <c:v>0.93960636290105148</c:v>
                </c:pt>
                <c:pt idx="8">
                  <c:v>0.94466403162055335</c:v>
                </c:pt>
                <c:pt idx="9">
                  <c:v>0.95419116641597168</c:v>
                </c:pt>
                <c:pt idx="10">
                  <c:v>0.93799885974914488</c:v>
                </c:pt>
                <c:pt idx="11">
                  <c:v>0.92782189449801467</c:v>
                </c:pt>
                <c:pt idx="12">
                  <c:v>0.9421217486041128</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graficos'!$D$7:$P$7</c:f>
              <c:numCache>
                <c:formatCode>0.0%</c:formatCode>
                <c:ptCount val="13"/>
                <c:pt idx="0">
                  <c:v>7.7816317297541848E-2</c:v>
                </c:pt>
                <c:pt idx="1">
                  <c:v>5.798381162619573E-2</c:v>
                </c:pt>
                <c:pt idx="2">
                  <c:v>5.9707783085136266E-2</c:v>
                </c:pt>
                <c:pt idx="3">
                  <c:v>4.9950474034243665E-2</c:v>
                </c:pt>
                <c:pt idx="4">
                  <c:v>5.1676364643945684E-2</c:v>
                </c:pt>
                <c:pt idx="5">
                  <c:v>5.4174190859841639E-2</c:v>
                </c:pt>
                <c:pt idx="6">
                  <c:v>6.1643835616438367E-2</c:v>
                </c:pt>
                <c:pt idx="7">
                  <c:v>6.0393637098948502E-2</c:v>
                </c:pt>
                <c:pt idx="8">
                  <c:v>5.5335968379446633E-2</c:v>
                </c:pt>
                <c:pt idx="9">
                  <c:v>4.5808833584028444E-2</c:v>
                </c:pt>
                <c:pt idx="10">
                  <c:v>6.2001140250855187E-2</c:v>
                </c:pt>
                <c:pt idx="11">
                  <c:v>7.2178105501985237E-2</c:v>
                </c:pt>
                <c:pt idx="12">
                  <c:v>5.7878251395887231E-2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734698160"/>
        <c:axId val="734697376"/>
      </c:barChart>
      <c:dateAx>
        <c:axId val="734698160"/>
        <c:scaling>
          <c:orientation val="minMax"/>
        </c:scaling>
        <c:delete val="0"/>
        <c:axPos val="b"/>
        <c:numFmt formatCode="[$-C0A]mmmm\-yy;@" sourceLinked="0"/>
        <c:majorTickMark val="out"/>
        <c:minorTickMark val="none"/>
        <c:tickLblPos val="nextTo"/>
        <c:txPr>
          <a:bodyPr/>
          <a:lstStyle/>
          <a:p>
            <a:pPr>
              <a:defRPr sz="900"/>
            </a:pPr>
            <a:endParaRPr lang="es-ES"/>
          </a:p>
        </c:txPr>
        <c:crossAx val="734697376"/>
        <c:crosses val="autoZero"/>
        <c:auto val="1"/>
        <c:lblOffset val="100"/>
        <c:baseTimeUnit val="months"/>
      </c:dateAx>
      <c:valAx>
        <c:axId val="734697376"/>
        <c:scaling>
          <c:orientation val="minMax"/>
          <c:max val="1"/>
          <c:min val="0"/>
        </c:scaling>
        <c:delete val="1"/>
        <c:axPos val="l"/>
        <c:numFmt formatCode="0.0%" sourceLinked="1"/>
        <c:majorTickMark val="out"/>
        <c:minorTickMark val="none"/>
        <c:tickLblPos val="nextTo"/>
        <c:crossAx val="7346981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graficos'!$D$16:$P$16</c:f>
              <c:numCache>
                <c:formatCode>0.0%</c:formatCode>
                <c:ptCount val="13"/>
                <c:pt idx="0">
                  <c:v>0.93731693028705332</c:v>
                </c:pt>
                <c:pt idx="1">
                  <c:v>0.96050955414012729</c:v>
                </c:pt>
                <c:pt idx="2">
                  <c:v>0.96105683225540117</c:v>
                </c:pt>
                <c:pt idx="3">
                  <c:v>0.9663902226102139</c:v>
                </c:pt>
                <c:pt idx="4">
                  <c:v>0.96432097024397123</c:v>
                </c:pt>
                <c:pt idx="5">
                  <c:v>0.96135051088405155</c:v>
                </c:pt>
                <c:pt idx="6">
                  <c:v>0.94838619922092382</c:v>
                </c:pt>
                <c:pt idx="7">
                  <c:v>0.95422912205567445</c:v>
                </c:pt>
                <c:pt idx="8">
                  <c:v>0.97298392543563417</c:v>
                </c:pt>
                <c:pt idx="9">
                  <c:v>0.98198689956331886</c:v>
                </c:pt>
                <c:pt idx="10">
                  <c:v>0.96296296296296291</c:v>
                </c:pt>
                <c:pt idx="11">
                  <c:v>0.94375952347970626</c:v>
                </c:pt>
                <c:pt idx="12">
                  <c:v>0.95604707216787188</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graficos'!$D$17:$P$17</c:f>
              <c:numCache>
                <c:formatCode>0.0%</c:formatCode>
                <c:ptCount val="13"/>
                <c:pt idx="0">
                  <c:v>6.2683069712946696E-2</c:v>
                </c:pt>
                <c:pt idx="1">
                  <c:v>3.949044585987261E-2</c:v>
                </c:pt>
                <c:pt idx="2">
                  <c:v>3.8943167744598869E-2</c:v>
                </c:pt>
                <c:pt idx="3">
                  <c:v>3.360977738978612E-2</c:v>
                </c:pt>
                <c:pt idx="4">
                  <c:v>3.5679029756028768E-2</c:v>
                </c:pt>
                <c:pt idx="5">
                  <c:v>3.8649489115948468E-2</c:v>
                </c:pt>
                <c:pt idx="6">
                  <c:v>5.1613800779076242E-2</c:v>
                </c:pt>
                <c:pt idx="7">
                  <c:v>4.577087794432548E-2</c:v>
                </c:pt>
                <c:pt idx="8">
                  <c:v>2.7016074564365798E-2</c:v>
                </c:pt>
                <c:pt idx="9">
                  <c:v>1.8013100436681227E-2</c:v>
                </c:pt>
                <c:pt idx="10">
                  <c:v>3.7037037037037028E-2</c:v>
                </c:pt>
                <c:pt idx="11">
                  <c:v>5.6240476520293667E-2</c:v>
                </c:pt>
                <c:pt idx="12">
                  <c:v>4.3952927832128175E-2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734696200"/>
        <c:axId val="734699336"/>
      </c:barChart>
      <c:dateAx>
        <c:axId val="734696200"/>
        <c:scaling>
          <c:orientation val="minMax"/>
        </c:scaling>
        <c:delete val="0"/>
        <c:axPos val="b"/>
        <c:numFmt formatCode="[$-C0A]mmmm\-yy;@" sourceLinked="1"/>
        <c:majorTickMark val="out"/>
        <c:minorTickMark val="none"/>
        <c:tickLblPos val="nextTo"/>
        <c:txPr>
          <a:bodyPr/>
          <a:lstStyle/>
          <a:p>
            <a:pPr>
              <a:defRPr sz="750"/>
            </a:pPr>
            <a:endParaRPr lang="es-ES"/>
          </a:p>
        </c:txPr>
        <c:crossAx val="734699336"/>
        <c:crosses val="autoZero"/>
        <c:auto val="1"/>
        <c:lblOffset val="100"/>
        <c:baseTimeUnit val="months"/>
      </c:dateAx>
      <c:valAx>
        <c:axId val="734699336"/>
        <c:scaling>
          <c:orientation val="minMax"/>
          <c:max val="1"/>
          <c:min val="0"/>
        </c:scaling>
        <c:delete val="1"/>
        <c:axPos val="l"/>
        <c:numFmt formatCode="0.0%" sourceLinked="1"/>
        <c:majorTickMark val="out"/>
        <c:minorTickMark val="none"/>
        <c:tickLblPos val="nextTo"/>
        <c:crossAx val="7346962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graficos'!$D$56:$P$56</c:f>
              <c:numCache>
                <c:formatCode>0.0%</c:formatCode>
                <c:ptCount val="13"/>
                <c:pt idx="0">
                  <c:v>0.95735860230974246</c:v>
                </c:pt>
                <c:pt idx="1">
                  <c:v>0.97421652421652416</c:v>
                </c:pt>
                <c:pt idx="2">
                  <c:v>0.9788954364807454</c:v>
                </c:pt>
                <c:pt idx="3">
                  <c:v>0.98457690704460188</c:v>
                </c:pt>
                <c:pt idx="4">
                  <c:v>0.98925586947871069</c:v>
                </c:pt>
                <c:pt idx="5">
                  <c:v>0.99411764705882344</c:v>
                </c:pt>
                <c:pt idx="6">
                  <c:v>0.97704604454160393</c:v>
                </c:pt>
                <c:pt idx="7">
                  <c:v>0.98175675675675689</c:v>
                </c:pt>
                <c:pt idx="8">
                  <c:v>0.98648648648648651</c:v>
                </c:pt>
                <c:pt idx="9">
                  <c:v>0.99416017797552836</c:v>
                </c:pt>
                <c:pt idx="10">
                  <c:v>0.99525006985191389</c:v>
                </c:pt>
                <c:pt idx="11">
                  <c:v>0.99363507779349358</c:v>
                </c:pt>
                <c:pt idx="12">
                  <c:v>0.9888252929953667</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graficos'!$D$57:$P$57</c:f>
              <c:numCache>
                <c:formatCode>0.0%</c:formatCode>
                <c:ptCount val="13"/>
                <c:pt idx="0">
                  <c:v>4.2641397690257626E-2</c:v>
                </c:pt>
                <c:pt idx="1">
                  <c:v>2.5783475783475784E-2</c:v>
                </c:pt>
                <c:pt idx="2">
                  <c:v>2.1104563519254486E-2</c:v>
                </c:pt>
                <c:pt idx="3">
                  <c:v>1.5423092955398085E-2</c:v>
                </c:pt>
                <c:pt idx="4">
                  <c:v>1.0744130521289296E-2</c:v>
                </c:pt>
                <c:pt idx="5">
                  <c:v>5.8823529411764696E-3</c:v>
                </c:pt>
                <c:pt idx="6">
                  <c:v>2.2953955458395951E-2</c:v>
                </c:pt>
                <c:pt idx="7">
                  <c:v>1.8243243243243244E-2</c:v>
                </c:pt>
                <c:pt idx="8">
                  <c:v>1.3513513513513514E-2</c:v>
                </c:pt>
                <c:pt idx="9">
                  <c:v>5.8398220244716345E-3</c:v>
                </c:pt>
                <c:pt idx="10">
                  <c:v>4.7499301480860576E-3</c:v>
                </c:pt>
                <c:pt idx="11">
                  <c:v>6.3649222065063652E-3</c:v>
                </c:pt>
                <c:pt idx="12">
                  <c:v>1.1174707004633416E-2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734690712"/>
        <c:axId val="734688752"/>
      </c:barChart>
      <c:dateAx>
        <c:axId val="734690712"/>
        <c:scaling>
          <c:orientation val="minMax"/>
        </c:scaling>
        <c:delete val="0"/>
        <c:axPos val="b"/>
        <c:numFmt formatCode="[$-C0A]mmmm\-yy;@" sourceLinked="1"/>
        <c:majorTickMark val="out"/>
        <c:minorTickMark val="none"/>
        <c:tickLblPos val="nextTo"/>
        <c:txPr>
          <a:bodyPr/>
          <a:lstStyle/>
          <a:p>
            <a:pPr>
              <a:defRPr sz="750"/>
            </a:pPr>
            <a:endParaRPr lang="es-ES"/>
          </a:p>
        </c:txPr>
        <c:crossAx val="734688752"/>
        <c:crosses val="autoZero"/>
        <c:auto val="1"/>
        <c:lblOffset val="100"/>
        <c:baseTimeUnit val="months"/>
      </c:dateAx>
      <c:valAx>
        <c:axId val="734688752"/>
        <c:scaling>
          <c:orientation val="minMax"/>
          <c:max val="1"/>
          <c:min val="0"/>
        </c:scaling>
        <c:delete val="1"/>
        <c:axPos val="l"/>
        <c:numFmt formatCode="0.0%" sourceLinked="1"/>
        <c:majorTickMark val="out"/>
        <c:minorTickMark val="none"/>
        <c:tickLblPos val="nextTo"/>
        <c:crossAx val="73469071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graficos'!$D$51:$P$51</c:f>
              <c:numCache>
                <c:formatCode>0.0%</c:formatCode>
                <c:ptCount val="13"/>
                <c:pt idx="0">
                  <c:v>0.91060138214968378</c:v>
                </c:pt>
                <c:pt idx="1">
                  <c:v>0.92521092521092518</c:v>
                </c:pt>
                <c:pt idx="2">
                  <c:v>0.93357933579335795</c:v>
                </c:pt>
                <c:pt idx="3">
                  <c:v>0.94951209164191774</c:v>
                </c:pt>
                <c:pt idx="4">
                  <c:v>0.95920558239398812</c:v>
                </c:pt>
                <c:pt idx="5">
                  <c:v>0.95315461684267544</c:v>
                </c:pt>
                <c:pt idx="6">
                  <c:v>0.93235133660665581</c:v>
                </c:pt>
                <c:pt idx="7">
                  <c:v>0.93393834245295604</c:v>
                </c:pt>
                <c:pt idx="8">
                  <c:v>0.94299959574181369</c:v>
                </c:pt>
                <c:pt idx="9">
                  <c:v>0.9539232958395446</c:v>
                </c:pt>
                <c:pt idx="10">
                  <c:v>0.92723549488054613</c:v>
                </c:pt>
                <c:pt idx="11">
                  <c:v>0.91535269709543565</c:v>
                </c:pt>
                <c:pt idx="12">
                  <c:v>0.93244156195108774</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graficos'!$D$52:$P$52</c:f>
              <c:numCache>
                <c:formatCode>0.0%</c:formatCode>
                <c:ptCount val="13"/>
                <c:pt idx="0">
                  <c:v>8.9398617850316123E-2</c:v>
                </c:pt>
                <c:pt idx="1">
                  <c:v>7.4789074789074789E-2</c:v>
                </c:pt>
                <c:pt idx="2">
                  <c:v>6.6420664206642069E-2</c:v>
                </c:pt>
                <c:pt idx="3">
                  <c:v>5.0487908358082312E-2</c:v>
                </c:pt>
                <c:pt idx="4">
                  <c:v>4.0794417606011803E-2</c:v>
                </c:pt>
                <c:pt idx="5">
                  <c:v>4.6845383157324672E-2</c:v>
                </c:pt>
                <c:pt idx="6">
                  <c:v>6.7648663393344244E-2</c:v>
                </c:pt>
                <c:pt idx="7">
                  <c:v>6.6061657547043906E-2</c:v>
                </c:pt>
                <c:pt idx="8">
                  <c:v>5.7000404258186227E-2</c:v>
                </c:pt>
                <c:pt idx="9">
                  <c:v>4.607670416045534E-2</c:v>
                </c:pt>
                <c:pt idx="10">
                  <c:v>7.2764505119453926E-2</c:v>
                </c:pt>
                <c:pt idx="11">
                  <c:v>8.4647302904564306E-2</c:v>
                </c:pt>
                <c:pt idx="12">
                  <c:v>6.7558438048912303E-2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734693848"/>
        <c:axId val="734692280"/>
      </c:barChart>
      <c:dateAx>
        <c:axId val="734693848"/>
        <c:scaling>
          <c:orientation val="minMax"/>
        </c:scaling>
        <c:delete val="0"/>
        <c:axPos val="b"/>
        <c:numFmt formatCode="[$-C0A]mmmm\-yy;@" sourceLinked="1"/>
        <c:majorTickMark val="out"/>
        <c:minorTickMark val="none"/>
        <c:tickLblPos val="nextTo"/>
        <c:txPr>
          <a:bodyPr/>
          <a:lstStyle/>
          <a:p>
            <a:pPr>
              <a:defRPr sz="900"/>
            </a:pPr>
            <a:endParaRPr lang="es-ES"/>
          </a:p>
        </c:txPr>
        <c:crossAx val="734692280"/>
        <c:crosses val="autoZero"/>
        <c:auto val="1"/>
        <c:lblOffset val="100"/>
        <c:baseTimeUnit val="months"/>
      </c:dateAx>
      <c:valAx>
        <c:axId val="734692280"/>
        <c:scaling>
          <c:orientation val="minMax"/>
          <c:max val="1"/>
          <c:min val="0"/>
        </c:scaling>
        <c:delete val="1"/>
        <c:axPos val="l"/>
        <c:numFmt formatCode="0.0%" sourceLinked="1"/>
        <c:majorTickMark val="out"/>
        <c:minorTickMark val="none"/>
        <c:tickLblPos val="nextTo"/>
        <c:crossAx val="7346938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graficos'!$D$61:$P$61</c:f>
              <c:numCache>
                <c:formatCode>0.0%</c:formatCode>
                <c:ptCount val="13"/>
                <c:pt idx="0">
                  <c:v>0.92044063647490826</c:v>
                </c:pt>
                <c:pt idx="1">
                  <c:v>0.91580161476355237</c:v>
                </c:pt>
                <c:pt idx="2">
                  <c:v>0.96924119241192419</c:v>
                </c:pt>
                <c:pt idx="3">
                  <c:v>0.97965028640337659</c:v>
                </c:pt>
                <c:pt idx="4">
                  <c:v>0.97257158148247258</c:v>
                </c:pt>
                <c:pt idx="5">
                  <c:v>0.951740506329114</c:v>
                </c:pt>
                <c:pt idx="6">
                  <c:v>0.94697855750487336</c:v>
                </c:pt>
                <c:pt idx="7">
                  <c:v>0.94803070341009188</c:v>
                </c:pt>
                <c:pt idx="8">
                  <c:v>0.96779261586802834</c:v>
                </c:pt>
                <c:pt idx="9">
                  <c:v>0.98513857276743877</c:v>
                </c:pt>
                <c:pt idx="10">
                  <c:v>0.96141250177986626</c:v>
                </c:pt>
                <c:pt idx="11">
                  <c:v>0.89961089494163426</c:v>
                </c:pt>
                <c:pt idx="12">
                  <c:v>0.90484354907843978</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graficos'!$D$62:$P$62</c:f>
              <c:numCache>
                <c:formatCode>0.0%</c:formatCode>
                <c:ptCount val="13"/>
                <c:pt idx="0">
                  <c:v>7.9559363525091797E-2</c:v>
                </c:pt>
                <c:pt idx="1">
                  <c:v>8.4198385236447529E-2</c:v>
                </c:pt>
                <c:pt idx="2">
                  <c:v>3.0758807588075882E-2</c:v>
                </c:pt>
                <c:pt idx="3">
                  <c:v>2.0349713596623461E-2</c:v>
                </c:pt>
                <c:pt idx="4">
                  <c:v>2.7428418517527427E-2</c:v>
                </c:pt>
                <c:pt idx="5">
                  <c:v>4.8259493670886076E-2</c:v>
                </c:pt>
                <c:pt idx="6">
                  <c:v>5.3021442495126705E-2</c:v>
                </c:pt>
                <c:pt idx="7">
                  <c:v>5.1969296589908141E-2</c:v>
                </c:pt>
                <c:pt idx="8">
                  <c:v>3.2207384131971724E-2</c:v>
                </c:pt>
                <c:pt idx="9">
                  <c:v>1.4861427232561255E-2</c:v>
                </c:pt>
                <c:pt idx="10">
                  <c:v>3.8587498220133853E-2</c:v>
                </c:pt>
                <c:pt idx="11">
                  <c:v>0.10038910505836576</c:v>
                </c:pt>
                <c:pt idx="12">
                  <c:v>9.5156450921560234E-2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734695024"/>
        <c:axId val="734696592"/>
      </c:barChart>
      <c:dateAx>
        <c:axId val="734695024"/>
        <c:scaling>
          <c:orientation val="minMax"/>
        </c:scaling>
        <c:delete val="0"/>
        <c:axPos val="b"/>
        <c:numFmt formatCode="[$-C0A]mmmm\-yy;@" sourceLinked="1"/>
        <c:majorTickMark val="out"/>
        <c:minorTickMark val="none"/>
        <c:tickLblPos val="nextTo"/>
        <c:txPr>
          <a:bodyPr/>
          <a:lstStyle/>
          <a:p>
            <a:pPr>
              <a:defRPr sz="750"/>
            </a:pPr>
            <a:endParaRPr lang="es-ES"/>
          </a:p>
        </c:txPr>
        <c:crossAx val="734696592"/>
        <c:crosses val="autoZero"/>
        <c:auto val="1"/>
        <c:lblOffset val="100"/>
        <c:baseTimeUnit val="months"/>
      </c:dateAx>
      <c:valAx>
        <c:axId val="734696592"/>
        <c:scaling>
          <c:orientation val="minMax"/>
          <c:max val="1"/>
          <c:min val="0"/>
        </c:scaling>
        <c:delete val="1"/>
        <c:axPos val="l"/>
        <c:numFmt formatCode="0.0%" sourceLinked="1"/>
        <c:majorTickMark val="out"/>
        <c:minorTickMark val="none"/>
        <c:tickLblPos val="nextTo"/>
        <c:crossAx val="73469502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graficos'!$D$100:$P$100</c:f>
              <c:numCache>
                <c:formatCode>0.0%</c:formatCode>
                <c:ptCount val="13"/>
                <c:pt idx="0">
                  <c:v>0.94650465519962124</c:v>
                </c:pt>
                <c:pt idx="1">
                  <c:v>0.96247334754797442</c:v>
                </c:pt>
                <c:pt idx="2">
                  <c:v>1</c:v>
                </c:pt>
                <c:pt idx="3">
                  <c:v>0.99519570439451743</c:v>
                </c:pt>
                <c:pt idx="4">
                  <c:v>1</c:v>
                </c:pt>
                <c:pt idx="5">
                  <c:v>0.98167239404352802</c:v>
                </c:pt>
                <c:pt idx="6">
                  <c:v>1</c:v>
                </c:pt>
                <c:pt idx="7">
                  <c:v>0.98284442116291248</c:v>
                </c:pt>
                <c:pt idx="8">
                  <c:v>1</c:v>
                </c:pt>
                <c:pt idx="9">
                  <c:v>0.9909331845445668</c:v>
                </c:pt>
                <c:pt idx="10">
                  <c:v>1</c:v>
                </c:pt>
                <c:pt idx="11">
                  <c:v>0.99350840956034236</c:v>
                </c:pt>
                <c:pt idx="12">
                  <c:v>0.98197047132311188</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graficos'!$D$101:$P$101</c:f>
              <c:numCache>
                <c:formatCode>0.0%</c:formatCode>
                <c:ptCount val="13"/>
                <c:pt idx="0">
                  <c:v>5.3495344800378729E-2</c:v>
                </c:pt>
                <c:pt idx="1">
                  <c:v>3.7526652452025591E-2</c:v>
                </c:pt>
                <c:pt idx="2">
                  <c:v>0</c:v>
                </c:pt>
                <c:pt idx="3">
                  <c:v>4.8042956054825487E-3</c:v>
                </c:pt>
                <c:pt idx="4">
                  <c:v>0</c:v>
                </c:pt>
                <c:pt idx="5">
                  <c:v>1.8327605956471937E-2</c:v>
                </c:pt>
                <c:pt idx="6">
                  <c:v>0</c:v>
                </c:pt>
                <c:pt idx="7">
                  <c:v>1.715557883708748E-2</c:v>
                </c:pt>
                <c:pt idx="8">
                  <c:v>0</c:v>
                </c:pt>
                <c:pt idx="9">
                  <c:v>9.0668154554331137E-3</c:v>
                </c:pt>
                <c:pt idx="10">
                  <c:v>0</c:v>
                </c:pt>
                <c:pt idx="11">
                  <c:v>6.4915904396577158E-3</c:v>
                </c:pt>
                <c:pt idx="12">
                  <c:v>1.8029528676888132E-2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734698944"/>
        <c:axId val="734693064"/>
      </c:barChart>
      <c:dateAx>
        <c:axId val="734698944"/>
        <c:scaling>
          <c:orientation val="minMax"/>
        </c:scaling>
        <c:delete val="0"/>
        <c:axPos val="b"/>
        <c:numFmt formatCode="[$-C0A]mmmm\-yy;@" sourceLinked="1"/>
        <c:majorTickMark val="out"/>
        <c:minorTickMark val="none"/>
        <c:tickLblPos val="nextTo"/>
        <c:txPr>
          <a:bodyPr/>
          <a:lstStyle/>
          <a:p>
            <a:pPr>
              <a:defRPr sz="750"/>
            </a:pPr>
            <a:endParaRPr lang="es-ES"/>
          </a:p>
        </c:txPr>
        <c:crossAx val="734693064"/>
        <c:crosses val="autoZero"/>
        <c:auto val="1"/>
        <c:lblOffset val="100"/>
        <c:baseTimeUnit val="months"/>
      </c:dateAx>
      <c:valAx>
        <c:axId val="734693064"/>
        <c:scaling>
          <c:orientation val="minMax"/>
          <c:max val="1"/>
          <c:min val="0"/>
        </c:scaling>
        <c:delete val="1"/>
        <c:axPos val="l"/>
        <c:numFmt formatCode="0.0%" sourceLinked="1"/>
        <c:majorTickMark val="out"/>
        <c:minorTickMark val="none"/>
        <c:tickLblPos val="nextTo"/>
        <c:crossAx val="7346989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graficos'!$D$95:$P$95</c:f>
              <c:numCache>
                <c:formatCode>0.0%</c:formatCode>
                <c:ptCount val="13"/>
                <c:pt idx="0">
                  <c:v>0.88947531822415393</c:v>
                </c:pt>
                <c:pt idx="1">
                  <c:v>0.93360586411051605</c:v>
                </c:pt>
                <c:pt idx="2">
                  <c:v>0.93549295774647889</c:v>
                </c:pt>
                <c:pt idx="3">
                  <c:v>0.96445698166431604</c:v>
                </c:pt>
                <c:pt idx="4">
                  <c:v>0.94224173411990675</c:v>
                </c:pt>
                <c:pt idx="5">
                  <c:v>0.89979324603721578</c:v>
                </c:pt>
                <c:pt idx="6">
                  <c:v>0.94855261352723286</c:v>
                </c:pt>
                <c:pt idx="7">
                  <c:v>0.94900996505759028</c:v>
                </c:pt>
                <c:pt idx="8">
                  <c:v>0.952152434721242</c:v>
                </c:pt>
                <c:pt idx="9">
                  <c:v>0.98305084745762705</c:v>
                </c:pt>
                <c:pt idx="10">
                  <c:v>0.89987900786448871</c:v>
                </c:pt>
                <c:pt idx="11">
                  <c:v>0.91132795927025889</c:v>
                </c:pt>
                <c:pt idx="12">
                  <c:v>0.91229796205200286</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graficos'!$D$96:$P$96</c:f>
              <c:numCache>
                <c:formatCode>0.0%</c:formatCode>
                <c:ptCount val="13"/>
                <c:pt idx="0">
                  <c:v>0.11052468177584601</c:v>
                </c:pt>
                <c:pt idx="1">
                  <c:v>6.6394135889484077E-2</c:v>
                </c:pt>
                <c:pt idx="2">
                  <c:v>6.4507042253521121E-2</c:v>
                </c:pt>
                <c:pt idx="3">
                  <c:v>3.5543018335684066E-2</c:v>
                </c:pt>
                <c:pt idx="4">
                  <c:v>5.7758265880093293E-2</c:v>
                </c:pt>
                <c:pt idx="5">
                  <c:v>0.10020675396278428</c:v>
                </c:pt>
                <c:pt idx="6">
                  <c:v>5.1447386472767184E-2</c:v>
                </c:pt>
                <c:pt idx="7">
                  <c:v>5.0990034942409737E-2</c:v>
                </c:pt>
                <c:pt idx="8">
                  <c:v>4.7847565278757942E-2</c:v>
                </c:pt>
                <c:pt idx="9">
                  <c:v>1.6949152542372878E-2</c:v>
                </c:pt>
                <c:pt idx="10">
                  <c:v>0.10012099213551119</c:v>
                </c:pt>
                <c:pt idx="11">
                  <c:v>8.8672040729741192E-2</c:v>
                </c:pt>
                <c:pt idx="12">
                  <c:v>8.7702037947997205E-2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734699728"/>
        <c:axId val="734694632"/>
      </c:barChart>
      <c:dateAx>
        <c:axId val="734699728"/>
        <c:scaling>
          <c:orientation val="minMax"/>
        </c:scaling>
        <c:delete val="0"/>
        <c:axPos val="b"/>
        <c:numFmt formatCode="[$-C0A]mmmm\-yy;@" sourceLinked="1"/>
        <c:majorTickMark val="out"/>
        <c:minorTickMark val="none"/>
        <c:tickLblPos val="nextTo"/>
        <c:txPr>
          <a:bodyPr/>
          <a:lstStyle/>
          <a:p>
            <a:pPr>
              <a:defRPr sz="900"/>
            </a:pPr>
            <a:endParaRPr lang="es-ES"/>
          </a:p>
        </c:txPr>
        <c:crossAx val="734694632"/>
        <c:crosses val="autoZero"/>
        <c:auto val="1"/>
        <c:lblOffset val="100"/>
        <c:baseTimeUnit val="months"/>
      </c:dateAx>
      <c:valAx>
        <c:axId val="734694632"/>
        <c:scaling>
          <c:orientation val="minMax"/>
          <c:max val="1"/>
          <c:min val="0"/>
        </c:scaling>
        <c:delete val="1"/>
        <c:axPos val="l"/>
        <c:numFmt formatCode="0.0%" sourceLinked="1"/>
        <c:majorTickMark val="out"/>
        <c:minorTickMark val="none"/>
        <c:tickLblPos val="nextTo"/>
        <c:crossAx val="7346997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graficos'!$D$105:$P$105</c:f>
              <c:numCache>
                <c:formatCode>0.0%</c:formatCode>
                <c:ptCount val="13"/>
                <c:pt idx="0">
                  <c:v>0.96659482758620696</c:v>
                </c:pt>
                <c:pt idx="1">
                  <c:v>0.97416281755196299</c:v>
                </c:pt>
                <c:pt idx="2">
                  <c:v>0.94924273434302087</c:v>
                </c:pt>
                <c:pt idx="3">
                  <c:v>0.96285270515143662</c:v>
                </c:pt>
                <c:pt idx="4">
                  <c:v>0.93448275862068964</c:v>
                </c:pt>
                <c:pt idx="5">
                  <c:v>0.95818181818181825</c:v>
                </c:pt>
                <c:pt idx="6">
                  <c:v>1</c:v>
                </c:pt>
                <c:pt idx="7">
                  <c:v>0.95925044616299826</c:v>
                </c:pt>
                <c:pt idx="8">
                  <c:v>0.96124644099968359</c:v>
                </c:pt>
                <c:pt idx="9">
                  <c:v>0.96725331794575886</c:v>
                </c:pt>
                <c:pt idx="10">
                  <c:v>0.97599323753169909</c:v>
                </c:pt>
                <c:pt idx="11">
                  <c:v>0.98677325581395359</c:v>
                </c:pt>
                <c:pt idx="12">
                  <c:v>0.98826979472140764</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numCache>
            </c:numRef>
          </c:cat>
          <c:val>
            <c:numRef>
              <c:f>'Back Data graficos'!$D$106:$P$106</c:f>
              <c:numCache>
                <c:formatCode>0.0%</c:formatCode>
                <c:ptCount val="13"/>
                <c:pt idx="0">
                  <c:v>3.3405172413793108E-2</c:v>
                </c:pt>
                <c:pt idx="1">
                  <c:v>2.5837182448036951E-2</c:v>
                </c:pt>
                <c:pt idx="2">
                  <c:v>5.0757265656979134E-2</c:v>
                </c:pt>
                <c:pt idx="3">
                  <c:v>3.7147294848563293E-2</c:v>
                </c:pt>
                <c:pt idx="4">
                  <c:v>6.5517241379310351E-2</c:v>
                </c:pt>
                <c:pt idx="5">
                  <c:v>4.1818181818181817E-2</c:v>
                </c:pt>
                <c:pt idx="6">
                  <c:v>0</c:v>
                </c:pt>
                <c:pt idx="7">
                  <c:v>4.0749553837001788E-2</c:v>
                </c:pt>
                <c:pt idx="8">
                  <c:v>3.8753559000316358E-2</c:v>
                </c:pt>
                <c:pt idx="9">
                  <c:v>3.2746682054241201E-2</c:v>
                </c:pt>
                <c:pt idx="10">
                  <c:v>2.400676246830093E-2</c:v>
                </c:pt>
                <c:pt idx="11">
                  <c:v>1.3226744186046512E-2</c:v>
                </c:pt>
                <c:pt idx="12">
                  <c:v>1.1730205278592375E-2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734696984"/>
        <c:axId val="734697768"/>
      </c:barChart>
      <c:dateAx>
        <c:axId val="734696984"/>
        <c:scaling>
          <c:orientation val="minMax"/>
        </c:scaling>
        <c:delete val="0"/>
        <c:axPos val="b"/>
        <c:numFmt formatCode="[$-C0A]mmmm\-yy;@" sourceLinked="1"/>
        <c:majorTickMark val="out"/>
        <c:minorTickMark val="none"/>
        <c:tickLblPos val="nextTo"/>
        <c:txPr>
          <a:bodyPr/>
          <a:lstStyle/>
          <a:p>
            <a:pPr>
              <a:defRPr sz="750"/>
            </a:pPr>
            <a:endParaRPr lang="es-ES"/>
          </a:p>
        </c:txPr>
        <c:crossAx val="734697768"/>
        <c:crosses val="autoZero"/>
        <c:auto val="1"/>
        <c:lblOffset val="100"/>
        <c:baseTimeUnit val="months"/>
      </c:dateAx>
      <c:valAx>
        <c:axId val="734697768"/>
        <c:scaling>
          <c:orientation val="minMax"/>
          <c:max val="1"/>
          <c:min val="0"/>
        </c:scaling>
        <c:delete val="1"/>
        <c:axPos val="l"/>
        <c:numFmt formatCode="0.0%" sourceLinked="1"/>
        <c:majorTickMark val="out"/>
        <c:minorTickMark val="none"/>
        <c:tickLblPos val="nextTo"/>
        <c:crossAx val="73469698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Marzo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63742"/>
          <a:ext cx="6924714" cy="533123"/>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95076"/>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50327"/>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36911"/>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621908"/>
          <a:ext cx="6924714" cy="533121"/>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308492"/>
          <a:ext cx="6924714" cy="533121"/>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81663"/>
          <a:ext cx="6924714" cy="533121"/>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B414"/>
  <sheetViews>
    <sheetView showGridLines="0" zoomScale="70" zoomScaleNormal="70" workbookViewId="0">
      <pane xSplit="1" ySplit="4" topLeftCell="AC5" activePane="bottomRight" state="frozen"/>
      <selection activeCell="N27" sqref="N27"/>
      <selection pane="topRight" activeCell="N27" sqref="N27"/>
      <selection pane="bottomLeft" activeCell="N27" sqref="N27"/>
      <selection pane="bottomRight" activeCell="N27" sqref="N27"/>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5" max="25" width="6.77734375" customWidth="1"/>
    <col min="27" max="27" width="9.44140625" bestFit="1" customWidth="1"/>
    <col min="29" max="29" width="10.77734375"/>
    <col min="32" max="32" width="10.77734375"/>
    <col min="33" max="33" width="8.77734375" bestFit="1" customWidth="1"/>
    <col min="34" max="34" width="10.77734375"/>
    <col min="37" max="39" width="10.77734375"/>
    <col min="44" max="44" width="10.77734375"/>
    <col min="47" max="49" width="10.77734375"/>
    <col min="52" max="52" width="2" style="2" bestFit="1" customWidth="1"/>
    <col min="53" max="53" width="6.77734375" customWidth="1"/>
  </cols>
  <sheetData>
    <row r="1" spans="1:51" x14ac:dyDescent="0.3">
      <c r="A1" t="s">
        <v>32</v>
      </c>
    </row>
    <row r="2" spans="1:51" x14ac:dyDescent="0.3">
      <c r="A2" t="s">
        <v>33</v>
      </c>
    </row>
    <row r="3" spans="1:51" x14ac:dyDescent="0.3">
      <c r="A3" t="s">
        <v>34</v>
      </c>
      <c r="J3" s="48"/>
    </row>
    <row r="4" spans="1:51" x14ac:dyDescent="0.3">
      <c r="A4" t="s">
        <v>35</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c r="AP4" s="1"/>
      <c r="AQ4" s="1"/>
      <c r="AR4" s="1"/>
      <c r="AS4" s="1"/>
      <c r="AT4" s="1"/>
      <c r="AU4" s="1"/>
      <c r="AV4" s="1"/>
      <c r="AW4" s="1"/>
      <c r="AX4" s="1"/>
      <c r="AY4" s="1"/>
    </row>
    <row r="5" spans="1:51" x14ac:dyDescent="0.3">
      <c r="A5" t="s">
        <v>36</v>
      </c>
    </row>
    <row r="6" spans="1:51" x14ac:dyDescent="0.3">
      <c r="A6" t="s">
        <v>37</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row>
    <row r="7" spans="1:51" x14ac:dyDescent="0.3">
      <c r="A7" t="s">
        <v>38</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c r="AM7">
        <v>67.709999999999994</v>
      </c>
      <c r="AN7">
        <v>69.930000000000007</v>
      </c>
    </row>
    <row r="8" spans="1:51" x14ac:dyDescent="0.3">
      <c r="A8" t="s">
        <v>39</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c r="AM8">
        <v>1.9</v>
      </c>
      <c r="AN8">
        <v>1.57</v>
      </c>
    </row>
    <row r="9" spans="1:51" x14ac:dyDescent="0.3">
      <c r="A9" t="s">
        <v>40</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c r="AM9">
        <v>30.39</v>
      </c>
      <c r="AN9">
        <v>28.5</v>
      </c>
    </row>
    <row r="11" spans="1:51" x14ac:dyDescent="0.3">
      <c r="A11" t="s">
        <v>41</v>
      </c>
    </row>
    <row r="12" spans="1:51" x14ac:dyDescent="0.3">
      <c r="A12" t="s">
        <v>42</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row>
    <row r="13" spans="1:51" x14ac:dyDescent="0.3">
      <c r="A13" t="s">
        <v>43</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row>
    <row r="14" spans="1:51" x14ac:dyDescent="0.3">
      <c r="A14" t="s">
        <v>44</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row>
    <row r="15" spans="1:51" x14ac:dyDescent="0.3">
      <c r="A15" t="s">
        <v>45</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row>
    <row r="17" spans="1:40" x14ac:dyDescent="0.3">
      <c r="A17" t="s">
        <v>46</v>
      </c>
    </row>
    <row r="18" spans="1:40" x14ac:dyDescent="0.3">
      <c r="A18" t="s">
        <v>42</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row>
    <row r="19" spans="1:40" x14ac:dyDescent="0.3">
      <c r="A19" t="s">
        <v>43</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c r="AM19">
        <v>69.12</v>
      </c>
      <c r="AN19">
        <v>71.209999999999994</v>
      </c>
    </row>
    <row r="20" spans="1:40" x14ac:dyDescent="0.3">
      <c r="A20" t="s">
        <v>44</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c r="AM20">
        <v>1</v>
      </c>
      <c r="AN20">
        <v>0.72</v>
      </c>
    </row>
    <row r="21" spans="1:40" x14ac:dyDescent="0.3">
      <c r="A21" t="s">
        <v>45</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c r="AM21">
        <v>29.88</v>
      </c>
      <c r="AN21">
        <v>28.08</v>
      </c>
    </row>
    <row r="23" spans="1:40" x14ac:dyDescent="0.3">
      <c r="A23" t="s">
        <v>47</v>
      </c>
    </row>
    <row r="24" spans="1:40" x14ac:dyDescent="0.3">
      <c r="A24" t="s">
        <v>42</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row>
    <row r="25" spans="1:40" x14ac:dyDescent="0.3">
      <c r="A25" t="s">
        <v>43</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c r="AM25">
        <v>69.33</v>
      </c>
      <c r="AN25">
        <v>71.61</v>
      </c>
    </row>
    <row r="26" spans="1:40" x14ac:dyDescent="0.3">
      <c r="A26" t="s">
        <v>44</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row>
    <row r="27" spans="1:40" x14ac:dyDescent="0.3">
      <c r="A27" t="s">
        <v>45</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c r="AM27">
        <v>28.52</v>
      </c>
      <c r="AN27">
        <v>25.74</v>
      </c>
    </row>
    <row r="30" spans="1:40" x14ac:dyDescent="0.3">
      <c r="A30" t="s">
        <v>32</v>
      </c>
    </row>
    <row r="31" spans="1:40" x14ac:dyDescent="0.3">
      <c r="A31" t="s">
        <v>33</v>
      </c>
    </row>
    <row r="32" spans="1:40" x14ac:dyDescent="0.3">
      <c r="A32" t="s">
        <v>48</v>
      </c>
    </row>
    <row r="33" spans="1:51" x14ac:dyDescent="0.3">
      <c r="A33" t="s">
        <v>35</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49</v>
      </c>
      <c r="AE33" s="1">
        <v>44348</v>
      </c>
      <c r="AF33" s="1">
        <v>44378</v>
      </c>
      <c r="AG33" s="1">
        <v>44409</v>
      </c>
      <c r="AH33" s="1">
        <v>44440</v>
      </c>
      <c r="AI33" s="1">
        <v>44470</v>
      </c>
      <c r="AJ33" s="1">
        <v>44501</v>
      </c>
      <c r="AK33" s="1">
        <v>44531</v>
      </c>
      <c r="AL33" s="1">
        <v>44562</v>
      </c>
      <c r="AM33" s="1">
        <v>44593</v>
      </c>
      <c r="AN33" s="1">
        <v>44621</v>
      </c>
      <c r="AO33" s="1"/>
      <c r="AP33" s="1"/>
      <c r="AQ33" s="1"/>
      <c r="AR33" s="1"/>
      <c r="AS33" s="1"/>
      <c r="AT33" s="1"/>
      <c r="AU33" s="1"/>
      <c r="AV33" s="1"/>
      <c r="AW33" s="1"/>
      <c r="AX33" s="1"/>
      <c r="AY33" s="1"/>
    </row>
    <row r="34" spans="1:51" x14ac:dyDescent="0.3">
      <c r="A34" t="s">
        <v>36</v>
      </c>
    </row>
    <row r="35" spans="1:51" x14ac:dyDescent="0.3">
      <c r="A35" t="s">
        <v>37</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row>
    <row r="36" spans="1:51" x14ac:dyDescent="0.3">
      <c r="A36" t="s">
        <v>38</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row>
    <row r="37" spans="1:51" x14ac:dyDescent="0.3">
      <c r="A37" t="s">
        <v>39</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row>
    <row r="38" spans="1:51" x14ac:dyDescent="0.3">
      <c r="A38" t="s">
        <v>40</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row>
    <row r="40" spans="1:51" x14ac:dyDescent="0.3">
      <c r="A40" t="s">
        <v>41</v>
      </c>
    </row>
    <row r="41" spans="1:51" x14ac:dyDescent="0.3">
      <c r="A41" t="s">
        <v>42</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row>
    <row r="42" spans="1:51" x14ac:dyDescent="0.3">
      <c r="A42" t="s">
        <v>43</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c r="AM42">
        <v>61.39</v>
      </c>
      <c r="AN42">
        <v>62.55</v>
      </c>
    </row>
    <row r="43" spans="1:51" x14ac:dyDescent="0.3">
      <c r="A43" t="s">
        <v>44</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c r="AM43">
        <v>4.9000000000000004</v>
      </c>
      <c r="AN43">
        <v>4.84</v>
      </c>
    </row>
    <row r="44" spans="1:51" x14ac:dyDescent="0.3">
      <c r="A44" t="s">
        <v>45</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c r="AM44">
        <v>33.72</v>
      </c>
      <c r="AN44">
        <v>32.61</v>
      </c>
    </row>
    <row r="46" spans="1:51" x14ac:dyDescent="0.3">
      <c r="A46" t="s">
        <v>46</v>
      </c>
    </row>
    <row r="47" spans="1:51" x14ac:dyDescent="0.3">
      <c r="A47" t="s">
        <v>42</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row>
    <row r="48" spans="1:51" x14ac:dyDescent="0.3">
      <c r="A48" t="s">
        <v>43</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c r="AM48">
        <v>65.239999999999995</v>
      </c>
      <c r="AN48">
        <v>65.98</v>
      </c>
    </row>
    <row r="49" spans="1:51" x14ac:dyDescent="0.3">
      <c r="A49" t="s">
        <v>44</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c r="AM49">
        <v>1.77</v>
      </c>
      <c r="AN49">
        <v>1.99</v>
      </c>
    </row>
    <row r="50" spans="1:51" x14ac:dyDescent="0.3">
      <c r="A50" t="s">
        <v>45</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row>
    <row r="52" spans="1:51" x14ac:dyDescent="0.3">
      <c r="A52" t="s">
        <v>47</v>
      </c>
    </row>
    <row r="53" spans="1:51" x14ac:dyDescent="0.3">
      <c r="A53" t="s">
        <v>42</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row>
    <row r="54" spans="1:51" x14ac:dyDescent="0.3">
      <c r="A54" t="s">
        <v>43</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c r="AM54">
        <v>66.67</v>
      </c>
      <c r="AN54">
        <v>68.150000000000006</v>
      </c>
    </row>
    <row r="55" spans="1:51" x14ac:dyDescent="0.3">
      <c r="A55" t="s">
        <v>44</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c r="AM55">
        <v>2.09</v>
      </c>
      <c r="AN55">
        <v>2.11</v>
      </c>
    </row>
    <row r="56" spans="1:51" x14ac:dyDescent="0.3">
      <c r="A56" t="s">
        <v>45</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c r="AM56">
        <v>31.24</v>
      </c>
      <c r="AN56">
        <v>29.74</v>
      </c>
    </row>
    <row r="59" spans="1:51" x14ac:dyDescent="0.3">
      <c r="A59" t="s">
        <v>32</v>
      </c>
    </row>
    <row r="60" spans="1:51" x14ac:dyDescent="0.3">
      <c r="A60" t="s">
        <v>33</v>
      </c>
    </row>
    <row r="61" spans="1:51" x14ac:dyDescent="0.3">
      <c r="A61" t="s">
        <v>50</v>
      </c>
    </row>
    <row r="62" spans="1:51" x14ac:dyDescent="0.3">
      <c r="A62" t="s">
        <v>35</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49</v>
      </c>
      <c r="AE62" s="1">
        <v>44348</v>
      </c>
      <c r="AF62" s="1">
        <v>44378</v>
      </c>
      <c r="AG62" s="1">
        <v>44409</v>
      </c>
      <c r="AH62" s="1">
        <v>44440</v>
      </c>
      <c r="AI62" s="1">
        <v>44470</v>
      </c>
      <c r="AJ62" s="1">
        <v>44501</v>
      </c>
      <c r="AK62" s="1">
        <v>44531</v>
      </c>
      <c r="AL62" s="1">
        <v>44562</v>
      </c>
      <c r="AM62" s="1">
        <v>44593</v>
      </c>
      <c r="AN62" s="1">
        <v>44621</v>
      </c>
      <c r="AO62" s="1"/>
      <c r="AP62" s="1"/>
      <c r="AQ62" s="1"/>
      <c r="AR62" s="1"/>
      <c r="AS62" s="1"/>
      <c r="AT62" s="1"/>
      <c r="AU62" s="1"/>
      <c r="AV62" s="1"/>
      <c r="AW62" s="1"/>
      <c r="AX62" s="1"/>
      <c r="AY62" s="1"/>
    </row>
    <row r="63" spans="1:51" x14ac:dyDescent="0.3">
      <c r="A63" t="s">
        <v>36</v>
      </c>
    </row>
    <row r="64" spans="1:51" x14ac:dyDescent="0.3">
      <c r="A64" t="s">
        <v>37</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row>
    <row r="65" spans="1:40" x14ac:dyDescent="0.3">
      <c r="A65" t="s">
        <v>38</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c r="AM65">
        <v>65.430000000000007</v>
      </c>
      <c r="AN65">
        <v>69.180000000000007</v>
      </c>
    </row>
    <row r="66" spans="1:40" x14ac:dyDescent="0.3">
      <c r="A66" t="s">
        <v>39</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c r="AM66">
        <v>5.09</v>
      </c>
      <c r="AN66">
        <v>4.25</v>
      </c>
    </row>
    <row r="67" spans="1:40" x14ac:dyDescent="0.3">
      <c r="A67" t="s">
        <v>40</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c r="AM67">
        <v>29.48</v>
      </c>
      <c r="AN67">
        <v>26.57</v>
      </c>
    </row>
    <row r="69" spans="1:40" x14ac:dyDescent="0.3">
      <c r="A69" t="s">
        <v>41</v>
      </c>
    </row>
    <row r="70" spans="1:40" x14ac:dyDescent="0.3">
      <c r="A70" t="s">
        <v>42</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row>
    <row r="71" spans="1:40" x14ac:dyDescent="0.3">
      <c r="A71" t="s">
        <v>43</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c r="AM71">
        <v>53.8</v>
      </c>
      <c r="AN71">
        <v>61.14</v>
      </c>
    </row>
    <row r="72" spans="1:40" x14ac:dyDescent="0.3">
      <c r="A72" t="s">
        <v>44</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c r="AM72">
        <v>16.7</v>
      </c>
      <c r="AN72">
        <v>12.36</v>
      </c>
    </row>
    <row r="73" spans="1:40" x14ac:dyDescent="0.3">
      <c r="A73" t="s">
        <v>45</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c r="AM73">
        <v>29.5</v>
      </c>
      <c r="AN73">
        <v>26.5</v>
      </c>
    </row>
    <row r="75" spans="1:40" x14ac:dyDescent="0.3">
      <c r="A75" t="s">
        <v>46</v>
      </c>
    </row>
    <row r="76" spans="1:40" x14ac:dyDescent="0.3">
      <c r="A76" t="s">
        <v>42</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row>
    <row r="77" spans="1:40" x14ac:dyDescent="0.3">
      <c r="A77" t="s">
        <v>43</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c r="AM77">
        <v>68.86</v>
      </c>
      <c r="AN77">
        <v>71.88</v>
      </c>
    </row>
    <row r="78" spans="1:40" x14ac:dyDescent="0.3">
      <c r="A78" t="s">
        <v>44</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c r="AM78">
        <v>0.6</v>
      </c>
      <c r="AN78">
        <v>0.65</v>
      </c>
    </row>
    <row r="79" spans="1:40" x14ac:dyDescent="0.3">
      <c r="A79" t="s">
        <v>45</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c r="AM79">
        <v>30.54</v>
      </c>
      <c r="AN79">
        <v>27.47</v>
      </c>
    </row>
    <row r="81" spans="1:53" x14ac:dyDescent="0.3">
      <c r="A81" t="s">
        <v>47</v>
      </c>
    </row>
    <row r="82" spans="1:53" x14ac:dyDescent="0.3">
      <c r="A82" t="s">
        <v>42</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row>
    <row r="83" spans="1:53" x14ac:dyDescent="0.3">
      <c r="A83" t="s">
        <v>43</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c r="AM83">
        <v>70.180000000000007</v>
      </c>
      <c r="AN83">
        <v>71.81</v>
      </c>
    </row>
    <row r="84" spans="1:53" x14ac:dyDescent="0.3">
      <c r="A84" t="s">
        <v>44</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c r="AM84">
        <v>5.65</v>
      </c>
      <c r="AN84">
        <v>5.2</v>
      </c>
    </row>
    <row r="85" spans="1:53" x14ac:dyDescent="0.3">
      <c r="A85" t="s">
        <v>45</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c r="AM85">
        <v>24.17</v>
      </c>
      <c r="AN85">
        <v>23</v>
      </c>
    </row>
    <row r="88" spans="1:53" x14ac:dyDescent="0.3">
      <c r="A88" t="s">
        <v>32</v>
      </c>
    </row>
    <row r="89" spans="1:53" x14ac:dyDescent="0.3">
      <c r="A89" t="s">
        <v>33</v>
      </c>
    </row>
    <row r="90" spans="1:53" x14ac:dyDescent="0.3">
      <c r="A90" t="s">
        <v>51</v>
      </c>
    </row>
    <row r="91" spans="1:53" x14ac:dyDescent="0.3">
      <c r="A91" t="s">
        <v>35</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49</v>
      </c>
      <c r="AE91" s="1">
        <v>44348</v>
      </c>
      <c r="AF91" s="1">
        <v>44378</v>
      </c>
      <c r="AG91" s="1">
        <v>44409</v>
      </c>
      <c r="AH91" s="1">
        <v>44440</v>
      </c>
      <c r="AI91" s="1">
        <v>44470</v>
      </c>
      <c r="AJ91" s="1">
        <v>44501</v>
      </c>
      <c r="AK91" s="1">
        <v>44531</v>
      </c>
      <c r="AL91" s="1">
        <v>44562</v>
      </c>
      <c r="AM91" s="1">
        <v>44593</v>
      </c>
      <c r="AN91" s="1">
        <v>44621</v>
      </c>
      <c r="AO91" s="1"/>
      <c r="AP91" s="1"/>
      <c r="AQ91" s="1"/>
      <c r="AR91" s="1"/>
      <c r="AS91" s="1"/>
      <c r="AT91" s="1"/>
      <c r="AU91" s="1"/>
      <c r="AV91" s="1"/>
      <c r="AW91" s="1"/>
      <c r="AX91" s="1"/>
      <c r="AY91" s="1"/>
    </row>
    <row r="92" spans="1:53" x14ac:dyDescent="0.3">
      <c r="A92" t="s">
        <v>36</v>
      </c>
    </row>
    <row r="93" spans="1:53" x14ac:dyDescent="0.3">
      <c r="A93" t="s">
        <v>37</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row>
    <row r="94" spans="1:53" x14ac:dyDescent="0.3">
      <c r="A94" t="s">
        <v>38</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AM94">
        <v>59.3</v>
      </c>
      <c r="AN94">
        <v>63.94</v>
      </c>
      <c r="BA94" s="27"/>
    </row>
    <row r="95" spans="1:53" x14ac:dyDescent="0.3">
      <c r="A95" t="s">
        <v>39</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c r="AM95">
        <v>8.91</v>
      </c>
      <c r="AN95">
        <v>8.39</v>
      </c>
    </row>
    <row r="96" spans="1:53" x14ac:dyDescent="0.3">
      <c r="A96" t="s">
        <v>40</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c r="AM96">
        <v>31.79</v>
      </c>
      <c r="AN96">
        <v>27.67</v>
      </c>
    </row>
    <row r="98" spans="1:40" x14ac:dyDescent="0.3">
      <c r="A98" t="s">
        <v>41</v>
      </c>
    </row>
    <row r="99" spans="1:40" x14ac:dyDescent="0.3">
      <c r="A99" t="s">
        <v>42</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row>
    <row r="100" spans="1:40" x14ac:dyDescent="0.3">
      <c r="A100" t="s">
        <v>43</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row>
    <row r="101" spans="1:40" x14ac:dyDescent="0.3">
      <c r="A101" t="s">
        <v>44</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row>
    <row r="102" spans="1:40" x14ac:dyDescent="0.3">
      <c r="A102" t="s">
        <v>45</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row>
    <row r="104" spans="1:40" x14ac:dyDescent="0.3">
      <c r="A104" t="s">
        <v>46</v>
      </c>
    </row>
    <row r="105" spans="1:40" x14ac:dyDescent="0.3">
      <c r="A105" t="s">
        <v>42</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row>
    <row r="106" spans="1:40" x14ac:dyDescent="0.3">
      <c r="A106" t="s">
        <v>43</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c r="AM106">
        <v>66.2</v>
      </c>
      <c r="AN106">
        <v>69.7</v>
      </c>
    </row>
    <row r="107" spans="1:40" x14ac:dyDescent="0.3">
      <c r="A107" t="s">
        <v>44</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row>
    <row r="108" spans="1:40" x14ac:dyDescent="0.3">
      <c r="A108" t="s">
        <v>45</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c r="AM108">
        <v>33.04</v>
      </c>
      <c r="AN108">
        <v>29.09</v>
      </c>
    </row>
    <row r="110" spans="1:40" x14ac:dyDescent="0.3">
      <c r="A110" t="s">
        <v>47</v>
      </c>
    </row>
    <row r="111" spans="1:40" x14ac:dyDescent="0.3">
      <c r="A111" t="s">
        <v>42</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row>
    <row r="112" spans="1:40" x14ac:dyDescent="0.3">
      <c r="A112" t="s">
        <v>43</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c r="AM112">
        <v>63.07</v>
      </c>
      <c r="AN112">
        <v>65.25</v>
      </c>
    </row>
    <row r="113" spans="1:51" x14ac:dyDescent="0.3">
      <c r="A113" t="s">
        <v>44</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c r="AM113">
        <v>11.55</v>
      </c>
      <c r="AN113">
        <v>8.09</v>
      </c>
    </row>
    <row r="114" spans="1:51" x14ac:dyDescent="0.3">
      <c r="A114" t="s">
        <v>45</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c r="AM114">
        <v>25.38</v>
      </c>
      <c r="AN114">
        <v>26.66</v>
      </c>
    </row>
    <row r="117" spans="1:51" x14ac:dyDescent="0.3">
      <c r="A117" t="s">
        <v>32</v>
      </c>
    </row>
    <row r="118" spans="1:51" x14ac:dyDescent="0.3">
      <c r="A118" t="s">
        <v>33</v>
      </c>
    </row>
    <row r="119" spans="1:51" x14ac:dyDescent="0.3">
      <c r="A119" t="s">
        <v>52</v>
      </c>
    </row>
    <row r="120" spans="1:51" x14ac:dyDescent="0.3">
      <c r="A120" t="s">
        <v>35</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49</v>
      </c>
      <c r="AE120" s="1">
        <v>44348</v>
      </c>
      <c r="AF120" s="1">
        <v>44378</v>
      </c>
      <c r="AG120" s="1">
        <v>44409</v>
      </c>
      <c r="AH120" s="1">
        <v>44440</v>
      </c>
      <c r="AI120" s="1">
        <v>44470</v>
      </c>
      <c r="AJ120" s="1">
        <v>44501</v>
      </c>
      <c r="AK120" s="1">
        <v>44531</v>
      </c>
      <c r="AL120" s="1">
        <v>44562</v>
      </c>
      <c r="AM120" s="1">
        <v>44593</v>
      </c>
      <c r="AN120" s="1">
        <v>44621</v>
      </c>
      <c r="AO120" s="1"/>
      <c r="AP120" s="1"/>
      <c r="AQ120" s="1"/>
      <c r="AR120" s="1"/>
      <c r="AS120" s="1"/>
      <c r="AT120" s="1"/>
      <c r="AU120" s="1"/>
      <c r="AV120" s="1"/>
      <c r="AW120" s="1"/>
      <c r="AX120" s="1"/>
      <c r="AY120" s="1"/>
    </row>
    <row r="121" spans="1:51" x14ac:dyDescent="0.3">
      <c r="A121" t="s">
        <v>36</v>
      </c>
    </row>
    <row r="122" spans="1:51" x14ac:dyDescent="0.3">
      <c r="A122" t="s">
        <v>37</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row>
    <row r="123" spans="1:51" x14ac:dyDescent="0.3">
      <c r="A123" t="s">
        <v>38</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c r="AM123">
        <v>64.44</v>
      </c>
      <c r="AN123">
        <v>64.91</v>
      </c>
    </row>
    <row r="124" spans="1:51" x14ac:dyDescent="0.3">
      <c r="A124" t="s">
        <v>39</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c r="AM124">
        <v>6.27</v>
      </c>
      <c r="AN124">
        <v>6.24</v>
      </c>
    </row>
    <row r="125" spans="1:51" x14ac:dyDescent="0.3">
      <c r="A125" t="s">
        <v>40</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c r="AM125">
        <v>29.29</v>
      </c>
      <c r="AN125">
        <v>28.85</v>
      </c>
    </row>
    <row r="127" spans="1:51" x14ac:dyDescent="0.3">
      <c r="A127" t="s">
        <v>41</v>
      </c>
    </row>
    <row r="128" spans="1:51" x14ac:dyDescent="0.3">
      <c r="A128" t="s">
        <v>42</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row>
    <row r="129" spans="1:40" x14ac:dyDescent="0.3">
      <c r="A129" t="s">
        <v>43</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row>
    <row r="130" spans="1:40" x14ac:dyDescent="0.3">
      <c r="A130" t="s">
        <v>44</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row>
    <row r="131" spans="1:40" x14ac:dyDescent="0.3">
      <c r="A131" t="s">
        <v>45</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row>
    <row r="133" spans="1:40" x14ac:dyDescent="0.3">
      <c r="A133" t="s">
        <v>46</v>
      </c>
    </row>
    <row r="134" spans="1:40" x14ac:dyDescent="0.3">
      <c r="A134" t="s">
        <v>42</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row>
    <row r="135" spans="1:40" x14ac:dyDescent="0.3">
      <c r="A135" t="s">
        <v>43</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c r="AM135">
        <v>67.34</v>
      </c>
      <c r="AN135">
        <v>69.17</v>
      </c>
    </row>
    <row r="136" spans="1:40" x14ac:dyDescent="0.3">
      <c r="A136" t="s">
        <v>44</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c r="AM136">
        <v>0.44</v>
      </c>
      <c r="AN136">
        <v>1.27</v>
      </c>
    </row>
    <row r="137" spans="1:40" x14ac:dyDescent="0.3">
      <c r="A137" t="s">
        <v>45</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c r="AM137">
        <v>32.22</v>
      </c>
      <c r="AN137">
        <v>29.57</v>
      </c>
    </row>
    <row r="139" spans="1:40" x14ac:dyDescent="0.3">
      <c r="A139" t="s">
        <v>47</v>
      </c>
    </row>
    <row r="140" spans="1:40" x14ac:dyDescent="0.3">
      <c r="A140" t="s">
        <v>42</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row>
    <row r="141" spans="1:40" x14ac:dyDescent="0.3">
      <c r="A141" t="s">
        <v>43</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row>
    <row r="142" spans="1:40" x14ac:dyDescent="0.3">
      <c r="A142" t="s">
        <v>44</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row>
    <row r="143" spans="1:40" x14ac:dyDescent="0.3">
      <c r="A143" t="s">
        <v>45</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row>
    <row r="146" spans="1:51" x14ac:dyDescent="0.3">
      <c r="A146" t="s">
        <v>32</v>
      </c>
    </row>
    <row r="147" spans="1:51" x14ac:dyDescent="0.3">
      <c r="A147" t="s">
        <v>33</v>
      </c>
    </row>
    <row r="148" spans="1:51" x14ac:dyDescent="0.3">
      <c r="A148" t="s">
        <v>53</v>
      </c>
    </row>
    <row r="149" spans="1:51" x14ac:dyDescent="0.3">
      <c r="A149" t="s">
        <v>35</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49</v>
      </c>
      <c r="AE149" s="1">
        <v>44348</v>
      </c>
      <c r="AF149" s="1">
        <v>44378</v>
      </c>
      <c r="AG149" s="1">
        <v>44409</v>
      </c>
      <c r="AH149" s="1">
        <v>44440</v>
      </c>
      <c r="AI149" s="1">
        <v>44470</v>
      </c>
      <c r="AJ149" s="1">
        <v>44501</v>
      </c>
      <c r="AK149" s="1">
        <v>44531</v>
      </c>
      <c r="AL149" s="1">
        <v>44562</v>
      </c>
      <c r="AM149" s="1">
        <v>44593</v>
      </c>
      <c r="AN149" s="1">
        <v>44621</v>
      </c>
      <c r="AO149" s="1"/>
      <c r="AP149" s="1"/>
      <c r="AQ149" s="1"/>
      <c r="AR149" s="1"/>
      <c r="AS149" s="1"/>
      <c r="AT149" s="1"/>
      <c r="AU149" s="1"/>
      <c r="AV149" s="1"/>
      <c r="AW149" s="1"/>
      <c r="AX149" s="1"/>
      <c r="AY149" s="1"/>
    </row>
    <row r="150" spans="1:51" x14ac:dyDescent="0.3">
      <c r="A150" t="s">
        <v>36</v>
      </c>
    </row>
    <row r="151" spans="1:51" x14ac:dyDescent="0.3">
      <c r="A151" t="s">
        <v>37</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row>
    <row r="152" spans="1:51" x14ac:dyDescent="0.3">
      <c r="A152" t="s">
        <v>38</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c r="AM152">
        <v>57.64</v>
      </c>
      <c r="AN152">
        <v>63.59</v>
      </c>
    </row>
    <row r="153" spans="1:51" x14ac:dyDescent="0.3">
      <c r="A153" t="s">
        <v>39</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c r="AM153">
        <v>9.77</v>
      </c>
      <c r="AN153">
        <v>9.15</v>
      </c>
    </row>
    <row r="154" spans="1:51" x14ac:dyDescent="0.3">
      <c r="A154" t="s">
        <v>40</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c r="AM154">
        <v>32.590000000000003</v>
      </c>
      <c r="AN154">
        <v>27.26</v>
      </c>
    </row>
    <row r="156" spans="1:51" x14ac:dyDescent="0.3">
      <c r="A156" t="s">
        <v>41</v>
      </c>
    </row>
    <row r="157" spans="1:51" x14ac:dyDescent="0.3">
      <c r="A157" t="s">
        <v>42</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row>
    <row r="158" spans="1:51" x14ac:dyDescent="0.3">
      <c r="A158" t="s">
        <v>43</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row>
    <row r="159" spans="1:51" x14ac:dyDescent="0.3">
      <c r="A159" t="s">
        <v>44</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row>
    <row r="160" spans="1:51" x14ac:dyDescent="0.3">
      <c r="A160" t="s">
        <v>45</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row>
    <row r="162" spans="1:40" x14ac:dyDescent="0.3">
      <c r="A162" t="s">
        <v>46</v>
      </c>
    </row>
    <row r="163" spans="1:40" x14ac:dyDescent="0.3">
      <c r="A163" t="s">
        <v>42</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row>
    <row r="164" spans="1:40" x14ac:dyDescent="0.3">
      <c r="A164" t="s">
        <v>43</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row>
    <row r="165" spans="1:40" x14ac:dyDescent="0.3">
      <c r="A165" t="s">
        <v>44</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c r="AM165">
        <v>0.92</v>
      </c>
      <c r="AN165">
        <v>1.18</v>
      </c>
    </row>
    <row r="166" spans="1:40" x14ac:dyDescent="0.3">
      <c r="A166" t="s">
        <v>45</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row>
    <row r="167" spans="1:40" x14ac:dyDescent="0.3">
      <c r="AF167">
        <v>0.93</v>
      </c>
    </row>
    <row r="168" spans="1:40" x14ac:dyDescent="0.3">
      <c r="A168" t="s">
        <v>47</v>
      </c>
    </row>
    <row r="169" spans="1:40" x14ac:dyDescent="0.3">
      <c r="A169" t="s">
        <v>42</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row>
    <row r="170" spans="1:40" x14ac:dyDescent="0.3">
      <c r="A170" t="s">
        <v>43</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c r="AM170">
        <v>63.21</v>
      </c>
      <c r="AN170">
        <v>63.57</v>
      </c>
    </row>
    <row r="171" spans="1:40" x14ac:dyDescent="0.3">
      <c r="A171" t="s">
        <v>44</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c r="AM171">
        <v>12.12</v>
      </c>
      <c r="AN171">
        <v>8.64</v>
      </c>
    </row>
    <row r="172" spans="1:40" x14ac:dyDescent="0.3">
      <c r="A172" t="s">
        <v>45</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c r="AM172">
        <v>24.67</v>
      </c>
      <c r="AN172">
        <v>27.79</v>
      </c>
    </row>
    <row r="175" spans="1:40" x14ac:dyDescent="0.3">
      <c r="A175" t="s">
        <v>32</v>
      </c>
    </row>
    <row r="176" spans="1:40" x14ac:dyDescent="0.3">
      <c r="A176" t="s">
        <v>33</v>
      </c>
    </row>
    <row r="177" spans="1:54" x14ac:dyDescent="0.3">
      <c r="A177" t="s">
        <v>54</v>
      </c>
    </row>
    <row r="178" spans="1:54" x14ac:dyDescent="0.3">
      <c r="A178" t="s">
        <v>35</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49</v>
      </c>
      <c r="AE178" s="1">
        <v>44348</v>
      </c>
      <c r="AF178" s="1">
        <v>44378</v>
      </c>
      <c r="AG178" s="1">
        <v>44409</v>
      </c>
      <c r="AH178" s="1">
        <v>44440</v>
      </c>
      <c r="AI178" s="1">
        <v>44470</v>
      </c>
      <c r="AJ178" s="1">
        <v>44501</v>
      </c>
      <c r="AK178" s="1">
        <v>44531</v>
      </c>
      <c r="AL178" s="1">
        <v>44562</v>
      </c>
      <c r="AM178" s="1">
        <v>44593</v>
      </c>
      <c r="AN178" s="1">
        <v>44621</v>
      </c>
      <c r="AO178" s="1"/>
      <c r="AP178" s="1"/>
      <c r="AQ178" s="1"/>
      <c r="AR178" s="1"/>
      <c r="AS178" s="1"/>
      <c r="AT178" s="1"/>
      <c r="AU178" s="1"/>
      <c r="AV178" s="1"/>
      <c r="AW178" s="1"/>
      <c r="AX178" s="1"/>
      <c r="AY178" s="1"/>
    </row>
    <row r="179" spans="1:54" x14ac:dyDescent="0.3">
      <c r="A179" t="s">
        <v>36</v>
      </c>
    </row>
    <row r="180" spans="1:54" x14ac:dyDescent="0.3">
      <c r="A180" t="s">
        <v>37</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row>
    <row r="181" spans="1:54" x14ac:dyDescent="0.3">
      <c r="A181" t="s">
        <v>38</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AM181">
        <v>66.180000000000007</v>
      </c>
      <c r="AN181">
        <v>69.010000000000005</v>
      </c>
      <c r="BA181" s="27"/>
      <c r="BB181" s="27"/>
    </row>
    <row r="182" spans="1:54" x14ac:dyDescent="0.3">
      <c r="A182" t="s">
        <v>39</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c r="AM182">
        <v>6.12</v>
      </c>
      <c r="AN182">
        <v>5</v>
      </c>
    </row>
    <row r="183" spans="1:54" x14ac:dyDescent="0.3">
      <c r="A183" t="s">
        <v>40</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c r="AM183">
        <v>27.69</v>
      </c>
      <c r="AN183">
        <v>25.99</v>
      </c>
    </row>
    <row r="185" spans="1:54" x14ac:dyDescent="0.3">
      <c r="A185" t="s">
        <v>41</v>
      </c>
    </row>
    <row r="186" spans="1:54" x14ac:dyDescent="0.3">
      <c r="A186" t="s">
        <v>42</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row>
    <row r="187" spans="1:54" x14ac:dyDescent="0.3">
      <c r="A187" t="s">
        <v>43</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row>
    <row r="188" spans="1:54" x14ac:dyDescent="0.3">
      <c r="A188" t="s">
        <v>44</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row>
    <row r="189" spans="1:54" x14ac:dyDescent="0.3">
      <c r="A189" t="s">
        <v>45</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row>
    <row r="191" spans="1:54" x14ac:dyDescent="0.3">
      <c r="A191" t="s">
        <v>46</v>
      </c>
    </row>
    <row r="192" spans="1:54" x14ac:dyDescent="0.3">
      <c r="A192" t="s">
        <v>42</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row>
    <row r="193" spans="1:51" x14ac:dyDescent="0.3">
      <c r="A193" t="s">
        <v>43</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c r="AM193">
        <v>70.25</v>
      </c>
      <c r="AN193">
        <v>72.56</v>
      </c>
    </row>
    <row r="194" spans="1:51" x14ac:dyDescent="0.3">
      <c r="A194" t="s">
        <v>44</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c r="AM194">
        <v>0.45</v>
      </c>
      <c r="AN194">
        <v>0.82</v>
      </c>
    </row>
    <row r="195" spans="1:51" x14ac:dyDescent="0.3">
      <c r="A195" t="s">
        <v>45</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c r="AM195">
        <v>29.3</v>
      </c>
      <c r="AN195">
        <v>26.62</v>
      </c>
    </row>
    <row r="197" spans="1:51" x14ac:dyDescent="0.3">
      <c r="A197" t="s">
        <v>47</v>
      </c>
    </row>
    <row r="198" spans="1:51" x14ac:dyDescent="0.3">
      <c r="A198" t="s">
        <v>42</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row>
    <row r="199" spans="1:51" x14ac:dyDescent="0.3">
      <c r="A199" t="s">
        <v>43</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row>
    <row r="200" spans="1:51" x14ac:dyDescent="0.3">
      <c r="A200" t="s">
        <v>44</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row>
    <row r="201" spans="1:51" x14ac:dyDescent="0.3">
      <c r="A201" t="s">
        <v>45</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row>
    <row r="204" spans="1:51" x14ac:dyDescent="0.3">
      <c r="A204" t="s">
        <v>32</v>
      </c>
    </row>
    <row r="205" spans="1:51" x14ac:dyDescent="0.3">
      <c r="A205" t="s">
        <v>33</v>
      </c>
    </row>
    <row r="206" spans="1:51" x14ac:dyDescent="0.3">
      <c r="A206" t="s">
        <v>55</v>
      </c>
    </row>
    <row r="207" spans="1:51" x14ac:dyDescent="0.3">
      <c r="A207" t="s">
        <v>35</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49</v>
      </c>
      <c r="AE207" s="1">
        <v>44348</v>
      </c>
      <c r="AF207" s="1">
        <v>44378</v>
      </c>
      <c r="AG207" s="1">
        <v>44409</v>
      </c>
      <c r="AH207" s="1">
        <v>44440</v>
      </c>
      <c r="AI207" s="1">
        <v>44470</v>
      </c>
      <c r="AJ207" s="1">
        <v>44501</v>
      </c>
      <c r="AK207" s="1">
        <v>44531</v>
      </c>
      <c r="AL207" s="1">
        <v>44562</v>
      </c>
      <c r="AM207" s="1">
        <v>44593</v>
      </c>
      <c r="AN207" s="1">
        <v>44621</v>
      </c>
      <c r="AO207" s="1"/>
      <c r="AP207" s="1"/>
      <c r="AQ207" s="1"/>
      <c r="AR207" s="1"/>
      <c r="AS207" s="1"/>
      <c r="AT207" s="1"/>
      <c r="AU207" s="1"/>
      <c r="AV207" s="1"/>
      <c r="AW207" s="1"/>
      <c r="AX207" s="1"/>
      <c r="AY207" s="1"/>
    </row>
    <row r="208" spans="1:51" x14ac:dyDescent="0.3">
      <c r="A208" t="s">
        <v>36</v>
      </c>
    </row>
    <row r="209" spans="1:40" x14ac:dyDescent="0.3">
      <c r="A209" t="s">
        <v>37</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row>
    <row r="210" spans="1:40" x14ac:dyDescent="0.3">
      <c r="A210" t="s">
        <v>38</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c r="AM210">
        <v>69.709999999999994</v>
      </c>
      <c r="AN210">
        <v>72.66</v>
      </c>
    </row>
    <row r="211" spans="1:40" x14ac:dyDescent="0.3">
      <c r="A211" t="s">
        <v>39</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c r="AM211">
        <v>1.67</v>
      </c>
      <c r="AN211">
        <v>0.67</v>
      </c>
    </row>
    <row r="212" spans="1:40" x14ac:dyDescent="0.3">
      <c r="A212" t="s">
        <v>40</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c r="AM212">
        <v>28.62</v>
      </c>
      <c r="AN212">
        <v>26.67</v>
      </c>
    </row>
    <row r="214" spans="1:40" x14ac:dyDescent="0.3">
      <c r="A214" t="s">
        <v>41</v>
      </c>
    </row>
    <row r="215" spans="1:40" x14ac:dyDescent="0.3">
      <c r="A215" t="s">
        <v>42</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row>
    <row r="216" spans="1:40" x14ac:dyDescent="0.3">
      <c r="A216" t="s">
        <v>43</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c r="AM216">
        <v>59.47</v>
      </c>
      <c r="AN216">
        <v>69.59</v>
      </c>
    </row>
    <row r="217" spans="1:40" x14ac:dyDescent="0.3">
      <c r="A217" t="s">
        <v>44</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c r="AM217">
        <v>8.92</v>
      </c>
      <c r="AN217">
        <v>2.76</v>
      </c>
    </row>
    <row r="218" spans="1:40" x14ac:dyDescent="0.3">
      <c r="A218" t="s">
        <v>45</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c r="AM218">
        <v>31.62</v>
      </c>
      <c r="AN218">
        <v>27.65</v>
      </c>
    </row>
    <row r="220" spans="1:40" x14ac:dyDescent="0.3">
      <c r="A220" t="s">
        <v>46</v>
      </c>
    </row>
    <row r="221" spans="1:40" x14ac:dyDescent="0.3">
      <c r="A221" t="s">
        <v>42</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row>
    <row r="222" spans="1:40" x14ac:dyDescent="0.3">
      <c r="A222" t="s">
        <v>43</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c r="AM222">
        <v>70.28</v>
      </c>
      <c r="AN222">
        <v>72.19</v>
      </c>
    </row>
    <row r="223" spans="1:40" x14ac:dyDescent="0.3">
      <c r="A223" t="s">
        <v>44</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row>
    <row r="224" spans="1:40" x14ac:dyDescent="0.3">
      <c r="A224" t="s">
        <v>45</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c r="AM224">
        <v>29.18</v>
      </c>
      <c r="AN224">
        <v>27.55</v>
      </c>
    </row>
    <row r="226" spans="1:51" x14ac:dyDescent="0.3">
      <c r="A226" t="s">
        <v>47</v>
      </c>
    </row>
    <row r="227" spans="1:51" x14ac:dyDescent="0.3">
      <c r="A227" t="s">
        <v>42</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row>
    <row r="228" spans="1:51" x14ac:dyDescent="0.3">
      <c r="A228" t="s">
        <v>43</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row>
    <row r="229" spans="1:51" x14ac:dyDescent="0.3">
      <c r="A229" t="s">
        <v>44</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row>
    <row r="230" spans="1:51" x14ac:dyDescent="0.3">
      <c r="A230" t="s">
        <v>45</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row>
    <row r="233" spans="1:51" x14ac:dyDescent="0.3">
      <c r="A233" t="s">
        <v>32</v>
      </c>
    </row>
    <row r="234" spans="1:51" x14ac:dyDescent="0.3">
      <c r="A234" t="s">
        <v>56</v>
      </c>
    </row>
    <row r="235" spans="1:51" x14ac:dyDescent="0.3">
      <c r="A235" t="s">
        <v>34</v>
      </c>
    </row>
    <row r="236" spans="1:51" x14ac:dyDescent="0.3">
      <c r="A236" t="s">
        <v>35</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49</v>
      </c>
      <c r="AE236" s="1">
        <v>44348</v>
      </c>
      <c r="AF236" s="1">
        <v>44378</v>
      </c>
      <c r="AG236" s="1">
        <v>44409</v>
      </c>
      <c r="AH236" s="1">
        <v>44440</v>
      </c>
      <c r="AI236" s="1">
        <v>44470</v>
      </c>
      <c r="AJ236" s="1">
        <v>44501</v>
      </c>
      <c r="AK236" s="1">
        <v>44531</v>
      </c>
      <c r="AL236" s="1">
        <v>44562</v>
      </c>
      <c r="AM236" s="1">
        <v>44593</v>
      </c>
      <c r="AN236" s="1">
        <v>44621</v>
      </c>
      <c r="AO236" s="1"/>
      <c r="AP236" s="1"/>
      <c r="AQ236" s="1"/>
      <c r="AR236" s="1"/>
      <c r="AS236" s="1"/>
      <c r="AT236" s="1"/>
      <c r="AU236" s="1"/>
      <c r="AV236" s="1"/>
      <c r="AW236" s="1"/>
      <c r="AX236" s="1"/>
      <c r="AY236" s="1"/>
    </row>
    <row r="237" spans="1:51" x14ac:dyDescent="0.3">
      <c r="A237" t="s">
        <v>57</v>
      </c>
    </row>
    <row r="238" spans="1:51" x14ac:dyDescent="0.3">
      <c r="A238" t="s">
        <v>58</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row>
    <row r="239" spans="1:51" x14ac:dyDescent="0.3">
      <c r="A239" t="s">
        <v>59</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row>
    <row r="240" spans="1:51" x14ac:dyDescent="0.3">
      <c r="A240" t="s">
        <v>60</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row>
    <row r="241" spans="1:40" x14ac:dyDescent="0.3">
      <c r="A241" t="s">
        <v>61</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row>
    <row r="243" spans="1:40" x14ac:dyDescent="0.3">
      <c r="A243" t="s">
        <v>62</v>
      </c>
    </row>
    <row r="244" spans="1:40" x14ac:dyDescent="0.3">
      <c r="A244" t="s">
        <v>63</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row>
    <row r="245" spans="1:40" x14ac:dyDescent="0.3">
      <c r="A245" t="s">
        <v>64</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c r="AM245">
        <v>68.75</v>
      </c>
      <c r="AN245">
        <v>70.36</v>
      </c>
    </row>
    <row r="246" spans="1:40" x14ac:dyDescent="0.3">
      <c r="A246" t="s">
        <v>65</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c r="AM246">
        <v>1.35</v>
      </c>
      <c r="AN246">
        <v>1.43</v>
      </c>
    </row>
    <row r="247" spans="1:40" x14ac:dyDescent="0.3">
      <c r="A247" t="s">
        <v>66</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c r="AM247">
        <v>29.9</v>
      </c>
      <c r="AN247">
        <v>28.21</v>
      </c>
    </row>
    <row r="249" spans="1:40" x14ac:dyDescent="0.3">
      <c r="A249" t="s">
        <v>67</v>
      </c>
    </row>
    <row r="250" spans="1:40" x14ac:dyDescent="0.3">
      <c r="A250" t="s">
        <v>63</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row>
    <row r="251" spans="1:40" x14ac:dyDescent="0.3">
      <c r="A251" t="s">
        <v>64</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row>
    <row r="252" spans="1:40" x14ac:dyDescent="0.3">
      <c r="A252" t="s">
        <v>65</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row>
    <row r="253" spans="1:40" x14ac:dyDescent="0.3">
      <c r="A253" t="s">
        <v>66</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row>
    <row r="256" spans="1:40" x14ac:dyDescent="0.3">
      <c r="A256" t="s">
        <v>32</v>
      </c>
    </row>
    <row r="257" spans="1:51" x14ac:dyDescent="0.3">
      <c r="A257" t="s">
        <v>56</v>
      </c>
    </row>
    <row r="258" spans="1:51" x14ac:dyDescent="0.3">
      <c r="A258" t="s">
        <v>48</v>
      </c>
    </row>
    <row r="259" spans="1:51" x14ac:dyDescent="0.3">
      <c r="A259" t="s">
        <v>35</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49</v>
      </c>
      <c r="AE259" s="1">
        <v>44348</v>
      </c>
      <c r="AF259" s="1">
        <v>44378</v>
      </c>
      <c r="AG259" s="1">
        <v>44409</v>
      </c>
      <c r="AH259" s="1">
        <v>44440</v>
      </c>
      <c r="AI259" s="1">
        <v>44470</v>
      </c>
      <c r="AJ259" s="1">
        <v>44501</v>
      </c>
      <c r="AK259" s="1">
        <v>44531</v>
      </c>
      <c r="AL259" s="1">
        <v>44562</v>
      </c>
      <c r="AM259" s="1">
        <v>44593</v>
      </c>
      <c r="AN259" s="1">
        <v>44621</v>
      </c>
      <c r="AO259" s="1"/>
      <c r="AP259" s="1"/>
      <c r="AQ259" s="1"/>
      <c r="AR259" s="1"/>
      <c r="AS259" s="1"/>
      <c r="AT259" s="1"/>
      <c r="AU259" s="1"/>
      <c r="AV259" s="1"/>
      <c r="AW259" s="1"/>
      <c r="AX259" s="1"/>
      <c r="AY259" s="1"/>
    </row>
    <row r="260" spans="1:51" x14ac:dyDescent="0.3">
      <c r="A260" t="s">
        <v>57</v>
      </c>
    </row>
    <row r="261" spans="1:51" x14ac:dyDescent="0.3">
      <c r="A261" t="s">
        <v>58</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row>
    <row r="262" spans="1:51" x14ac:dyDescent="0.3">
      <c r="A262" t="s">
        <v>59</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c r="AM262">
        <v>59.48</v>
      </c>
      <c r="AN262">
        <v>60.94</v>
      </c>
    </row>
    <row r="263" spans="1:51" x14ac:dyDescent="0.3">
      <c r="A263" t="s">
        <v>60</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c r="AM263">
        <v>4.71</v>
      </c>
      <c r="AN263">
        <v>4.6500000000000004</v>
      </c>
    </row>
    <row r="264" spans="1:51" x14ac:dyDescent="0.3">
      <c r="A264" t="s">
        <v>61</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c r="AM264">
        <v>35.81</v>
      </c>
      <c r="AN264">
        <v>34.409999999999997</v>
      </c>
    </row>
    <row r="266" spans="1:51" x14ac:dyDescent="0.3">
      <c r="A266" t="s">
        <v>62</v>
      </c>
    </row>
    <row r="267" spans="1:51" x14ac:dyDescent="0.3">
      <c r="A267" t="s">
        <v>63</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row>
    <row r="268" spans="1:51" x14ac:dyDescent="0.3">
      <c r="A268" t="s">
        <v>64</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c r="AM268">
        <v>66.150000000000006</v>
      </c>
      <c r="AN268">
        <v>66.790000000000006</v>
      </c>
    </row>
    <row r="269" spans="1:51" x14ac:dyDescent="0.3">
      <c r="A269" t="s">
        <v>65</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c r="AM269">
        <v>1.24</v>
      </c>
      <c r="AN269">
        <v>1.22</v>
      </c>
    </row>
    <row r="270" spans="1:51" x14ac:dyDescent="0.3">
      <c r="A270" t="s">
        <v>66</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c r="AM270">
        <v>32.61</v>
      </c>
      <c r="AN270">
        <v>31.99</v>
      </c>
    </row>
    <row r="272" spans="1:51" x14ac:dyDescent="0.3">
      <c r="A272" t="s">
        <v>67</v>
      </c>
    </row>
    <row r="273" spans="1:51" x14ac:dyDescent="0.3">
      <c r="A273" t="s">
        <v>63</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row>
    <row r="274" spans="1:51" x14ac:dyDescent="0.3">
      <c r="A274" t="s">
        <v>64</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c r="AM274">
        <v>63.48</v>
      </c>
      <c r="AN274">
        <v>64.95</v>
      </c>
    </row>
    <row r="275" spans="1:51" x14ac:dyDescent="0.3">
      <c r="A275" t="s">
        <v>65</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c r="AM275">
        <v>4.46</v>
      </c>
      <c r="AN275">
        <v>5.08</v>
      </c>
    </row>
    <row r="276" spans="1:51" x14ac:dyDescent="0.3">
      <c r="A276" t="s">
        <v>66</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c r="AM276">
        <v>32.06</v>
      </c>
      <c r="AN276">
        <v>29.97</v>
      </c>
    </row>
    <row r="279" spans="1:51" x14ac:dyDescent="0.3">
      <c r="A279" t="s">
        <v>32</v>
      </c>
    </row>
    <row r="280" spans="1:51" x14ac:dyDescent="0.3">
      <c r="A280" t="s">
        <v>56</v>
      </c>
    </row>
    <row r="281" spans="1:51" x14ac:dyDescent="0.3">
      <c r="A281" t="s">
        <v>50</v>
      </c>
    </row>
    <row r="282" spans="1:51" x14ac:dyDescent="0.3">
      <c r="A282" t="s">
        <v>35</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49</v>
      </c>
      <c r="AE282" s="1">
        <v>44348</v>
      </c>
      <c r="AF282" s="1">
        <v>44378</v>
      </c>
      <c r="AG282" s="1">
        <v>44409</v>
      </c>
      <c r="AH282" s="1">
        <v>44440</v>
      </c>
      <c r="AI282" s="1">
        <v>44470</v>
      </c>
      <c r="AJ282" s="1">
        <v>44501</v>
      </c>
      <c r="AK282" s="1">
        <v>44531</v>
      </c>
      <c r="AL282" s="1">
        <v>44562</v>
      </c>
      <c r="AM282" s="1">
        <v>44593</v>
      </c>
      <c r="AN282" s="1">
        <v>44621</v>
      </c>
      <c r="AO282" s="1"/>
      <c r="AP282" s="1"/>
      <c r="AQ282" s="1"/>
      <c r="AR282" s="1"/>
      <c r="AS282" s="1"/>
      <c r="AT282" s="1"/>
      <c r="AU282" s="1"/>
      <c r="AV282" s="1"/>
      <c r="AW282" s="1"/>
      <c r="AX282" s="1"/>
      <c r="AY282" s="1"/>
    </row>
    <row r="283" spans="1:51" x14ac:dyDescent="0.3">
      <c r="A283" t="s">
        <v>57</v>
      </c>
    </row>
    <row r="284" spans="1:51" x14ac:dyDescent="0.3">
      <c r="A284" t="s">
        <v>58</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row>
    <row r="285" spans="1:51" x14ac:dyDescent="0.3">
      <c r="A285" t="s">
        <v>59</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c r="AM285">
        <v>56.71</v>
      </c>
      <c r="AN285">
        <v>65.25</v>
      </c>
    </row>
    <row r="286" spans="1:51" x14ac:dyDescent="0.3">
      <c r="A286" t="s">
        <v>60</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c r="AM286">
        <v>9.9700000000000006</v>
      </c>
      <c r="AN286">
        <v>7.61</v>
      </c>
    </row>
    <row r="287" spans="1:51" x14ac:dyDescent="0.3">
      <c r="A287" t="s">
        <v>61</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c r="AM287">
        <v>33.32</v>
      </c>
      <c r="AN287">
        <v>27.14</v>
      </c>
    </row>
    <row r="289" spans="1:40" x14ac:dyDescent="0.3">
      <c r="A289" t="s">
        <v>62</v>
      </c>
    </row>
    <row r="290" spans="1:40" x14ac:dyDescent="0.3">
      <c r="A290" t="s">
        <v>63</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row>
    <row r="291" spans="1:40" x14ac:dyDescent="0.3">
      <c r="A291" t="s">
        <v>64</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c r="AM291">
        <v>67.849999999999994</v>
      </c>
      <c r="AN291">
        <v>70.78</v>
      </c>
    </row>
    <row r="292" spans="1:40" x14ac:dyDescent="0.3">
      <c r="A292" t="s">
        <v>65</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row>
    <row r="293" spans="1:40" x14ac:dyDescent="0.3">
      <c r="A293" t="s">
        <v>66</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c r="AM293">
        <v>28.53</v>
      </c>
      <c r="AN293">
        <v>25.73</v>
      </c>
    </row>
    <row r="295" spans="1:40" x14ac:dyDescent="0.3">
      <c r="A295" t="s">
        <v>67</v>
      </c>
    </row>
    <row r="296" spans="1:40" x14ac:dyDescent="0.3">
      <c r="A296" t="s">
        <v>63</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row>
    <row r="297" spans="1:40" x14ac:dyDescent="0.3">
      <c r="A297" t="s">
        <v>64</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c r="AM297">
        <v>68.13</v>
      </c>
      <c r="AN297">
        <v>67.430000000000007</v>
      </c>
    </row>
    <row r="298" spans="1:40" x14ac:dyDescent="0.3">
      <c r="A298" t="s">
        <v>65</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c r="AM298">
        <v>4.0599999999999996</v>
      </c>
      <c r="AN298">
        <v>3.1</v>
      </c>
    </row>
    <row r="299" spans="1:40" x14ac:dyDescent="0.3">
      <c r="A299" t="s">
        <v>66</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c r="AM299">
        <v>27.81</v>
      </c>
      <c r="AN299">
        <v>29.48</v>
      </c>
    </row>
    <row r="302" spans="1:40" x14ac:dyDescent="0.3">
      <c r="A302" t="s">
        <v>32</v>
      </c>
    </row>
    <row r="303" spans="1:40" x14ac:dyDescent="0.3">
      <c r="A303" t="s">
        <v>56</v>
      </c>
    </row>
    <row r="304" spans="1:40" x14ac:dyDescent="0.3">
      <c r="A304" t="s">
        <v>51</v>
      </c>
    </row>
    <row r="305" spans="1:51" x14ac:dyDescent="0.3">
      <c r="A305" t="s">
        <v>35</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49</v>
      </c>
      <c r="AE305" s="1">
        <v>44348</v>
      </c>
      <c r="AF305" s="1">
        <v>44378</v>
      </c>
      <c r="AG305" s="1">
        <v>44409</v>
      </c>
      <c r="AH305" s="1">
        <v>44440</v>
      </c>
      <c r="AI305" s="1">
        <v>44470</v>
      </c>
      <c r="AJ305" s="1">
        <v>44501</v>
      </c>
      <c r="AK305" s="1">
        <v>44531</v>
      </c>
      <c r="AL305" s="1">
        <v>44562</v>
      </c>
      <c r="AM305" s="1">
        <v>44593</v>
      </c>
      <c r="AN305" s="1">
        <v>44621</v>
      </c>
      <c r="AO305" s="1"/>
      <c r="AP305" s="1"/>
      <c r="AQ305" s="1"/>
      <c r="AR305" s="1"/>
      <c r="AS305" s="1"/>
      <c r="AT305" s="1"/>
      <c r="AU305" s="1"/>
      <c r="AV305" s="1"/>
      <c r="AW305" s="1"/>
      <c r="AX305" s="1"/>
      <c r="AY305" s="1"/>
    </row>
    <row r="306" spans="1:51" x14ac:dyDescent="0.3">
      <c r="A306" t="s">
        <v>57</v>
      </c>
    </row>
    <row r="307" spans="1:51" x14ac:dyDescent="0.3">
      <c r="A307" t="s">
        <v>58</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row>
    <row r="308" spans="1:51" x14ac:dyDescent="0.3">
      <c r="A308" t="s">
        <v>59</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c r="AM308">
        <v>48.69</v>
      </c>
      <c r="AN308">
        <v>55.94</v>
      </c>
    </row>
    <row r="309" spans="1:51" x14ac:dyDescent="0.3">
      <c r="A309" t="s">
        <v>60</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row>
    <row r="310" spans="1:51" x14ac:dyDescent="0.3">
      <c r="A310" t="s">
        <v>61</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c r="AM310">
        <v>35.64</v>
      </c>
      <c r="AN310">
        <v>30.31</v>
      </c>
    </row>
    <row r="312" spans="1:51" x14ac:dyDescent="0.3">
      <c r="A312" t="s">
        <v>62</v>
      </c>
    </row>
    <row r="313" spans="1:51" x14ac:dyDescent="0.3">
      <c r="A313" t="s">
        <v>63</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row>
    <row r="314" spans="1:51" x14ac:dyDescent="0.3">
      <c r="A314" t="s">
        <v>64</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c r="AM314">
        <v>63.15</v>
      </c>
      <c r="AN314">
        <v>66.040000000000006</v>
      </c>
    </row>
    <row r="315" spans="1:51" x14ac:dyDescent="0.3">
      <c r="A315" t="s">
        <v>65</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row>
    <row r="316" spans="1:51" x14ac:dyDescent="0.3">
      <c r="A316" t="s">
        <v>66</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c r="AM316">
        <v>30.57</v>
      </c>
      <c r="AN316">
        <v>26.42</v>
      </c>
    </row>
    <row r="318" spans="1:51" x14ac:dyDescent="0.3">
      <c r="A318" t="s">
        <v>67</v>
      </c>
    </row>
    <row r="319" spans="1:51" x14ac:dyDescent="0.3">
      <c r="A319" t="s">
        <v>63</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row>
    <row r="320" spans="1:51" x14ac:dyDescent="0.3">
      <c r="A320" t="s">
        <v>64</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c r="AM320">
        <v>66.03</v>
      </c>
      <c r="AN320">
        <v>68.84</v>
      </c>
    </row>
    <row r="321" spans="1:51" x14ac:dyDescent="0.3">
      <c r="A321" t="s">
        <v>65</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c r="AM321">
        <v>5.4</v>
      </c>
      <c r="AN321">
        <v>2.7</v>
      </c>
    </row>
    <row r="322" spans="1:51" x14ac:dyDescent="0.3">
      <c r="A322" t="s">
        <v>66</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c r="AM322">
        <v>28.57</v>
      </c>
      <c r="AN322">
        <v>28.46</v>
      </c>
    </row>
    <row r="325" spans="1:51" x14ac:dyDescent="0.3">
      <c r="A325" t="s">
        <v>32</v>
      </c>
    </row>
    <row r="326" spans="1:51" x14ac:dyDescent="0.3">
      <c r="A326" t="s">
        <v>56</v>
      </c>
    </row>
    <row r="327" spans="1:51" x14ac:dyDescent="0.3">
      <c r="A327" t="s">
        <v>52</v>
      </c>
    </row>
    <row r="328" spans="1:51" x14ac:dyDescent="0.3">
      <c r="A328" t="s">
        <v>35</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49</v>
      </c>
      <c r="AE328" s="1">
        <v>44348</v>
      </c>
      <c r="AF328" s="1">
        <v>44378</v>
      </c>
      <c r="AG328" s="1">
        <v>44409</v>
      </c>
      <c r="AH328" s="1">
        <v>44440</v>
      </c>
      <c r="AI328" s="1">
        <v>44470</v>
      </c>
      <c r="AJ328" s="1">
        <v>44501</v>
      </c>
      <c r="AK328" s="1">
        <v>44531</v>
      </c>
      <c r="AL328" s="1">
        <v>44562</v>
      </c>
      <c r="AM328" s="1">
        <v>44593</v>
      </c>
      <c r="AN328" s="1">
        <v>44621</v>
      </c>
      <c r="AO328" s="1"/>
      <c r="AP328" s="1"/>
      <c r="AQ328" s="1"/>
      <c r="AR328" s="1"/>
      <c r="AS328" s="1"/>
      <c r="AT328" s="1"/>
      <c r="AU328" s="1"/>
      <c r="AV328" s="1"/>
      <c r="AW328" s="1"/>
      <c r="AX328" s="1"/>
      <c r="AY328" s="1"/>
    </row>
    <row r="329" spans="1:51" x14ac:dyDescent="0.3">
      <c r="A329" t="s">
        <v>57</v>
      </c>
    </row>
    <row r="330" spans="1:51" x14ac:dyDescent="0.3">
      <c r="A330" t="s">
        <v>58</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row>
    <row r="331" spans="1:51" x14ac:dyDescent="0.3">
      <c r="A331" t="s">
        <v>59</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row>
    <row r="332" spans="1:51" x14ac:dyDescent="0.3">
      <c r="A332" t="s">
        <v>60</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row>
    <row r="333" spans="1:51" x14ac:dyDescent="0.3">
      <c r="A333" t="s">
        <v>61</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row>
    <row r="335" spans="1:51" x14ac:dyDescent="0.3">
      <c r="A335" t="s">
        <v>62</v>
      </c>
    </row>
    <row r="336" spans="1:51" x14ac:dyDescent="0.3">
      <c r="A336" t="s">
        <v>63</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row>
    <row r="337" spans="1:51" x14ac:dyDescent="0.3">
      <c r="A337" t="s">
        <v>64</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row>
    <row r="338" spans="1:51" x14ac:dyDescent="0.3">
      <c r="A338" t="s">
        <v>65</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row>
    <row r="339" spans="1:51" x14ac:dyDescent="0.3">
      <c r="A339" t="s">
        <v>66</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row>
    <row r="341" spans="1:51" x14ac:dyDescent="0.3">
      <c r="A341" t="s">
        <v>67</v>
      </c>
    </row>
    <row r="342" spans="1:51" x14ac:dyDescent="0.3">
      <c r="A342" t="s">
        <v>63</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row>
    <row r="343" spans="1:51" x14ac:dyDescent="0.3">
      <c r="A343" t="s">
        <v>64</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c r="AM343">
        <v>67.89</v>
      </c>
      <c r="AN343">
        <v>67.400000000000006</v>
      </c>
    </row>
    <row r="344" spans="1:51" x14ac:dyDescent="0.3">
      <c r="A344" t="s">
        <v>65</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c r="AM344">
        <v>0.91</v>
      </c>
      <c r="AN344">
        <v>0.8</v>
      </c>
    </row>
    <row r="345" spans="1:51" x14ac:dyDescent="0.3">
      <c r="A345" t="s">
        <v>66</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c r="AM345">
        <v>31.2</v>
      </c>
      <c r="AN345">
        <v>31.8</v>
      </c>
    </row>
    <row r="348" spans="1:51" x14ac:dyDescent="0.3">
      <c r="A348" t="s">
        <v>32</v>
      </c>
    </row>
    <row r="349" spans="1:51" x14ac:dyDescent="0.3">
      <c r="A349" t="s">
        <v>56</v>
      </c>
    </row>
    <row r="350" spans="1:51" x14ac:dyDescent="0.3">
      <c r="A350" t="s">
        <v>53</v>
      </c>
    </row>
    <row r="351" spans="1:51" x14ac:dyDescent="0.3">
      <c r="A351" t="s">
        <v>35</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49</v>
      </c>
      <c r="AE351" s="1">
        <v>44348</v>
      </c>
      <c r="AF351" s="1">
        <v>44378</v>
      </c>
      <c r="AG351" s="1">
        <v>44409</v>
      </c>
      <c r="AH351" s="1">
        <v>44440</v>
      </c>
      <c r="AI351" s="1">
        <v>44470</v>
      </c>
      <c r="AJ351" s="1">
        <v>44501</v>
      </c>
      <c r="AK351" s="1">
        <v>44531</v>
      </c>
      <c r="AL351" s="1">
        <v>44562</v>
      </c>
      <c r="AM351" s="1">
        <v>44593</v>
      </c>
      <c r="AN351" s="1">
        <v>44621</v>
      </c>
      <c r="AO351" s="1"/>
      <c r="AP351" s="1"/>
      <c r="AQ351" s="1"/>
      <c r="AR351" s="1"/>
      <c r="AS351" s="1"/>
      <c r="AT351" s="1"/>
      <c r="AU351" s="1"/>
      <c r="AV351" s="1"/>
      <c r="AW351" s="1"/>
      <c r="AX351" s="1"/>
      <c r="AY351" s="1"/>
    </row>
    <row r="352" spans="1:51" x14ac:dyDescent="0.3">
      <c r="A352" t="s">
        <v>57</v>
      </c>
    </row>
    <row r="353" spans="1:40" x14ac:dyDescent="0.3">
      <c r="A353" t="s">
        <v>58</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row>
    <row r="354" spans="1:40" x14ac:dyDescent="0.3">
      <c r="A354" t="s">
        <v>59</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c r="AM354">
        <v>46.85</v>
      </c>
      <c r="AN354">
        <v>57.78</v>
      </c>
    </row>
    <row r="355" spans="1:40" x14ac:dyDescent="0.3">
      <c r="A355" t="s">
        <v>60</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c r="AM355">
        <v>15.39</v>
      </c>
      <c r="AN355">
        <v>14.23</v>
      </c>
    </row>
    <row r="356" spans="1:40" x14ac:dyDescent="0.3">
      <c r="A356" t="s">
        <v>61</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c r="AM356">
        <v>37.76</v>
      </c>
      <c r="AN356">
        <v>27.99</v>
      </c>
    </row>
    <row r="358" spans="1:40" x14ac:dyDescent="0.3">
      <c r="A358" t="s">
        <v>62</v>
      </c>
    </row>
    <row r="359" spans="1:40" x14ac:dyDescent="0.3">
      <c r="A359" t="s">
        <v>63</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row>
    <row r="360" spans="1:40" x14ac:dyDescent="0.3">
      <c r="A360" t="s">
        <v>64</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c r="AM360">
        <v>62.56</v>
      </c>
      <c r="AN360">
        <v>65.069999999999993</v>
      </c>
    </row>
    <row r="361" spans="1:40" x14ac:dyDescent="0.3">
      <c r="A361" t="s">
        <v>65</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row>
    <row r="362" spans="1:40" x14ac:dyDescent="0.3">
      <c r="A362" t="s">
        <v>66</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c r="AM362">
        <v>30.65</v>
      </c>
      <c r="AN362">
        <v>27.02</v>
      </c>
    </row>
    <row r="364" spans="1:40" x14ac:dyDescent="0.3">
      <c r="A364" t="s">
        <v>67</v>
      </c>
    </row>
    <row r="365" spans="1:40" x14ac:dyDescent="0.3">
      <c r="A365" t="s">
        <v>63</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row>
    <row r="366" spans="1:40" x14ac:dyDescent="0.3">
      <c r="A366" t="s">
        <v>64</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row>
    <row r="367" spans="1:40" x14ac:dyDescent="0.3">
      <c r="A367" t="s">
        <v>65</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row>
    <row r="368" spans="1:40" x14ac:dyDescent="0.3">
      <c r="A368" t="s">
        <v>66</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row>
    <row r="371" spans="1:51" x14ac:dyDescent="0.3">
      <c r="A371" t="s">
        <v>32</v>
      </c>
    </row>
    <row r="372" spans="1:51" x14ac:dyDescent="0.3">
      <c r="A372" t="s">
        <v>56</v>
      </c>
    </row>
    <row r="373" spans="1:51" x14ac:dyDescent="0.3">
      <c r="A373" t="s">
        <v>54</v>
      </c>
    </row>
    <row r="374" spans="1:51" x14ac:dyDescent="0.3">
      <c r="A374" t="s">
        <v>35</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49</v>
      </c>
      <c r="AE374" s="1">
        <v>44348</v>
      </c>
      <c r="AF374" s="1">
        <v>44378</v>
      </c>
      <c r="AG374" s="1">
        <v>44409</v>
      </c>
      <c r="AH374" s="1">
        <v>44440</v>
      </c>
      <c r="AI374" s="1">
        <v>44470</v>
      </c>
      <c r="AJ374" s="1">
        <v>44501</v>
      </c>
      <c r="AK374" s="1">
        <v>44531</v>
      </c>
      <c r="AL374" s="1">
        <v>44562</v>
      </c>
      <c r="AM374" s="1">
        <v>44593</v>
      </c>
      <c r="AN374" s="1">
        <v>44621</v>
      </c>
      <c r="AO374" s="1"/>
      <c r="AP374" s="1"/>
      <c r="AQ374" s="1"/>
      <c r="AR374" s="1"/>
      <c r="AS374" s="1"/>
      <c r="AT374" s="1"/>
      <c r="AU374" s="1"/>
      <c r="AV374" s="1"/>
      <c r="AW374" s="1"/>
      <c r="AX374" s="1"/>
      <c r="AY374" s="1"/>
    </row>
    <row r="375" spans="1:51" x14ac:dyDescent="0.3">
      <c r="A375" t="s">
        <v>57</v>
      </c>
    </row>
    <row r="376" spans="1:51" x14ac:dyDescent="0.3">
      <c r="A376" t="s">
        <v>58</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row>
    <row r="377" spans="1:51" x14ac:dyDescent="0.3">
      <c r="A377" t="s">
        <v>59</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c r="AM377">
        <v>57.87</v>
      </c>
      <c r="AN377">
        <v>66.150000000000006</v>
      </c>
    </row>
    <row r="378" spans="1:51" x14ac:dyDescent="0.3">
      <c r="A378" t="s">
        <v>60</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c r="AM378">
        <v>8.9499999999999993</v>
      </c>
      <c r="AN378">
        <v>5.95</v>
      </c>
    </row>
    <row r="379" spans="1:51" x14ac:dyDescent="0.3">
      <c r="A379" t="s">
        <v>61</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c r="AM379">
        <v>33.18</v>
      </c>
      <c r="AN379">
        <v>27.9</v>
      </c>
    </row>
    <row r="381" spans="1:51" x14ac:dyDescent="0.3">
      <c r="A381" t="s">
        <v>62</v>
      </c>
    </row>
    <row r="382" spans="1:51" x14ac:dyDescent="0.3">
      <c r="A382" t="s">
        <v>63</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row>
    <row r="383" spans="1:51" x14ac:dyDescent="0.3">
      <c r="A383" t="s">
        <v>64</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c r="AM383">
        <v>68.33</v>
      </c>
      <c r="AN383">
        <v>71.37</v>
      </c>
    </row>
    <row r="384" spans="1:51" x14ac:dyDescent="0.3">
      <c r="A384" t="s">
        <v>65</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row>
    <row r="385" spans="1:51" x14ac:dyDescent="0.3">
      <c r="A385" t="s">
        <v>66</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c r="AM385">
        <v>26.82</v>
      </c>
      <c r="AN385">
        <v>24.35</v>
      </c>
    </row>
    <row r="387" spans="1:51" x14ac:dyDescent="0.3">
      <c r="A387" t="s">
        <v>67</v>
      </c>
    </row>
    <row r="388" spans="1:51" x14ac:dyDescent="0.3">
      <c r="A388" t="s">
        <v>63</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row>
    <row r="389" spans="1:51" x14ac:dyDescent="0.3">
      <c r="A389" t="s">
        <v>64</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c r="AM389">
        <v>69.36</v>
      </c>
      <c r="AN389">
        <v>63.33</v>
      </c>
    </row>
    <row r="390" spans="1:51" x14ac:dyDescent="0.3">
      <c r="A390" t="s">
        <v>65</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c r="AM390">
        <v>7.74</v>
      </c>
      <c r="AN390">
        <v>6.66</v>
      </c>
    </row>
    <row r="391" spans="1:51" x14ac:dyDescent="0.3">
      <c r="A391" t="s">
        <v>66</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c r="AM391">
        <v>22.89</v>
      </c>
      <c r="AN391">
        <v>30</v>
      </c>
    </row>
    <row r="394" spans="1:51" x14ac:dyDescent="0.3">
      <c r="A394" t="s">
        <v>32</v>
      </c>
    </row>
    <row r="395" spans="1:51" x14ac:dyDescent="0.3">
      <c r="A395" t="s">
        <v>56</v>
      </c>
    </row>
    <row r="396" spans="1:51" x14ac:dyDescent="0.3">
      <c r="A396" t="s">
        <v>55</v>
      </c>
    </row>
    <row r="397" spans="1:51" x14ac:dyDescent="0.3">
      <c r="A397" t="s">
        <v>35</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49</v>
      </c>
      <c r="AE397" s="1">
        <v>44348</v>
      </c>
      <c r="AF397" s="1">
        <v>44378</v>
      </c>
      <c r="AG397" s="1">
        <v>44409</v>
      </c>
      <c r="AH397" s="1">
        <v>44440</v>
      </c>
      <c r="AI397" s="1">
        <v>44470</v>
      </c>
      <c r="AJ397" s="1">
        <v>44501</v>
      </c>
      <c r="AK397" s="1">
        <v>44531</v>
      </c>
      <c r="AL397" s="1">
        <v>44562</v>
      </c>
      <c r="AM397" s="1">
        <v>44593</v>
      </c>
      <c r="AN397" s="1">
        <v>44621</v>
      </c>
      <c r="AO397" s="1"/>
      <c r="AP397" s="1"/>
      <c r="AQ397" s="1"/>
      <c r="AR397" s="1"/>
      <c r="AS397" s="1"/>
      <c r="AT397" s="1"/>
      <c r="AU397" s="1"/>
      <c r="AV397" s="1"/>
      <c r="AW397" s="1"/>
      <c r="AX397" s="1"/>
      <c r="AY397" s="1"/>
    </row>
    <row r="398" spans="1:51" x14ac:dyDescent="0.3">
      <c r="A398" t="s">
        <v>57</v>
      </c>
    </row>
    <row r="399" spans="1:51" x14ac:dyDescent="0.3">
      <c r="A399" t="s">
        <v>58</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row>
    <row r="400" spans="1:51" x14ac:dyDescent="0.3">
      <c r="A400" t="s">
        <v>59</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c r="AM400">
        <v>64.599999999999994</v>
      </c>
      <c r="AN400">
        <v>74.040000000000006</v>
      </c>
    </row>
    <row r="401" spans="1:40" x14ac:dyDescent="0.3">
      <c r="A401" t="s">
        <v>60</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c r="AM401">
        <v>3.92</v>
      </c>
      <c r="AN401">
        <v>2.5</v>
      </c>
    </row>
    <row r="402" spans="1:40" x14ac:dyDescent="0.3">
      <c r="A402" t="s">
        <v>61</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c r="AM402">
        <v>31.48</v>
      </c>
      <c r="AN402">
        <v>23.46</v>
      </c>
    </row>
    <row r="404" spans="1:40" x14ac:dyDescent="0.3">
      <c r="A404" t="s">
        <v>62</v>
      </c>
    </row>
    <row r="405" spans="1:40" x14ac:dyDescent="0.3">
      <c r="A405" t="s">
        <v>63</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row>
    <row r="406" spans="1:40" x14ac:dyDescent="0.3">
      <c r="A406" t="s">
        <v>64</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c r="AM406">
        <v>71.27</v>
      </c>
      <c r="AN406">
        <v>72.989999999999995</v>
      </c>
    </row>
    <row r="407" spans="1:40" x14ac:dyDescent="0.3">
      <c r="A407" t="s">
        <v>65</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row>
    <row r="408" spans="1:40" x14ac:dyDescent="0.3">
      <c r="A408" t="s">
        <v>66</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c r="AM408">
        <v>27.55</v>
      </c>
      <c r="AN408">
        <v>26.66</v>
      </c>
    </row>
    <row r="410" spans="1:40" x14ac:dyDescent="0.3">
      <c r="A410" t="s">
        <v>67</v>
      </c>
    </row>
    <row r="411" spans="1:40" x14ac:dyDescent="0.3">
      <c r="A411" t="s">
        <v>63</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row>
    <row r="412" spans="1:40" x14ac:dyDescent="0.3">
      <c r="A412" t="s">
        <v>64</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c r="AM412">
        <v>69.19</v>
      </c>
      <c r="AN412">
        <v>69.709999999999994</v>
      </c>
    </row>
    <row r="413" spans="1:40" x14ac:dyDescent="0.3">
      <c r="A413" t="s">
        <v>65</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row>
    <row r="414" spans="1:40" x14ac:dyDescent="0.3">
      <c r="A414" t="s">
        <v>66</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c r="AM414">
        <v>29.54</v>
      </c>
      <c r="AN414">
        <v>29.99</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A124" zoomScale="55" zoomScaleNormal="55" workbookViewId="0">
      <selection activeCell="N27" sqref="N27"/>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ht="36.75" customHeight="1" x14ac:dyDescent="0.3"/>
    <row r="4" spans="1:16" ht="36.75" customHeight="1" x14ac:dyDescent="0.3"/>
    <row r="5" spans="1:16" ht="36.75" customHeight="1" thickBot="1" x14ac:dyDescent="0.35">
      <c r="A5" s="5"/>
      <c r="B5" s="5"/>
      <c r="D5" s="58" cm="1">
        <f t="array" ref="D5">INDEX('Back data'!$A$4:$AV$4,MAX(IF('Back data'!$A$4:$AW$4&lt;&gt;"",COLUMN('Back data'!$A$4:$AW$4)))-D6)</f>
        <v>44256</v>
      </c>
      <c r="E5" s="58" cm="1">
        <f t="array" ref="E5">INDEX('Back data'!$A$4:$AV$4,MAX(IF('Back data'!$A$4:$AW$4&lt;&gt;"",COLUMN('Back data'!$A$4:$AW$4)))-E6)</f>
        <v>44287</v>
      </c>
      <c r="F5" s="58" cm="1">
        <f t="array" ref="F5">INDEX('Back data'!$A$4:$AV$4,MAX(IF('Back data'!$A$4:$AW$4&lt;&gt;"",COLUMN('Back data'!$A$4:$AW$4)))-F6)</f>
        <v>44317</v>
      </c>
      <c r="G5" s="58" cm="1">
        <f t="array" ref="G5">INDEX('Back data'!$A$4:$AV$4,MAX(IF('Back data'!$A$4:$AW$4&lt;&gt;"",COLUMN('Back data'!$A$4:$AW$4)))-G6)</f>
        <v>44348</v>
      </c>
      <c r="H5" s="58" cm="1">
        <f t="array" ref="H5">INDEX('Back data'!$A$4:$AV$4,MAX(IF('Back data'!$A$4:$AW$4&lt;&gt;"",COLUMN('Back data'!$A$4:$AW$4)))-H6)</f>
        <v>44378</v>
      </c>
      <c r="I5" s="58" cm="1">
        <f t="array" ref="I5">INDEX('Back data'!$A$4:$AV$4,MAX(IF('Back data'!$A$4:$AW$4&lt;&gt;"",COLUMN('Back data'!$A$4:$AW$4)))-I6)</f>
        <v>44409</v>
      </c>
      <c r="J5" s="58" cm="1">
        <f t="array" ref="J5">INDEX('Back data'!$A$4:$AV$4,MAX(IF('Back data'!$A$4:$AW$4&lt;&gt;"",COLUMN('Back data'!$A$4:$AW$4)))-J6)</f>
        <v>44440</v>
      </c>
      <c r="K5" s="58" cm="1">
        <f t="array" ref="K5">INDEX('Back data'!$A$4:$AV$4,MAX(IF('Back data'!$A$4:$AW$4&lt;&gt;"",COLUMN('Back data'!$A$4:$AW$4)))-K6)</f>
        <v>44470</v>
      </c>
      <c r="L5" s="58" cm="1">
        <f t="array" ref="L5">INDEX('Back data'!$A$4:$AV$4,MAX(IF('Back data'!$A$4:$AW$4&lt;&gt;"",COLUMN('Back data'!$A$4:$AW$4)))-L6)</f>
        <v>44501</v>
      </c>
      <c r="M5" s="58" cm="1">
        <f t="array" ref="M5">INDEX('Back data'!$A$4:$AV$4,MAX(IF('Back data'!$A$4:$AW$4&lt;&gt;"",COLUMN('Back data'!$A$4:$AW$4)))-M6)</f>
        <v>44531</v>
      </c>
      <c r="N5" s="58" cm="1">
        <f t="array" ref="N5">INDEX('Back data'!$A$4:$AV$4,MAX(IF('Back data'!$A$4:$AW$4&lt;&gt;"",COLUMN('Back data'!$A$4:$AW$4)))-N6)</f>
        <v>44562</v>
      </c>
      <c r="O5" s="58" cm="1">
        <f t="array" ref="O5">INDEX('Back data'!$A$4:$AV$4,MAX(IF('Back data'!$A$4:$AW$4&lt;&gt;"",COLUMN('Back data'!$A$4:$AW$4)))-O6)</f>
        <v>44593</v>
      </c>
      <c r="P5" s="58" cm="1">
        <f t="array" ref="P5">INDEX('Back data'!$A$4:$AW$4,MAX(IF('Back data'!$A$4:$AW$4&lt;&gt;"",COLUMN('Back data'!$A$4:$AW$4)))-P6)</f>
        <v>44621</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68</v>
      </c>
      <c r="D7" s="10" cm="1">
        <f t="array" ref="D7">INDEX('Back data'!$A65:$AW65,,MAX(IF('Back data'!$A65:$AW65&lt;&gt;"",COLUMN('Back data'!$A65:$AW65)))-D$6)+INDEX('Back data'!$A66:$AW66,,MAX(IF('Back data'!$A66:$AW$66&lt;&gt;"",COLUMN('Back data'!$A66:$AW66)))-D$6)</f>
        <v>66.31</v>
      </c>
      <c r="E7" s="10" cm="1">
        <f t="array" ref="E7">INDEX('Back data'!$A65:$AW65,,MAX(IF('Back data'!$A65:$AW65&lt;&gt;"",COLUMN('Back data'!$A65:$AW65)))-E$6)+INDEX('Back data'!$A66:$AW66,,MAX(IF('Back data'!$A66:$AW$66&lt;&gt;"",COLUMN('Back data'!$A66:$AW66)))-E$6)</f>
        <v>67.95</v>
      </c>
      <c r="F7" s="10" cm="1">
        <f t="array" ref="F7">INDEX('Back data'!$A65:$AW65,,MAX(IF('Back data'!$A65:$AW65&lt;&gt;"",COLUMN('Back data'!$A65:$AW65)))-F$6)+INDEX('Back data'!$A66:$AW66,,MAX(IF('Back data'!$A66:$AW$66&lt;&gt;"",COLUMN('Back data'!$A66:$AW66)))-F$6)</f>
        <v>71.180000000000007</v>
      </c>
      <c r="G7" s="10" cm="1">
        <f t="array" ref="G7">INDEX('Back data'!$A65:$AW65,,MAX(IF('Back data'!$A65:$AW65&lt;&gt;"",COLUMN('Back data'!$A65:$AW65)))-G$6)+INDEX('Back data'!$A66:$AW66,,MAX(IF('Back data'!$A66:$AW$66&lt;&gt;"",COLUMN('Back data'!$A66:$AW66)))-G$6)</f>
        <v>70.67</v>
      </c>
      <c r="H7" s="10" cm="1">
        <f t="array" ref="H7">INDEX('Back data'!$A65:$AW65,,MAX(IF('Back data'!$A65:$AW65&lt;&gt;"",COLUMN('Back data'!$A65:$AW65)))-H$6)+INDEX('Back data'!$A66:$AW66,,MAX(IF('Back data'!$A66:$AW$66&lt;&gt;"",COLUMN('Back data'!$A66:$AW66)))-H$6)</f>
        <v>72.180000000000007</v>
      </c>
      <c r="I7" s="10" cm="1">
        <f t="array" ref="I7">INDEX('Back data'!$A65:$AW65,,MAX(IF('Back data'!$A65:$AW65&lt;&gt;"",COLUMN('Back data'!$A65:$AW65)))-I$6)+INDEX('Back data'!$A66:$AW66,,MAX(IF('Back data'!$A66:$AW$66&lt;&gt;"",COLUMN('Back data'!$A66:$AW66)))-I$6)</f>
        <v>71.990000000000009</v>
      </c>
      <c r="J7" s="10" cm="1">
        <f t="array" ref="J7">INDEX('Back data'!$A65:$AW65,,MAX(IF('Back data'!$A65:$AW65&lt;&gt;"",COLUMN('Back data'!$A65:$AW65)))-J$6)+INDEX('Back data'!$A66:$AW66,,MAX(IF('Back data'!$A66:$AW$66&lt;&gt;"",COLUMN('Back data'!$A66:$AW66)))-J$6)</f>
        <v>71.539999999999992</v>
      </c>
      <c r="K7" s="10" cm="1">
        <f t="array" ref="K7">INDEX('Back data'!$A65:$AW65,,MAX(IF('Back data'!$A65:$AW65&lt;&gt;"",COLUMN('Back data'!$A65:$AW65)))-K$6)+INDEX('Back data'!$A66:$AW66,,MAX(IF('Back data'!$A66:$AW$66&lt;&gt;"",COLUMN('Back data'!$A66:$AW66)))-K$6)</f>
        <v>74.180000000000007</v>
      </c>
      <c r="L7" s="10" cm="1">
        <f t="array" ref="L7">INDEX('Back data'!$A65:$AW65,,MAX(IF('Back data'!$A65:$AW65&lt;&gt;"",COLUMN('Back data'!$A65:$AW65)))-L$6)+INDEX('Back data'!$A66:$AW66,,MAX(IF('Back data'!$A66:$AW$66&lt;&gt;"",COLUMN('Back data'!$A66:$AW66)))-L$6)</f>
        <v>73.37</v>
      </c>
      <c r="M7" s="10" cm="1">
        <f t="array" ref="M7">INDEX('Back data'!$A65:$AW65,,MAX(IF('Back data'!$A65:$AW65&lt;&gt;"",COLUMN('Back data'!$A65:$AW65)))-M$6)+INDEX('Back data'!$A66:$AW66,,MAX(IF('Back data'!$A66:$AW$66&lt;&gt;"",COLUMN('Back data'!$A66:$AW66)))-M$6)</f>
        <v>73.13</v>
      </c>
      <c r="N7" s="10" cm="1">
        <f t="array" ref="N7">INDEX('Back data'!$A65:$AW65,,MAX(IF('Back data'!$A65:$AW65&lt;&gt;"",COLUMN('Back data'!$A65:$AW65)))-N$6)+INDEX('Back data'!$A66:$AW66,,MAX(IF('Back data'!$A66:$AW$66&lt;&gt;"",COLUMN('Back data'!$A66:$AW66)))-N$6)</f>
        <v>70.16</v>
      </c>
      <c r="O7" s="10" cm="1">
        <f t="array" ref="O7">INDEX('Back data'!$A65:$AW65,,MAX(IF('Back data'!$A65:$AW65&lt;&gt;"",COLUMN('Back data'!$A65:$AW65)))-O$6)+INDEX('Back data'!$A66:$AW66,,MAX(IF('Back data'!$A66:$AW$66&lt;&gt;"",COLUMN('Back data'!$A66:$AW66)))-O$6)</f>
        <v>70.52000000000001</v>
      </c>
      <c r="P7" s="10" cm="1">
        <f t="array" ref="P7">INDEX('Back data'!$A65:$AW65,,MAX(IF('Back data'!$A65:$AW65&lt;&gt;"",COLUMN('Back data'!$A65:$AW65)))-P$6)+INDEX('Back data'!$A66:$AW66,,MAX(IF('Back data'!$A66:$AW$66&lt;&gt;"",COLUMN('Back data'!$A66:$AW66)))-P$6)</f>
        <v>73.430000000000007</v>
      </c>
    </row>
    <row r="8" spans="1:16" x14ac:dyDescent="0.3">
      <c r="A8" s="26" t="s">
        <v>69</v>
      </c>
      <c r="B8" s="28" t="s">
        <v>69</v>
      </c>
      <c r="C8" s="11" t="s">
        <v>70</v>
      </c>
      <c r="D8" s="12" cm="1">
        <f t="array" ref="D8">INDEX('Back data'!$A$65:$AW$65,,MAX(IF('Back data'!$A$65:$AW$65&lt;&gt;"",COLUMN('Back data'!$A$65:$AW$65)))-D$6)/D7</f>
        <v>0.9221836827024581</v>
      </c>
      <c r="E8" s="12" cm="1">
        <f t="array" ref="E8">INDEX('Back data'!$A$65:$AW$65,,MAX(IF('Back data'!$A$65:$AW$65&lt;&gt;"",COLUMN('Back data'!$A$65:$AW$65)))-E$6)/E7</f>
        <v>0.9420161883738043</v>
      </c>
      <c r="F8" s="12" cm="1">
        <f t="array" ref="F8">INDEX('Back data'!$A$65:$AW$65,,MAX(IF('Back data'!$A$65:$AW$65&lt;&gt;"",COLUMN('Back data'!$A$65:$AW$65)))-F$6)/F7</f>
        <v>0.94029221691486375</v>
      </c>
      <c r="G8" s="12" cm="1">
        <f t="array" ref="G8">INDEX('Back data'!$A$65:$AW$65,,MAX(IF('Back data'!$A$65:$AW$65&lt;&gt;"",COLUMN('Back data'!$A$65:$AW$65)))-G$6)/G7</f>
        <v>0.95004952596575631</v>
      </c>
      <c r="H8" s="12" cm="1">
        <f t="array" ref="H8">INDEX('Back data'!$A$65:$AW$65,,MAX(IF('Back data'!$A$65:$AW$65&lt;&gt;"",COLUMN('Back data'!$A$65:$AW$65)))-H$6)/H7</f>
        <v>0.94832363535605424</v>
      </c>
      <c r="I8" s="12" cm="1">
        <f t="array" ref="I8">INDEX('Back data'!$A$65:$AW$65,,MAX(IF('Back data'!$A$65:$AW$65&lt;&gt;"",COLUMN('Back data'!$A$65:$AW$65)))-I$6)/I7</f>
        <v>0.94582580914015824</v>
      </c>
      <c r="J8" s="12" cm="1">
        <f t="array" ref="J8">INDEX('Back data'!$A$65:$AW$65,,MAX(IF('Back data'!$A$65:$AW$65&lt;&gt;"",COLUMN('Back data'!$A$65:$AW$65)))-J$6)/J7</f>
        <v>0.93835616438356173</v>
      </c>
      <c r="K8" s="12" cm="1">
        <f t="array" ref="K8">INDEX('Back data'!$A$65:$AW$65,,MAX(IF('Back data'!$A$65:$AW$65&lt;&gt;"",COLUMN('Back data'!$A$65:$AW$65)))-K$6)/K7</f>
        <v>0.93960636290105148</v>
      </c>
      <c r="L8" s="12" cm="1">
        <f t="array" ref="L8">INDEX('Back data'!$A$65:$AW$65,,MAX(IF('Back data'!$A$65:$AW$65&lt;&gt;"",COLUMN('Back data'!$A$65:$AW$65)))-L$6)/L7</f>
        <v>0.94466403162055335</v>
      </c>
      <c r="M8" s="12" cm="1">
        <f t="array" ref="M8">INDEX('Back data'!$A$65:$AW$65,,MAX(IF('Back data'!$A$65:$AW$65&lt;&gt;"",COLUMN('Back data'!$A$65:$AW$65)))-M$6)/M7</f>
        <v>0.95419116641597168</v>
      </c>
      <c r="N8" s="12" cm="1">
        <f t="array" ref="N8">INDEX('Back data'!$A$65:$AW$65,,MAX(IF('Back data'!$A$65:$AW$65&lt;&gt;"",COLUMN('Back data'!$A$65:$AW$65)))-N$6)/N7</f>
        <v>0.93799885974914488</v>
      </c>
      <c r="O8" s="12" cm="1">
        <f t="array" ref="O8">INDEX('Back data'!$A$65:$AW$65,,MAX(IF('Back data'!$A$65:$AW$65&lt;&gt;"",COLUMN('Back data'!$A$65:$AW$65)))-O$6)/O7</f>
        <v>0.92782189449801467</v>
      </c>
      <c r="P8" s="12" cm="1">
        <f t="array" ref="P8">INDEX('Back data'!$A$65:$AW$65,,MAX(IF('Back data'!$A$65:$AW$65&lt;&gt;"",COLUMN('Back data'!$A$65:$AW$65)))-P$6)/P7</f>
        <v>0.9421217486041128</v>
      </c>
    </row>
    <row r="9" spans="1:16" x14ac:dyDescent="0.3">
      <c r="A9" s="26" t="s">
        <v>69</v>
      </c>
      <c r="B9" s="28" t="s">
        <v>69</v>
      </c>
      <c r="C9" s="11" t="s">
        <v>71</v>
      </c>
      <c r="D9" s="12" cm="1">
        <f t="array" ref="D9">INDEX('Back data'!$A$66:$AW$66,,MAX(IF('Back data'!$A$66:$AW$66&lt;&gt;"",COLUMN('Back data'!$A$66:$AW$66)))-D$6)/D7</f>
        <v>7.7816317297541848E-2</v>
      </c>
      <c r="E9" s="12" cm="1">
        <f t="array" ref="E9">INDEX('Back data'!$A$66:$AW$66,,MAX(IF('Back data'!$A$66:$AW$66&lt;&gt;"",COLUMN('Back data'!$A$66:$AW$66)))-E$6)/E7</f>
        <v>5.798381162619573E-2</v>
      </c>
      <c r="F9" s="12" cm="1">
        <f t="array" ref="F9">INDEX('Back data'!$A$66:$AW$66,,MAX(IF('Back data'!$A$66:$AW$66&lt;&gt;"",COLUMN('Back data'!$A$66:$AW$66)))-F$6)/F7</f>
        <v>5.9707783085136266E-2</v>
      </c>
      <c r="G9" s="12" cm="1">
        <f t="array" ref="G9">INDEX('Back data'!$A$66:$AW$66,,MAX(IF('Back data'!$A$66:$AW$66&lt;&gt;"",COLUMN('Back data'!$A$66:$AW$66)))-G$6)/G7</f>
        <v>4.9950474034243665E-2</v>
      </c>
      <c r="H9" s="12" cm="1">
        <f t="array" ref="H9">INDEX('Back data'!$A$66:$AW$66,,MAX(IF('Back data'!$A$66:$AW$66&lt;&gt;"",COLUMN('Back data'!$A$66:$AW$66)))-H$6)/H7</f>
        <v>5.1676364643945684E-2</v>
      </c>
      <c r="I9" s="12" cm="1">
        <f t="array" ref="I9">INDEX('Back data'!$A$66:$AW$66,,MAX(IF('Back data'!$A$66:$AW$66&lt;&gt;"",COLUMN('Back data'!$A$66:$AW$66)))-I$6)/I7</f>
        <v>5.4174190859841639E-2</v>
      </c>
      <c r="J9" s="12" cm="1">
        <f t="array" ref="J9">INDEX('Back data'!$A$66:$AW$66,,MAX(IF('Back data'!$A$66:$AW$66&lt;&gt;"",COLUMN('Back data'!$A$66:$AW$66)))-J$6)/J7</f>
        <v>6.1643835616438367E-2</v>
      </c>
      <c r="K9" s="12" cm="1">
        <f t="array" ref="K9">INDEX('Back data'!$A$66:$AW$66,,MAX(IF('Back data'!$A$66:$AW$66&lt;&gt;"",COLUMN('Back data'!$A$66:$AW$66)))-K$6)/K7</f>
        <v>6.0393637098948502E-2</v>
      </c>
      <c r="L9" s="12" cm="1">
        <f t="array" ref="L9">INDEX('Back data'!$A$66:$AW$66,,MAX(IF('Back data'!$A$66:$AW$66&lt;&gt;"",COLUMN('Back data'!$A$66:$AW$66)))-L$6)/L7</f>
        <v>5.5335968379446633E-2</v>
      </c>
      <c r="M9" s="12" cm="1">
        <f t="array" ref="M9">INDEX('Back data'!$A$66:$AW$66,,MAX(IF('Back data'!$A$66:$AW$66&lt;&gt;"",COLUMN('Back data'!$A$66:$AW$66)))-M$6)/M7</f>
        <v>4.5808833584028444E-2</v>
      </c>
      <c r="N9" s="12" cm="1">
        <f t="array" ref="N9">INDEX('Back data'!$A$66:$AW$66,,MAX(IF('Back data'!$A$66:$AW$66&lt;&gt;"",COLUMN('Back data'!$A$66:$AW$66)))-N$6)/N7</f>
        <v>6.2001140250855187E-2</v>
      </c>
      <c r="O9" s="12" cm="1">
        <f t="array" ref="O9">INDEX('Back data'!$A$66:$AW$66,,MAX(IF('Back data'!$A$66:$AW$66&lt;&gt;"",COLUMN('Back data'!$A$66:$AW$66)))-O$6)/O7</f>
        <v>7.2178105501985237E-2</v>
      </c>
      <c r="P9" s="12" cm="1">
        <f t="array" ref="P9">INDEX('Back data'!$A$66:$AW$66,,MAX(IF('Back data'!$A$66:$AW$66&lt;&gt;"",COLUMN('Back data'!$A$66:$AW$66)))-P$6)/P7</f>
        <v>5.7878251395887231E-2</v>
      </c>
    </row>
    <row r="10" spans="1:16" x14ac:dyDescent="0.3">
      <c r="B10" s="29"/>
    </row>
    <row r="11" spans="1:16" x14ac:dyDescent="0.3">
      <c r="B11" s="29"/>
    </row>
    <row r="12" spans="1:16" x14ac:dyDescent="0.3">
      <c r="B12" s="29"/>
      <c r="C12" s="9" t="s">
        <v>68</v>
      </c>
      <c r="D12" s="10">
        <f t="array" ref="D12">INDEX('Back data'!$A$71:$AW$71,,MAX(IF('Back data'!$A$71:$AW$71&lt;&gt;"",COLUMN('Back data'!$A$71:$AW$71)))-D$6)+INDEX('Back data'!$A$72:$AW$72,,MAX(IF('Back data'!$A$72:$AW$72&lt;&gt;"",COLUMN('Back data'!$A$72:$AW$72)))-D$6)</f>
        <v>65.84</v>
      </c>
      <c r="E12" s="10">
        <f t="array" ref="E12">INDEX('Back data'!$A$71:$AW$71,,MAX(IF('Back data'!$A$71:$AW$71&lt;&gt;"",COLUMN('Back data'!$A$71:$AW$71)))-E$6)+INDEX('Back data'!$A$72:$AW$72,,MAX(IF('Back data'!$A$72:$AW$72&lt;&gt;"",COLUMN('Back data'!$A$72:$AW$72)))-E$6)</f>
        <v>66.930000000000007</v>
      </c>
      <c r="F12" s="10">
        <f t="array" ref="F12">INDEX('Back data'!$A$71:$AW$71,,MAX(IF('Back data'!$A$71:$AW$71&lt;&gt;"",COLUMN('Back data'!$A$71:$AW$71)))-F$6)+INDEX('Back data'!$A$72:$AW$72,,MAX(IF('Back data'!$A$72:$AW$72&lt;&gt;"",COLUMN('Back data'!$A$72:$AW$72)))-F$6)</f>
        <v>70.47</v>
      </c>
      <c r="G12" s="10">
        <f t="array" ref="G12">INDEX('Back data'!$A$71:$AW$71,,MAX(IF('Back data'!$A$71:$AW$71&lt;&gt;"",COLUMN('Back data'!$A$71:$AW$71)))-G$6)+INDEX('Back data'!$A$72:$AW$72,,MAX(IF('Back data'!$A$72:$AW$72&lt;&gt;"",COLUMN('Back data'!$A$72:$AW$72)))-G$6)</f>
        <v>70.679999999999993</v>
      </c>
      <c r="H12" s="10">
        <f t="array" ref="H12">INDEX('Back data'!$A$71:$AW$71,,MAX(IF('Back data'!$A$71:$AW$71&lt;&gt;"",COLUMN('Back data'!$A$71:$AW$71)))-H$6)+INDEX('Back data'!$A$72:$AW$72,,MAX(IF('Back data'!$A$72:$AW$72&lt;&gt;"",COLUMN('Back data'!$A$72:$AW$72)))-H$6)</f>
        <v>69.28</v>
      </c>
      <c r="I12" s="10">
        <f t="array" ref="I12">INDEX('Back data'!$A$71:$AW$71,,MAX(IF('Back data'!$A$71:$AW$71&lt;&gt;"",COLUMN('Back data'!$A$71:$AW$71)))-I$6)+INDEX('Back data'!$A$72:$AW$72,,MAX(IF('Back data'!$A$72:$AW$72&lt;&gt;"",COLUMN('Back data'!$A$72:$AW$72)))-I$6)</f>
        <v>72.47</v>
      </c>
      <c r="J12" s="10">
        <f t="array" ref="J12">INDEX('Back data'!$A$71:$AW$71,,MAX(IF('Back data'!$A$71:$AW$71&lt;&gt;"",COLUMN('Back data'!$A$71:$AW$71)))-J$6)+INDEX('Back data'!$A$72:$AW$72,,MAX(IF('Back data'!$A$72:$AW$72&lt;&gt;"",COLUMN('Back data'!$A$72:$AW$72)))-J$6)</f>
        <v>69.599999999999994</v>
      </c>
      <c r="K12" s="10">
        <f t="array" ref="K12">INDEX('Back data'!$A$71:$AW$71,,MAX(IF('Back data'!$A$71:$AW$71&lt;&gt;"",COLUMN('Back data'!$A$71:$AW$71)))-K$6)+INDEX('Back data'!$A$72:$AW$72,,MAX(IF('Back data'!$A$72:$AW$72&lt;&gt;"",COLUMN('Back data'!$A$72:$AW$72)))-K$6)</f>
        <v>73.58</v>
      </c>
      <c r="L12" s="10">
        <f t="array" ref="L12">INDEX('Back data'!$A$71:$AW$71,,MAX(IF('Back data'!$A$71:$AW$71&lt;&gt;"",COLUMN('Back data'!$A$71:$AW$71)))-L$6)+INDEX('Back data'!$A$72:$AW$72,,MAX(IF('Back data'!$A$72:$AW$72&lt;&gt;"",COLUMN('Back data'!$A$72:$AW$72)))-L$6)</f>
        <v>73.39</v>
      </c>
      <c r="M12" s="10">
        <f t="array" ref="M12">INDEX('Back data'!$A$71:$AW$71,,MAX(IF('Back data'!$A$71:$AW$71&lt;&gt;"",COLUMN('Back data'!$A$71:$AW$71)))-M$6)+INDEX('Back data'!$A$72:$AW$72,,MAX(IF('Back data'!$A$72:$AW$72&lt;&gt;"",COLUMN('Back data'!$A$72:$AW$72)))-M$6)</f>
        <v>73.819999999999993</v>
      </c>
      <c r="N12" s="10">
        <f t="array" ref="N12">INDEX('Back data'!$A$71:$AW$71,,MAX(IF('Back data'!$A$71:$AW$71&lt;&gt;"",COLUMN('Back data'!$A$71:$AW$71)))-N$6)+INDEX('Back data'!$A$72:$AW$72,,MAX(IF('Back data'!$A$72:$AW$72&lt;&gt;"",COLUMN('Back data'!$A$72:$AW$72)))-N$6)</f>
        <v>70.180000000000007</v>
      </c>
      <c r="O12" s="10">
        <f t="array" ref="O12">INDEX('Back data'!$A$71:$AW$71,,MAX(IF('Back data'!$A$71:$AW$71&lt;&gt;"",COLUMN('Back data'!$A$71:$AW$71)))-O$6)+INDEX('Back data'!$A$72:$AW$72,,MAX(IF('Back data'!$A$72:$AW$72&lt;&gt;"",COLUMN('Back data'!$A$72:$AW$72)))-O$6)</f>
        <v>70.5</v>
      </c>
      <c r="P12" s="10">
        <f t="array" ref="P12">INDEX('Back data'!$A$71:$AW$71,,MAX(IF('Back data'!$A$71:$AW$71&lt;&gt;"",COLUMN('Back data'!$A$71:$AW$71)))-P$6)+INDEX('Back data'!$A$72:$AW$72,,MAX(IF('Back data'!$A$72:$AW$72&lt;&gt;"",COLUMN('Back data'!$A$72:$AW$72)))-P$6)</f>
        <v>73.5</v>
      </c>
    </row>
    <row r="13" spans="1:16" x14ac:dyDescent="0.3">
      <c r="A13" s="26" t="s">
        <v>69</v>
      </c>
      <c r="B13" s="30" t="s">
        <v>72</v>
      </c>
      <c r="C13" s="11" t="s">
        <v>70</v>
      </c>
      <c r="D13" s="12">
        <f t="array" ref="D13">INDEX('Back data'!$A$71:$AW$71,,MAX(IF('Back data'!$A$71:$AW$71&lt;&gt;"",COLUMN('Back data'!$A$71:$AW$71)))-D$6)/D$12</f>
        <v>0.80467800729040084</v>
      </c>
      <c r="E13" s="12">
        <f t="array" ref="E13">INDEX('Back data'!$A$71:$AW$71,,MAX(IF('Back data'!$A$71:$AW$71&lt;&gt;"",COLUMN('Back data'!$A$71:$AW$71)))-E$6)/E$12</f>
        <v>0.81144479306738382</v>
      </c>
      <c r="F13" s="12">
        <f t="array" ref="F13">INDEX('Back data'!$A$71:$AW$71,,MAX(IF('Back data'!$A$71:$AW$71&lt;&gt;"",COLUMN('Back data'!$A$71:$AW$71)))-F$6)/F$12</f>
        <v>0.80814531006101897</v>
      </c>
      <c r="G13" s="12">
        <f t="array" ref="G13">INDEX('Back data'!$A$71:$AW$71,,MAX(IF('Back data'!$A$71:$AW$71&lt;&gt;"",COLUMN('Back data'!$A$71:$AW$71)))-G$6)/G$12</f>
        <v>0.83389926428975669</v>
      </c>
      <c r="H13" s="12">
        <f t="array" ref="H13">INDEX('Back data'!$A$71:$AW$71,,MAX(IF('Back data'!$A$71:$AW$71&lt;&gt;"",COLUMN('Back data'!$A$71:$AW$71)))-H$6)/H$12</f>
        <v>0.80672632794457277</v>
      </c>
      <c r="I13" s="12">
        <f t="array" ref="I13">INDEX('Back data'!$A$71:$AW$71,,MAX(IF('Back data'!$A$71:$AW$71&lt;&gt;"",COLUMN('Back data'!$A$71:$AW$71)))-I$6)/I$12</f>
        <v>0.80419483924382507</v>
      </c>
      <c r="J13" s="12">
        <f t="array" ref="J13">INDEX('Back data'!$A$71:$AW$71,,MAX(IF('Back data'!$A$71:$AW$71&lt;&gt;"",COLUMN('Back data'!$A$71:$AW$71)))-J$6)/J$12</f>
        <v>0.7942528735632185</v>
      </c>
      <c r="K13" s="12">
        <f t="array" ref="K13">INDEX('Back data'!$A$71:$AW$71,,MAX(IF('Back data'!$A$71:$AW$71&lt;&gt;"",COLUMN('Back data'!$A$71:$AW$71)))-K$6)/K$12</f>
        <v>0.80130470236477302</v>
      </c>
      <c r="L13" s="12">
        <f t="array" ref="L13">INDEX('Back data'!$A$71:$AW$71,,MAX(IF('Back data'!$A$71:$AW$71&lt;&gt;"",COLUMN('Back data'!$A$71:$AW$71)))-L$6)/L$12</f>
        <v>0.81346232456737977</v>
      </c>
      <c r="M13" s="12">
        <f t="array" ref="M13">INDEX('Back data'!$A$71:$AW$71,,MAX(IF('Back data'!$A$71:$AW$71&lt;&gt;"",COLUMN('Back data'!$A$71:$AW$71)))-M$6)/M$12</f>
        <v>0.82606339745326474</v>
      </c>
      <c r="N13" s="12">
        <f t="array" ref="N13">INDEX('Back data'!$A$71:$AW$71,,MAX(IF('Back data'!$A$71:$AW$71&lt;&gt;"",COLUMN('Back data'!$A$71:$AW$71)))-N$6)/N$12</f>
        <v>0.78455400398974062</v>
      </c>
      <c r="O13" s="12">
        <f t="array" ref="O13">INDEX('Back data'!$A$71:$AW$71,,MAX(IF('Back data'!$A$71:$AW$71&lt;&gt;"",COLUMN('Back data'!$A$71:$AW$71)))-O$6)/O$12</f>
        <v>0.76312056737588652</v>
      </c>
      <c r="P13" s="12">
        <f t="array" ref="P13">INDEX('Back data'!$A$71:$AW$71,,MAX(IF('Back data'!$A$71:$AW$71&lt;&gt;"",COLUMN('Back data'!$A$71:$AW$71)))-P$6)/P$12</f>
        <v>0.83183673469387753</v>
      </c>
    </row>
    <row r="14" spans="1:16" x14ac:dyDescent="0.3">
      <c r="A14" s="26" t="s">
        <v>69</v>
      </c>
      <c r="B14" s="30" t="s">
        <v>72</v>
      </c>
      <c r="C14" s="11" t="s">
        <v>71</v>
      </c>
      <c r="D14" s="12">
        <f t="array" ref="D14">+INDEX('Back data'!$A$72:$AW$72,,MAX(IF('Back data'!$A$72:$AW$72&lt;&gt;"",COLUMN('Back data'!$A$72:$AW$72)))-D$6)/D12</f>
        <v>0.19532199270959902</v>
      </c>
      <c r="E14" s="12">
        <f t="array" ref="E14">+INDEX('Back data'!$A$72:$AW$72,,MAX(IF('Back data'!$A$72:$AW$72&lt;&gt;"",COLUMN('Back data'!$A$72:$AW$72)))-E$6)/E12</f>
        <v>0.18855520693261613</v>
      </c>
      <c r="F14" s="12">
        <f t="array" ref="F14">+INDEX('Back data'!$A$72:$AW$72,,MAX(IF('Back data'!$A$72:$AW$72&lt;&gt;"",COLUMN('Back data'!$A$72:$AW$72)))-F$6)/F12</f>
        <v>0.19185468993898111</v>
      </c>
      <c r="G14" s="12">
        <f t="array" ref="G14">+INDEX('Back data'!$A$72:$AW$72,,MAX(IF('Back data'!$A$72:$AW$72&lt;&gt;"",COLUMN('Back data'!$A$72:$AW$72)))-G$6)/G12</f>
        <v>0.16610073571024336</v>
      </c>
      <c r="H14" s="12">
        <f t="array" ref="H14">+INDEX('Back data'!$A$72:$AW$72,,MAX(IF('Back data'!$A$72:$AW$72&lt;&gt;"",COLUMN('Back data'!$A$72:$AW$72)))-H$6)/H12</f>
        <v>0.19327367205542725</v>
      </c>
      <c r="I14" s="12">
        <f t="array" ref="I14">+INDEX('Back data'!$A$72:$AW$72,,MAX(IF('Back data'!$A$72:$AW$72&lt;&gt;"",COLUMN('Back data'!$A$72:$AW$72)))-I$6)/I12</f>
        <v>0.19580516075617496</v>
      </c>
      <c r="J14" s="12">
        <f t="array" ref="J14">+INDEX('Back data'!$A$72:$AW$72,,MAX(IF('Back data'!$A$72:$AW$72&lt;&gt;"",COLUMN('Back data'!$A$72:$AW$72)))-J$6)/J12</f>
        <v>0.20574712643678164</v>
      </c>
      <c r="K14" s="12">
        <f t="array" ref="K14">+INDEX('Back data'!$A$72:$AW$72,,MAX(IF('Back data'!$A$72:$AW$72&lt;&gt;"",COLUMN('Back data'!$A$72:$AW$72)))-K$6)/K12</f>
        <v>0.19869529763522695</v>
      </c>
      <c r="L14" s="12">
        <f t="array" ref="L14">+INDEX('Back data'!$A$72:$AW$72,,MAX(IF('Back data'!$A$72:$AW$72&lt;&gt;"",COLUMN('Back data'!$A$72:$AW$72)))-L$6)/L12</f>
        <v>0.18653767543262023</v>
      </c>
      <c r="M14" s="12">
        <f t="array" ref="M14">+INDEX('Back data'!$A$72:$AW$72,,MAX(IF('Back data'!$A$72:$AW$72&lt;&gt;"",COLUMN('Back data'!$A$72:$AW$72)))-M$6)/M12</f>
        <v>0.17393660254673532</v>
      </c>
      <c r="N14" s="12">
        <f t="array" ref="N14">+INDEX('Back data'!$A$72:$AW$72,,MAX(IF('Back data'!$A$72:$AW$72&lt;&gt;"",COLUMN('Back data'!$A$72:$AW$72)))-N$6)/N12</f>
        <v>0.21544599601025929</v>
      </c>
      <c r="O14" s="12">
        <f t="array" ref="O14">+INDEX('Back data'!$A$72:$AW$72,,MAX(IF('Back data'!$A$72:$AW$72&lt;&gt;"",COLUMN('Back data'!$A$72:$AW$72)))-O$6)/O12</f>
        <v>0.23687943262411346</v>
      </c>
      <c r="P14" s="12">
        <f t="array" ref="P14">+INDEX('Back data'!$A$72:$AW$72,,MAX(IF('Back data'!$A$72:$AW$72&lt;&gt;"",COLUMN('Back data'!$A$72:$AW$72)))-P$6)/P12</f>
        <v>0.16816326530612244</v>
      </c>
    </row>
    <row r="16" spans="1:16" x14ac:dyDescent="0.3">
      <c r="C16" s="13"/>
      <c r="D16" s="13"/>
    </row>
    <row r="17" spans="1:16" x14ac:dyDescent="0.3">
      <c r="C17" s="9" t="s">
        <v>68</v>
      </c>
      <c r="D17" s="10">
        <f t="array" ref="D17">INDEX('Back data'!$A$77:$AW$77,,MAX(IF('Back data'!$A$77:$AW$77&lt;&gt;"",COLUMN('Back data'!$A$77:$AW$77)))-D$6)+INDEX('Back data'!$A$78:$AW$78,,MAX(IF('Back data'!$A$78:$AW$78&lt;&gt;"",COLUMN('Back data'!$A$78:$AW$78)))-D$6)</f>
        <v>66.040000000000006</v>
      </c>
      <c r="E17" s="10">
        <f t="array" ref="E17">INDEX('Back data'!$A$77:$AW$77,,MAX(IF('Back data'!$A$77:$AW$77&lt;&gt;"",COLUMN('Back data'!$A$77:$AW$77)))-E$6)+INDEX('Back data'!$A$78:$AW$78,,MAX(IF('Back data'!$A$78:$AW$78&lt;&gt;"",COLUMN('Back data'!$A$78:$AW$78)))-E$6)</f>
        <v>67.67</v>
      </c>
      <c r="F17" s="10">
        <f t="array" ref="F17">INDEX('Back data'!$A$77:$AW$77,,MAX(IF('Back data'!$A$77:$AW$77&lt;&gt;"",COLUMN('Back data'!$A$77:$AW$77)))-F$6)+INDEX('Back data'!$A$78:$AW$78,,MAX(IF('Back data'!$A$78:$AW$78&lt;&gt;"",COLUMN('Back data'!$A$78:$AW$78)))-F$6)</f>
        <v>70.429999999999993</v>
      </c>
      <c r="G17" s="10">
        <f t="array" ref="G17">INDEX('Back data'!$A$77:$AW$77,,MAX(IF('Back data'!$A$77:$AW$77&lt;&gt;"",COLUMN('Back data'!$A$77:$AW$77)))-G$6)+INDEX('Back data'!$A$78:$AW$78,,MAX(IF('Back data'!$A$78:$AW$78&lt;&gt;"",COLUMN('Back data'!$A$78:$AW$78)))-G$6)</f>
        <v>69.97</v>
      </c>
      <c r="H17" s="10">
        <f t="array" ref="H17">INDEX('Back data'!$A$77:$AW$77,,MAX(IF('Back data'!$A$77:$AW$77&lt;&gt;"",COLUMN('Back data'!$A$77:$AW$77)))-H$6)+INDEX('Back data'!$A$78:$AW$78,,MAX(IF('Back data'!$A$78:$AW$78&lt;&gt;"",COLUMN('Back data'!$A$78:$AW$78)))-H$6)</f>
        <v>72.209999999999994</v>
      </c>
      <c r="I17" s="10">
        <f t="array" ref="I17">INDEX('Back data'!$A$77:$AW$77,,MAX(IF('Back data'!$A$77:$AW$77&lt;&gt;"",COLUMN('Back data'!$A$77:$AW$77)))-I$6)+INDEX('Back data'!$A$78:$AW$78,,MAX(IF('Back data'!$A$78:$AW$78&lt;&gt;"",COLUMN('Back data'!$A$78:$AW$78)))-I$6)</f>
        <v>70.67</v>
      </c>
      <c r="J17" s="10">
        <f t="array" ref="J17">INDEX('Back data'!$A$77:$AW$77,,MAX(IF('Back data'!$A$77:$AW$77&lt;&gt;"",COLUMN('Back data'!$A$77:$AW$77)))-J$6)+INDEX('Back data'!$A$78:$AW$78,,MAX(IF('Back data'!$A$78:$AW$78&lt;&gt;"",COLUMN('Back data'!$A$78:$AW$78)))-J$6)</f>
        <v>71.290000000000006</v>
      </c>
      <c r="K17" s="10">
        <f t="array" ref="K17">INDEX('Back data'!$A$77:$AW$77,,MAX(IF('Back data'!$A$77:$AW$77&lt;&gt;"",COLUMN('Back data'!$A$77:$AW$77)))-K$6)+INDEX('Back data'!$A$78:$AW$78,,MAX(IF('Back data'!$A$78:$AW$78&lt;&gt;"",COLUMN('Back data'!$A$78:$AW$78)))-K$6)</f>
        <v>73.600000000000009</v>
      </c>
      <c r="L17" s="10">
        <f t="array" ref="L17">INDEX('Back data'!$A$77:$AW$77,,MAX(IF('Back data'!$A$77:$AW$77&lt;&gt;"",COLUMN('Back data'!$A$77:$AW$77)))-L$6)+INDEX('Back data'!$A$78:$AW$78,,MAX(IF('Back data'!$A$78:$AW$78&lt;&gt;"",COLUMN('Back data'!$A$78:$AW$78)))-L$6)</f>
        <v>72.56</v>
      </c>
      <c r="M17" s="10">
        <f t="array" ref="M17">INDEX('Back data'!$A$77:$AW$77,,MAX(IF('Back data'!$A$77:$AW$77&lt;&gt;"",COLUMN('Back data'!$A$77:$AW$77)))-M$6)+INDEX('Back data'!$A$78:$AW$78,,MAX(IF('Back data'!$A$78:$AW$78&lt;&gt;"",COLUMN('Back data'!$A$78:$AW$78)))-M$6)</f>
        <v>72.28</v>
      </c>
      <c r="N17" s="10">
        <f t="array" ref="N17">INDEX('Back data'!$A$77:$AW$77,,MAX(IF('Back data'!$A$77:$AW$77&lt;&gt;"",COLUMN('Back data'!$A$77:$AW$77)))-N$6)+INDEX('Back data'!$A$78:$AW$78,,MAX(IF('Back data'!$A$78:$AW$78&lt;&gt;"",COLUMN('Back data'!$A$78:$AW$78)))-N$6)</f>
        <v>68.41</v>
      </c>
      <c r="O17" s="10">
        <f t="array" ref="O17">INDEX('Back data'!$A$77:$AW$77,,MAX(IF('Back data'!$A$77:$AW$77&lt;&gt;"",COLUMN('Back data'!$A$77:$AW$77)))-O$6)+INDEX('Back data'!$A$78:$AW$78,,MAX(IF('Back data'!$A$78:$AW$78&lt;&gt;"",COLUMN('Back data'!$A$78:$AW$78)))-O$6)</f>
        <v>69.459999999999994</v>
      </c>
      <c r="P17" s="10">
        <f t="array" ref="P17">INDEX('Back data'!$A$77:$AW$77,,MAX(IF('Back data'!$A$77:$AW$77&lt;&gt;"",COLUMN('Back data'!$A$77:$AW$77)))-P$6)+INDEX('Back data'!$A$78:$AW$78,,MAX(IF('Back data'!$A$78:$AW$78&lt;&gt;"",COLUMN('Back data'!$A$78:$AW$78)))-P$6)</f>
        <v>72.53</v>
      </c>
    </row>
    <row r="18" spans="1:16" x14ac:dyDescent="0.3">
      <c r="A18" s="26" t="s">
        <v>69</v>
      </c>
      <c r="B18" s="30" t="s">
        <v>73</v>
      </c>
      <c r="C18" s="11" t="s">
        <v>70</v>
      </c>
      <c r="D18" s="12">
        <f t="array" ref="D18">INDEX('Back data'!$A$77:$AW$77,,MAX(IF('Back data'!$A$77:$AW$77&lt;&gt;"",COLUMN('Back data'!$A$77:$AW$77)))-D$6)/D17</f>
        <v>0.96926105390672324</v>
      </c>
      <c r="E18" s="12">
        <f t="array" ref="E18">INDEX('Back data'!$A$77:$AW$77,,MAX(IF('Back data'!$A$77:$AW$77&lt;&gt;"",COLUMN('Back data'!$A$77:$AW$77)))-E$6)/E17</f>
        <v>0.98566573075217967</v>
      </c>
      <c r="F18" s="12">
        <f t="array" ref="F18">INDEX('Back data'!$A$77:$AW$77,,MAX(IF('Back data'!$A$77:$AW$77&lt;&gt;"",COLUMN('Back data'!$A$77:$AW$77)))-F$6)/F17</f>
        <v>0.98778929433480056</v>
      </c>
      <c r="G18" s="12">
        <f t="array" ref="G18">INDEX('Back data'!$A$77:$AW$77,,MAX(IF('Back data'!$A$77:$AW$77&lt;&gt;"",COLUMN('Back data'!$A$77:$AW$77)))-G$6)/G17</f>
        <v>0.9868515077890524</v>
      </c>
      <c r="H18" s="12">
        <f t="array" ref="H18">INDEX('Back data'!$A$77:$AW$77,,MAX(IF('Back data'!$A$77:$AW$77&lt;&gt;"",COLUMN('Back data'!$A$77:$AW$77)))-H$6)/H17</f>
        <v>0.99002908184461991</v>
      </c>
      <c r="I18" s="12">
        <f t="array" ref="I18">INDEX('Back data'!$A$77:$AW$77,,MAX(IF('Back data'!$A$77:$AW$77&lt;&gt;"",COLUMN('Back data'!$A$77:$AW$77)))-I$6)/I17</f>
        <v>0.99165133720107534</v>
      </c>
      <c r="J18" s="12">
        <f t="array" ref="J18">INDEX('Back data'!$A$77:$AW$77,,MAX(IF('Back data'!$A$77:$AW$77&lt;&gt;"",COLUMN('Back data'!$A$77:$AW$77)))-J$6)/J17</f>
        <v>0.98513115443961286</v>
      </c>
      <c r="K18" s="12">
        <f t="array" ref="K18">INDEX('Back data'!$A$77:$AW$77,,MAX(IF('Back data'!$A$77:$AW$77&lt;&gt;"",COLUMN('Back data'!$A$77:$AW$77)))-K$6)/K17</f>
        <v>0.9851902173913043</v>
      </c>
      <c r="L18" s="12">
        <f t="array" ref="L18">INDEX('Back data'!$A$77:$AW$77,,MAX(IF('Back data'!$A$77:$AW$77&lt;&gt;"",COLUMN('Back data'!$A$77:$AW$77)))-L$6)/L17</f>
        <v>0.98856119073869908</v>
      </c>
      <c r="M18" s="12">
        <f t="array" ref="M18">INDEX('Back data'!$A$77:$AW$77,,MAX(IF('Back data'!$A$77:$AW$77&lt;&gt;"",COLUMN('Back data'!$A$77:$AW$77)))-M$6)/M17</f>
        <v>0.98824017708909806</v>
      </c>
      <c r="N18" s="12">
        <f t="array" ref="N18">INDEX('Back data'!$A$77:$AW$77,,MAX(IF('Back data'!$A$77:$AW$77&lt;&gt;"",COLUMN('Back data'!$A$77:$AW$77)))-N$6)/N17</f>
        <v>0.9935681917848268</v>
      </c>
      <c r="O18" s="12">
        <f t="array" ref="O18">INDEX('Back data'!$A$77:$AW$77,,MAX(IF('Back data'!$A$77:$AW$77&lt;&gt;"",COLUMN('Back data'!$A$77:$AW$77)))-O$6)/O17</f>
        <v>0.99136193492657654</v>
      </c>
      <c r="P18" s="12">
        <f t="array" ref="P18">INDEX('Back data'!$A$77:$AW$77,,MAX(IF('Back data'!$A$77:$AW$77&lt;&gt;"",COLUMN('Back data'!$A$77:$AW$77)))-P$6)/P17</f>
        <v>0.99103819109334057</v>
      </c>
    </row>
    <row r="19" spans="1:16" x14ac:dyDescent="0.3">
      <c r="A19" s="26" t="s">
        <v>69</v>
      </c>
      <c r="B19" s="30" t="s">
        <v>73</v>
      </c>
      <c r="C19" s="11" t="s">
        <v>71</v>
      </c>
      <c r="D19" s="12">
        <f t="array" ref="D19">INDEX('Back data'!$A$78:$AW$78,,MAX(IF('Back data'!$A$78:$AW$78&lt;&gt;"",COLUMN('Back data'!$A$78:$AW$78)))-D$6)/D17</f>
        <v>3.0738946093276796E-2</v>
      </c>
      <c r="E19" s="12">
        <f t="array" ref="E19">INDEX('Back data'!$A$78:$AW$78,,MAX(IF('Back data'!$A$78:$AW$78&lt;&gt;"",COLUMN('Back data'!$A$78:$AW$78)))-E$6)/E17</f>
        <v>1.4334269247820304E-2</v>
      </c>
      <c r="F19" s="12">
        <f t="array" ref="F19">INDEX('Back data'!$A$78:$AW$78,,MAX(IF('Back data'!$A$78:$AW$78&lt;&gt;"",COLUMN('Back data'!$A$78:$AW$78)))-F$6)/F17</f>
        <v>1.221070566519949E-2</v>
      </c>
      <c r="G19" s="12">
        <f t="array" ref="G19">INDEX('Back data'!$A$78:$AW$78,,MAX(IF('Back data'!$A$78:$AW$78&lt;&gt;"",COLUMN('Back data'!$A$78:$AW$78)))-G$6)/G17</f>
        <v>1.3148492210947551E-2</v>
      </c>
      <c r="H19" s="12">
        <f t="array" ref="H19">INDEX('Back data'!$A$78:$AW$78,,MAX(IF('Back data'!$A$78:$AW$78&lt;&gt;"",COLUMN('Back data'!$A$78:$AW$78)))-H$6)/H17</f>
        <v>9.9709181553801415E-3</v>
      </c>
      <c r="I19" s="12">
        <f t="array" ref="I19">INDEX('Back data'!$A$78:$AW$78,,MAX(IF('Back data'!$A$78:$AW$78&lt;&gt;"",COLUMN('Back data'!$A$78:$AW$78)))-I$6)/I17</f>
        <v>8.348662798924579E-3</v>
      </c>
      <c r="J19" s="12">
        <f t="array" ref="J19">INDEX('Back data'!$A$78:$AW$78,,MAX(IF('Back data'!$A$78:$AW$78&lt;&gt;"",COLUMN('Back data'!$A$78:$AW$78)))-J$6)/J17</f>
        <v>1.486884556038715E-2</v>
      </c>
      <c r="K19" s="12">
        <f t="array" ref="K19">INDEX('Back data'!$A$78:$AW$78,,MAX(IF('Back data'!$A$78:$AW$78&lt;&gt;"",COLUMN('Back data'!$A$78:$AW$78)))-K$6)/K17</f>
        <v>1.4809782608695652E-2</v>
      </c>
      <c r="L19" s="12">
        <f t="array" ref="L19">INDEX('Back data'!$A$78:$AW$78,,MAX(IF('Back data'!$A$78:$AW$78&lt;&gt;"",COLUMN('Back data'!$A$78:$AW$78)))-L$6)/L17</f>
        <v>1.1438809261300991E-2</v>
      </c>
      <c r="M19" s="12">
        <f t="array" ref="M19">INDEX('Back data'!$A$78:$AW$78,,MAX(IF('Back data'!$A$78:$AW$78&lt;&gt;"",COLUMN('Back data'!$A$78:$AW$78)))-M$6)/M17</f>
        <v>1.1759822910902048E-2</v>
      </c>
      <c r="N19" s="12">
        <f t="array" ref="N19">INDEX('Back data'!$A$78:$AW$78,,MAX(IF('Back data'!$A$78:$AW$78&lt;&gt;"",COLUMN('Back data'!$A$78:$AW$78)))-N$6)/N17</f>
        <v>6.4318082151732211E-3</v>
      </c>
      <c r="O19" s="12">
        <f t="array" ref="O19">INDEX('Back data'!$A$78:$AW$78,,MAX(IF('Back data'!$A$78:$AW$78&lt;&gt;"",COLUMN('Back data'!$A$78:$AW$78)))-O$6)/O17</f>
        <v>8.638065073423554E-3</v>
      </c>
      <c r="P19" s="12">
        <f t="array" ref="P19">INDEX('Back data'!$A$78:$AW$78,,MAX(IF('Back data'!$A$78:$AW$78&lt;&gt;"",COLUMN('Back data'!$A$78:$AW$78)))-P$6)/P17</f>
        <v>8.9618089066593135E-3</v>
      </c>
    </row>
    <row r="22" spans="1:16" x14ac:dyDescent="0.3">
      <c r="C22" s="9" t="s">
        <v>68</v>
      </c>
      <c r="D22" s="10">
        <f t="array" ref="D22">INDEX('Back data'!$A$285:$AW$285,,MAX(IF('Back data'!$A$285:$AW$285&lt;&gt;"",COLUMN('Back data'!$A$285:$AW$285)))-D$6)+INDEX('Back data'!$A$286:$AW$286,,MAX(IF('Back data'!$A$286:$AW$286&lt;&gt;"",COLUMN('Back data'!$A$286:$AW$286)))-D$6)</f>
        <v>64.87</v>
      </c>
      <c r="E22" s="10">
        <f t="array" ref="E22">INDEX('Back data'!$A$285:$AW$285,,MAX(IF('Back data'!$A$285:$AW$285&lt;&gt;"",COLUMN('Back data'!$A$285:$AW$285)))-E$6)+INDEX('Back data'!$A$286:$AW$286,,MAX(IF('Back data'!$A$286:$AW$286&lt;&gt;"",COLUMN('Back data'!$A$286:$AW$286)))-E$6)</f>
        <v>65.59</v>
      </c>
      <c r="F22" s="10">
        <f t="array" ref="F22">INDEX('Back data'!$A$285:$AW$285,,MAX(IF('Back data'!$A$285:$AW$285&lt;&gt;"",COLUMN('Back data'!$A$285:$AW$285)))-F$6)+INDEX('Back data'!$A$286:$AW$286,,MAX(IF('Back data'!$A$286:$AW$286&lt;&gt;"",COLUMN('Back data'!$A$286:$AW$286)))-F$6)</f>
        <v>69.22999999999999</v>
      </c>
      <c r="G22" s="10">
        <f t="array" ref="G22">INDEX('Back data'!$A$285:$AW$285,,MAX(IF('Back data'!$A$285:$AW$285&lt;&gt;"",COLUMN('Back data'!$A$285:$AW$285)))-G$6)+INDEX('Back data'!$A$286:$AW$286,,MAX(IF('Back data'!$A$286:$AW$286&lt;&gt;"",COLUMN('Back data'!$A$286:$AW$286)))-G$6)</f>
        <v>70.36</v>
      </c>
      <c r="H22" s="10">
        <f t="array" ref="H22">INDEX('Back data'!$A$285:$AW$285,,MAX(IF('Back data'!$A$285:$AW$285&lt;&gt;"",COLUMN('Back data'!$A$285:$AW$285)))-H$6)+INDEX('Back data'!$A$286:$AW$286,,MAX(IF('Back data'!$A$286:$AW$286&lt;&gt;"",COLUMN('Back data'!$A$286:$AW$286)))-H$6)</f>
        <v>68.650000000000006</v>
      </c>
      <c r="I22" s="10">
        <f t="array" ref="I22">INDEX('Back data'!$A$285:$AW$285,,MAX(IF('Back data'!$A$285:$AW$285&lt;&gt;"",COLUMN('Back data'!$A$285:$AW$285)))-I$6)+INDEX('Back data'!$A$286:$AW$286,,MAX(IF('Back data'!$A$286:$AW$286&lt;&gt;"",COLUMN('Back data'!$A$286:$AW$286)))-I$6)</f>
        <v>68.039999999999992</v>
      </c>
      <c r="J22" s="10">
        <f t="array" ref="J22">INDEX('Back data'!$A$285:$AW$285,,MAX(IF('Back data'!$A$285:$AW$285&lt;&gt;"",COLUMN('Back data'!$A$285:$AW$285)))-J$6)+INDEX('Back data'!$A$286:$AW$286,,MAX(IF('Back data'!$A$286:$AW$286&lt;&gt;"",COLUMN('Back data'!$A$286:$AW$286)))-J$6)</f>
        <v>67.61</v>
      </c>
      <c r="K22" s="10">
        <f t="array" ref="K22">INDEX('Back data'!$A$285:$AW$285,,MAX(IF('Back data'!$A$285:$AW$285&lt;&gt;"",COLUMN('Back data'!$A$285:$AW$285)))-K$6)+INDEX('Back data'!$A$286:$AW$286,,MAX(IF('Back data'!$A$286:$AW$286&lt;&gt;"",COLUMN('Back data'!$A$286:$AW$286)))-K$6)</f>
        <v>70.650000000000006</v>
      </c>
      <c r="L22" s="10">
        <f t="array" ref="L22">INDEX('Back data'!$A$285:$AW$285,,MAX(IF('Back data'!$A$285:$AW$285&lt;&gt;"",COLUMN('Back data'!$A$285:$AW$285)))-L$6)+INDEX('Back data'!$A$286:$AW$286,,MAX(IF('Back data'!$A$286:$AW$286&lt;&gt;"",COLUMN('Back data'!$A$286:$AW$286)))-L$6)</f>
        <v>70.099999999999994</v>
      </c>
      <c r="M22" s="10">
        <f t="array" ref="M22">INDEX('Back data'!$A$285:$AW$285,,MAX(IF('Back data'!$A$285:$AW$285&lt;&gt;"",COLUMN('Back data'!$A$285:$AW$285)))-M$6)+INDEX('Back data'!$A$286:$AW$286,,MAX(IF('Back data'!$A$286:$AW$286&lt;&gt;"",COLUMN('Back data'!$A$286:$AW$286)))-M$6)</f>
        <v>70.56</v>
      </c>
      <c r="N22" s="10">
        <f t="array" ref="N22">INDEX('Back data'!$A$285:$AW$285,,MAX(IF('Back data'!$A$285:$AW$285&lt;&gt;"",COLUMN('Back data'!$A$285:$AW$285)))-N$6)+INDEX('Back data'!$A$286:$AW$286,,MAX(IF('Back data'!$A$286:$AW$286&lt;&gt;"",COLUMN('Back data'!$A$286:$AW$286)))-N$6)</f>
        <v>68.8</v>
      </c>
      <c r="O22" s="10">
        <f t="array" ref="O22">INDEX('Back data'!$A$285:$AW$285,,MAX(IF('Back data'!$A$285:$AW$285&lt;&gt;"",COLUMN('Back data'!$A$285:$AW$285)))-O$6)+INDEX('Back data'!$A$286:$AW$286,,MAX(IF('Back data'!$A$286:$AW$286&lt;&gt;"",COLUMN('Back data'!$A$286:$AW$286)))-O$6)</f>
        <v>66.680000000000007</v>
      </c>
      <c r="P22" s="10">
        <f t="array" ref="P22">INDEX('Back data'!$A$285:$AW$285,,MAX(IF('Back data'!$A$285:$AW$285&lt;&gt;"",COLUMN('Back data'!$A$285:$AW$285)))-P$6)+INDEX('Back data'!$A$286:$AW$286,,MAX(IF('Back data'!$A$286:$AW$286&lt;&gt;"",COLUMN('Back data'!$A$286:$AW$286)))-P$6)</f>
        <v>72.86</v>
      </c>
    </row>
    <row r="23" spans="1:16" x14ac:dyDescent="0.3">
      <c r="A23" s="26" t="s">
        <v>69</v>
      </c>
      <c r="B23" s="30" t="s">
        <v>57</v>
      </c>
      <c r="C23" s="11" t="s">
        <v>70</v>
      </c>
      <c r="D23" s="12">
        <f t="array" ref="D23">INDEX('Back data'!$A$285:$AW$285,,MAX(IF('Back data'!$A$285:$AW$285&lt;&gt;"",COLUMN('Back data'!$A$285:$AW$285)))-D$6)/D22</f>
        <v>0.85447818714351775</v>
      </c>
      <c r="E23" s="12">
        <f t="array" ref="E23">INDEX('Back data'!$A$285:$AW$285,,MAX(IF('Back data'!$A$285:$AW$285&lt;&gt;"",COLUMN('Back data'!$A$285:$AW$285)))-E$6)/E22</f>
        <v>0.87635310260710464</v>
      </c>
      <c r="F23" s="12">
        <f t="array" ref="F23">INDEX('Back data'!$A$285:$AW$285,,MAX(IF('Back data'!$A$285:$AW$285&lt;&gt;"",COLUMN('Back data'!$A$285:$AW$285)))-F$6)/F22</f>
        <v>0.88805431171457472</v>
      </c>
      <c r="G23" s="12">
        <f t="array" ref="G23">INDEX('Back data'!$A$285:$AW$285,,MAX(IF('Back data'!$A$285:$AW$285&lt;&gt;"",COLUMN('Back data'!$A$285:$AW$285)))-G$6)/G22</f>
        <v>0.91003411028993753</v>
      </c>
      <c r="H23" s="12">
        <f t="array" ref="H23">INDEX('Back data'!$A$285:$AW$285,,MAX(IF('Back data'!$A$285:$AW$285&lt;&gt;"",COLUMN('Back data'!$A$285:$AW$285)))-H$6)/H22</f>
        <v>0.89613983976693368</v>
      </c>
      <c r="I23" s="12">
        <f t="array" ref="I23">INDEX('Back data'!$A$285:$AW$285,,MAX(IF('Back data'!$A$285:$AW$285&lt;&gt;"",COLUMN('Back data'!$A$285:$AW$285)))-I$6)/I22</f>
        <v>0.86507936507936523</v>
      </c>
      <c r="J23" s="12">
        <f t="array" ref="J23">INDEX('Back data'!$A$285:$AW$285,,MAX(IF('Back data'!$A$285:$AW$285&lt;&gt;"",COLUMN('Back data'!$A$285:$AW$285)))-J$6)/J22</f>
        <v>0.86836266824434261</v>
      </c>
      <c r="K23" s="12">
        <f t="array" ref="K23">INDEX('Back data'!$A$285:$AW$285,,MAX(IF('Back data'!$A$285:$AW$285&lt;&gt;"",COLUMN('Back data'!$A$285:$AW$285)))-K$6)/K22</f>
        <v>0.88478414720452925</v>
      </c>
      <c r="L23" s="12">
        <f t="array" ref="L23">INDEX('Back data'!$A$285:$AW$285,,MAX(IF('Back data'!$A$285:$AW$285&lt;&gt;"",COLUMN('Back data'!$A$285:$AW$285)))-L$6)/L22</f>
        <v>0.89657631954350936</v>
      </c>
      <c r="M23" s="12">
        <f t="array" ref="M23">INDEX('Back data'!$A$285:$AW$285,,MAX(IF('Back data'!$A$285:$AW$285&lt;&gt;"",COLUMN('Back data'!$A$285:$AW$285)))-M$6)/M22</f>
        <v>0.87868480725623577</v>
      </c>
      <c r="N23" s="12">
        <f t="array" ref="N23">INDEX('Back data'!$A$285:$AW$285,,MAX(IF('Back data'!$A$285:$AW$285&lt;&gt;"",COLUMN('Back data'!$A$285:$AW$285)))-N$6)/N22</f>
        <v>0.8789244186046512</v>
      </c>
      <c r="O23" s="12">
        <f t="array" ref="O23">INDEX('Back data'!$A$285:$AW$285,,MAX(IF('Back data'!$A$285:$AW$285&lt;&gt;"",COLUMN('Back data'!$A$285:$AW$285)))-O$6)/O22</f>
        <v>0.85047990401919604</v>
      </c>
      <c r="P23" s="12">
        <f t="array" ref="P23">INDEX('Back data'!$A$285:$AW$285,,MAX(IF('Back data'!$A$285:$AW$285&lt;&gt;"",COLUMN('Back data'!$A$285:$AW$285)))-P$6)/P22</f>
        <v>0.89555311556409556</v>
      </c>
    </row>
    <row r="24" spans="1:16" x14ac:dyDescent="0.3">
      <c r="A24" s="26" t="s">
        <v>69</v>
      </c>
      <c r="B24" s="30" t="s">
        <v>57</v>
      </c>
      <c r="C24" s="11" t="s">
        <v>71</v>
      </c>
      <c r="D24" s="12">
        <f t="array" ref="D24">+INDEX('Back data'!$A$286:$AW$286,,MAX(IF('Back data'!$A$286:$AW$286&lt;&gt;"",COLUMN('Back data'!$A$286:$AW$286)))-D$6)/D22</f>
        <v>0.14552181285648219</v>
      </c>
      <c r="E24" s="12">
        <f t="array" ref="E24">+INDEX('Back data'!$A$286:$AW$286,,MAX(IF('Back data'!$A$286:$AW$286&lt;&gt;"",COLUMN('Back data'!$A$286:$AW$286)))-E$6)/E22</f>
        <v>0.12364689739289525</v>
      </c>
      <c r="F24" s="12">
        <f t="array" ref="F24">+INDEX('Back data'!$A$286:$AW$286,,MAX(IF('Back data'!$A$286:$AW$286&lt;&gt;"",COLUMN('Back data'!$A$286:$AW$286)))-F$6)/F22</f>
        <v>0.11194568828542541</v>
      </c>
      <c r="G24" s="12">
        <f t="array" ref="G24">+INDEX('Back data'!$A$286:$AW$286,,MAX(IF('Back data'!$A$286:$AW$286&lt;&gt;"",COLUMN('Back data'!$A$286:$AW$286)))-G$6)/G22</f>
        <v>8.9965889710062544E-2</v>
      </c>
      <c r="H24" s="12">
        <f t="array" ref="H24">+INDEX('Back data'!$A$286:$AW$286,,MAX(IF('Back data'!$A$286:$AW$286&lt;&gt;"",COLUMN('Back data'!$A$286:$AW$286)))-H$6)/H22</f>
        <v>0.10386016023306627</v>
      </c>
      <c r="I24" s="12">
        <f t="array" ref="I24">+INDEX('Back data'!$A$286:$AW$286,,MAX(IF('Back data'!$A$286:$AW$286&lt;&gt;"",COLUMN('Back data'!$A$286:$AW$286)))-I$6)/I22</f>
        <v>0.13492063492063494</v>
      </c>
      <c r="J24" s="12">
        <f t="array" ref="J24">+INDEX('Back data'!$A$286:$AW$286,,MAX(IF('Back data'!$A$286:$AW$286&lt;&gt;"",COLUMN('Back data'!$A$286:$AW$286)))-J$6)/J22</f>
        <v>0.13163733175565745</v>
      </c>
      <c r="K24" s="12">
        <f t="array" ref="K24">+INDEX('Back data'!$A$286:$AW$286,,MAX(IF('Back data'!$A$286:$AW$286&lt;&gt;"",COLUMN('Back data'!$A$286:$AW$286)))-K$6)/K22</f>
        <v>0.11521585279547063</v>
      </c>
      <c r="L24" s="12">
        <f t="array" ref="L24">+INDEX('Back data'!$A$286:$AW$286,,MAX(IF('Back data'!$A$286:$AW$286&lt;&gt;"",COLUMN('Back data'!$A$286:$AW$286)))-L$6)/L22</f>
        <v>0.10342368045649074</v>
      </c>
      <c r="M24" s="12">
        <f t="array" ref="M24">+INDEX('Back data'!$A$286:$AW$286,,MAX(IF('Back data'!$A$286:$AW$286&lt;&gt;"",COLUMN('Back data'!$A$286:$AW$286)))-M$6)/M22</f>
        <v>0.12131519274376418</v>
      </c>
      <c r="N24" s="12">
        <f t="array" ref="N24">+INDEX('Back data'!$A$286:$AW$286,,MAX(IF('Back data'!$A$286:$AW$286&lt;&gt;"",COLUMN('Back data'!$A$286:$AW$286)))-N$6)/N22</f>
        <v>0.12107558139534884</v>
      </c>
      <c r="O24" s="12">
        <f t="array" ref="O24">+INDEX('Back data'!$A$286:$AW$286,,MAX(IF('Back data'!$A$286:$AW$286&lt;&gt;"",COLUMN('Back data'!$A$286:$AW$286)))-O$6)/O22</f>
        <v>0.14952009598080385</v>
      </c>
      <c r="P24" s="12">
        <f t="array" ref="P24">+INDEX('Back data'!$A$286:$AW$286,,MAX(IF('Back data'!$A$286:$AW$286&lt;&gt;"",COLUMN('Back data'!$A$286:$AW$286)))-P$6)/P22</f>
        <v>0.10444688443590448</v>
      </c>
    </row>
    <row r="27" spans="1:16" x14ac:dyDescent="0.3">
      <c r="C27" s="9" t="s">
        <v>68</v>
      </c>
      <c r="D27" s="10">
        <f t="array" ref="D27">INDEX('Back data'!$A$291:$AW$291,,MAX(IF('Back data'!$A$291:$AW$291&lt;&gt;"",COLUMN('Back data'!$A$291:$AW$291)))-D$6)+INDEX('Back data'!$A$292:$AW$292,,MAX(IF('Back data'!$A$292:$AW$292&lt;&gt;"",COLUMN('Back data'!$A$292:$AW$292)))-D$6)</f>
        <v>66.290000000000006</v>
      </c>
      <c r="E27" s="10">
        <f t="array" ref="E27">INDEX('Back data'!$A$291:$AW$291,,MAX(IF('Back data'!$A$291:$AW$291&lt;&gt;"",COLUMN('Back data'!$A$291:$AW$291)))-E$6)+INDEX('Back data'!$A$292:$AW$292,,MAX(IF('Back data'!$A$292:$AW$292&lt;&gt;"",COLUMN('Back data'!$A$292:$AW$292)))-E$6)</f>
        <v>68.010000000000005</v>
      </c>
      <c r="F27" s="10">
        <f t="array" ref="F27">INDEX('Back data'!$A$291:$AW$291,,MAX(IF('Back data'!$A$291:$AW$291&lt;&gt;"",COLUMN('Back data'!$A$291:$AW$291)))-F$6)+INDEX('Back data'!$A$292:$AW$292,,MAX(IF('Back data'!$A$292:$AW$292&lt;&gt;"",COLUMN('Back data'!$A$292:$AW$292)))-F$6)</f>
        <v>71.39</v>
      </c>
      <c r="G27" s="10">
        <f t="array" ref="G27">INDEX('Back data'!$A$291:$AW$291,,MAX(IF('Back data'!$A$291:$AW$291&lt;&gt;"",COLUMN('Back data'!$A$291:$AW$291)))-G$6)+INDEX('Back data'!$A$292:$AW$292,,MAX(IF('Back data'!$A$292:$AW$292&lt;&gt;"",COLUMN('Back data'!$A$292:$AW$292)))-G$6)</f>
        <v>71.309999999999988</v>
      </c>
      <c r="H27" s="10">
        <f t="array" ref="H27">INDEX('Back data'!$A$291:$AW$291,,MAX(IF('Back data'!$A$291:$AW$291&lt;&gt;"",COLUMN('Back data'!$A$291:$AW$291)))-H$6)+INDEX('Back data'!$A$292:$AW$292,,MAX(IF('Back data'!$A$292:$AW$292&lt;&gt;"",COLUMN('Back data'!$A$292:$AW$292)))-H$6)</f>
        <v>73.7</v>
      </c>
      <c r="I27" s="10">
        <f t="array" ref="I27">INDEX('Back data'!$A$291:$AW$291,,MAX(IF('Back data'!$A$291:$AW$291&lt;&gt;"",COLUMN('Back data'!$A$291:$AW$291)))-I$6)+INDEX('Back data'!$A$292:$AW$292,,MAX(IF('Back data'!$A$292:$AW$292&lt;&gt;"",COLUMN('Back data'!$A$292:$AW$292)))-I$6)</f>
        <v>74.47</v>
      </c>
      <c r="J27" s="10">
        <f t="array" ref="J27">INDEX('Back data'!$A$291:$AW$291,,MAX(IF('Back data'!$A$291:$AW$291&lt;&gt;"",COLUMN('Back data'!$A$291:$AW$291)))-J$6)+INDEX('Back data'!$A$292:$AW$292,,MAX(IF('Back data'!$A$292:$AW$292&lt;&gt;"",COLUMN('Back data'!$A$292:$AW$292)))-J$6)</f>
        <v>72.77</v>
      </c>
      <c r="K27" s="10">
        <f t="array" ref="K27">INDEX('Back data'!$A$291:$AW$291,,MAX(IF('Back data'!$A$291:$AW$291&lt;&gt;"",COLUMN('Back data'!$A$291:$AW$291)))-K$6)+INDEX('Back data'!$A$292:$AW$292,,MAX(IF('Back data'!$A$292:$AW$292&lt;&gt;"",COLUMN('Back data'!$A$292:$AW$292)))-K$6)</f>
        <v>75.2</v>
      </c>
      <c r="L27" s="10">
        <f t="array" ref="L27">INDEX('Back data'!$A$291:$AW$291,,MAX(IF('Back data'!$A$291:$AW$291&lt;&gt;"",COLUMN('Back data'!$A$291:$AW$291)))-L$6)+INDEX('Back data'!$A$292:$AW$292,,MAX(IF('Back data'!$A$292:$AW$292&lt;&gt;"",COLUMN('Back data'!$A$292:$AW$292)))-L$6)</f>
        <v>74.22999999999999</v>
      </c>
      <c r="M27" s="10">
        <f t="array" ref="M27">INDEX('Back data'!$A$291:$AW$291,,MAX(IF('Back data'!$A$291:$AW$291&lt;&gt;"",COLUMN('Back data'!$A$291:$AW$291)))-M$6)+INDEX('Back data'!$A$292:$AW$292,,MAX(IF('Back data'!$A$292:$AW$292&lt;&gt;"",COLUMN('Back data'!$A$292:$AW$292)))-M$6)</f>
        <v>73.89</v>
      </c>
      <c r="N27" s="10">
        <f t="array" ref="N27">INDEX('Back data'!$A$291:$AW$291,,MAX(IF('Back data'!$A$291:$AW$291&lt;&gt;"",COLUMN('Back data'!$A$291:$AW$291)))-N$6)+INDEX('Back data'!$A$292:$AW$292,,MAX(IF('Back data'!$A$292:$AW$292&lt;&gt;"",COLUMN('Back data'!$A$292:$AW$292)))-N$6)</f>
        <v>71.23</v>
      </c>
      <c r="O27" s="10">
        <f t="array" ref="O27">INDEX('Back data'!$A$291:$AW$291,,MAX(IF('Back data'!$A$291:$AW$291&lt;&gt;"",COLUMN('Back data'!$A$291:$AW$291)))-O$6)+INDEX('Back data'!$A$292:$AW$292,,MAX(IF('Back data'!$A$292:$AW$292&lt;&gt;"",COLUMN('Back data'!$A$292:$AW$292)))-O$6)</f>
        <v>71.47</v>
      </c>
      <c r="P27" s="10">
        <f t="array" ref="P27">INDEX('Back data'!$A$291:$AW$291,,MAX(IF('Back data'!$A$291:$AW$291&lt;&gt;"",COLUMN('Back data'!$A$291:$AW$291)))-P$6)+INDEX('Back data'!$A$292:$AW$292,,MAX(IF('Back data'!$A$292:$AW$292&lt;&gt;"",COLUMN('Back data'!$A$292:$AW$292)))-P$6)</f>
        <v>74.27</v>
      </c>
    </row>
    <row r="28" spans="1:16" x14ac:dyDescent="0.3">
      <c r="A28" s="26" t="s">
        <v>69</v>
      </c>
      <c r="B28" s="30" t="s">
        <v>62</v>
      </c>
      <c r="C28" s="11" t="s">
        <v>70</v>
      </c>
      <c r="D28" s="12">
        <f t="array" ref="D28">INDEX('Back data'!$A$291:$AW$291,,MAX(IF('Back data'!$A$291:$AW$291&lt;&gt;"",COLUMN('Back data'!$A$291:$AW$291)))-D$6)/D27</f>
        <v>0.93996077839794834</v>
      </c>
      <c r="E28" s="12">
        <f t="array" ref="E28">INDEX('Back data'!$A$291:$AW$291,,MAX(IF('Back data'!$A$291:$AW$291&lt;&gt;"",COLUMN('Back data'!$A$291:$AW$291)))-E$6)/E27</f>
        <v>0.95750624908101745</v>
      </c>
      <c r="F28" s="12">
        <f t="array" ref="F28">INDEX('Back data'!$A$291:$AW$291,,MAX(IF('Back data'!$A$291:$AW$291&lt;&gt;"",COLUMN('Back data'!$A$291:$AW$291)))-F$6)/F27</f>
        <v>0.95055329878134187</v>
      </c>
      <c r="G28" s="12">
        <f t="array" ref="G28">INDEX('Back data'!$A$291:$AW$291,,MAX(IF('Back data'!$A$291:$AW$291&lt;&gt;"",COLUMN('Back data'!$A$291:$AW$291)))-G$6)/G27</f>
        <v>0.95849109521806208</v>
      </c>
      <c r="H28" s="12">
        <f t="array" ref="H28">INDEX('Back data'!$A$291:$AW$291,,MAX(IF('Back data'!$A$291:$AW$291&lt;&gt;"",COLUMN('Back data'!$A$291:$AW$291)))-H$6)/H27</f>
        <v>0.96119402985074631</v>
      </c>
      <c r="I28" s="12">
        <f t="array" ref="I28">INDEX('Back data'!$A$291:$AW$291,,MAX(IF('Back data'!$A$291:$AW$291&lt;&gt;"",COLUMN('Back data'!$A$291:$AW$291)))-I$6)/I27</f>
        <v>0.96710084597824619</v>
      </c>
      <c r="J28" s="12">
        <f t="array" ref="J28">INDEX('Back data'!$A$291:$AW$291,,MAX(IF('Back data'!$A$291:$AW$291&lt;&gt;"",COLUMN('Back data'!$A$291:$AW$291)))-J$6)/J27</f>
        <v>0.95740002748385333</v>
      </c>
      <c r="K28" s="12">
        <f t="array" ref="K28">INDEX('Back data'!$A$291:$AW$291,,MAX(IF('Back data'!$A$291:$AW$291&lt;&gt;"",COLUMN('Back data'!$A$291:$AW$291)))-K$6)/K27</f>
        <v>0.95265957446808502</v>
      </c>
      <c r="L28" s="12">
        <f t="array" ref="L28">INDEX('Back data'!$A$291:$AW$291,,MAX(IF('Back data'!$A$291:$AW$291&lt;&gt;"",COLUMN('Back data'!$A$291:$AW$291)))-L$6)/L27</f>
        <v>0.95150208810454007</v>
      </c>
      <c r="M28" s="12">
        <f t="array" ref="M28">INDEX('Back data'!$A$291:$AW$291,,MAX(IF('Back data'!$A$291:$AW$291&lt;&gt;"",COLUMN('Back data'!$A$291:$AW$291)))-M$6)/M27</f>
        <v>0.96982000270672619</v>
      </c>
      <c r="N28" s="12">
        <f t="array" ref="N28">INDEX('Back data'!$A$291:$AW$291,,MAX(IF('Back data'!$A$291:$AW$291&lt;&gt;"",COLUMN('Back data'!$A$291:$AW$291)))-N$6)/N27</f>
        <v>0.95282886424259439</v>
      </c>
      <c r="O28" s="12">
        <f t="array" ref="O28">INDEX('Back data'!$A$291:$AW$291,,MAX(IF('Back data'!$A$291:$AW$291&lt;&gt;"",COLUMN('Back data'!$A$291:$AW$291)))-O$6)/O27</f>
        <v>0.94934937736113045</v>
      </c>
      <c r="P28" s="12">
        <f t="array" ref="P28">INDEX('Back data'!$A$291:$AW$291,,MAX(IF('Back data'!$A$291:$AW$291&lt;&gt;"",COLUMN('Back data'!$A$291:$AW$291)))-P$6)/P27</f>
        <v>0.95300929042682114</v>
      </c>
    </row>
    <row r="29" spans="1:16" x14ac:dyDescent="0.3">
      <c r="A29" s="26" t="s">
        <v>69</v>
      </c>
      <c r="B29" s="30" t="s">
        <v>62</v>
      </c>
      <c r="C29" s="11" t="s">
        <v>71</v>
      </c>
      <c r="D29" s="12">
        <f t="array" ref="D29">+INDEX('Back data'!$A$292:$AW$292,,MAX(IF('Back data'!$A$292:$AW$292&lt;&gt;"",COLUMN('Back data'!$A$292:$AW$292)))-D$6)/D27</f>
        <v>6.0039221602051586E-2</v>
      </c>
      <c r="E29" s="12">
        <f t="array" ref="E29">+INDEX('Back data'!$A$292:$AW$292,,MAX(IF('Back data'!$A$292:$AW$292&lt;&gt;"",COLUMN('Back data'!$A$292:$AW$292)))-E$6)/E27</f>
        <v>4.2493750918982498E-2</v>
      </c>
      <c r="F29" s="12">
        <f t="array" ref="F29">+INDEX('Back data'!$A$292:$AW$292,,MAX(IF('Back data'!$A$292:$AW$292&lt;&gt;"",COLUMN('Back data'!$A$292:$AW$292)))-F$6)/F27</f>
        <v>4.9446701218658073E-2</v>
      </c>
      <c r="G29" s="12">
        <f t="array" ref="G29">+INDEX('Back data'!$A$292:$AW$292,,MAX(IF('Back data'!$A$292:$AW$292&lt;&gt;"",COLUMN('Back data'!$A$292:$AW$292)))-G$6)/G27</f>
        <v>4.1508904781938021E-2</v>
      </c>
      <c r="H29" s="12">
        <f t="array" ref="H29">+INDEX('Back data'!$A$292:$AW$292,,MAX(IF('Back data'!$A$292:$AW$292&lt;&gt;"",COLUMN('Back data'!$A$292:$AW$292)))-H$6)/H27</f>
        <v>3.880597014925373E-2</v>
      </c>
      <c r="I29" s="12">
        <f t="array" ref="I29">+INDEX('Back data'!$A$292:$AW$292,,MAX(IF('Back data'!$A$292:$AW$292&lt;&gt;"",COLUMN('Back data'!$A$292:$AW$292)))-I$6)/I27</f>
        <v>3.2899154021753731E-2</v>
      </c>
      <c r="J29" s="12">
        <f t="array" ref="J29">+INDEX('Back data'!$A$292:$AW$292,,MAX(IF('Back data'!$A$292:$AW$292&lt;&gt;"",COLUMN('Back data'!$A$292:$AW$292)))-J$6)/J27</f>
        <v>4.2599972516146764E-2</v>
      </c>
      <c r="K29" s="12">
        <f t="array" ref="K29">+INDEX('Back data'!$A$292:$AW$292,,MAX(IF('Back data'!$A$292:$AW$292&lt;&gt;"",COLUMN('Back data'!$A$292:$AW$292)))-K$6)/K27</f>
        <v>4.7340425531914893E-2</v>
      </c>
      <c r="L29" s="12">
        <f t="array" ref="L29">+INDEX('Back data'!$A$292:$AW$292,,MAX(IF('Back data'!$A$292:$AW$292&lt;&gt;"",COLUMN('Back data'!$A$292:$AW$292)))-L$6)/L27</f>
        <v>4.8497911895460065E-2</v>
      </c>
      <c r="M29" s="12">
        <f t="array" ref="M29">+INDEX('Back data'!$A$292:$AW$292,,MAX(IF('Back data'!$A$292:$AW$292&lt;&gt;"",COLUMN('Back data'!$A$292:$AW$292)))-M$6)/M27</f>
        <v>3.0179997293273784E-2</v>
      </c>
      <c r="N29" s="12">
        <f t="array" ref="N29">+INDEX('Back data'!$A$292:$AW$292,,MAX(IF('Back data'!$A$292:$AW$292&lt;&gt;"",COLUMN('Back data'!$A$292:$AW$292)))-N$6)/N27</f>
        <v>4.7171135757405586E-2</v>
      </c>
      <c r="O29" s="12">
        <f t="array" ref="O29">+INDEX('Back data'!$A$292:$AW$292,,MAX(IF('Back data'!$A$292:$AW$292&lt;&gt;"",COLUMN('Back data'!$A$292:$AW$292)))-O$6)/O27</f>
        <v>5.0650622638869457E-2</v>
      </c>
      <c r="P29" s="12">
        <f t="array" ref="P29">+INDEX('Back data'!$A$292:$AW$292,,MAX(IF('Back data'!$A$292:$AW$292&lt;&gt;"",COLUMN('Back data'!$A$292:$AW$292)))-P$6)/P27</f>
        <v>4.6990709573178947E-2</v>
      </c>
    </row>
    <row r="32" spans="1:16" x14ac:dyDescent="0.3">
      <c r="C32" s="9" t="s">
        <v>68</v>
      </c>
      <c r="D32" s="10">
        <f t="array" ref="D32">INDEX('Back data'!$A$297:$AW$297,,MAX(IF('Back data'!$A$297:$AW$297&lt;&gt;"",COLUMN('Back data'!$A$297:$AW$297)))-D$6)+INDEX('Back data'!$A$298:$AW$298,,MAX(IF('Back data'!$A$298:$AW$298&lt;&gt;"",COLUMN('Back data'!$A$298:$AW$298)))-D$6)</f>
        <v>68.28</v>
      </c>
      <c r="E32" s="10">
        <f t="array" ref="E32">INDEX('Back data'!$A$297:$AW$297,,MAX(IF('Back data'!$A$297:$AW$297&lt;&gt;"",COLUMN('Back data'!$A$297:$AW$297)))-E$6)+INDEX('Back data'!$A$298:$AW$298,,MAX(IF('Back data'!$A$298:$AW$298&lt;&gt;"",COLUMN('Back data'!$A$298:$AW$298)))-E$6)</f>
        <v>70.650000000000006</v>
      </c>
      <c r="F32" s="10">
        <f t="array" ref="F32">INDEX('Back data'!$A$297:$AW$297,,MAX(IF('Back data'!$A$297:$AW$297&lt;&gt;"",COLUMN('Back data'!$A$297:$AW$297)))-F$6)+INDEX('Back data'!$A$298:$AW$298,,MAX(IF('Back data'!$A$298:$AW$298&lt;&gt;"",COLUMN('Back data'!$A$298:$AW$298)))-F$6)</f>
        <v>72.67</v>
      </c>
      <c r="G32" s="10">
        <f t="array" ref="G32">INDEX('Back data'!$A$297:$AW$297,,MAX(IF('Back data'!$A$297:$AW$297&lt;&gt;"",COLUMN('Back data'!$A$297:$AW$297)))-G$6)+INDEX('Back data'!$A$298:$AW$298,,MAX(IF('Back data'!$A$298:$AW$298&lt;&gt;"",COLUMN('Back data'!$A$298:$AW$298)))-G$6)</f>
        <v>68.73</v>
      </c>
      <c r="H32" s="10">
        <f t="array" ref="H32">INDEX('Back data'!$A$297:$AW$297,,MAX(IF('Back data'!$A$297:$AW$297&lt;&gt;"",COLUMN('Back data'!$A$297:$AW$297)))-H$6)+INDEX('Back data'!$A$298:$AW$298,,MAX(IF('Back data'!$A$298:$AW$298&lt;&gt;"",COLUMN('Back data'!$A$298:$AW$298)))-H$6)</f>
        <v>70.91</v>
      </c>
      <c r="I32" s="10">
        <f t="array" ref="I32">INDEX('Back data'!$A$297:$AW$297,,MAX(IF('Back data'!$A$297:$AW$297&lt;&gt;"",COLUMN('Back data'!$A$297:$AW$297)))-I$6)+INDEX('Back data'!$A$298:$AW$298,,MAX(IF('Back data'!$A$298:$AW$298&lt;&gt;"",COLUMN('Back data'!$A$298:$AW$298)))-I$6)</f>
        <v>67.53</v>
      </c>
      <c r="J32" s="10">
        <f t="array" ref="J32">INDEX('Back data'!$A$297:$AW$297,,MAX(IF('Back data'!$A$297:$AW$297&lt;&gt;"",COLUMN('Back data'!$A$297:$AW$297)))-J$6)+INDEX('Back data'!$A$298:$AW$298,,MAX(IF('Back data'!$A$298:$AW$298&lt;&gt;"",COLUMN('Back data'!$A$298:$AW$298)))-J$6)</f>
        <v>71.88</v>
      </c>
      <c r="K32" s="10">
        <f t="array" ref="K32">INDEX('Back data'!$A$297:$AW$297,,MAX(IF('Back data'!$A$297:$AW$297&lt;&gt;"",COLUMN('Back data'!$A$297:$AW$297)))-K$6)+INDEX('Back data'!$A$298:$AW$298,,MAX(IF('Back data'!$A$298:$AW$298&lt;&gt;"",COLUMN('Back data'!$A$298:$AW$298)))-K$6)</f>
        <v>74.72</v>
      </c>
      <c r="L32" s="10">
        <f t="array" ref="L32">INDEX('Back data'!$A$297:$AW$297,,MAX(IF('Back data'!$A$297:$AW$297&lt;&gt;"",COLUMN('Back data'!$A$297:$AW$297)))-L$6)+INDEX('Back data'!$A$298:$AW$298,,MAX(IF('Back data'!$A$298:$AW$298&lt;&gt;"",COLUMN('Back data'!$A$298:$AW$298)))-L$6)</f>
        <v>74.03</v>
      </c>
      <c r="M32" s="10">
        <f t="array" ref="M32">INDEX('Back data'!$A$297:$AW$297,,MAX(IF('Back data'!$A$297:$AW$297&lt;&gt;"",COLUMN('Back data'!$A$297:$AW$297)))-M$6)+INDEX('Back data'!$A$298:$AW$298,,MAX(IF('Back data'!$A$298:$AW$298&lt;&gt;"",COLUMN('Back data'!$A$298:$AW$298)))-M$6)</f>
        <v>73.279999999999987</v>
      </c>
      <c r="N32" s="10">
        <f t="array" ref="N32">INDEX('Back data'!$A$297:$AW$297,,MAX(IF('Back data'!$A$297:$AW$297&lt;&gt;"",COLUMN('Back data'!$A$297:$AW$297)))-N$6)+INDEX('Back data'!$A$298:$AW$298,,MAX(IF('Back data'!$A$298:$AW$298&lt;&gt;"",COLUMN('Back data'!$A$298:$AW$298)))-N$6)</f>
        <v>67.77000000000001</v>
      </c>
      <c r="O32" s="10">
        <f t="array" ref="O32">INDEX('Back data'!$A$297:$AW$297,,MAX(IF('Back data'!$A$297:$AW$297&lt;&gt;"",COLUMN('Back data'!$A$297:$AW$297)))-O$6)+INDEX('Back data'!$A$298:$AW$298,,MAX(IF('Back data'!$A$298:$AW$298&lt;&gt;"",COLUMN('Back data'!$A$298:$AW$298)))-O$6)</f>
        <v>72.19</v>
      </c>
      <c r="P32" s="10">
        <f t="array" ref="P32">INDEX('Back data'!$A$297:$AW$297,,MAX(IF('Back data'!$A$297:$AW$297&lt;&gt;"",COLUMN('Back data'!$A$297:$AW$297)))-P$6)+INDEX('Back data'!$A$298:$AW$298,,MAX(IF('Back data'!$A$298:$AW$298&lt;&gt;"",COLUMN('Back data'!$A$298:$AW$298)))-P$6)</f>
        <v>70.53</v>
      </c>
    </row>
    <row r="33" spans="1:16" x14ac:dyDescent="0.3">
      <c r="A33" s="26" t="s">
        <v>69</v>
      </c>
      <c r="B33" s="30" t="s">
        <v>67</v>
      </c>
      <c r="C33" s="11" t="s">
        <v>70</v>
      </c>
      <c r="D33" s="12">
        <f t="array" ref="D33">INDEX('Back data'!$A$297:$AW$297,,MAX(IF('Back data'!$A$297:$AW$297&lt;&gt;"",COLUMN('Back data'!$A$297:$AW$297)))-D$6)/D32</f>
        <v>0.93731693028705332</v>
      </c>
      <c r="E33" s="12">
        <f t="array" ref="E33">INDEX('Back data'!$A$297:$AW$297,,MAX(IF('Back data'!$A$297:$AW$297&lt;&gt;"",COLUMN('Back data'!$A$297:$AW$297)))-E$6)/E32</f>
        <v>0.96050955414012729</v>
      </c>
      <c r="F33" s="12">
        <f t="array" ref="F33">INDEX('Back data'!$A$297:$AW$297,,MAX(IF('Back data'!$A$297:$AW$297&lt;&gt;"",COLUMN('Back data'!$A$297:$AW$297)))-F$6)/F32</f>
        <v>0.96105683225540117</v>
      </c>
      <c r="G33" s="12">
        <f t="array" ref="G33">INDEX('Back data'!$A$297:$AW$297,,MAX(IF('Back data'!$A$297:$AW$297&lt;&gt;"",COLUMN('Back data'!$A$297:$AW$297)))-G$6)/G32</f>
        <v>0.9663902226102139</v>
      </c>
      <c r="H33" s="12">
        <f t="array" ref="H33">INDEX('Back data'!$A$297:$AW$297,,MAX(IF('Back data'!$A$297:$AW$297&lt;&gt;"",COLUMN('Back data'!$A$297:$AW$297)))-H$6)/H32</f>
        <v>0.96432097024397123</v>
      </c>
      <c r="I33" s="12">
        <f t="array" ref="I33">INDEX('Back data'!$A$297:$AW$297,,MAX(IF('Back data'!$A$297:$AW$297&lt;&gt;"",COLUMN('Back data'!$A$297:$AW$297)))-I$6)/I32</f>
        <v>0.96135051088405155</v>
      </c>
      <c r="J33" s="12">
        <f t="array" ref="J33">INDEX('Back data'!$A$297:$AW$297,,MAX(IF('Back data'!$A$297:$AW$297&lt;&gt;"",COLUMN('Back data'!$A$297:$AW$297)))-J$6)/J32</f>
        <v>0.94838619922092382</v>
      </c>
      <c r="K33" s="12">
        <f t="array" ref="K33">INDEX('Back data'!$A$297:$AW$297,,MAX(IF('Back data'!$A$297:$AW$297&lt;&gt;"",COLUMN('Back data'!$A$297:$AW$297)))-K$6)/K32</f>
        <v>0.95422912205567445</v>
      </c>
      <c r="L33" s="12">
        <f t="array" ref="L33">INDEX('Back data'!$A$297:$AW$297,,MAX(IF('Back data'!$A$297:$AW$297&lt;&gt;"",COLUMN('Back data'!$A$297:$AW$297)))-L$6)/L32</f>
        <v>0.97298392543563417</v>
      </c>
      <c r="M33" s="12">
        <f t="array" ref="M33">INDEX('Back data'!$A$297:$AW$297,,MAX(IF('Back data'!$A$297:$AW$297&lt;&gt;"",COLUMN('Back data'!$A$297:$AW$297)))-M$6)/M32</f>
        <v>0.98198689956331886</v>
      </c>
      <c r="N33" s="12">
        <f t="array" ref="N33">INDEX('Back data'!$A$297:$AW$297,,MAX(IF('Back data'!$A$297:$AW$297&lt;&gt;"",COLUMN('Back data'!$A$297:$AW$297)))-N$6)/N32</f>
        <v>0.96296296296296291</v>
      </c>
      <c r="O33" s="12">
        <f t="array" ref="O33">INDEX('Back data'!$A$297:$AW$297,,MAX(IF('Back data'!$A$297:$AW$297&lt;&gt;"",COLUMN('Back data'!$A$297:$AW$297)))-O$6)/O32</f>
        <v>0.94375952347970626</v>
      </c>
      <c r="P33" s="12">
        <f t="array" ref="P33">INDEX('Back data'!$A$297:$AW$297,,MAX(IF('Back data'!$A$297:$AW$297&lt;&gt;"",COLUMN('Back data'!$A$297:$AW$297)))-P$6)/P32</f>
        <v>0.95604707216787188</v>
      </c>
    </row>
    <row r="34" spans="1:16" x14ac:dyDescent="0.3">
      <c r="A34" s="26" t="s">
        <v>69</v>
      </c>
      <c r="B34" s="30" t="s">
        <v>67</v>
      </c>
      <c r="C34" s="11" t="s">
        <v>71</v>
      </c>
      <c r="D34" s="12">
        <f t="array" ref="D34">+INDEX('Back data'!$A$298:$AW$298,,MAX(IF('Back data'!$A$298:$AW$298&lt;&gt;"",COLUMN('Back data'!$A$298:$AW$298)))-D$6)/D32</f>
        <v>6.2683069712946696E-2</v>
      </c>
      <c r="E34" s="12">
        <f t="array" ref="E34">+INDEX('Back data'!$A$298:$AW$298,,MAX(IF('Back data'!$A$298:$AW$298&lt;&gt;"",COLUMN('Back data'!$A$298:$AW$298)))-E$6)/E32</f>
        <v>3.949044585987261E-2</v>
      </c>
      <c r="F34" s="12">
        <f t="array" ref="F34">+INDEX('Back data'!$A$298:$AW$298,,MAX(IF('Back data'!$A$298:$AW$298&lt;&gt;"",COLUMN('Back data'!$A$298:$AW$298)))-F$6)/F32</f>
        <v>3.8943167744598869E-2</v>
      </c>
      <c r="G34" s="12">
        <f t="array" ref="G34">+INDEX('Back data'!$A$298:$AW$298,,MAX(IF('Back data'!$A$298:$AW$298&lt;&gt;"",COLUMN('Back data'!$A$298:$AW$298)))-G$6)/G32</f>
        <v>3.360977738978612E-2</v>
      </c>
      <c r="H34" s="12">
        <f t="array" ref="H34">+INDEX('Back data'!$A$298:$AW$298,,MAX(IF('Back data'!$A$298:$AW$298&lt;&gt;"",COLUMN('Back data'!$A$298:$AW$298)))-H$6)/H32</f>
        <v>3.5679029756028768E-2</v>
      </c>
      <c r="I34" s="12">
        <f t="array" ref="I34">+INDEX('Back data'!$A$298:$AW$298,,MAX(IF('Back data'!$A$298:$AW$298&lt;&gt;"",COLUMN('Back data'!$A$298:$AW$298)))-I$6)/I32</f>
        <v>3.8649489115948468E-2</v>
      </c>
      <c r="J34" s="12">
        <f t="array" ref="J34">+INDEX('Back data'!$A$298:$AW$298,,MAX(IF('Back data'!$A$298:$AW$298&lt;&gt;"",COLUMN('Back data'!$A$298:$AW$298)))-J$6)/J32</f>
        <v>5.1613800779076242E-2</v>
      </c>
      <c r="K34" s="12">
        <f t="array" ref="K34">+INDEX('Back data'!$A$298:$AW$298,,MAX(IF('Back data'!$A$298:$AW$298&lt;&gt;"",COLUMN('Back data'!$A$298:$AW$298)))-K$6)/K32</f>
        <v>4.577087794432548E-2</v>
      </c>
      <c r="L34" s="12">
        <f t="array" ref="L34">+INDEX('Back data'!$A$298:$AW$298,,MAX(IF('Back data'!$A$298:$AW$298&lt;&gt;"",COLUMN('Back data'!$A$298:$AW$298)))-L$6)/L32</f>
        <v>2.7016074564365798E-2</v>
      </c>
      <c r="M34" s="12">
        <f t="array" ref="M34">+INDEX('Back data'!$A$298:$AW$298,,MAX(IF('Back data'!$A$298:$AW$298&lt;&gt;"",COLUMN('Back data'!$A$298:$AW$298)))-M$6)/M32</f>
        <v>1.8013100436681227E-2</v>
      </c>
      <c r="N34" s="12">
        <f t="array" ref="N34">+INDEX('Back data'!$A$298:$AW$298,,MAX(IF('Back data'!$A$298:$AW$298&lt;&gt;"",COLUMN('Back data'!$A$298:$AW$298)))-N$6)/N32</f>
        <v>3.7037037037037028E-2</v>
      </c>
      <c r="O34" s="12">
        <f t="array" ref="O34">+INDEX('Back data'!$A$298:$AW$298,,MAX(IF('Back data'!$A$298:$AW$298&lt;&gt;"",COLUMN('Back data'!$A$298:$AW$298)))-O$6)/O32</f>
        <v>5.6240476520293667E-2</v>
      </c>
      <c r="P34" s="12">
        <f t="array" ref="P34">+INDEX('Back data'!$A$298:$AW$298,,MAX(IF('Back data'!$A$298:$AW$298&lt;&gt;"",COLUMN('Back data'!$A$298:$AW$298)))-P$6)/P32</f>
        <v>4.3952927832128175E-2</v>
      </c>
    </row>
    <row r="40" spans="1:16" x14ac:dyDescent="0.3">
      <c r="A40" s="7"/>
      <c r="B40" s="8"/>
      <c r="C40" s="9" t="s">
        <v>68</v>
      </c>
      <c r="D40" s="10">
        <f t="array" ref="D40">INDEX('Back data'!$A$94:$AW$94,,MAX(IF('Back data'!$A$94:$AW$94&lt;&gt;"",COLUMN('Back data'!$A$94:$AW$94)))-D$6)+INDEX('Back data'!$A$95:$AW$95,,MAX(IF('Back data'!$A$95:$AW$95&lt;&gt;"",COLUMN('Back data'!$A$95:$AW$95)))-D$6)</f>
        <v>63.71</v>
      </c>
      <c r="E40" s="10">
        <f t="array" ref="E40">INDEX('Back data'!$A$94:$AW$94,,MAX(IF('Back data'!$A$94:$AW$94&lt;&gt;"",COLUMN('Back data'!$A$94:$AW$94)))-E$6)+INDEX('Back data'!$A$95:$AW$95,,MAX(IF('Back data'!$A$95:$AW$95&lt;&gt;"",COLUMN('Back data'!$A$95:$AW$95)))-E$6)</f>
        <v>66.210000000000008</v>
      </c>
      <c r="F40" s="10">
        <f t="array" ref="F40">INDEX('Back data'!$A$94:$AW$94,,MAX(IF('Back data'!$A$94:$AW$94&lt;&gt;"",COLUMN('Back data'!$A$94:$AW$94)))-F$6)+INDEX('Back data'!$A$95:$AW$95,,MAX(IF('Back data'!$A$95:$AW$95&lt;&gt;"",COLUMN('Back data'!$A$95:$AW$95)))-F$6)</f>
        <v>68.73</v>
      </c>
      <c r="G40" s="10">
        <f t="array" ref="G40">INDEX('Back data'!$A$94:$AW$94,,MAX(IF('Back data'!$A$94:$AW$94&lt;&gt;"",COLUMN('Back data'!$A$94:$AW$94)))-G$6)+INDEX('Back data'!$A$95:$AW$95,,MAX(IF('Back data'!$A$95:$AW$95&lt;&gt;"",COLUMN('Back data'!$A$95:$AW$95)))-G$6)</f>
        <v>70.75</v>
      </c>
      <c r="H40" s="10">
        <f t="array" ref="H40">INDEX('Back data'!$A$94:$AW$94,,MAX(IF('Back data'!$A$94:$AW$94&lt;&gt;"",COLUMN('Back data'!$A$94:$AW$94)))-H$6)+INDEX('Back data'!$A$95:$AW$95,,MAX(IF('Back data'!$A$95:$AW$95&lt;&gt;"",COLUMN('Back data'!$A$95:$AW$95)))-H$6)</f>
        <v>70.34</v>
      </c>
      <c r="I40" s="10">
        <f t="array" ref="I40">INDEX('Back data'!$A$94:$AW$94,,MAX(IF('Back data'!$A$94:$AW$94&lt;&gt;"",COLUMN('Back data'!$A$94:$AW$94)))-I$6)+INDEX('Back data'!$A$95:$AW$95,,MAX(IF('Back data'!$A$95:$AW$95&lt;&gt;"",COLUMN('Back data'!$A$95:$AW$95)))-I$6)</f>
        <v>70.739999999999995</v>
      </c>
      <c r="J40" s="10">
        <f t="array" ref="J40">INDEX('Back data'!$A$94:$AW$94,,MAX(IF('Back data'!$A$94:$AW$94&lt;&gt;"",COLUMN('Back data'!$A$94:$AW$94)))-J$6)+INDEX('Back data'!$A$95:$AW$95,,MAX(IF('Back data'!$A$95:$AW$95&lt;&gt;"",COLUMN('Back data'!$A$95:$AW$95)))-J$6)</f>
        <v>69.37</v>
      </c>
      <c r="K40" s="10">
        <f t="array" ref="K40">INDEX('Back data'!$A$94:$AW$94,,MAX(IF('Back data'!$A$94:$AW$94&lt;&gt;"",COLUMN('Back data'!$A$94:$AW$94)))-K$6)+INDEX('Back data'!$A$95:$AW$95,,MAX(IF('Back data'!$A$95:$AW$95&lt;&gt;"",COLUMN('Back data'!$A$95:$AW$95)))-K$6)</f>
        <v>73.319999999999993</v>
      </c>
      <c r="L40" s="10">
        <f t="array" ref="L40">INDEX('Back data'!$A$94:$AW$94,,MAX(IF('Back data'!$A$94:$AW$94&lt;&gt;"",COLUMN('Back data'!$A$94:$AW$94)))-L$6)+INDEX('Back data'!$A$95:$AW$95,,MAX(IF('Back data'!$A$95:$AW$95&lt;&gt;"",COLUMN('Back data'!$A$95:$AW$95)))-L$6)</f>
        <v>73.06</v>
      </c>
      <c r="M40" s="10">
        <f t="array" ref="M40">INDEX('Back data'!$A$94:$AW$94,,MAX(IF('Back data'!$A$94:$AW$94&lt;&gt;"",COLUMN('Back data'!$A$94:$AW$94)))-M$6)+INDEX('Back data'!$A$95:$AW$95,,MAX(IF('Back data'!$A$95:$AW$95&lt;&gt;"",COLUMN('Back data'!$A$95:$AW$95)))-M$6)</f>
        <v>71.61</v>
      </c>
      <c r="N40" s="10">
        <f t="array" ref="N40">INDEX('Back data'!$A$94:$AW$94,,MAX(IF('Back data'!$A$94:$AW$94&lt;&gt;"",COLUMN('Back data'!$A$94:$AW$94)))-N$6)+INDEX('Back data'!$A$95:$AW$95,,MAX(IF('Back data'!$A$95:$AW$95&lt;&gt;"",COLUMN('Back data'!$A$95:$AW$95)))-N$6)</f>
        <v>69.2</v>
      </c>
      <c r="O40" s="10">
        <f t="array" ref="O40">INDEX('Back data'!$A$94:$AW$94,,MAX(IF('Back data'!$A$94:$AW$94&lt;&gt;"",COLUMN('Back data'!$A$94:$AW$94)))-O$6)+INDEX('Back data'!$A$95:$AW$95,,MAX(IF('Back data'!$A$95:$AW$95&lt;&gt;"",COLUMN('Back data'!$A$95:$AW$95)))-O$6)</f>
        <v>68.209999999999994</v>
      </c>
      <c r="P40" s="10">
        <f t="array" ref="P40">INDEX('Back data'!$A$94:$AW$94,,MAX(IF('Back data'!$A$94:$AW$94&lt;&gt;"",COLUMN('Back data'!$A$94:$AW$94)))-P$6)+INDEX('Back data'!$A$95:$AW$95,,MAX(IF('Back data'!$A$95:$AW$95&lt;&gt;"",COLUMN('Back data'!$A$95:$AW$95)))-P$6)</f>
        <v>72.33</v>
      </c>
    </row>
    <row r="41" spans="1:16" x14ac:dyDescent="0.3">
      <c r="A41" s="36" t="s">
        <v>74</v>
      </c>
      <c r="B41" s="28" t="s">
        <v>75</v>
      </c>
      <c r="C41" s="11" t="s">
        <v>70</v>
      </c>
      <c r="D41" s="12">
        <f t="array" ref="D41">INDEX('Back data'!$A$94:$AW$94,,MAX(IF('Back data'!$A$94:$AW$94&lt;&gt;"",COLUMN('Back data'!$A$94:$AW$94)))-D$6)/D40</f>
        <v>0.85590959033118819</v>
      </c>
      <c r="E41" s="12">
        <f t="array" ref="E41">INDEX('Back data'!$A$94:$AW$94,,MAX(IF('Back data'!$A$94:$AW$94&lt;&gt;"",COLUMN('Back data'!$A$94:$AW$94)))-E$6)/E40</f>
        <v>0.89034888989578609</v>
      </c>
      <c r="F41" s="12">
        <f t="array" ref="F41">INDEX('Back data'!$A$94:$AW$94,,MAX(IF('Back data'!$A$94:$AW$94&lt;&gt;"",COLUMN('Back data'!$A$94:$AW$94)))-F$6)/F40</f>
        <v>0.89116833988069255</v>
      </c>
      <c r="G41" s="12">
        <f t="array" ref="G41">INDEX('Back data'!$A$94:$AW$94,,MAX(IF('Back data'!$A$94:$AW$94&lt;&gt;"",COLUMN('Back data'!$A$94:$AW$94)))-G$6)/G40</f>
        <v>0.90968197879858659</v>
      </c>
      <c r="H41" s="12">
        <f t="array" ref="H41">INDEX('Back data'!$A$94:$AW$94,,MAX(IF('Back data'!$A$94:$AW$94&lt;&gt;"",COLUMN('Back data'!$A$94:$AW$94)))-H$6)/H40</f>
        <v>0.90389536536821147</v>
      </c>
      <c r="I41" s="12">
        <f t="array" ref="I41">INDEX('Back data'!$A$94:$AW$94,,MAX(IF('Back data'!$A$94:$AW$94&lt;&gt;"",COLUMN('Back data'!$A$94:$AW$94)))-I$6)/I40</f>
        <v>0.88973706530958441</v>
      </c>
      <c r="J41" s="12">
        <f t="array" ref="J41">INDEX('Back data'!$A$94:$AW$94,,MAX(IF('Back data'!$A$94:$AW$94&lt;&gt;"",COLUMN('Back data'!$A$94:$AW$94)))-J$6)/J40</f>
        <v>0.89260487242323772</v>
      </c>
      <c r="K41" s="12">
        <f t="array" ref="K41">INDEX('Back data'!$A$94:$AW$94,,MAX(IF('Back data'!$A$94:$AW$94&lt;&gt;"",COLUMN('Back data'!$A$94:$AW$94)))-K$6)/K40</f>
        <v>0.89593562465902898</v>
      </c>
      <c r="L41" s="12">
        <f t="array" ref="L41">INDEX('Back data'!$A$94:$AW$94,,MAX(IF('Back data'!$A$94:$AW$94&lt;&gt;"",COLUMN('Back data'!$A$94:$AW$94)))-L$6)/L40</f>
        <v>0.89296468655899253</v>
      </c>
      <c r="M41" s="12">
        <f t="array" ref="M41">INDEX('Back data'!$A$94:$AW$94,,MAX(IF('Back data'!$A$94:$AW$94&lt;&gt;"",COLUMN('Back data'!$A$94:$AW$94)))-M$6)/M40</f>
        <v>0.9095098449937159</v>
      </c>
      <c r="N41" s="12">
        <f t="array" ref="N41">INDEX('Back data'!$A$94:$AW$94,,MAX(IF('Back data'!$A$94:$AW$94&lt;&gt;"",COLUMN('Back data'!$A$94:$AW$94)))-N$6)/N40</f>
        <v>0.88843930635838142</v>
      </c>
      <c r="O41" s="12">
        <f t="array" ref="O41">INDEX('Back data'!$A$94:$AW$94,,MAX(IF('Back data'!$A$94:$AW$94&lt;&gt;"",COLUMN('Back data'!$A$94:$AW$94)))-O$6)/O40</f>
        <v>0.86937399208327226</v>
      </c>
      <c r="P41" s="12">
        <f t="array" ref="P41">INDEX('Back data'!$A$94:$AW$94,,MAX(IF('Back data'!$A$94:$AW$94&lt;&gt;"",COLUMN('Back data'!$A$94:$AW$94)))-P$6)/P40</f>
        <v>0.88400387114613577</v>
      </c>
    </row>
    <row r="42" spans="1:16" x14ac:dyDescent="0.3">
      <c r="A42" s="36" t="s">
        <v>74</v>
      </c>
      <c r="B42" s="28" t="s">
        <v>76</v>
      </c>
      <c r="C42" s="11" t="s">
        <v>71</v>
      </c>
      <c r="D42" s="12">
        <f t="array" ref="D42">INDEX('Back data'!$A$95:$AW$95,,MAX(IF('Back data'!$A$95:$AW$95&lt;&gt;"",COLUMN('Back data'!$A$95:$AW$95)))-D$6)/D40</f>
        <v>0.14409040966881179</v>
      </c>
      <c r="E42" s="12">
        <f t="array" ref="E42">INDEX('Back data'!$A$95:$AW$95,,MAX(IF('Back data'!$A$95:$AW$95&lt;&gt;"",COLUMN('Back data'!$A$95:$AW$95)))-E$6)/E40</f>
        <v>0.10965111010421384</v>
      </c>
      <c r="F42" s="12">
        <f t="array" ref="F42">INDEX('Back data'!$A$95:$AW$95,,MAX(IF('Back data'!$A$95:$AW$95&lt;&gt;"",COLUMN('Back data'!$A$95:$AW$95)))-F$6)/F40</f>
        <v>0.10883166011930744</v>
      </c>
      <c r="G42" s="12">
        <f t="array" ref="G42">INDEX('Back data'!$A$95:$AW$95,,MAX(IF('Back data'!$A$95:$AW$95&lt;&gt;"",COLUMN('Back data'!$A$95:$AW$95)))-G$6)/G40</f>
        <v>9.0318021201413426E-2</v>
      </c>
      <c r="H42" s="12">
        <f t="array" ref="H42">INDEX('Back data'!$A$95:$AW$95,,MAX(IF('Back data'!$A$95:$AW$95&lt;&gt;"",COLUMN('Back data'!$A$95:$AW$95)))-H$6)/H40</f>
        <v>9.6104634631788449E-2</v>
      </c>
      <c r="I42" s="12">
        <f t="array" ref="I42">INDEX('Back data'!$A$95:$AW$95,,MAX(IF('Back data'!$A$95:$AW$95&lt;&gt;"",COLUMN('Back data'!$A$95:$AW$95)))-I$6)/I40</f>
        <v>0.11026293469041561</v>
      </c>
      <c r="J42" s="12">
        <f t="array" ref="J42">INDEX('Back data'!$A$95:$AW$95,,MAX(IF('Back data'!$A$95:$AW$95&lt;&gt;"",COLUMN('Back data'!$A$95:$AW$95)))-J$6)/J40</f>
        <v>0.10739512757676228</v>
      </c>
      <c r="K42" s="12">
        <f t="array" ref="K42">INDEX('Back data'!$A$95:$AW$95,,MAX(IF('Back data'!$A$95:$AW$95&lt;&gt;"",COLUMN('Back data'!$A$95:$AW$95)))-K$6)/K40</f>
        <v>0.1040643753409711</v>
      </c>
      <c r="L42" s="12">
        <f t="array" ref="L42">INDEX('Back data'!$A$95:$AW$95,,MAX(IF('Back data'!$A$95:$AW$95&lt;&gt;"",COLUMN('Back data'!$A$95:$AW$95)))-L$6)/L40</f>
        <v>0.10703531344100739</v>
      </c>
      <c r="M42" s="12">
        <f t="array" ref="M42">INDEX('Back data'!$A$95:$AW$95,,MAX(IF('Back data'!$A$95:$AW$95&lt;&gt;"",COLUMN('Back data'!$A$95:$AW$95)))-M$6)/M40</f>
        <v>9.0490155006284045E-2</v>
      </c>
      <c r="N42" s="12">
        <f t="array" ref="N42">INDEX('Back data'!$A$95:$AW$95,,MAX(IF('Back data'!$A$95:$AW$95&lt;&gt;"",COLUMN('Back data'!$A$95:$AW$95)))-N$6)/N40</f>
        <v>0.11156069364161848</v>
      </c>
      <c r="O42" s="12">
        <f t="array" ref="O42">INDEX('Back data'!$A$95:$AW$95,,MAX(IF('Back data'!$A$95:$AW$95&lt;&gt;"",COLUMN('Back data'!$A$95:$AW$95)))-O$6)/O40</f>
        <v>0.13062600791672777</v>
      </c>
      <c r="P42" s="12">
        <f t="array" ref="P42">INDEX('Back data'!$A$95:$AW$95,,MAX(IF('Back data'!$A$95:$AW$95&lt;&gt;"",COLUMN('Back data'!$A$95:$AW$95)))-P$6)/P40</f>
        <v>0.11599612885386425</v>
      </c>
    </row>
    <row r="43" spans="1:16" x14ac:dyDescent="0.3">
      <c r="B43" s="29"/>
    </row>
    <row r="44" spans="1:16" x14ac:dyDescent="0.3">
      <c r="B44" s="29"/>
    </row>
    <row r="45" spans="1:16" x14ac:dyDescent="0.3">
      <c r="B45" s="29"/>
      <c r="C45" s="9" t="s">
        <v>68</v>
      </c>
      <c r="D45" s="10">
        <f t="array" ref="D45">INDEX('Back data'!$A$100:$AW$100,,MAX(IF('Back data'!$A$100:$AW$100&lt;&gt;"",COLUMN('Back data'!$A$100:$AW$100)))-D$6)+INDEX('Back data'!$A$101:$AW$101,,MAX(IF('Back data'!$A$101:$AW$101&lt;&gt;"",COLUMN('Back data'!$A$101:$AW$101)))-D$6)</f>
        <v>63.91</v>
      </c>
      <c r="E45" s="10">
        <f t="array" ref="E45">INDEX('Back data'!$A$100:$AW$100,,MAX(IF('Back data'!$A$100:$AW$100&lt;&gt;"",COLUMN('Back data'!$A$100:$AW$100)))-E$6)+INDEX('Back data'!$A$101:$AW$101,,MAX(IF('Back data'!$A$101:$AW$101&lt;&gt;"",COLUMN('Back data'!$A$101:$AW$101)))-E$6)</f>
        <v>64.73</v>
      </c>
      <c r="F45" s="10">
        <f t="array" ref="F45">INDEX('Back data'!$A$100:$AW$100,,MAX(IF('Back data'!$A$100:$AW$100&lt;&gt;"",COLUMN('Back data'!$A$100:$AW$100)))-F$6)+INDEX('Back data'!$A$101:$AW$101,,MAX(IF('Back data'!$A$101:$AW$101&lt;&gt;"",COLUMN('Back data'!$A$101:$AW$101)))-F$6)</f>
        <v>68.56</v>
      </c>
      <c r="G45" s="10">
        <f t="array" ref="G45">INDEX('Back data'!$A$100:$AW$100,,MAX(IF('Back data'!$A$100:$AW$100&lt;&gt;"",COLUMN('Back data'!$A$100:$AW$100)))-G$6)+INDEX('Back data'!$A$101:$AW$101,,MAX(IF('Back data'!$A$101:$AW$101&lt;&gt;"",COLUMN('Back data'!$A$101:$AW$101)))-G$6)</f>
        <v>74.52000000000001</v>
      </c>
      <c r="H45" s="10">
        <f t="array" ref="H45">INDEX('Back data'!$A$100:$AW$100,,MAX(IF('Back data'!$A$100:$AW$100&lt;&gt;"",COLUMN('Back data'!$A$100:$AW$100)))-H$6)+INDEX('Back data'!$A$101:$AW$101,,MAX(IF('Back data'!$A$101:$AW$101&lt;&gt;"",COLUMN('Back data'!$A$101:$AW$101)))-H$6)</f>
        <v>67.25</v>
      </c>
      <c r="I45" s="10">
        <f t="array" ref="I45">INDEX('Back data'!$A$100:$AW$100,,MAX(IF('Back data'!$A$100:$AW$100&lt;&gt;"",COLUMN('Back data'!$A$100:$AW$100)))-I$6)+INDEX('Back data'!$A$101:$AW$101,,MAX(IF('Back data'!$A$101:$AW$101&lt;&gt;"",COLUMN('Back data'!$A$101:$AW$101)))-I$6)</f>
        <v>70.490000000000009</v>
      </c>
      <c r="J45" s="10">
        <f t="array" ref="J45">INDEX('Back data'!$A$100:$AW$100,,MAX(IF('Back data'!$A$100:$AW$100&lt;&gt;"",COLUMN('Back data'!$A$100:$AW$100)))-J$6)+INDEX('Back data'!$A$101:$AW$101,,MAX(IF('Back data'!$A$101:$AW$101&lt;&gt;"",COLUMN('Back data'!$A$101:$AW$101)))-J$6)</f>
        <v>69.73</v>
      </c>
      <c r="K45" s="10">
        <f t="array" ref="K45">INDEX('Back data'!$A$100:$AW$100,,MAX(IF('Back data'!$A$100:$AW$100&lt;&gt;"",COLUMN('Back data'!$A$100:$AW$100)))-K$6)+INDEX('Back data'!$A$101:$AW$101,,MAX(IF('Back data'!$A$101:$AW$101&lt;&gt;"",COLUMN('Back data'!$A$101:$AW$101)))-K$6)</f>
        <v>73.319999999999993</v>
      </c>
      <c r="L45" s="10">
        <f t="array" ref="L45">INDEX('Back data'!$A$100:$AW$100,,MAX(IF('Back data'!$A$100:$AW$100&lt;&gt;"",COLUMN('Back data'!$A$100:$AW$100)))-L$6)+INDEX('Back data'!$A$101:$AW$101,,MAX(IF('Back data'!$A$101:$AW$101&lt;&gt;"",COLUMN('Back data'!$A$101:$AW$101)))-L$6)</f>
        <v>69.34</v>
      </c>
      <c r="M45" s="10">
        <f t="array" ref="M45">INDEX('Back data'!$A$100:$AW$100,,MAX(IF('Back data'!$A$100:$AW$100&lt;&gt;"",COLUMN('Back data'!$A$100:$AW$100)))-M$6)+INDEX('Back data'!$A$101:$AW$101,,MAX(IF('Back data'!$A$101:$AW$101&lt;&gt;"",COLUMN('Back data'!$A$101:$AW$101)))-M$6)</f>
        <v>72.59</v>
      </c>
      <c r="N45" s="10">
        <f t="array" ref="N45">INDEX('Back data'!$A$100:$AW$100,,MAX(IF('Back data'!$A$100:$AW$100&lt;&gt;"",COLUMN('Back data'!$A$100:$AW$100)))-N$6)+INDEX('Back data'!$A$101:$AW$101,,MAX(IF('Back data'!$A$101:$AW$101&lt;&gt;"",COLUMN('Back data'!$A$101:$AW$101)))-N$6)</f>
        <v>68.95</v>
      </c>
      <c r="O45" s="10">
        <f t="array" ref="O45">INDEX('Back data'!$A$100:$AW$100,,MAX(IF('Back data'!$A$100:$AW$100&lt;&gt;"",COLUMN('Back data'!$A$100:$AW$100)))-O$6)+INDEX('Back data'!$A$101:$AW$101,,MAX(IF('Back data'!$A$101:$AW$101&lt;&gt;"",COLUMN('Back data'!$A$101:$AW$101)))-O$6)</f>
        <v>66.760000000000005</v>
      </c>
      <c r="P45" s="10">
        <f t="array" ref="P45">INDEX('Back data'!$A$100:$AW$100,,MAX(IF('Back data'!$A$100:$AW$100&lt;&gt;"",COLUMN('Back data'!$A$100:$AW$100)))-P$6)+INDEX('Back data'!$A$101:$AW$101,,MAX(IF('Back data'!$A$101:$AW$101&lt;&gt;"",COLUMN('Back data'!$A$101:$AW$101)))-P$6)</f>
        <v>73.98</v>
      </c>
    </row>
    <row r="46" spans="1:16" x14ac:dyDescent="0.3">
      <c r="A46" s="36" t="s">
        <v>74</v>
      </c>
      <c r="B46" s="30" t="s">
        <v>72</v>
      </c>
      <c r="C46" s="11" t="s">
        <v>70</v>
      </c>
      <c r="D46" s="12">
        <f t="array" ref="D46">INDEX('Back data'!$A$100:$AW$100,,MAX(IF('Back data'!$A$100:$AW$100&lt;&gt;"",COLUMN('Back data'!$A$100:$AW$100)))-D$6)/D45</f>
        <v>0.71068690345798791</v>
      </c>
      <c r="E46" s="12">
        <f t="array" ref="E46">INDEX('Back data'!$A$100:$AW$100,,MAX(IF('Back data'!$A$100:$AW$100&lt;&gt;"",COLUMN('Back data'!$A$100:$AW$100)))-E$6)/E45</f>
        <v>0.72485709871775061</v>
      </c>
      <c r="F46" s="12">
        <f t="array" ref="F46">INDEX('Back data'!$A$100:$AW$100,,MAX(IF('Back data'!$A$100:$AW$100&lt;&gt;"",COLUMN('Back data'!$A$100:$AW$100)))-F$6)/F45</f>
        <v>0.72272462077012833</v>
      </c>
      <c r="G46" s="12">
        <f t="array" ref="G46">INDEX('Back data'!$A$100:$AW$100,,MAX(IF('Back data'!$A$100:$AW$100&lt;&gt;"",COLUMN('Back data'!$A$100:$AW$100)))-G$6)/G45</f>
        <v>0.75268384326355331</v>
      </c>
      <c r="H46" s="12">
        <f t="array" ref="H46">INDEX('Back data'!$A$100:$AW$100,,MAX(IF('Back data'!$A$100:$AW$100&lt;&gt;"",COLUMN('Back data'!$A$100:$AW$100)))-H$6)/H45</f>
        <v>0.68609665427509292</v>
      </c>
      <c r="I46" s="12">
        <f t="array" ref="I46">INDEX('Back data'!$A$100:$AW$100,,MAX(IF('Back data'!$A$100:$AW$100&lt;&gt;"",COLUMN('Back data'!$A$100:$AW$100)))-I$6)/I45</f>
        <v>0.68747340048233785</v>
      </c>
      <c r="J46" s="12">
        <f t="array" ref="J46">INDEX('Back data'!$A$100:$AW$100,,MAX(IF('Back data'!$A$100:$AW$100&lt;&gt;"",COLUMN('Back data'!$A$100:$AW$100)))-J$6)/J45</f>
        <v>0.68378029542521146</v>
      </c>
      <c r="K46" s="12">
        <f t="array" ref="K46">INDEX('Back data'!$A$100:$AW$100,,MAX(IF('Back data'!$A$100:$AW$100&lt;&gt;"",COLUMN('Back data'!$A$100:$AW$100)))-K$6)/K45</f>
        <v>0.72695035460992907</v>
      </c>
      <c r="L46" s="12">
        <f t="array" ref="L46">INDEX('Back data'!$A$100:$AW$100,,MAX(IF('Back data'!$A$100:$AW$100&lt;&gt;"",COLUMN('Back data'!$A$100:$AW$100)))-L$6)/L45</f>
        <v>0.69555811941159496</v>
      </c>
      <c r="M46" s="12">
        <f t="array" ref="M46">INDEX('Back data'!$A$100:$AW$100,,MAX(IF('Back data'!$A$100:$AW$100&lt;&gt;"",COLUMN('Back data'!$A$100:$AW$100)))-M$6)/M45</f>
        <v>0.74597051935528302</v>
      </c>
      <c r="N46" s="12">
        <f t="array" ref="N46">INDEX('Back data'!$A$100:$AW$100,,MAX(IF('Back data'!$A$100:$AW$100&lt;&gt;"",COLUMN('Back data'!$A$100:$AW$100)))-N$6)/N45</f>
        <v>0.69354604786076868</v>
      </c>
      <c r="O46" s="12">
        <f t="array" ref="O46">INDEX('Back data'!$A$100:$AW$100,,MAX(IF('Back data'!$A$100:$AW$100&lt;&gt;"",COLUMN('Back data'!$A$100:$AW$100)))-O$6)/O45</f>
        <v>0.70401437986818449</v>
      </c>
      <c r="P46" s="12">
        <f t="array" ref="P46">INDEX('Back data'!$A$100:$AW$100,,MAX(IF('Back data'!$A$100:$AW$100&lt;&gt;"",COLUMN('Back data'!$A$100:$AW$100)))-P$6)/P45</f>
        <v>0.72803460394701269</v>
      </c>
    </row>
    <row r="47" spans="1:16" x14ac:dyDescent="0.3">
      <c r="A47" s="36" t="s">
        <v>74</v>
      </c>
      <c r="B47" s="30" t="s">
        <v>72</v>
      </c>
      <c r="C47" s="11" t="s">
        <v>71</v>
      </c>
      <c r="D47" s="12">
        <f t="array" ref="D47">INDEX('Back data'!$A$101:$AW$101,,MAX(IF('Back data'!$A$101:$AW$101&lt;&gt;"",COLUMN('Back data'!$A$101:$AW$101)))-D$6)/D45</f>
        <v>0.2893130965420122</v>
      </c>
      <c r="E47" s="12">
        <f t="array" ref="E47">INDEX('Back data'!$A$101:$AW$101,,MAX(IF('Back data'!$A$101:$AW$101&lt;&gt;"",COLUMN('Back data'!$A$101:$AW$101)))-E$6)/E45</f>
        <v>0.27514290128224933</v>
      </c>
      <c r="F47" s="12">
        <f t="array" ref="F47">INDEX('Back data'!$A$101:$AW$101,,MAX(IF('Back data'!$A$101:$AW$101&lt;&gt;"",COLUMN('Back data'!$A$101:$AW$101)))-F$6)/F45</f>
        <v>0.27727537922987167</v>
      </c>
      <c r="G47" s="12">
        <f t="array" ref="G47">INDEX('Back data'!$A$101:$AW$101,,MAX(IF('Back data'!$A$101:$AW$101&lt;&gt;"",COLUMN('Back data'!$A$101:$AW$101)))-G$6)/G45</f>
        <v>0.24731615673644655</v>
      </c>
      <c r="H47" s="12">
        <f t="array" ref="H47">INDEX('Back data'!$A$101:$AW$101,,MAX(IF('Back data'!$A$101:$AW$101&lt;&gt;"",COLUMN('Back data'!$A$101:$AW$101)))-H$6)/H45</f>
        <v>0.31390334572490708</v>
      </c>
      <c r="I47" s="12">
        <f t="array" ref="I47">INDEX('Back data'!$A$101:$AW$101,,MAX(IF('Back data'!$A$101:$AW$101&lt;&gt;"",COLUMN('Back data'!$A$101:$AW$101)))-I$6)/I45</f>
        <v>0.31252659951766204</v>
      </c>
      <c r="J47" s="12">
        <f t="array" ref="J47">INDEX('Back data'!$A$101:$AW$101,,MAX(IF('Back data'!$A$101:$AW$101&lt;&gt;"",COLUMN('Back data'!$A$101:$AW$101)))-J$6)/J45</f>
        <v>0.31621970457478848</v>
      </c>
      <c r="K47" s="12">
        <f t="array" ref="K47">INDEX('Back data'!$A$101:$AW$101,,MAX(IF('Back data'!$A$101:$AW$101&lt;&gt;"",COLUMN('Back data'!$A$101:$AW$101)))-K$6)/K45</f>
        <v>0.27304964539007093</v>
      </c>
      <c r="L47" s="12">
        <f t="array" ref="L47">INDEX('Back data'!$A$101:$AW$101,,MAX(IF('Back data'!$A$101:$AW$101&lt;&gt;"",COLUMN('Back data'!$A$101:$AW$101)))-L$6)/L45</f>
        <v>0.30444188058840493</v>
      </c>
      <c r="M47" s="12">
        <f t="array" ref="M47">INDEX('Back data'!$A$101:$AW$101,,MAX(IF('Back data'!$A$101:$AW$101&lt;&gt;"",COLUMN('Back data'!$A$101:$AW$101)))-M$6)/M45</f>
        <v>0.25402948064471692</v>
      </c>
      <c r="N47" s="12">
        <f t="array" ref="N47">INDEX('Back data'!$A$101:$AW$101,,MAX(IF('Back data'!$A$101:$AW$101&lt;&gt;"",COLUMN('Back data'!$A$101:$AW$101)))-N$6)/N45</f>
        <v>0.30645395213923132</v>
      </c>
      <c r="O47" s="12">
        <f t="array" ref="O47">INDEX('Back data'!$A$101:$AW$101,,MAX(IF('Back data'!$A$101:$AW$101&lt;&gt;"",COLUMN('Back data'!$A$101:$AW$101)))-O$6)/O45</f>
        <v>0.29598562013181545</v>
      </c>
      <c r="P47" s="12">
        <f t="array" ref="P47">INDEX('Back data'!$A$101:$AW$101,,MAX(IF('Back data'!$A$101:$AW$101&lt;&gt;"",COLUMN('Back data'!$A$101:$AW$101)))-P$6)/P45</f>
        <v>0.27196539605298731</v>
      </c>
    </row>
    <row r="49" spans="1:16" x14ac:dyDescent="0.3">
      <c r="C49" s="13"/>
      <c r="D49" s="13"/>
    </row>
    <row r="50" spans="1:16" x14ac:dyDescent="0.3">
      <c r="C50" s="9" t="s">
        <v>68</v>
      </c>
      <c r="D50" s="10">
        <f t="array" ref="D50">INDEX('Back data'!$A$106:$AW$106,,MAX(IF('Back data'!$A$106:$AW$106&lt;&gt;"",COLUMN('Back data'!$A$106:$AW$106)))-D$6)+INDEX('Back data'!$A$107:$AW$107,,MAX(IF('Back data'!$A$107:$AW$107&lt;&gt;"",COLUMN('Back data'!$A$107:$AW$107)))-D$6)</f>
        <v>63.75</v>
      </c>
      <c r="E50" s="10">
        <f t="array" ref="E50">INDEX('Back data'!$A$106:$AW$106,,MAX(IF('Back data'!$A$106:$AW$106&lt;&gt;"",COLUMN('Back data'!$A$106:$AW$106)))-E$6)+INDEX('Back data'!$A$107:$AW$107,,MAX(IF('Back data'!$A$107:$AW$107&lt;&gt;"",COLUMN('Back data'!$A$107:$AW$107)))-E$6)</f>
        <v>66.03</v>
      </c>
      <c r="F50" s="10">
        <f t="array" ref="F50">INDEX('Back data'!$A$106:$AW$106,,MAX(IF('Back data'!$A$106:$AW$106&lt;&gt;"",COLUMN('Back data'!$A$106:$AW$106)))-F$6)+INDEX('Back data'!$A$107:$AW$107,,MAX(IF('Back data'!$A$107:$AW$107&lt;&gt;"",COLUMN('Back data'!$A$107:$AW$107)))-F$6)</f>
        <v>68</v>
      </c>
      <c r="G50" s="10">
        <f t="array" ref="G50">INDEX('Back data'!$A$106:$AW$106,,MAX(IF('Back data'!$A$106:$AW$106&lt;&gt;"",COLUMN('Back data'!$A$106:$AW$106)))-G$6)+INDEX('Back data'!$A$107:$AW$107,,MAX(IF('Back data'!$A$107:$AW$107&lt;&gt;"",COLUMN('Back data'!$A$107:$AW$107)))-G$6)</f>
        <v>68.7</v>
      </c>
      <c r="H50" s="10">
        <f t="array" ref="H50">INDEX('Back data'!$A$106:$AW$106,,MAX(IF('Back data'!$A$106:$AW$106&lt;&gt;"",COLUMN('Back data'!$A$106:$AW$106)))-H$6)+INDEX('Back data'!$A$107:$AW$107,,MAX(IF('Back data'!$A$107:$AW$107&lt;&gt;"",COLUMN('Back data'!$A$107:$AW$107)))-H$6)</f>
        <v>71.42</v>
      </c>
      <c r="I50" s="10">
        <f t="array" ref="I50">INDEX('Back data'!$A$106:$AW$106,,MAX(IF('Back data'!$A$106:$AW$106&lt;&gt;"",COLUMN('Back data'!$A$106:$AW$106)))-I$6)+INDEX('Back data'!$A$107:$AW$107,,MAX(IF('Back data'!$A$107:$AW$107&lt;&gt;"",COLUMN('Back data'!$A$107:$AW$107)))-I$6)</f>
        <v>69.7</v>
      </c>
      <c r="J50" s="10">
        <f t="array" ref="J50">INDEX('Back data'!$A$106:$AW$106,,MAX(IF('Back data'!$A$106:$AW$106&lt;&gt;"",COLUMN('Back data'!$A$106:$AW$106)))-J$6)+INDEX('Back data'!$A$107:$AW$107,,MAX(IF('Back data'!$A$107:$AW$107&lt;&gt;"",COLUMN('Back data'!$A$107:$AW$107)))-J$6)</f>
        <v>69</v>
      </c>
      <c r="K50" s="10">
        <f t="array" ref="K50">INDEX('Back data'!$A$106:$AW$106,,MAX(IF('Back data'!$A$106:$AW$106&lt;&gt;"",COLUMN('Back data'!$A$106:$AW$106)))-K$6)+INDEX('Back data'!$A$107:$AW$107,,MAX(IF('Back data'!$A$107:$AW$107&lt;&gt;"",COLUMN('Back data'!$A$107:$AW$107)))-K$6)</f>
        <v>74</v>
      </c>
      <c r="L50" s="10">
        <f t="array" ref="L50">INDEX('Back data'!$A$106:$AW$106,,MAX(IF('Back data'!$A$106:$AW$106&lt;&gt;"",COLUMN('Back data'!$A$106:$AW$106)))-L$6)+INDEX('Back data'!$A$107:$AW$107,,MAX(IF('Back data'!$A$107:$AW$107&lt;&gt;"",COLUMN('Back data'!$A$107:$AW$107)))-L$6)</f>
        <v>73.209999999999994</v>
      </c>
      <c r="M50" s="10">
        <f t="array" ref="M50">INDEX('Back data'!$A$106:$AW$106,,MAX(IF('Back data'!$A$106:$AW$106&lt;&gt;"",COLUMN('Back data'!$A$106:$AW$106)))-M$6)+INDEX('Back data'!$A$107:$AW$107,,MAX(IF('Back data'!$A$107:$AW$107&lt;&gt;"",COLUMN('Back data'!$A$107:$AW$107)))-M$6)</f>
        <v>71.62</v>
      </c>
      <c r="N50" s="10">
        <f t="array" ref="N50">INDEX('Back data'!$A$106:$AW$106,,MAX(IF('Back data'!$A$106:$AW$106&lt;&gt;"",COLUMN('Back data'!$A$106:$AW$106)))-N$6)+INDEX('Back data'!$A$107:$AW$107,,MAX(IF('Back data'!$A$107:$AW$107&lt;&gt;"",COLUMN('Back data'!$A$107:$AW$107)))-N$6)</f>
        <v>66.930000000000007</v>
      </c>
      <c r="O50" s="10">
        <f t="array" ref="O50">INDEX('Back data'!$A$106:$AW$106,,MAX(IF('Back data'!$A$106:$AW$106&lt;&gt;"",COLUMN('Back data'!$A$106:$AW$106)))-O$6)+INDEX('Back data'!$A$107:$AW$107,,MAX(IF('Back data'!$A$107:$AW$107&lt;&gt;"",COLUMN('Back data'!$A$107:$AW$107)))-O$6)</f>
        <v>66.95</v>
      </c>
      <c r="P50" s="10">
        <f t="array" ref="P50">INDEX('Back data'!$A$106:$AW$106,,MAX(IF('Back data'!$A$106:$AW$106&lt;&gt;"",COLUMN('Back data'!$A$106:$AW$106)))-P$6)+INDEX('Back data'!$A$107:$AW$107,,MAX(IF('Back data'!$A$107:$AW$107&lt;&gt;"",COLUMN('Back data'!$A$107:$AW$107)))-P$6)</f>
        <v>70.91</v>
      </c>
    </row>
    <row r="51" spans="1:16" x14ac:dyDescent="0.3">
      <c r="A51" s="36" t="s">
        <v>74</v>
      </c>
      <c r="B51" s="30" t="s">
        <v>73</v>
      </c>
      <c r="C51" s="11" t="s">
        <v>70</v>
      </c>
      <c r="D51" s="12">
        <f t="array" ref="D51">INDEX('Back data'!$A$106:$AW$106,,MAX(IF('Back data'!$A$106:$AW$106&lt;&gt;"",COLUMN('Back data'!$A$106:$AW$106)))-D$6)/D50</f>
        <v>0.94619607843137254</v>
      </c>
      <c r="E51" s="12">
        <f t="array" ref="E51">INDEX('Back data'!$A$106:$AW$106,,MAX(IF('Back data'!$A$106:$AW$106&lt;&gt;"",COLUMN('Back data'!$A$106:$AW$106)))-E$6)/E50</f>
        <v>0.97955474784189012</v>
      </c>
      <c r="F51" s="12">
        <f t="array" ref="F51">INDEX('Back data'!$A$106:$AW$106,,MAX(IF('Back data'!$A$106:$AW$106&lt;&gt;"",COLUMN('Back data'!$A$106:$AW$106)))-F$6)/F50</f>
        <v>0.99426470588235294</v>
      </c>
      <c r="G51" s="12">
        <f t="array" ref="G51">INDEX('Back data'!$A$106:$AW$106,,MAX(IF('Back data'!$A$106:$AW$106&lt;&gt;"",COLUMN('Back data'!$A$106:$AW$106)))-G$6)/G50</f>
        <v>0.99592430858806402</v>
      </c>
      <c r="H51" s="12">
        <f t="array" ref="H51">INDEX('Back data'!$A$106:$AW$106,,MAX(IF('Back data'!$A$106:$AW$106&lt;&gt;"",COLUMN('Back data'!$A$106:$AW$106)))-H$6)/H50</f>
        <v>0.99075889106692805</v>
      </c>
      <c r="I51" s="12">
        <f t="array" ref="I51">INDEX('Back data'!$A$106:$AW$106,,MAX(IF('Back data'!$A$106:$AW$106&lt;&gt;"",COLUMN('Back data'!$A$106:$AW$106)))-I$6)/I50</f>
        <v>0.98479196556671444</v>
      </c>
      <c r="J51" s="12">
        <f t="array" ref="J51">INDEX('Back data'!$A$106:$AW$106,,MAX(IF('Back data'!$A$106:$AW$106&lt;&gt;"",COLUMN('Back data'!$A$106:$AW$106)))-J$6)/J50</f>
        <v>0.99289855072463773</v>
      </c>
      <c r="K51" s="12">
        <f t="array" ref="K51">INDEX('Back data'!$A$106:$AW$106,,MAX(IF('Back data'!$A$106:$AW$106&lt;&gt;"",COLUMN('Back data'!$A$106:$AW$106)))-K$6)/K50</f>
        <v>0.9856756756756756</v>
      </c>
      <c r="L51" s="12">
        <f t="array" ref="L51">INDEX('Back data'!$A$106:$AW$106,,MAX(IF('Back data'!$A$106:$AW$106&lt;&gt;"",COLUMN('Back data'!$A$106:$AW$106)))-L$6)/L50</f>
        <v>0.98907253107498982</v>
      </c>
      <c r="M51" s="12">
        <f t="array" ref="M51">INDEX('Back data'!$A$106:$AW$106,,MAX(IF('Back data'!$A$106:$AW$106&lt;&gt;"",COLUMN('Back data'!$A$106:$AW$106)))-M$6)/M50</f>
        <v>0.97891650376989658</v>
      </c>
      <c r="N51" s="12">
        <f t="array" ref="N51">INDEX('Back data'!$A$106:$AW$106,,MAX(IF('Back data'!$A$106:$AW$106&lt;&gt;"",COLUMN('Back data'!$A$106:$AW$106)))-N$6)/N50</f>
        <v>0.98670252502614675</v>
      </c>
      <c r="O51" s="12">
        <f t="array" ref="O51">INDEX('Back data'!$A$106:$AW$106,,MAX(IF('Back data'!$A$106:$AW$106&lt;&gt;"",COLUMN('Back data'!$A$106:$AW$106)))-O$6)/O50</f>
        <v>0.98879761015683343</v>
      </c>
      <c r="P51" s="12">
        <f t="array" ref="P51">INDEX('Back data'!$A$106:$AW$106,,MAX(IF('Back data'!$A$106:$AW$106&lt;&gt;"",COLUMN('Back data'!$A$106:$AW$106)))-P$6)/P50</f>
        <v>0.98293611620363852</v>
      </c>
    </row>
    <row r="52" spans="1:16" x14ac:dyDescent="0.3">
      <c r="A52" s="36" t="s">
        <v>74</v>
      </c>
      <c r="B52" s="30" t="s">
        <v>73</v>
      </c>
      <c r="C52" s="31" t="s">
        <v>71</v>
      </c>
      <c r="D52" s="32">
        <f t="array" ref="D52">INDEX('Back data'!$A$107:$AW$107,,MAX(IF('Back data'!$A$107:$AW$107&lt;&gt;"",COLUMN('Back data'!$A$107:$AW$107)))-D$6)/D50</f>
        <v>5.3803921568627455E-2</v>
      </c>
      <c r="E52" s="32">
        <f t="array" ref="E52">INDEX('Back data'!$A$107:$AW$107,,MAX(IF('Back data'!$A$107:$AW$107&lt;&gt;"",COLUMN('Back data'!$A$107:$AW$107)))-E$6)/E50</f>
        <v>2.0445252158109949E-2</v>
      </c>
      <c r="F52" s="32">
        <f t="array" ref="F52">INDEX('Back data'!$A$107:$AW$107,,MAX(IF('Back data'!$A$107:$AW$107&lt;&gt;"",COLUMN('Back data'!$A$107:$AW$107)))-F$6)/F50</f>
        <v>5.7352941176470589E-3</v>
      </c>
      <c r="G52" s="32">
        <f t="array" ref="G52">INDEX('Back data'!$A$107:$AW$107,,MAX(IF('Back data'!$A$107:$AW$107&lt;&gt;"",COLUMN('Back data'!$A$107:$AW$107)))-G$6)/G50</f>
        <v>4.0756914119359534E-3</v>
      </c>
      <c r="H52" s="32">
        <f t="array" ref="H52">INDEX('Back data'!$A$107:$AW$107,,MAX(IF('Back data'!$A$107:$AW$107&lt;&gt;"",COLUMN('Back data'!$A$107:$AW$107)))-H$6)/H50</f>
        <v>9.2411089330719683E-3</v>
      </c>
      <c r="I52" s="32">
        <f t="array" ref="I52">INDEX('Back data'!$A$107:$AW$107,,MAX(IF('Back data'!$A$107:$AW$107&lt;&gt;"",COLUMN('Back data'!$A$107:$AW$107)))-I$6)/I50</f>
        <v>1.5208034433285509E-2</v>
      </c>
      <c r="J52" s="32">
        <f t="array" ref="J52">INDEX('Back data'!$A$107:$AW$107,,MAX(IF('Back data'!$A$107:$AW$107&lt;&gt;"",COLUMN('Back data'!$A$107:$AW$107)))-J$6)/J50</f>
        <v>7.101449275362319E-3</v>
      </c>
      <c r="K52" s="32">
        <f t="array" ref="K52">INDEX('Back data'!$A$107:$AW$107,,MAX(IF('Back data'!$A$107:$AW$107&lt;&gt;"",COLUMN('Back data'!$A$107:$AW$107)))-K$6)/K50</f>
        <v>1.4324324324324325E-2</v>
      </c>
      <c r="L52" s="32">
        <f t="array" ref="L52">INDEX('Back data'!$A$107:$AW$107,,MAX(IF('Back data'!$A$107:$AW$107&lt;&gt;"",COLUMN('Back data'!$A$107:$AW$107)))-L$6)/L50</f>
        <v>1.0927468925010246E-2</v>
      </c>
      <c r="M52" s="32">
        <f t="array" ref="M52">INDEX('Back data'!$A$107:$AW$107,,MAX(IF('Back data'!$A$107:$AW$107&lt;&gt;"",COLUMN('Back data'!$A$107:$AW$107)))-M$6)/M50</f>
        <v>2.1083496230103322E-2</v>
      </c>
      <c r="N52" s="32">
        <f t="array" ref="N52">INDEX('Back data'!$A$107:$AW$107,,MAX(IF('Back data'!$A$107:$AW$107&lt;&gt;"",COLUMN('Back data'!$A$107:$AW$107)))-N$6)/N50</f>
        <v>1.3297474973853278E-2</v>
      </c>
      <c r="O52" s="32">
        <f t="array" ref="O52">INDEX('Back data'!$A$107:$AW$107,,MAX(IF('Back data'!$A$107:$AW$107&lt;&gt;"",COLUMN('Back data'!$A$107:$AW$107)))-O$6)/O50</f>
        <v>1.1202389843166542E-2</v>
      </c>
      <c r="P52" s="32">
        <f t="array" ref="P52">INDEX('Back data'!$A$107:$AW$107,,MAX(IF('Back data'!$A$107:$AW$107&lt;&gt;"",COLUMN('Back data'!$A$107:$AW$107)))-P$6)/P50</f>
        <v>1.7063883796361586E-2</v>
      </c>
    </row>
    <row r="53" spans="1:16" x14ac:dyDescent="0.3">
      <c r="A53" s="33"/>
      <c r="B53" s="30"/>
      <c r="C53" s="34"/>
      <c r="D53" s="35"/>
      <c r="E53" s="35"/>
      <c r="F53" s="35"/>
      <c r="G53" s="35"/>
      <c r="H53" s="35"/>
      <c r="I53" s="35"/>
      <c r="J53" s="35"/>
      <c r="K53" s="35"/>
      <c r="L53" s="35"/>
      <c r="M53" s="35"/>
      <c r="N53" s="35"/>
      <c r="O53" s="35"/>
      <c r="P53" s="35"/>
    </row>
    <row r="54" spans="1:16" x14ac:dyDescent="0.3">
      <c r="A54" s="33"/>
      <c r="B54" s="30"/>
      <c r="C54" s="34"/>
      <c r="D54" s="35"/>
      <c r="E54" s="35"/>
      <c r="F54" s="35"/>
      <c r="G54" s="35"/>
      <c r="H54" s="35"/>
      <c r="I54" s="35"/>
      <c r="J54" s="35"/>
      <c r="K54" s="35"/>
      <c r="L54" s="35"/>
      <c r="M54" s="35"/>
      <c r="N54" s="35"/>
      <c r="O54" s="35"/>
      <c r="P54" s="35"/>
    </row>
    <row r="55" spans="1:16" x14ac:dyDescent="0.3">
      <c r="C55" s="9" t="s">
        <v>68</v>
      </c>
      <c r="D55" s="10">
        <f t="array" ref="D55">INDEX('Back data'!$A$308:$AW$308,,MAX(IF('Back data'!$A$308:$AW$308&lt;&gt;"",COLUMN('Back data'!$A$308:$AW$308)))-D$6)+INDEX('Back data'!$A$309:$AW$309,,MAX(IF('Back data'!$A$309:$AW$309&lt;&gt;"",COLUMN('Back data'!$A$309:$AW$309)))-D$6)</f>
        <v>62.8</v>
      </c>
      <c r="E55" s="10">
        <f t="array" ref="E55">INDEX('Back data'!$A$308:$AW$308,,MAX(IF('Back data'!$A$308:$AW$308&lt;&gt;"",COLUMN('Back data'!$A$308:$AW$308)))-E$6)+INDEX('Back data'!$A$309:$AW$309,,MAX(IF('Back data'!$A$309:$AW$309&lt;&gt;"",COLUMN('Back data'!$A$309:$AW$309)))-E$6)</f>
        <v>61.739999999999995</v>
      </c>
      <c r="F55" s="10">
        <f t="array" ref="F55">INDEX('Back data'!$A$308:$AW$308,,MAX(IF('Back data'!$A$308:$AW$308&lt;&gt;"",COLUMN('Back data'!$A$308:$AW$308)))-F$6)+INDEX('Back data'!$A$309:$AW$309,,MAX(IF('Back data'!$A$309:$AW$309&lt;&gt;"",COLUMN('Back data'!$A$309:$AW$309)))-F$6)</f>
        <v>67.45</v>
      </c>
      <c r="G55" s="10">
        <f t="array" ref="G55">INDEX('Back data'!$A$308:$AW$308,,MAX(IF('Back data'!$A$308:$AW$308&lt;&gt;"",COLUMN('Back data'!$A$308:$AW$308)))-G$6)+INDEX('Back data'!$A$309:$AW$309,,MAX(IF('Back data'!$A$309:$AW$309&lt;&gt;"",COLUMN('Back data'!$A$309:$AW$309)))-G$6)</f>
        <v>70.67</v>
      </c>
      <c r="H55" s="10">
        <f t="array" ref="H55">INDEX('Back data'!$A$308:$AW$308,,MAX(IF('Back data'!$A$308:$AW$308&lt;&gt;"",COLUMN('Back data'!$A$308:$AW$308)))-H$6)+INDEX('Back data'!$A$309:$AW$309,,MAX(IF('Back data'!$A$309:$AW$309&lt;&gt;"",COLUMN('Back data'!$A$309:$AW$309)))-H$6)</f>
        <v>64.989999999999995</v>
      </c>
      <c r="I55" s="10">
        <f t="array" ref="I55">INDEX('Back data'!$A$308:$AW$308,,MAX(IF('Back data'!$A$308:$AW$308&lt;&gt;"",COLUMN('Back data'!$A$308:$AW$308)))-I$6)+INDEX('Back data'!$A$309:$AW$309,,MAX(IF('Back data'!$A$309:$AW$309&lt;&gt;"",COLUMN('Back data'!$A$309:$AW$309)))-I$6)</f>
        <v>71.72</v>
      </c>
      <c r="J55" s="10">
        <f t="array" ref="J55">INDEX('Back data'!$A$308:$AW$308,,MAX(IF('Back data'!$A$308:$AW$308&lt;&gt;"",COLUMN('Back data'!$A$308:$AW$308)))-J$6)+INDEX('Back data'!$A$309:$AW$309,,MAX(IF('Back data'!$A$309:$AW$309&lt;&gt;"",COLUMN('Back data'!$A$309:$AW$309)))-J$6)</f>
        <v>65.47</v>
      </c>
      <c r="K55" s="10">
        <f t="array" ref="K55">INDEX('Back data'!$A$308:$AW$308,,MAX(IF('Back data'!$A$308:$AW$308&lt;&gt;"",COLUMN('Back data'!$A$308:$AW$308)))-K$6)+INDEX('Back data'!$A$309:$AW$309,,MAX(IF('Back data'!$A$309:$AW$309&lt;&gt;"",COLUMN('Back data'!$A$309:$AW$309)))-K$6)</f>
        <v>70.820000000000007</v>
      </c>
      <c r="L55" s="10">
        <f t="array" ref="L55">INDEX('Back data'!$A$308:$AW$308,,MAX(IF('Back data'!$A$308:$AW$308&lt;&gt;"",COLUMN('Back data'!$A$308:$AW$308)))-L$6)+INDEX('Back data'!$A$309:$AW$309,,MAX(IF('Back data'!$A$309:$AW$309&lt;&gt;"",COLUMN('Back data'!$A$309:$AW$309)))-L$6)</f>
        <v>68.63</v>
      </c>
      <c r="M55" s="10">
        <f t="array" ref="M55">INDEX('Back data'!$A$308:$AW$308,,MAX(IF('Back data'!$A$308:$AW$308&lt;&gt;"",COLUMN('Back data'!$A$308:$AW$308)))-M$6)+INDEX('Back data'!$A$309:$AW$309,,MAX(IF('Back data'!$A$309:$AW$309&lt;&gt;"",COLUMN('Back data'!$A$309:$AW$309)))-M$6)</f>
        <v>70.16</v>
      </c>
      <c r="N55" s="10">
        <f t="array" ref="N55">INDEX('Back data'!$A$308:$AW$308,,MAX(IF('Back data'!$A$308:$AW$308&lt;&gt;"",COLUMN('Back data'!$A$308:$AW$308)))-N$6)+INDEX('Back data'!$A$309:$AW$309,,MAX(IF('Back data'!$A$309:$AW$309&lt;&gt;"",COLUMN('Back data'!$A$309:$AW$309)))-N$6)</f>
        <v>67.39</v>
      </c>
      <c r="O55" s="10">
        <f t="array" ref="O55">INDEX('Back data'!$A$308:$AW$308,,MAX(IF('Back data'!$A$308:$AW$308&lt;&gt;"",COLUMN('Back data'!$A$308:$AW$308)))-O$6)+INDEX('Back data'!$A$309:$AW$309,,MAX(IF('Back data'!$A$309:$AW$309&lt;&gt;"",COLUMN('Back data'!$A$309:$AW$309)))-O$6)</f>
        <v>64.36</v>
      </c>
      <c r="P55" s="10">
        <f t="array" ref="P55">INDEX('Back data'!$A$308:$AW$308,,MAX(IF('Back data'!$A$308:$AW$308&lt;&gt;"",COLUMN('Back data'!$A$308:$AW$308)))-P$6)+INDEX('Back data'!$A$309:$AW$309,,MAX(IF('Back data'!$A$309:$AW$309&lt;&gt;"",COLUMN('Back data'!$A$309:$AW$309)))-P$6)</f>
        <v>69.7</v>
      </c>
    </row>
    <row r="56" spans="1:16" x14ac:dyDescent="0.3">
      <c r="A56" s="36" t="s">
        <v>74</v>
      </c>
      <c r="B56" s="30" t="s">
        <v>57</v>
      </c>
      <c r="C56" s="11" t="s">
        <v>70</v>
      </c>
      <c r="D56" s="12">
        <f t="array" ref="D56">INDEX('Back data'!$A$308:$AW$308,,MAX(IF('Back data'!$A$308:$AW$308&lt;&gt;"",COLUMN('Back data'!$A$308:$AW$308)))-D$6)/D55</f>
        <v>0.77085987261146494</v>
      </c>
      <c r="E56" s="12">
        <f t="array" ref="E56">INDEX('Back data'!$A$308:$AW$308,,MAX(IF('Back data'!$A$308:$AW$308&lt;&gt;"",COLUMN('Back data'!$A$308:$AW$308)))-E$6)/E55</f>
        <v>0.74117265954000655</v>
      </c>
      <c r="F56" s="12">
        <f t="array" ref="F56">INDEX('Back data'!$A$308:$AW$308,,MAX(IF('Back data'!$A$308:$AW$308&lt;&gt;"",COLUMN('Back data'!$A$308:$AW$308)))-F$6)/F55</f>
        <v>0.80044477390659752</v>
      </c>
      <c r="G56" s="12">
        <f t="array" ref="G56">INDEX('Back data'!$A$308:$AW$308,,MAX(IF('Back data'!$A$308:$AW$308&lt;&gt;"",COLUMN('Back data'!$A$308:$AW$308)))-G$6)/G55</f>
        <v>0.82722513089005234</v>
      </c>
      <c r="H56" s="12">
        <f t="array" ref="H56">INDEX('Back data'!$A$308:$AW$308,,MAX(IF('Back data'!$A$308:$AW$308&lt;&gt;"",COLUMN('Back data'!$A$308:$AW$308)))-H$6)/H55</f>
        <v>0.79350669333743662</v>
      </c>
      <c r="I56" s="12">
        <f t="array" ref="I56">INDEX('Back data'!$A$308:$AW$308,,MAX(IF('Back data'!$A$308:$AW$308&lt;&gt;"",COLUMN('Back data'!$A$308:$AW$308)))-I$6)/I55</f>
        <v>0.76268823201338543</v>
      </c>
      <c r="J56" s="12">
        <f t="array" ref="J56">INDEX('Back data'!$A$308:$AW$308,,MAX(IF('Back data'!$A$308:$AW$308&lt;&gt;"",COLUMN('Back data'!$A$308:$AW$308)))-J$6)/J55</f>
        <v>0.76233389338628377</v>
      </c>
      <c r="K56" s="12">
        <f t="array" ref="K56">INDEX('Back data'!$A$308:$AW$308,,MAX(IF('Back data'!$A$308:$AW$308&lt;&gt;"",COLUMN('Back data'!$A$308:$AW$308)))-K$6)/K55</f>
        <v>0.78099406947190053</v>
      </c>
      <c r="L56" s="12">
        <f t="array" ref="L56">INDEX('Back data'!$A$308:$AW$308,,MAX(IF('Back data'!$A$308:$AW$308&lt;&gt;"",COLUMN('Back data'!$A$308:$AW$308)))-L$6)/L55</f>
        <v>0.81946670552236645</v>
      </c>
      <c r="M56" s="12">
        <f t="array" ref="M56">INDEX('Back data'!$A$308:$AW$308,,MAX(IF('Back data'!$A$308:$AW$308&lt;&gt;"",COLUMN('Back data'!$A$308:$AW$308)))-M$6)/M55</f>
        <v>0.79988597491448121</v>
      </c>
      <c r="N56" s="12">
        <f t="array" ref="N56">INDEX('Back data'!$A$308:$AW$308,,MAX(IF('Back data'!$A$308:$AW$308&lt;&gt;"",COLUMN('Back data'!$A$308:$AW$308)))-N$6)/N55</f>
        <v>0.79180887372013653</v>
      </c>
      <c r="O56" s="12">
        <f t="array" ref="O56">INDEX('Back data'!$A$308:$AW$308,,MAX(IF('Back data'!$A$308:$AW$308&lt;&gt;"",COLUMN('Back data'!$A$308:$AW$308)))-O$6)/O55</f>
        <v>0.75652579241765072</v>
      </c>
      <c r="P56" s="12">
        <f t="array" ref="P56">INDEX('Back data'!$A$308:$AW$308,,MAX(IF('Back data'!$A$308:$AW$308&lt;&gt;"",COLUMN('Back data'!$A$308:$AW$308)))-P$6)/P55</f>
        <v>0.80258249641319934</v>
      </c>
    </row>
    <row r="57" spans="1:16" x14ac:dyDescent="0.3">
      <c r="A57" s="36" t="s">
        <v>74</v>
      </c>
      <c r="B57" s="30" t="s">
        <v>57</v>
      </c>
      <c r="C57" s="11" t="s">
        <v>71</v>
      </c>
      <c r="D57" s="12">
        <f t="array" ref="D57">+INDEX('Back data'!$A$309:$AW$309,,MAX(IF('Back data'!$A$309:$AW$309&lt;&gt;"",COLUMN('Back data'!$A$309:$AW$309)))-D$6)/D55</f>
        <v>0.22914012738853506</v>
      </c>
      <c r="E57" s="12">
        <f t="array" ref="E57">+INDEX('Back data'!$A$309:$AW$309,,MAX(IF('Back data'!$A$309:$AW$309&lt;&gt;"",COLUMN('Back data'!$A$309:$AW$309)))-E$6)/E55</f>
        <v>0.25882734045999356</v>
      </c>
      <c r="F57" s="12">
        <f t="array" ref="F57">+INDEX('Back data'!$A$309:$AW$309,,MAX(IF('Back data'!$A$309:$AW$309&lt;&gt;"",COLUMN('Back data'!$A$309:$AW$309)))-F$6)/F55</f>
        <v>0.19955522609340254</v>
      </c>
      <c r="G57" s="12">
        <f t="array" ref="G57">+INDEX('Back data'!$A$309:$AW$309,,MAX(IF('Back data'!$A$309:$AW$309&lt;&gt;"",COLUMN('Back data'!$A$309:$AW$309)))-G$6)/G55</f>
        <v>0.17277486910994766</v>
      </c>
      <c r="H57" s="12">
        <f t="array" ref="H57">+INDEX('Back data'!$A$309:$AW$309,,MAX(IF('Back data'!$A$309:$AW$309&lt;&gt;"",COLUMN('Back data'!$A$309:$AW$309)))-H$6)/H55</f>
        <v>0.20649330666256349</v>
      </c>
      <c r="I57" s="12">
        <f t="array" ref="I57">+INDEX('Back data'!$A$309:$AW$309,,MAX(IF('Back data'!$A$309:$AW$309&lt;&gt;"",COLUMN('Back data'!$A$309:$AW$309)))-I$6)/I55</f>
        <v>0.2373117679866146</v>
      </c>
      <c r="J57" s="12">
        <f t="array" ref="J57">+INDEX('Back data'!$A$309:$AW$309,,MAX(IF('Back data'!$A$309:$AW$309&lt;&gt;"",COLUMN('Back data'!$A$309:$AW$309)))-J$6)/J55</f>
        <v>0.2376661066137162</v>
      </c>
      <c r="K57" s="12">
        <f t="array" ref="K57">+INDEX('Back data'!$A$309:$AW$309,,MAX(IF('Back data'!$A$309:$AW$309&lt;&gt;"",COLUMN('Back data'!$A$309:$AW$309)))-K$6)/K55</f>
        <v>0.21900593052809939</v>
      </c>
      <c r="L57" s="12">
        <f t="array" ref="L57">+INDEX('Back data'!$A$309:$AW$309,,MAX(IF('Back data'!$A$309:$AW$309&lt;&gt;"",COLUMN('Back data'!$A$309:$AW$309)))-L$6)/L55</f>
        <v>0.18053329447763372</v>
      </c>
      <c r="M57" s="12">
        <f t="array" ref="M57">+INDEX('Back data'!$A$309:$AW$309,,MAX(IF('Back data'!$A$309:$AW$309&lt;&gt;"",COLUMN('Back data'!$A$309:$AW$309)))-M$6)/M55</f>
        <v>0.20011402508551882</v>
      </c>
      <c r="N57" s="12">
        <f t="array" ref="N57">+INDEX('Back data'!$A$309:$AW$309,,MAX(IF('Back data'!$A$309:$AW$309&lt;&gt;"",COLUMN('Back data'!$A$309:$AW$309)))-N$6)/N55</f>
        <v>0.20819112627986347</v>
      </c>
      <c r="O57" s="12">
        <f t="array" ref="O57">+INDEX('Back data'!$A$309:$AW$309,,MAX(IF('Back data'!$A$309:$AW$309&lt;&gt;"",COLUMN('Back data'!$A$309:$AW$309)))-O$6)/O55</f>
        <v>0.24347420758234928</v>
      </c>
      <c r="P57" s="12">
        <f t="array" ref="P57">+INDEX('Back data'!$A$309:$AW$309,,MAX(IF('Back data'!$A$309:$AW$309&lt;&gt;"",COLUMN('Back data'!$A$309:$AW$309)))-P$6)/P55</f>
        <v>0.19741750358680057</v>
      </c>
    </row>
    <row r="60" spans="1:16" x14ac:dyDescent="0.3">
      <c r="C60" s="9" t="s">
        <v>68</v>
      </c>
      <c r="D60" s="10">
        <f t="array" ref="D60">INDEX('Back data'!$A$314:$AW$314,,MAX(IF('Back data'!$A$314:$AW$314&lt;&gt;"",COLUMN('Back data'!$A$314:$AW$314)))-D$6)+INDEX('Back data'!$A$315:$AW$315,,MAX(IF('Back data'!$A$315:$AW$315&lt;&gt;"",COLUMN('Back data'!$A$315:$AW$315)))-D$6)</f>
        <v>64.010000000000005</v>
      </c>
      <c r="E60" s="10">
        <f t="array" ref="E60">INDEX('Back data'!$A$314:$AW$314,,MAX(IF('Back data'!$A$314:$AW$314&lt;&gt;"",COLUMN('Back data'!$A$314:$AW$314)))-E$6)+INDEX('Back data'!$A$315:$AW$315,,MAX(IF('Back data'!$A$315:$AW$315&lt;&gt;"",COLUMN('Back data'!$A$315:$AW$315)))-E$6)</f>
        <v>68.16</v>
      </c>
      <c r="F60" s="10">
        <f t="array" ref="F60">INDEX('Back data'!$A$314:$AW$314,,MAX(IF('Back data'!$A$314:$AW$314&lt;&gt;"",COLUMN('Back data'!$A$314:$AW$314)))-F$6)+INDEX('Back data'!$A$315:$AW$315,,MAX(IF('Back data'!$A$315:$AW$315&lt;&gt;"",COLUMN('Back data'!$A$315:$AW$315)))-F$6)</f>
        <v>67.66</v>
      </c>
      <c r="G60" s="10">
        <f t="array" ref="G60">INDEX('Back data'!$A$314:$AW$314,,MAX(IF('Back data'!$A$314:$AW$314&lt;&gt;"",COLUMN('Back data'!$A$314:$AW$314)))-G$6)+INDEX('Back data'!$A$315:$AW$315,,MAX(IF('Back data'!$A$315:$AW$315&lt;&gt;"",COLUMN('Back data'!$A$315:$AW$315)))-G$6)</f>
        <v>70.150000000000006</v>
      </c>
      <c r="H60" s="10">
        <f t="array" ref="H60">INDEX('Back data'!$A$314:$AW$314,,MAX(IF('Back data'!$A$314:$AW$314&lt;&gt;"",COLUMN('Back data'!$A$314:$AW$314)))-H$6)+INDEX('Back data'!$A$315:$AW$315,,MAX(IF('Back data'!$A$315:$AW$315&lt;&gt;"",COLUMN('Back data'!$A$315:$AW$315)))-H$6)</f>
        <v>72.87</v>
      </c>
      <c r="I60" s="10">
        <f t="array" ref="I60">INDEX('Back data'!$A$314:$AW$314,,MAX(IF('Back data'!$A$314:$AW$314&lt;&gt;"",COLUMN('Back data'!$A$314:$AW$314)))-I$6)+INDEX('Back data'!$A$315:$AW$315,,MAX(IF('Back data'!$A$315:$AW$315&lt;&gt;"",COLUMN('Back data'!$A$315:$AW$315)))-I$6)</f>
        <v>72.72</v>
      </c>
      <c r="J60" s="10">
        <f t="array" ref="J60">INDEX('Back data'!$A$314:$AW$314,,MAX(IF('Back data'!$A$314:$AW$314&lt;&gt;"",COLUMN('Back data'!$A$314:$AW$314)))-J$6)+INDEX('Back data'!$A$315:$AW$315,,MAX(IF('Back data'!$A$315:$AW$315&lt;&gt;"",COLUMN('Back data'!$A$315:$AW$315)))-J$6)</f>
        <v>71.28</v>
      </c>
      <c r="K60" s="10">
        <f t="array" ref="K60">INDEX('Back data'!$A$314:$AW$314,,MAX(IF('Back data'!$A$314:$AW$314&lt;&gt;"",COLUMN('Back data'!$A$314:$AW$314)))-K$6)+INDEX('Back data'!$A$315:$AW$315,,MAX(IF('Back data'!$A$315:$AW$315&lt;&gt;"",COLUMN('Back data'!$A$315:$AW$315)))-K$6)</f>
        <v>76.11</v>
      </c>
      <c r="L60" s="10">
        <f t="array" ref="L60">INDEX('Back data'!$A$314:$AW$314,,MAX(IF('Back data'!$A$314:$AW$314&lt;&gt;"",COLUMN('Back data'!$A$314:$AW$314)))-L$6)+INDEX('Back data'!$A$315:$AW$315,,MAX(IF('Back data'!$A$315:$AW$315&lt;&gt;"",COLUMN('Back data'!$A$315:$AW$315)))-L$6)</f>
        <v>74.48</v>
      </c>
      <c r="M60" s="10">
        <f t="array" ref="M60">INDEX('Back data'!$A$314:$AW$314,,MAX(IF('Back data'!$A$314:$AW$314&lt;&gt;"",COLUMN('Back data'!$A$314:$AW$314)))-M$6)+INDEX('Back data'!$A$315:$AW$315,,MAX(IF('Back data'!$A$315:$AW$315&lt;&gt;"",COLUMN('Back data'!$A$315:$AW$315)))-M$6)</f>
        <v>72.03</v>
      </c>
      <c r="N60" s="10">
        <f t="array" ref="N60">INDEX('Back data'!$A$314:$AW$314,,MAX(IF('Back data'!$A$314:$AW$314&lt;&gt;"",COLUMN('Back data'!$A$314:$AW$314)))-N$6)+INDEX('Back data'!$A$315:$AW$315,,MAX(IF('Back data'!$A$315:$AW$315&lt;&gt;"",COLUMN('Back data'!$A$315:$AW$315)))-N$6)</f>
        <v>70.820000000000007</v>
      </c>
      <c r="O60" s="10">
        <f t="array" ref="O60">INDEX('Back data'!$A$314:$AW$314,,MAX(IF('Back data'!$A$314:$AW$314&lt;&gt;"",COLUMN('Back data'!$A$314:$AW$314)))-O$6)+INDEX('Back data'!$A$315:$AW$315,,MAX(IF('Back data'!$A$315:$AW$315&lt;&gt;"",COLUMN('Back data'!$A$315:$AW$315)))-O$6)</f>
        <v>69.42</v>
      </c>
      <c r="P60" s="10">
        <f t="array" ref="P60">INDEX('Back data'!$A$314:$AW$314,,MAX(IF('Back data'!$A$314:$AW$314&lt;&gt;"",COLUMN('Back data'!$A$314:$AW$314)))-P$6)+INDEX('Back data'!$A$315:$AW$315,,MAX(IF('Back data'!$A$315:$AW$315&lt;&gt;"",COLUMN('Back data'!$A$315:$AW$315)))-P$6)</f>
        <v>73.580000000000013</v>
      </c>
    </row>
    <row r="61" spans="1:16" x14ac:dyDescent="0.3">
      <c r="A61" s="36" t="s">
        <v>74</v>
      </c>
      <c r="B61" s="30" t="s">
        <v>62</v>
      </c>
      <c r="C61" s="11" t="s">
        <v>70</v>
      </c>
      <c r="D61" s="12">
        <f t="array" ref="D61">INDEX('Back data'!$A$314:$AW$314,,MAX(IF('Back data'!$A$314:$AW$314&lt;&gt;"",COLUMN('Back data'!$A$314:$AW$314)))-D$6)/D60</f>
        <v>0.89095453835338223</v>
      </c>
      <c r="E61" s="12">
        <f t="array" ref="E61">INDEX('Back data'!$A$314:$AW$314,,MAX(IF('Back data'!$A$314:$AW$314&lt;&gt;"",COLUMN('Back data'!$A$314:$AW$314)))-E$6)/E60</f>
        <v>0.92796361502347424</v>
      </c>
      <c r="F61" s="12">
        <f t="array" ref="F61">INDEX('Back data'!$A$314:$AW$314,,MAX(IF('Back data'!$A$314:$AW$314&lt;&gt;"",COLUMN('Back data'!$A$314:$AW$314)))-F$6)/F60</f>
        <v>0.91590304463493943</v>
      </c>
      <c r="G61" s="12">
        <f t="array" ref="G61">INDEX('Back data'!$A$314:$AW$314,,MAX(IF('Back data'!$A$314:$AW$314&lt;&gt;"",COLUMN('Back data'!$A$314:$AW$314)))-G$6)/G60</f>
        <v>0.93813257305773334</v>
      </c>
      <c r="H61" s="12">
        <f t="array" ref="H61">INDEX('Back data'!$A$314:$AW$314,,MAX(IF('Back data'!$A$314:$AW$314&lt;&gt;"",COLUMN('Back data'!$A$314:$AW$314)))-H$6)/H60</f>
        <v>0.94112803622890073</v>
      </c>
      <c r="I61" s="12">
        <f t="array" ref="I61">INDEX('Back data'!$A$314:$AW$314,,MAX(IF('Back data'!$A$314:$AW$314&lt;&gt;"",COLUMN('Back data'!$A$314:$AW$314)))-I$6)/I60</f>
        <v>0.9335808580858086</v>
      </c>
      <c r="J61" s="12">
        <f t="array" ref="J61">INDEX('Back data'!$A$314:$AW$314,,MAX(IF('Back data'!$A$314:$AW$314&lt;&gt;"",COLUMN('Back data'!$A$314:$AW$314)))-J$6)/J60</f>
        <v>0.93532547699214363</v>
      </c>
      <c r="K61" s="12">
        <f t="array" ref="K61">INDEX('Back data'!$A$314:$AW$314,,MAX(IF('Back data'!$A$314:$AW$314&lt;&gt;"",COLUMN('Back data'!$A$314:$AW$314)))-K$6)/K60</f>
        <v>0.93220338983050854</v>
      </c>
      <c r="L61" s="12">
        <f t="array" ref="L61">INDEX('Back data'!$A$314:$AW$314,,MAX(IF('Back data'!$A$314:$AW$314&lt;&gt;"",COLUMN('Back data'!$A$314:$AW$314)))-L$6)/L60</f>
        <v>0.90977443609022557</v>
      </c>
      <c r="M61" s="12">
        <f t="array" ref="M61">INDEX('Back data'!$A$314:$AW$314,,MAX(IF('Back data'!$A$314:$AW$314&lt;&gt;"",COLUMN('Back data'!$A$314:$AW$314)))-M$6)/M60</f>
        <v>0.94557823129251695</v>
      </c>
      <c r="N61" s="12">
        <f t="array" ref="N61">INDEX('Back data'!$A$314:$AW$314,,MAX(IF('Back data'!$A$314:$AW$314&lt;&gt;"",COLUMN('Back data'!$A$314:$AW$314)))-N$6)/N60</f>
        <v>0.92375035300762487</v>
      </c>
      <c r="O61" s="12">
        <f t="array" ref="O61">INDEX('Back data'!$A$314:$AW$314,,MAX(IF('Back data'!$A$314:$AW$314&lt;&gt;"",COLUMN('Back data'!$A$314:$AW$314)))-O$6)/O60</f>
        <v>0.90968020743301636</v>
      </c>
      <c r="P61" s="12">
        <f t="array" ref="P61">INDEX('Back data'!$A$314:$AW$314,,MAX(IF('Back data'!$A$314:$AW$314&lt;&gt;"",COLUMN('Back data'!$A$314:$AW$314)))-P$6)/P60</f>
        <v>0.89752650176678439</v>
      </c>
    </row>
    <row r="62" spans="1:16" x14ac:dyDescent="0.3">
      <c r="A62" s="36" t="s">
        <v>74</v>
      </c>
      <c r="B62" s="30" t="s">
        <v>62</v>
      </c>
      <c r="C62" s="11" t="s">
        <v>71</v>
      </c>
      <c r="D62" s="12">
        <f t="array" ref="D62">INDEX('Back data'!$A$315:$AW$315,,MAX(IF('Back data'!$A$315:$AW$315&lt;&gt;"",COLUMN('Back data'!$A$315:$AW$315)))-D$6)/D60</f>
        <v>0.10904546164661771</v>
      </c>
      <c r="E62" s="12">
        <f t="array" ref="E62">INDEX('Back data'!$A$315:$AW$315,,MAX(IF('Back data'!$A$315:$AW$315&lt;&gt;"",COLUMN('Back data'!$A$315:$AW$315)))-E$6)/E60</f>
        <v>7.2036384976525827E-2</v>
      </c>
      <c r="F62" s="12">
        <f t="array" ref="F62">INDEX('Back data'!$A$315:$AW$315,,MAX(IF('Back data'!$A$315:$AW$315&lt;&gt;"",COLUMN('Back data'!$A$315:$AW$315)))-F$6)/F60</f>
        <v>8.4096955365060608E-2</v>
      </c>
      <c r="G62" s="12">
        <f t="array" ref="G62">INDEX('Back data'!$A$315:$AW$315,,MAX(IF('Back data'!$A$315:$AW$315&lt;&gt;"",COLUMN('Back data'!$A$315:$AW$315)))-G$6)/G60</f>
        <v>6.1867426942266567E-2</v>
      </c>
      <c r="H62" s="12">
        <f t="array" ref="H62">INDEX('Back data'!$A$315:$AW$315,,MAX(IF('Back data'!$A$315:$AW$315&lt;&gt;"",COLUMN('Back data'!$A$315:$AW$315)))-H$6)/H60</f>
        <v>5.8871963771099212E-2</v>
      </c>
      <c r="I62" s="12">
        <f t="array" ref="I62">INDEX('Back data'!$A$315:$AW$315,,MAX(IF('Back data'!$A$315:$AW$315&lt;&gt;"",COLUMN('Back data'!$A$315:$AW$315)))-I$6)/I60</f>
        <v>6.6419141914191418E-2</v>
      </c>
      <c r="J62" s="12">
        <f t="array" ref="J62">INDEX('Back data'!$A$315:$AW$315,,MAX(IF('Back data'!$A$315:$AW$315&lt;&gt;"",COLUMN('Back data'!$A$315:$AW$315)))-J$6)/J60</f>
        <v>6.4674523007856338E-2</v>
      </c>
      <c r="K62" s="12">
        <f t="array" ref="K62">INDEX('Back data'!$A$315:$AW$315,,MAX(IF('Back data'!$A$315:$AW$315&lt;&gt;"",COLUMN('Back data'!$A$315:$AW$315)))-K$6)/K60</f>
        <v>6.7796610169491525E-2</v>
      </c>
      <c r="L62" s="12">
        <f t="array" ref="L62">INDEX('Back data'!$A$315:$AW$315,,MAX(IF('Back data'!$A$315:$AW$315&lt;&gt;"",COLUMN('Back data'!$A$315:$AW$315)))-L$6)/L60</f>
        <v>9.0225563909774431E-2</v>
      </c>
      <c r="M62" s="12">
        <f t="array" ref="M62">INDEX('Back data'!$A$315:$AW$315,,MAX(IF('Back data'!$A$315:$AW$315&lt;&gt;"",COLUMN('Back data'!$A$315:$AW$315)))-M$6)/M60</f>
        <v>5.4421768707482991E-2</v>
      </c>
      <c r="N62" s="12">
        <f t="array" ref="N62">INDEX('Back data'!$A$315:$AW$315,,MAX(IF('Back data'!$A$315:$AW$315&lt;&gt;"",COLUMN('Back data'!$A$315:$AW$315)))-N$6)/N60</f>
        <v>7.6249646992375034E-2</v>
      </c>
      <c r="O62" s="12">
        <f t="array" ref="O62">INDEX('Back data'!$A$315:$AW$315,,MAX(IF('Back data'!$A$315:$AW$315&lt;&gt;"",COLUMN('Back data'!$A$315:$AW$315)))-O$6)/O60</f>
        <v>9.0319792566983567E-2</v>
      </c>
      <c r="P62" s="12">
        <f t="array" ref="P62">INDEX('Back data'!$A$315:$AW$315,,MAX(IF('Back data'!$A$315:$AW$315&lt;&gt;"",COLUMN('Back data'!$A$315:$AW$315)))-P$6)/P60</f>
        <v>0.10247349823321553</v>
      </c>
    </row>
    <row r="65" spans="1:16" x14ac:dyDescent="0.3">
      <c r="C65" s="9" t="s">
        <v>68</v>
      </c>
      <c r="D65" s="10">
        <f t="array" ref="D65">INDEX('Back data'!$A$320:$AW$320,,MAX(IF('Back data'!$A$320:$AW$320&lt;&gt;"",COLUMN('Back data'!$A$320:$AW$320)))-D$6)+INDEX('Back data'!$A$321:$AW$321,,MAX(IF('Back data'!$A$321:$AW$321&lt;&gt;"",COLUMN('Back data'!$A$321:$AW$321)))-D$6)</f>
        <v>64.099999999999994</v>
      </c>
      <c r="E65" s="10">
        <f t="array" ref="E65">INDEX('Back data'!$A$320:$AW$320,,MAX(IF('Back data'!$A$320:$AW$320&lt;&gt;"",COLUMN('Back data'!$A$320:$AW$320)))-E$6)+INDEX('Back data'!$A$321:$AW$321,,MAX(IF('Back data'!$A$321:$AW$321&lt;&gt;"",COLUMN('Back data'!$A$321:$AW$321)))-E$6)</f>
        <v>65.150000000000006</v>
      </c>
      <c r="F65" s="10">
        <f t="array" ref="F65">INDEX('Back data'!$A$320:$AW$320,,MAX(IF('Back data'!$A$320:$AW$320&lt;&gt;"",COLUMN('Back data'!$A$320:$AW$320)))-F$6)+INDEX('Back data'!$A$321:$AW$321,,MAX(IF('Back data'!$A$321:$AW$321&lt;&gt;"",COLUMN('Back data'!$A$321:$AW$321)))-F$6)</f>
        <v>74.260000000000005</v>
      </c>
      <c r="G65" s="10">
        <f t="array" ref="G65">INDEX('Back data'!$A$320:$AW$320,,MAX(IF('Back data'!$A$320:$AW$320&lt;&gt;"",COLUMN('Back data'!$A$320:$AW$320)))-G$6)+INDEX('Back data'!$A$321:$AW$321,,MAX(IF('Back data'!$A$321:$AW$321&lt;&gt;"",COLUMN('Back data'!$A$321:$AW$321)))-G$6)</f>
        <v>73.040000000000006</v>
      </c>
      <c r="H65" s="10">
        <f t="array" ref="H65">INDEX('Back data'!$A$320:$AW$320,,MAX(IF('Back data'!$A$320:$AW$320&lt;&gt;"",COLUMN('Back data'!$A$320:$AW$320)))-H$6)+INDEX('Back data'!$A$321:$AW$321,,MAX(IF('Back data'!$A$321:$AW$321&lt;&gt;"",COLUMN('Back data'!$A$321:$AW$321)))-H$6)</f>
        <v>70.11</v>
      </c>
      <c r="I65" s="10">
        <f t="array" ref="I65">INDEX('Back data'!$A$320:$AW$320,,MAX(IF('Back data'!$A$320:$AW$320&lt;&gt;"",COLUMN('Back data'!$A$320:$AW$320)))-I$6)+INDEX('Back data'!$A$321:$AW$321,,MAX(IF('Back data'!$A$321:$AW$321&lt;&gt;"",COLUMN('Back data'!$A$321:$AW$321)))-I$6)</f>
        <v>60.150000000000006</v>
      </c>
      <c r="J65" s="10">
        <f t="array" ref="J65">INDEX('Back data'!$A$320:$AW$320,,MAX(IF('Back data'!$A$320:$AW$320&lt;&gt;"",COLUMN('Back data'!$A$320:$AW$320)))-J$6)+INDEX('Back data'!$A$321:$AW$321,,MAX(IF('Back data'!$A$321:$AW$321&lt;&gt;"",COLUMN('Back data'!$A$321:$AW$321)))-J$6)</f>
        <v>68.930000000000007</v>
      </c>
      <c r="K65" s="10">
        <f t="array" ref="K65">INDEX('Back data'!$A$320:$AW$320,,MAX(IF('Back data'!$A$320:$AW$320&lt;&gt;"",COLUMN('Back data'!$A$320:$AW$320)))-K$6)+INDEX('Back data'!$A$321:$AW$321,,MAX(IF('Back data'!$A$321:$AW$321&lt;&gt;"",COLUMN('Back data'!$A$321:$AW$321)))-K$6)</f>
        <v>65.72999999999999</v>
      </c>
      <c r="L65" s="10">
        <f t="array" ref="L65">INDEX('Back data'!$A$320:$AW$320,,MAX(IF('Back data'!$A$320:$AW$320&lt;&gt;"",COLUMN('Back data'!$A$320:$AW$320)))-L$6)+INDEX('Back data'!$A$321:$AW$321,,MAX(IF('Back data'!$A$321:$AW$321&lt;&gt;"",COLUMN('Back data'!$A$321:$AW$321)))-L$6)</f>
        <v>74.81</v>
      </c>
      <c r="M65" s="10">
        <f t="array" ref="M65">INDEX('Back data'!$A$320:$AW$320,,MAX(IF('Back data'!$A$320:$AW$320&lt;&gt;"",COLUMN('Back data'!$A$320:$AW$320)))-M$6)+INDEX('Back data'!$A$321:$AW$321,,MAX(IF('Back data'!$A$321:$AW$321&lt;&gt;"",COLUMN('Back data'!$A$321:$AW$321)))-M$6)</f>
        <v>72.58</v>
      </c>
      <c r="N65" s="10">
        <f t="array" ref="N65">INDEX('Back data'!$A$320:$AW$320,,MAX(IF('Back data'!$A$320:$AW$320&lt;&gt;"",COLUMN('Back data'!$A$320:$AW$320)))-N$6)+INDEX('Back data'!$A$321:$AW$321,,MAX(IF('Back data'!$A$321:$AW$321&lt;&gt;"",COLUMN('Back data'!$A$321:$AW$321)))-N$6)</f>
        <v>65.87</v>
      </c>
      <c r="O65" s="10">
        <f t="array" ref="O65">INDEX('Back data'!$A$320:$AW$320,,MAX(IF('Back data'!$A$320:$AW$320&lt;&gt;"",COLUMN('Back data'!$A$320:$AW$320)))-O$6)+INDEX('Back data'!$A$321:$AW$321,,MAX(IF('Back data'!$A$321:$AW$321&lt;&gt;"",COLUMN('Back data'!$A$321:$AW$321)))-O$6)</f>
        <v>71.430000000000007</v>
      </c>
      <c r="P65" s="10">
        <f t="array" ref="P65">INDEX('Back data'!$A$320:$AW$320,,MAX(IF('Back data'!$A$320:$AW$320&lt;&gt;"",COLUMN('Back data'!$A$320:$AW$320)))-P$6)+INDEX('Back data'!$A$321:$AW$321,,MAX(IF('Back data'!$A$321:$AW$321&lt;&gt;"",COLUMN('Back data'!$A$321:$AW$321)))-P$6)</f>
        <v>71.540000000000006</v>
      </c>
    </row>
    <row r="66" spans="1:16" x14ac:dyDescent="0.3">
      <c r="A66" s="36" t="s">
        <v>74</v>
      </c>
      <c r="B66" s="30" t="s">
        <v>67</v>
      </c>
      <c r="C66" s="11" t="s">
        <v>70</v>
      </c>
      <c r="D66" s="12">
        <f t="array" ref="D66">INDEX('Back data'!$A$320:$AW$320,,MAX(IF('Back data'!$A$320:$AW$320&lt;&gt;"",COLUMN('Back data'!$A$320:$AW$320)))-D$6)/D65</f>
        <v>0.86692667706708282</v>
      </c>
      <c r="E66" s="12">
        <f t="array" ref="E66">INDEX('Back data'!$A$320:$AW$320,,MAX(IF('Back data'!$A$320:$AW$320&lt;&gt;"",COLUMN('Back data'!$A$320:$AW$320)))-E$6)/E65</f>
        <v>0.96423637759017644</v>
      </c>
      <c r="F66" s="12">
        <f t="array" ref="F66">INDEX('Back data'!$A$320:$AW$320,,MAX(IF('Back data'!$A$320:$AW$320&lt;&gt;"",COLUMN('Back data'!$A$320:$AW$320)))-F$6)/F65</f>
        <v>0.9392674387287907</v>
      </c>
      <c r="G66" s="12">
        <f t="array" ref="G66">INDEX('Back data'!$A$320:$AW$320,,MAX(IF('Back data'!$A$320:$AW$320&lt;&gt;"",COLUMN('Back data'!$A$320:$AW$320)))-G$6)/G65</f>
        <v>0.93072289156626509</v>
      </c>
      <c r="H66" s="12">
        <f t="array" ref="H66">INDEX('Back data'!$A$320:$AW$320,,MAX(IF('Back data'!$A$320:$AW$320&lt;&gt;"",COLUMN('Back data'!$A$320:$AW$320)))-H$6)/H65</f>
        <v>0.94337469690486375</v>
      </c>
      <c r="I66" s="12">
        <f t="array" ref="I66">INDEX('Back data'!$A$320:$AW$320,,MAX(IF('Back data'!$A$320:$AW$320&lt;&gt;"",COLUMN('Back data'!$A$320:$AW$320)))-I$6)/I65</f>
        <v>0.95926849542809633</v>
      </c>
      <c r="J66" s="12">
        <f t="array" ref="J66">INDEX('Back data'!$A$320:$AW$320,,MAX(IF('Back data'!$A$320:$AW$320&lt;&gt;"",COLUMN('Back data'!$A$320:$AW$320)))-J$6)/J65</f>
        <v>0.94226026403597851</v>
      </c>
      <c r="K66" s="12">
        <f t="array" ref="K66">INDEX('Back data'!$A$320:$AW$320,,MAX(IF('Back data'!$A$320:$AW$320&lt;&gt;"",COLUMN('Back data'!$A$320:$AW$320)))-K$6)/K65</f>
        <v>0.96090065419138915</v>
      </c>
      <c r="L66" s="12">
        <f t="array" ref="L66">INDEX('Back data'!$A$320:$AW$320,,MAX(IF('Back data'!$A$320:$AW$320&lt;&gt;"",COLUMN('Back data'!$A$320:$AW$320)))-L$6)/L65</f>
        <v>0.94171902152118703</v>
      </c>
      <c r="M66" s="12">
        <f t="array" ref="M66">INDEX('Back data'!$A$320:$AW$320,,MAX(IF('Back data'!$A$320:$AW$320&lt;&gt;"",COLUMN('Back data'!$A$320:$AW$320)))-M$6)/M65</f>
        <v>0.95535960319647295</v>
      </c>
      <c r="N66" s="12">
        <f t="array" ref="N66">INDEX('Back data'!$A$320:$AW$320,,MAX(IF('Back data'!$A$320:$AW$320&lt;&gt;"",COLUMN('Back data'!$A$320:$AW$320)))-N$6)/N65</f>
        <v>0.94352512524669796</v>
      </c>
      <c r="O66" s="12">
        <f t="array" ref="O66">INDEX('Back data'!$A$320:$AW$320,,MAX(IF('Back data'!$A$320:$AW$320&lt;&gt;"",COLUMN('Back data'!$A$320:$AW$320)))-O$6)/O65</f>
        <v>0.9244015119697605</v>
      </c>
      <c r="P66" s="12">
        <f t="array" ref="P66">INDEX('Back data'!$A$320:$AW$320,,MAX(IF('Back data'!$A$320:$AW$320&lt;&gt;"",COLUMN('Back data'!$A$320:$AW$320)))-P$6)/P65</f>
        <v>0.96225887615320094</v>
      </c>
    </row>
    <row r="67" spans="1:16" x14ac:dyDescent="0.3">
      <c r="A67" s="36" t="s">
        <v>74</v>
      </c>
      <c r="B67" s="30" t="s">
        <v>67</v>
      </c>
      <c r="C67" s="11" t="s">
        <v>71</v>
      </c>
      <c r="D67" s="12">
        <f t="array" ref="D67">+INDEX('Back data'!$A$321:$AW$321,,MAX(IF('Back data'!$A$321:$AW$321&lt;&gt;"",COLUMN('Back data'!$A$321:$AW$321)))-D$6)/D65</f>
        <v>0.13307332293291732</v>
      </c>
      <c r="E67" s="12">
        <f t="array" ref="E67">+INDEX('Back data'!$A$321:$AW$321,,MAX(IF('Back data'!$A$321:$AW$321&lt;&gt;"",COLUMN('Back data'!$A$321:$AW$321)))-E$6)/E65</f>
        <v>3.5763622409823483E-2</v>
      </c>
      <c r="F67" s="12">
        <f t="array" ref="F67">+INDEX('Back data'!$A$321:$AW$321,,MAX(IF('Back data'!$A$321:$AW$321&lt;&gt;"",COLUMN('Back data'!$A$321:$AW$321)))-F$6)/F65</f>
        <v>6.0732561271209261E-2</v>
      </c>
      <c r="G67" s="12">
        <f t="array" ref="G67">+INDEX('Back data'!$A$321:$AW$321,,MAX(IF('Back data'!$A$321:$AW$321&lt;&gt;"",COLUMN('Back data'!$A$321:$AW$321)))-G$6)/G65</f>
        <v>6.9277108433734927E-2</v>
      </c>
      <c r="H67" s="12">
        <f t="array" ref="H67">+INDEX('Back data'!$A$321:$AW$321,,MAX(IF('Back data'!$A$321:$AW$321&lt;&gt;"",COLUMN('Back data'!$A$321:$AW$321)))-H$6)/H65</f>
        <v>5.662530309513622E-2</v>
      </c>
      <c r="I67" s="12">
        <f t="array" ref="I67">+INDEX('Back data'!$A$321:$AW$321,,MAX(IF('Back data'!$A$321:$AW$321&lt;&gt;"",COLUMN('Back data'!$A$321:$AW$321)))-I$6)/I65</f>
        <v>4.0731504571903575E-2</v>
      </c>
      <c r="J67" s="12">
        <f t="array" ref="J67">+INDEX('Back data'!$A$321:$AW$321,,MAX(IF('Back data'!$A$321:$AW$321&lt;&gt;"",COLUMN('Back data'!$A$321:$AW$321)))-J$6)/J65</f>
        <v>5.7739735964021467E-2</v>
      </c>
      <c r="K67" s="12">
        <f t="array" ref="K67">+INDEX('Back data'!$A$321:$AW$321,,MAX(IF('Back data'!$A$321:$AW$321&lt;&gt;"",COLUMN('Back data'!$A$321:$AW$321)))-K$6)/K65</f>
        <v>3.9099345808610991E-2</v>
      </c>
      <c r="L67" s="12">
        <f t="array" ref="L67">+INDEX('Back data'!$A$321:$AW$321,,MAX(IF('Back data'!$A$321:$AW$321&lt;&gt;"",COLUMN('Back data'!$A$321:$AW$321)))-L$6)/L65</f>
        <v>5.8280978478812993E-2</v>
      </c>
      <c r="M67" s="12">
        <f t="array" ref="M67">+INDEX('Back data'!$A$321:$AW$321,,MAX(IF('Back data'!$A$321:$AW$321&lt;&gt;"",COLUMN('Back data'!$A$321:$AW$321)))-M$6)/M65</f>
        <v>4.4640396803527146E-2</v>
      </c>
      <c r="N67" s="12">
        <f t="array" ref="N67">+INDEX('Back data'!$A$321:$AW$321,,MAX(IF('Back data'!$A$321:$AW$321&lt;&gt;"",COLUMN('Back data'!$A$321:$AW$321)))-N$6)/N65</f>
        <v>5.6474874753301957E-2</v>
      </c>
      <c r="O67" s="12">
        <f t="array" ref="O67">+INDEX('Back data'!$A$321:$AW$321,,MAX(IF('Back data'!$A$321:$AW$321&lt;&gt;"",COLUMN('Back data'!$A$321:$AW$321)))-O$6)/O65</f>
        <v>7.55984880302394E-2</v>
      </c>
      <c r="P67" s="12">
        <f t="array" ref="P67">+INDEX('Back data'!$A$321:$AW$321,,MAX(IF('Back data'!$A$321:$AW$321&lt;&gt;"",COLUMN('Back data'!$A$321:$AW$321)))-P$6)/P65</f>
        <v>3.7741123846798993E-2</v>
      </c>
    </row>
    <row r="68" spans="1:16" x14ac:dyDescent="0.3">
      <c r="A68" s="33"/>
      <c r="B68" s="30"/>
      <c r="C68" s="34"/>
      <c r="D68" s="35"/>
      <c r="E68" s="35"/>
      <c r="F68" s="35"/>
      <c r="G68" s="35"/>
      <c r="H68" s="35"/>
      <c r="I68" s="35"/>
      <c r="J68" s="35"/>
      <c r="K68" s="35"/>
      <c r="L68" s="35"/>
      <c r="M68" s="35"/>
      <c r="N68" s="35"/>
      <c r="O68" s="35"/>
      <c r="P68" s="35"/>
    </row>
    <row r="69" spans="1:16" x14ac:dyDescent="0.3">
      <c r="A69" s="33"/>
      <c r="B69" s="30"/>
      <c r="C69" s="34"/>
      <c r="D69" s="35"/>
      <c r="E69" s="35"/>
      <c r="F69" s="35"/>
      <c r="G69" s="35"/>
      <c r="H69" s="35"/>
      <c r="I69" s="35"/>
      <c r="J69" s="35"/>
      <c r="K69" s="35"/>
      <c r="L69" s="35"/>
      <c r="M69" s="35"/>
      <c r="N69" s="35"/>
      <c r="O69" s="35"/>
      <c r="P69" s="35"/>
    </row>
    <row r="70" spans="1:16" x14ac:dyDescent="0.3">
      <c r="A70" s="33"/>
      <c r="B70" s="30"/>
      <c r="C70" s="34"/>
      <c r="D70" s="35"/>
      <c r="E70" s="35"/>
      <c r="F70" s="35"/>
      <c r="G70" s="35"/>
      <c r="H70" s="35"/>
      <c r="I70" s="35"/>
      <c r="J70" s="35"/>
      <c r="K70" s="35"/>
      <c r="L70" s="35"/>
      <c r="M70" s="35"/>
      <c r="N70" s="35"/>
      <c r="O70" s="35"/>
      <c r="P70" s="35"/>
    </row>
    <row r="71" spans="1:16" x14ac:dyDescent="0.3">
      <c r="A71" s="33"/>
      <c r="B71" s="30"/>
      <c r="C71" s="34"/>
      <c r="D71" s="35"/>
      <c r="E71" s="35"/>
      <c r="F71" s="35"/>
      <c r="G71" s="35"/>
      <c r="H71" s="35"/>
      <c r="I71" s="35"/>
      <c r="J71" s="35"/>
      <c r="K71" s="35"/>
      <c r="L71" s="35"/>
      <c r="M71" s="35"/>
      <c r="N71" s="35"/>
      <c r="O71" s="35"/>
      <c r="P71" s="35"/>
    </row>
    <row r="72" spans="1:16" x14ac:dyDescent="0.3">
      <c r="A72" s="33"/>
      <c r="B72" s="30"/>
      <c r="C72" s="34"/>
      <c r="D72" s="35"/>
      <c r="E72" s="35"/>
      <c r="F72" s="35"/>
      <c r="G72" s="35"/>
      <c r="H72" s="35"/>
      <c r="I72" s="35"/>
      <c r="J72" s="35"/>
      <c r="K72" s="35"/>
      <c r="L72" s="35"/>
      <c r="M72" s="35"/>
      <c r="N72" s="35"/>
      <c r="O72" s="35"/>
      <c r="P72" s="35"/>
    </row>
    <row r="73" spans="1:16" x14ac:dyDescent="0.3">
      <c r="A73" s="7"/>
      <c r="B73" s="8"/>
      <c r="C73" s="9" t="s">
        <v>68</v>
      </c>
      <c r="D73" s="10">
        <f t="array" ref="D73">INDEX('Back data'!$A$181:$AW$181,,MAX(IF('Back data'!$A$181:$AW$181&lt;&gt;"",COLUMN('Back data'!$A$181:$AW$181)))-D$6)+INDEX('Back data'!$A$182:$AW$182,,MAX(IF('Back data'!$A$182:$AW$182&lt;&gt;"",COLUMN('Back data'!$A$182:$AW$182)))-D$6)</f>
        <v>68.010000000000005</v>
      </c>
      <c r="E73" s="10">
        <f t="array" ref="E73">INDEX('Back data'!$A$181:$AW$181,,MAX(IF('Back data'!$A$181:$AW$181&lt;&gt;"",COLUMN('Back data'!$A$181:$AW$181)))-E$6)+INDEX('Back data'!$A$182:$AW$182,,MAX(IF('Back data'!$A$182:$AW$182&lt;&gt;"",COLUMN('Back data'!$A$182:$AW$182)))-E$6)</f>
        <v>69.930000000000007</v>
      </c>
      <c r="F73" s="10">
        <f t="array" ref="F73">INDEX('Back data'!$A$181:$AW$181,,MAX(IF('Back data'!$A$181:$AW$181&lt;&gt;"",COLUMN('Back data'!$A$181:$AW$181)))-F$6)+INDEX('Back data'!$A$182:$AW$182,,MAX(IF('Back data'!$A$182:$AW$182&lt;&gt;"",COLUMN('Back data'!$A$182:$AW$182)))-F$6)</f>
        <v>73.17</v>
      </c>
      <c r="G73" s="10">
        <f t="array" ref="G73">INDEX('Back data'!$A$181:$AW$181,,MAX(IF('Back data'!$A$181:$AW$181&lt;&gt;"",COLUMN('Back data'!$A$181:$AW$181)))-G$6)+INDEX('Back data'!$A$182:$AW$182,,MAX(IF('Back data'!$A$182:$AW$182&lt;&gt;"",COLUMN('Back data'!$A$182:$AW$182)))-G$6)</f>
        <v>70.709999999999994</v>
      </c>
      <c r="H73" s="10">
        <f t="array" ref="H73">INDEX('Back data'!$A$181:$AW$181,,MAX(IF('Back data'!$A$181:$AW$181&lt;&gt;"",COLUMN('Back data'!$A$181:$AW$181)))-H$6)+INDEX('Back data'!$A$182:$AW$182,,MAX(IF('Back data'!$A$182:$AW$182&lt;&gt;"",COLUMN('Back data'!$A$182:$AW$182)))-H$6)</f>
        <v>74.52000000000001</v>
      </c>
      <c r="I73" s="10">
        <f t="array" ref="I73">INDEX('Back data'!$A$181:$AW$181,,MAX(IF('Back data'!$A$181:$AW$181&lt;&gt;"",COLUMN('Back data'!$A$181:$AW$181)))-I$6)+INDEX('Back data'!$A$182:$AW$182,,MAX(IF('Back data'!$A$182:$AW$182&lt;&gt;"",COLUMN('Back data'!$A$182:$AW$182)))-I$6)</f>
        <v>73.86</v>
      </c>
      <c r="J73" s="10">
        <f t="array" ref="J73">INDEX('Back data'!$A$181:$AW$181,,MAX(IF('Back data'!$A$181:$AW$181&lt;&gt;"",COLUMN('Back data'!$A$181:$AW$181)))-J$6)+INDEX('Back data'!$A$182:$AW$182,,MAX(IF('Back data'!$A$182:$AW$182&lt;&gt;"",COLUMN('Back data'!$A$182:$AW$182)))-J$6)</f>
        <v>73.319999999999993</v>
      </c>
      <c r="K73" s="10">
        <f t="array" ref="K73">INDEX('Back data'!$A$181:$AW$181,,MAX(IF('Back data'!$A$181:$AW$181&lt;&gt;"",COLUMN('Back data'!$A$181:$AW$181)))-K$6)+INDEX('Back data'!$A$182:$AW$182,,MAX(IF('Back data'!$A$182:$AW$182&lt;&gt;"",COLUMN('Back data'!$A$182:$AW$182)))-K$6)</f>
        <v>74.930000000000007</v>
      </c>
      <c r="L73" s="10">
        <f t="array" ref="L73">INDEX('Back data'!$A$181:$AW$181,,MAX(IF('Back data'!$A$181:$AW$181&lt;&gt;"",COLUMN('Back data'!$A$181:$AW$181)))-L$6)+INDEX('Back data'!$A$182:$AW$182,,MAX(IF('Back data'!$A$182:$AW$182&lt;&gt;"",COLUMN('Back data'!$A$182:$AW$182)))-L$6)</f>
        <v>74.210000000000008</v>
      </c>
      <c r="M73" s="10">
        <f t="array" ref="M73">INDEX('Back data'!$A$181:$AW$181,,MAX(IF('Back data'!$A$181:$AW$181&lt;&gt;"",COLUMN('Back data'!$A$181:$AW$181)))-M$6)+INDEX('Back data'!$A$182:$AW$182,,MAX(IF('Back data'!$A$182:$AW$182&lt;&gt;"",COLUMN('Back data'!$A$182:$AW$182)))-M$6)</f>
        <v>73.790000000000006</v>
      </c>
      <c r="N73" s="10">
        <f t="array" ref="N73">INDEX('Back data'!$A$181:$AW$181,,MAX(IF('Back data'!$A$181:$AW$181&lt;&gt;"",COLUMN('Back data'!$A$181:$AW$181)))-N$6)+INDEX('Back data'!$A$182:$AW$182,,MAX(IF('Back data'!$A$182:$AW$182&lt;&gt;"",COLUMN('Back data'!$A$182:$AW$182)))-N$6)</f>
        <v>73.25</v>
      </c>
      <c r="O73" s="10">
        <f t="array" ref="O73">INDEX('Back data'!$A$181:$AW$181,,MAX(IF('Back data'!$A$181:$AW$181&lt;&gt;"",COLUMN('Back data'!$A$181:$AW$181)))-O$6)+INDEX('Back data'!$A$182:$AW$182,,MAX(IF('Back data'!$A$182:$AW$182&lt;&gt;"",COLUMN('Back data'!$A$182:$AW$182)))-O$6)</f>
        <v>72.300000000000011</v>
      </c>
      <c r="P73" s="10">
        <f t="array" ref="P73">INDEX('Back data'!$A$181:$AW$181,,MAX(IF('Back data'!$A$181:$AW$181&lt;&gt;"",COLUMN('Back data'!$A$181:$AW$181)))-P$6)+INDEX('Back data'!$A$182:$AW$182,,MAX(IF('Back data'!$A$182:$AW$182&lt;&gt;"",COLUMN('Back data'!$A$182:$AW$182)))-P$6)</f>
        <v>74.010000000000005</v>
      </c>
    </row>
    <row r="74" spans="1:16" x14ac:dyDescent="0.3">
      <c r="A74" s="38" t="s">
        <v>77</v>
      </c>
      <c r="B74" s="39" t="s">
        <v>75</v>
      </c>
      <c r="C74" s="11" t="s">
        <v>70</v>
      </c>
      <c r="D74" s="12">
        <f t="array" ref="D74">INDEX('Back data'!$A$181:$AW$181,,MAX(IF('Back data'!$A$181:$AW$181&lt;&gt;"",COLUMN('Back data'!$A$181:$AW$181)))-D$6)/D73</f>
        <v>0.91060138214968378</v>
      </c>
      <c r="E74" s="12">
        <f t="array" ref="E74">INDEX('Back data'!$A$181:$AW$181,,MAX(IF('Back data'!$A$181:$AW$181&lt;&gt;"",COLUMN('Back data'!$A$181:$AW$181)))-E$6)/E73</f>
        <v>0.92521092521092518</v>
      </c>
      <c r="F74" s="12">
        <f t="array" ref="F74">INDEX('Back data'!$A$181:$AW$181,,MAX(IF('Back data'!$A$181:$AW$181&lt;&gt;"",COLUMN('Back data'!$A$181:$AW$181)))-F$6)/F73</f>
        <v>0.93357933579335795</v>
      </c>
      <c r="G74" s="12">
        <f t="array" ref="G74">INDEX('Back data'!$A$181:$AW$181,,MAX(IF('Back data'!$A$181:$AW$181&lt;&gt;"",COLUMN('Back data'!$A$181:$AW$181)))-G$6)/G73</f>
        <v>0.94951209164191774</v>
      </c>
      <c r="H74" s="12">
        <f t="array" ref="H74">INDEX('Back data'!$A$181:$AW$181,,MAX(IF('Back data'!$A$181:$AW$181&lt;&gt;"",COLUMN('Back data'!$A$181:$AW$181)))-H$6)/H73</f>
        <v>0.95920558239398812</v>
      </c>
      <c r="I74" s="12">
        <f t="array" ref="I74">INDEX('Back data'!$A$181:$AW$181,,MAX(IF('Back data'!$A$181:$AW$181&lt;&gt;"",COLUMN('Back data'!$A$181:$AW$181)))-I$6)/I73</f>
        <v>0.95315461684267544</v>
      </c>
      <c r="J74" s="12">
        <f t="array" ref="J74">INDEX('Back data'!$A$181:$AW$181,,MAX(IF('Back data'!$A$181:$AW$181&lt;&gt;"",COLUMN('Back data'!$A$181:$AW$181)))-J$6)/J73</f>
        <v>0.93235133660665581</v>
      </c>
      <c r="K74" s="12">
        <f t="array" ref="K74">INDEX('Back data'!$A$181:$AW$181,,MAX(IF('Back data'!$A$181:$AW$181&lt;&gt;"",COLUMN('Back data'!$A$181:$AW$181)))-K$6)/K73</f>
        <v>0.93393834245295604</v>
      </c>
      <c r="L74" s="12">
        <f t="array" ref="L74">INDEX('Back data'!$A$181:$AW$181,,MAX(IF('Back data'!$A$181:$AW$181&lt;&gt;"",COLUMN('Back data'!$A$181:$AW$181)))-L$6)/L73</f>
        <v>0.94299959574181369</v>
      </c>
      <c r="M74" s="12">
        <f t="array" ref="M74">INDEX('Back data'!$A$181:$AW$181,,MAX(IF('Back data'!$A$181:$AW$181&lt;&gt;"",COLUMN('Back data'!$A$181:$AW$181)))-M$6)/M73</f>
        <v>0.9539232958395446</v>
      </c>
      <c r="N74" s="12">
        <f t="array" ref="N74">INDEX('Back data'!$A$181:$AW$181,,MAX(IF('Back data'!$A$181:$AW$181&lt;&gt;"",COLUMN('Back data'!$A$181:$AW$181)))-N$6)/N73</f>
        <v>0.92723549488054613</v>
      </c>
      <c r="O74" s="12">
        <f t="array" ref="O74">INDEX('Back data'!$A$181:$AW$181,,MAX(IF('Back data'!$A$181:$AW$181&lt;&gt;"",COLUMN('Back data'!$A$181:$AW$181)))-O$6)/O73</f>
        <v>0.91535269709543565</v>
      </c>
      <c r="P74" s="12">
        <f t="array" ref="P74">INDEX('Back data'!$A$181:$AW$181,,MAX(IF('Back data'!$A$181:$AW$181&lt;&gt;"",COLUMN('Back data'!$A$181:$AW$181)))-P$6)/P73</f>
        <v>0.93244156195108774</v>
      </c>
    </row>
    <row r="75" spans="1:16" x14ac:dyDescent="0.3">
      <c r="A75" s="38" t="s">
        <v>77</v>
      </c>
      <c r="B75" s="39" t="s">
        <v>76</v>
      </c>
      <c r="C75" s="11" t="s">
        <v>71</v>
      </c>
      <c r="D75" s="12">
        <f t="array" ref="D75">INDEX('Back data'!$A$182:$AW$182,,MAX(IF('Back data'!$A$182:$AW$182&lt;&gt;"",COLUMN('Back data'!$A$182:$AW$182)))-D$6)/D73</f>
        <v>8.9398617850316123E-2</v>
      </c>
      <c r="E75" s="12">
        <f t="array" ref="E75">INDEX('Back data'!$A$182:$AW$182,,MAX(IF('Back data'!$A$182:$AW$182&lt;&gt;"",COLUMN('Back data'!$A$182:$AW$182)))-E$6)/E73</f>
        <v>7.4789074789074789E-2</v>
      </c>
      <c r="F75" s="12">
        <f t="array" ref="F75">INDEX('Back data'!$A$182:$AW$182,,MAX(IF('Back data'!$A$182:$AW$182&lt;&gt;"",COLUMN('Back data'!$A$182:$AW$182)))-F$6)/F73</f>
        <v>6.6420664206642069E-2</v>
      </c>
      <c r="G75" s="12">
        <f t="array" ref="G75">INDEX('Back data'!$A$182:$AW$182,,MAX(IF('Back data'!$A$182:$AW$182&lt;&gt;"",COLUMN('Back data'!$A$182:$AW$182)))-G$6)/G73</f>
        <v>5.0487908358082312E-2</v>
      </c>
      <c r="H75" s="12">
        <f t="array" ref="H75">INDEX('Back data'!$A$182:$AW$182,,MAX(IF('Back data'!$A$182:$AW$182&lt;&gt;"",COLUMN('Back data'!$A$182:$AW$182)))-H$6)/H73</f>
        <v>4.0794417606011803E-2</v>
      </c>
      <c r="I75" s="12">
        <f t="array" ref="I75">INDEX('Back data'!$A$182:$AW$182,,MAX(IF('Back data'!$A$182:$AW$182&lt;&gt;"",COLUMN('Back data'!$A$182:$AW$182)))-I$6)/I73</f>
        <v>4.6845383157324672E-2</v>
      </c>
      <c r="J75" s="12">
        <f t="array" ref="J75">INDEX('Back data'!$A$182:$AW$182,,MAX(IF('Back data'!$A$182:$AW$182&lt;&gt;"",COLUMN('Back data'!$A$182:$AW$182)))-J$6)/J73</f>
        <v>6.7648663393344244E-2</v>
      </c>
      <c r="K75" s="12">
        <f t="array" ref="K75">INDEX('Back data'!$A$182:$AW$182,,MAX(IF('Back data'!$A$182:$AW$182&lt;&gt;"",COLUMN('Back data'!$A$182:$AW$182)))-K$6)/K73</f>
        <v>6.6061657547043906E-2</v>
      </c>
      <c r="L75" s="12">
        <f t="array" ref="L75">INDEX('Back data'!$A$182:$AW$182,,MAX(IF('Back data'!$A$182:$AW$182&lt;&gt;"",COLUMN('Back data'!$A$182:$AW$182)))-L$6)/L73</f>
        <v>5.7000404258186227E-2</v>
      </c>
      <c r="M75" s="12">
        <f t="array" ref="M75">INDEX('Back data'!$A$182:$AW$182,,MAX(IF('Back data'!$A$182:$AW$182&lt;&gt;"",COLUMN('Back data'!$A$182:$AW$182)))-M$6)/M73</f>
        <v>4.607670416045534E-2</v>
      </c>
      <c r="N75" s="12">
        <f t="array" ref="N75">INDEX('Back data'!$A$182:$AW$182,,MAX(IF('Back data'!$A$182:$AW$182&lt;&gt;"",COLUMN('Back data'!$A$182:$AW$182)))-N$6)/N73</f>
        <v>7.2764505119453926E-2</v>
      </c>
      <c r="O75" s="12">
        <f t="array" ref="O75">INDEX('Back data'!$A$182:$AW$182,,MAX(IF('Back data'!$A$182:$AW$182&lt;&gt;"",COLUMN('Back data'!$A$182:$AW$182)))-O$6)/O73</f>
        <v>8.4647302904564306E-2</v>
      </c>
      <c r="P75" s="12">
        <f t="array" ref="P75">INDEX('Back data'!$A$182:$AW$182,,MAX(IF('Back data'!$A$182:$AW$182&lt;&gt;"",COLUMN('Back data'!$A$182:$AW$182)))-P$6)/P73</f>
        <v>6.7558438048912303E-2</v>
      </c>
    </row>
    <row r="76" spans="1:16" x14ac:dyDescent="0.3">
      <c r="B76" s="29"/>
    </row>
    <row r="77" spans="1:16" x14ac:dyDescent="0.3">
      <c r="B77" s="29"/>
    </row>
    <row r="78" spans="1:16" x14ac:dyDescent="0.3">
      <c r="B78" s="29"/>
      <c r="C78" s="9" t="s">
        <v>68</v>
      </c>
      <c r="D78" s="10">
        <f t="array" ref="D78">INDEX('Back data'!$A$187:$AW$187,,MAX(IF('Back data'!$A$187:$AW$187&lt;&gt;"",COLUMN('Back data'!$A$187:$AW$187)))-D$6)+INDEX('Back data'!$A$188:$AW$188,,MAX(IF('Back data'!$A$188:$AW$188&lt;&gt;"",COLUMN('Back data'!$A$188:$AW$188)))-D$6)</f>
        <v>68.260000000000005</v>
      </c>
      <c r="E78" s="10">
        <f t="array" ref="E78">INDEX('Back data'!$A$187:$AW$187,,MAX(IF('Back data'!$A$187:$AW$187&lt;&gt;"",COLUMN('Back data'!$A$187:$AW$187)))-E$6)+INDEX('Back data'!$A$188:$AW$188,,MAX(IF('Back data'!$A$188:$AW$188&lt;&gt;"",COLUMN('Back data'!$A$188:$AW$188)))-E$6)</f>
        <v>67.27</v>
      </c>
      <c r="F78" s="10">
        <f t="array" ref="F78">INDEX('Back data'!$A$187:$AW$187,,MAX(IF('Back data'!$A$187:$AW$187&lt;&gt;"",COLUMN('Back data'!$A$187:$AW$187)))-F$6)+INDEX('Back data'!$A$188:$AW$188,,MAX(IF('Back data'!$A$188:$AW$188&lt;&gt;"",COLUMN('Back data'!$A$188:$AW$188)))-F$6)</f>
        <v>70.87</v>
      </c>
      <c r="G78" s="10">
        <f t="array" ref="G78">INDEX('Back data'!$A$187:$AW$187,,MAX(IF('Back data'!$A$187:$AW$187&lt;&gt;"",COLUMN('Back data'!$A$187:$AW$187)))-G$6)+INDEX('Back data'!$A$188:$AW$188,,MAX(IF('Back data'!$A$188:$AW$188&lt;&gt;"",COLUMN('Back data'!$A$188:$AW$188)))-G$6)</f>
        <v>63.910000000000004</v>
      </c>
      <c r="H78" s="10">
        <f t="array" ref="H78">INDEX('Back data'!$A$187:$AW$187,,MAX(IF('Back data'!$A$187:$AW$187&lt;&gt;"",COLUMN('Back data'!$A$187:$AW$187)))-H$6)+INDEX('Back data'!$A$188:$AW$188,,MAX(IF('Back data'!$A$188:$AW$188&lt;&gt;"",COLUMN('Back data'!$A$188:$AW$188)))-H$6)</f>
        <v>67.59</v>
      </c>
      <c r="I78" s="10">
        <f t="array" ref="I78">INDEX('Back data'!$A$187:$AW$187,,MAX(IF('Back data'!$A$187:$AW$187&lt;&gt;"",COLUMN('Back data'!$A$187:$AW$187)))-I$6)+INDEX('Back data'!$A$188:$AW$188,,MAX(IF('Back data'!$A$188:$AW$188&lt;&gt;"",COLUMN('Back data'!$A$188:$AW$188)))-I$6)</f>
        <v>75.33</v>
      </c>
      <c r="J78" s="10">
        <f t="array" ref="J78">INDEX('Back data'!$A$187:$AW$187,,MAX(IF('Back data'!$A$187:$AW$187&lt;&gt;"",COLUMN('Back data'!$A$187:$AW$187)))-J$6)+INDEX('Back data'!$A$188:$AW$188,,MAX(IF('Back data'!$A$188:$AW$188&lt;&gt;"",COLUMN('Back data'!$A$188:$AW$188)))-J$6)</f>
        <v>69.48</v>
      </c>
      <c r="K78" s="10">
        <f t="array" ref="K78">INDEX('Back data'!$A$187:$AW$187,,MAX(IF('Back data'!$A$187:$AW$187&lt;&gt;"",COLUMN('Back data'!$A$187:$AW$187)))-K$6)+INDEX('Back data'!$A$188:$AW$188,,MAX(IF('Back data'!$A$188:$AW$188&lt;&gt;"",COLUMN('Back data'!$A$188:$AW$188)))-K$6)</f>
        <v>75.08</v>
      </c>
      <c r="L78" s="10">
        <f t="array" ref="L78">INDEX('Back data'!$A$187:$AW$187,,MAX(IF('Back data'!$A$187:$AW$187&lt;&gt;"",COLUMN('Back data'!$A$187:$AW$187)))-L$6)+INDEX('Back data'!$A$188:$AW$188,,MAX(IF('Back data'!$A$188:$AW$188&lt;&gt;"",COLUMN('Back data'!$A$188:$AW$188)))-L$6)</f>
        <v>75.13</v>
      </c>
      <c r="M78" s="10">
        <f t="array" ref="M78">INDEX('Back data'!$A$187:$AW$187,,MAX(IF('Back data'!$A$187:$AW$187&lt;&gt;"",COLUMN('Back data'!$A$187:$AW$187)))-M$6)+INDEX('Back data'!$A$188:$AW$188,,MAX(IF('Back data'!$A$188:$AW$188&lt;&gt;"",COLUMN('Back data'!$A$188:$AW$188)))-M$6)</f>
        <v>74.62</v>
      </c>
      <c r="N78" s="10">
        <f t="array" ref="N78">INDEX('Back data'!$A$187:$AW$187,,MAX(IF('Back data'!$A$187:$AW$187&lt;&gt;"",COLUMN('Back data'!$A$187:$AW$187)))-N$6)+INDEX('Back data'!$A$188:$AW$188,,MAX(IF('Back data'!$A$188:$AW$188&lt;&gt;"",COLUMN('Back data'!$A$188:$AW$188)))-N$6)</f>
        <v>71.599999999999994</v>
      </c>
      <c r="O78" s="10">
        <f t="array" ref="O78">INDEX('Back data'!$A$187:$AW$187,,MAX(IF('Back data'!$A$187:$AW$187&lt;&gt;"",COLUMN('Back data'!$A$187:$AW$187)))-O$6)+INDEX('Back data'!$A$188:$AW$188,,MAX(IF('Back data'!$A$188:$AW$188&lt;&gt;"",COLUMN('Back data'!$A$188:$AW$188)))-O$6)</f>
        <v>74.42</v>
      </c>
      <c r="P78" s="10">
        <f t="array" ref="P78">INDEX('Back data'!$A$187:$AW$187,,MAX(IF('Back data'!$A$187:$AW$187&lt;&gt;"",COLUMN('Back data'!$A$187:$AW$187)))-P$6)+INDEX('Back data'!$A$188:$AW$188,,MAX(IF('Back data'!$A$188:$AW$188&lt;&gt;"",COLUMN('Back data'!$A$188:$AW$188)))-P$6)</f>
        <v>72.73</v>
      </c>
    </row>
    <row r="79" spans="1:16" x14ac:dyDescent="0.3">
      <c r="A79" s="38" t="s">
        <v>77</v>
      </c>
      <c r="B79" s="40" t="s">
        <v>72</v>
      </c>
      <c r="C79" s="11" t="s">
        <v>70</v>
      </c>
      <c r="D79" s="12">
        <f t="array" ref="D79">INDEX('Back data'!$A$187:$AW$187,,MAX(IF('Back data'!$A$187:$AW$187&lt;&gt;"",COLUMN('Back data'!$A$187:$AW$187)))-D$6)/D78</f>
        <v>0.8316730149428655</v>
      </c>
      <c r="E79" s="12">
        <f t="array" ref="E79">INDEX('Back data'!$A$187:$AW$187,,MAX(IF('Back data'!$A$187:$AW$187&lt;&gt;"",COLUMN('Back data'!$A$187:$AW$187)))-E$6)/E78</f>
        <v>0.79797829641742235</v>
      </c>
      <c r="F79" s="12">
        <f t="array" ref="F79">INDEX('Back data'!$A$187:$AW$187,,MAX(IF('Back data'!$A$187:$AW$187&lt;&gt;"",COLUMN('Back data'!$A$187:$AW$187)))-F$6)/F78</f>
        <v>0.80866375052913786</v>
      </c>
      <c r="G79" s="12">
        <f t="array" ref="G79">INDEX('Back data'!$A$187:$AW$187,,MAX(IF('Back data'!$A$187:$AW$187&lt;&gt;"",COLUMN('Back data'!$A$187:$AW$187)))-G$6)/G78</f>
        <v>0.82631826005319975</v>
      </c>
      <c r="H79" s="12">
        <f t="array" ref="H79">INDEX('Back data'!$A$187:$AW$187,,MAX(IF('Back data'!$A$187:$AW$187&lt;&gt;"",COLUMN('Back data'!$A$187:$AW$187)))-H$6)/H78</f>
        <v>0.85633969522118658</v>
      </c>
      <c r="I79" s="12">
        <f t="array" ref="I79">INDEX('Back data'!$A$187:$AW$187,,MAX(IF('Back data'!$A$187:$AW$187&lt;&gt;"",COLUMN('Back data'!$A$187:$AW$187)))-I$6)/I78</f>
        <v>0.84016991902296567</v>
      </c>
      <c r="J79" s="12">
        <f t="array" ref="J79">INDEX('Back data'!$A$187:$AW$187,,MAX(IF('Back data'!$A$187:$AW$187&lt;&gt;"",COLUMN('Back data'!$A$187:$AW$187)))-J$6)/J78</f>
        <v>0.80426021876799081</v>
      </c>
      <c r="K79" s="12">
        <f t="array" ref="K79">INDEX('Back data'!$A$187:$AW$187,,MAX(IF('Back data'!$A$187:$AW$187&lt;&gt;"",COLUMN('Back data'!$A$187:$AW$187)))-K$6)/K78</f>
        <v>0.80474160895045288</v>
      </c>
      <c r="L79" s="12">
        <f t="array" ref="L79">INDEX('Back data'!$A$187:$AW$187,,MAX(IF('Back data'!$A$187:$AW$187&lt;&gt;"",COLUMN('Back data'!$A$187:$AW$187)))-L$6)/L78</f>
        <v>0.82643418075336095</v>
      </c>
      <c r="M79" s="12">
        <f t="array" ref="M79">INDEX('Back data'!$A$187:$AW$187,,MAX(IF('Back data'!$A$187:$AW$187&lt;&gt;"",COLUMN('Back data'!$A$187:$AW$187)))-M$6)/M78</f>
        <v>0.81358885017421601</v>
      </c>
      <c r="N79" s="12">
        <f t="array" ref="N79">INDEX('Back data'!$A$187:$AW$187,,MAX(IF('Back data'!$A$187:$AW$187&lt;&gt;"",COLUMN('Back data'!$A$187:$AW$187)))-N$6)/N78</f>
        <v>0.81256983240223468</v>
      </c>
      <c r="O79" s="12">
        <f t="array" ref="O79">INDEX('Back data'!$A$187:$AW$187,,MAX(IF('Back data'!$A$187:$AW$187&lt;&gt;"",COLUMN('Back data'!$A$187:$AW$187)))-O$6)/O78</f>
        <v>0.7549045955388336</v>
      </c>
      <c r="P79" s="12">
        <f t="array" ref="P79">INDEX('Back data'!$A$187:$AW$187,,MAX(IF('Back data'!$A$187:$AW$187&lt;&gt;"",COLUMN('Back data'!$A$187:$AW$187)))-P$6)/P78</f>
        <v>0.83528117695586412</v>
      </c>
    </row>
    <row r="80" spans="1:16" x14ac:dyDescent="0.3">
      <c r="A80" s="38" t="s">
        <v>77</v>
      </c>
      <c r="B80" s="40" t="s">
        <v>72</v>
      </c>
      <c r="C80" s="11" t="s">
        <v>71</v>
      </c>
      <c r="D80" s="12">
        <f t="array" ref="D80">INDEX('Back data'!$A$188:$AW$188,,MAX(IF('Back data'!$A$188:$AW$188&lt;&gt;"",COLUMN('Back data'!$A$188:$AW$188)))-D$6)/D78</f>
        <v>0.16832698505713448</v>
      </c>
      <c r="E80" s="12">
        <f t="array" ref="E80">INDEX('Back data'!$A$188:$AW$188,,MAX(IF('Back data'!$A$188:$AW$188&lt;&gt;"",COLUMN('Back data'!$A$188:$AW$188)))-E$6)/E78</f>
        <v>0.20202170358257768</v>
      </c>
      <c r="F80" s="12">
        <f t="array" ref="F80">INDEX('Back data'!$A$188:$AW$188,,MAX(IF('Back data'!$A$188:$AW$188&lt;&gt;"",COLUMN('Back data'!$A$188:$AW$188)))-F$6)/F78</f>
        <v>0.19133624947086214</v>
      </c>
      <c r="G80" s="12">
        <f t="array" ref="G80">INDEX('Back data'!$A$188:$AW$188,,MAX(IF('Back data'!$A$188:$AW$188&lt;&gt;"",COLUMN('Back data'!$A$188:$AW$188)))-G$6)/G78</f>
        <v>0.17368173994680017</v>
      </c>
      <c r="H80" s="12">
        <f t="array" ref="H80">INDEX('Back data'!$A$188:$AW$188,,MAX(IF('Back data'!$A$188:$AW$188&lt;&gt;"",COLUMN('Back data'!$A$188:$AW$188)))-H$6)/H78</f>
        <v>0.14366030477881345</v>
      </c>
      <c r="I80" s="12">
        <f t="array" ref="I80">INDEX('Back data'!$A$188:$AW$188,,MAX(IF('Back data'!$A$188:$AW$188&lt;&gt;"",COLUMN('Back data'!$A$188:$AW$188)))-I$6)/I78</f>
        <v>0.15983008097703438</v>
      </c>
      <c r="J80" s="12">
        <f t="array" ref="J80">INDEX('Back data'!$A$188:$AW$188,,MAX(IF('Back data'!$A$188:$AW$188&lt;&gt;"",COLUMN('Back data'!$A$188:$AW$188)))-J$6)/J78</f>
        <v>0.19573978123200919</v>
      </c>
      <c r="K80" s="12">
        <f t="array" ref="K80">INDEX('Back data'!$A$188:$AW$188,,MAX(IF('Back data'!$A$188:$AW$188&lt;&gt;"",COLUMN('Back data'!$A$188:$AW$188)))-K$6)/K78</f>
        <v>0.19525839104954715</v>
      </c>
      <c r="L80" s="12">
        <f t="array" ref="L80">INDEX('Back data'!$A$188:$AW$188,,MAX(IF('Back data'!$A$188:$AW$188&lt;&gt;"",COLUMN('Back data'!$A$188:$AW$188)))-L$6)/L78</f>
        <v>0.17356581924663916</v>
      </c>
      <c r="M80" s="12">
        <f t="array" ref="M80">INDEX('Back data'!$A$188:$AW$188,,MAX(IF('Back data'!$A$188:$AW$188&lt;&gt;"",COLUMN('Back data'!$A$188:$AW$188)))-M$6)/M78</f>
        <v>0.18641114982578397</v>
      </c>
      <c r="N80" s="12">
        <f t="array" ref="N80">INDEX('Back data'!$A$188:$AW$188,,MAX(IF('Back data'!$A$188:$AW$188&lt;&gt;"",COLUMN('Back data'!$A$188:$AW$188)))-N$6)/N78</f>
        <v>0.18743016759776537</v>
      </c>
      <c r="O80" s="12">
        <f t="array" ref="O80">INDEX('Back data'!$A$188:$AW$188,,MAX(IF('Back data'!$A$188:$AW$188&lt;&gt;"",COLUMN('Back data'!$A$188:$AW$188)))-O$6)/O78</f>
        <v>0.24509540446116632</v>
      </c>
      <c r="P80" s="12">
        <f t="array" ref="P80">INDEX('Back data'!$A$188:$AW$188,,MAX(IF('Back data'!$A$188:$AW$188&lt;&gt;"",COLUMN('Back data'!$A$188:$AW$188)))-P$6)/P78</f>
        <v>0.16471882304413585</v>
      </c>
    </row>
    <row r="82" spans="1:16" x14ac:dyDescent="0.3">
      <c r="C82" s="13"/>
      <c r="D82" s="13"/>
    </row>
    <row r="83" spans="1:16" x14ac:dyDescent="0.3">
      <c r="C83" s="9" t="s">
        <v>68</v>
      </c>
      <c r="D83" s="10">
        <f t="array" ref="D83">INDEX('Back data'!$A$193:$AW$193,,MAX(IF('Back data'!$A$193:$AW$193&lt;&gt;"",COLUMN('Back data'!$A$193:$AW$193)))-D$6)+INDEX('Back data'!$A$194:$AW$194,,MAX(IF('Back data'!$A$194:$AW$194&lt;&gt;"",COLUMN('Back data'!$A$194:$AW$194)))-D$6)</f>
        <v>67.539999999999992</v>
      </c>
      <c r="E83" s="10">
        <f t="array" ref="E83">INDEX('Back data'!$A$193:$AW$193,,MAX(IF('Back data'!$A$193:$AW$193&lt;&gt;"",COLUMN('Back data'!$A$193:$AW$193)))-E$6)+INDEX('Back data'!$A$194:$AW$194,,MAX(IF('Back data'!$A$194:$AW$194&lt;&gt;"",COLUMN('Back data'!$A$194:$AW$194)))-E$6)</f>
        <v>70.2</v>
      </c>
      <c r="F83" s="10">
        <f t="array" ref="F83">INDEX('Back data'!$A$193:$AW$193,,MAX(IF('Back data'!$A$193:$AW$193&lt;&gt;"",COLUMN('Back data'!$A$193:$AW$193)))-F$6)+INDEX('Back data'!$A$194:$AW$194,,MAX(IF('Back data'!$A$194:$AW$194&lt;&gt;"",COLUMN('Back data'!$A$194:$AW$194)))-F$6)</f>
        <v>72.970000000000013</v>
      </c>
      <c r="G83" s="10">
        <f t="array" ref="G83">INDEX('Back data'!$A$193:$AW$193,,MAX(IF('Back data'!$A$193:$AW$193&lt;&gt;"",COLUMN('Back data'!$A$193:$AW$193)))-G$6)+INDEX('Back data'!$A$194:$AW$194,,MAX(IF('Back data'!$A$194:$AW$194&lt;&gt;"",COLUMN('Back data'!$A$194:$AW$194)))-G$6)</f>
        <v>71.97</v>
      </c>
      <c r="H83" s="10">
        <f t="array" ref="H83">INDEX('Back data'!$A$193:$AW$193,,MAX(IF('Back data'!$A$193:$AW$193&lt;&gt;"",COLUMN('Back data'!$A$193:$AW$193)))-H$6)+INDEX('Back data'!$A$194:$AW$194,,MAX(IF('Back data'!$A$194:$AW$194&lt;&gt;"",COLUMN('Back data'!$A$194:$AW$194)))-H$6)</f>
        <v>75.39</v>
      </c>
      <c r="I83" s="10">
        <f t="array" ref="I83">INDEX('Back data'!$A$193:$AW$193,,MAX(IF('Back data'!$A$193:$AW$193&lt;&gt;"",COLUMN('Back data'!$A$193:$AW$193)))-I$6)+INDEX('Back data'!$A$194:$AW$194,,MAX(IF('Back data'!$A$194:$AW$194&lt;&gt;"",COLUMN('Back data'!$A$194:$AW$194)))-I$6)</f>
        <v>73.100000000000009</v>
      </c>
      <c r="J83" s="10">
        <f t="array" ref="J83">INDEX('Back data'!$A$193:$AW$193,,MAX(IF('Back data'!$A$193:$AW$193&lt;&gt;"",COLUMN('Back data'!$A$193:$AW$193)))-J$6)+INDEX('Back data'!$A$194:$AW$194,,MAX(IF('Back data'!$A$194:$AW$194&lt;&gt;"",COLUMN('Back data'!$A$194:$AW$194)))-J$6)</f>
        <v>73.190000000000012</v>
      </c>
      <c r="K83" s="10">
        <f t="array" ref="K83">INDEX('Back data'!$A$193:$AW$193,,MAX(IF('Back data'!$A$193:$AW$193&lt;&gt;"",COLUMN('Back data'!$A$193:$AW$193)))-K$6)+INDEX('Back data'!$A$194:$AW$194,,MAX(IF('Back data'!$A$194:$AW$194&lt;&gt;"",COLUMN('Back data'!$A$194:$AW$194)))-K$6)</f>
        <v>74</v>
      </c>
      <c r="L83" s="10">
        <f t="array" ref="L83">INDEX('Back data'!$A$193:$AW$193,,MAX(IF('Back data'!$A$193:$AW$193&lt;&gt;"",COLUMN('Back data'!$A$193:$AW$193)))-L$6)+INDEX('Back data'!$A$194:$AW$194,,MAX(IF('Back data'!$A$194:$AW$194&lt;&gt;"",COLUMN('Back data'!$A$194:$AW$194)))-L$6)</f>
        <v>73.259999999999991</v>
      </c>
      <c r="M83" s="10">
        <f t="array" ref="M83">INDEX('Back data'!$A$193:$AW$193,,MAX(IF('Back data'!$A$193:$AW$193&lt;&gt;"",COLUMN('Back data'!$A$193:$AW$193)))-M$6)+INDEX('Back data'!$A$194:$AW$194,,MAX(IF('Back data'!$A$194:$AW$194&lt;&gt;"",COLUMN('Back data'!$A$194:$AW$194)))-M$6)</f>
        <v>71.92</v>
      </c>
      <c r="N83" s="10">
        <f t="array" ref="N83">INDEX('Back data'!$A$193:$AW$193,,MAX(IF('Back data'!$A$193:$AW$193&lt;&gt;"",COLUMN('Back data'!$A$193:$AW$193)))-N$6)+INDEX('Back data'!$A$194:$AW$194,,MAX(IF('Back data'!$A$194:$AW$194&lt;&gt;"",COLUMN('Back data'!$A$194:$AW$194)))-N$6)</f>
        <v>71.58</v>
      </c>
      <c r="O83" s="10">
        <f t="array" ref="O83">INDEX('Back data'!$A$193:$AW$193,,MAX(IF('Back data'!$A$193:$AW$193&lt;&gt;"",COLUMN('Back data'!$A$193:$AW$193)))-O$6)+INDEX('Back data'!$A$194:$AW$194,,MAX(IF('Back data'!$A$194:$AW$194&lt;&gt;"",COLUMN('Back data'!$A$194:$AW$194)))-O$6)</f>
        <v>70.7</v>
      </c>
      <c r="P83" s="10">
        <f t="array" ref="P83">INDEX('Back data'!$A$193:$AW$193,,MAX(IF('Back data'!$A$193:$AW$193&lt;&gt;"",COLUMN('Back data'!$A$193:$AW$193)))-P$6)+INDEX('Back data'!$A$194:$AW$194,,MAX(IF('Back data'!$A$194:$AW$194&lt;&gt;"",COLUMN('Back data'!$A$194:$AW$194)))-P$6)</f>
        <v>73.38</v>
      </c>
    </row>
    <row r="84" spans="1:16" x14ac:dyDescent="0.3">
      <c r="A84" s="38" t="s">
        <v>77</v>
      </c>
      <c r="B84" s="40" t="s">
        <v>73</v>
      </c>
      <c r="C84" s="11" t="s">
        <v>70</v>
      </c>
      <c r="D84" s="12">
        <f t="array" ref="D84">INDEX('Back data'!$A$193:$AW$193,,MAX(IF('Back data'!$A$193:$AW$193&lt;&gt;"",COLUMN('Back data'!$A$193:$AW$193)))-D$6)/D83</f>
        <v>0.95735860230974246</v>
      </c>
      <c r="E84" s="12">
        <f t="array" ref="E84">INDEX('Back data'!$A$193:$AW$193,,MAX(IF('Back data'!$A$193:$AW$193&lt;&gt;"",COLUMN('Back data'!$A$193:$AW$193)))-E$6)/E83</f>
        <v>0.97421652421652416</v>
      </c>
      <c r="F84" s="12">
        <f t="array" ref="F84">INDEX('Back data'!$A$193:$AW$193,,MAX(IF('Back data'!$A$193:$AW$193&lt;&gt;"",COLUMN('Back data'!$A$193:$AW$193)))-F$6)/F83</f>
        <v>0.9788954364807454</v>
      </c>
      <c r="G84" s="12">
        <f t="array" ref="G84">INDEX('Back data'!$A$193:$AW$193,,MAX(IF('Back data'!$A$193:$AW$193&lt;&gt;"",COLUMN('Back data'!$A$193:$AW$193)))-G$6)/G83</f>
        <v>0.98457690704460188</v>
      </c>
      <c r="H84" s="12">
        <f t="array" ref="H84">INDEX('Back data'!$A$193:$AW$193,,MAX(IF('Back data'!$A$193:$AW$193&lt;&gt;"",COLUMN('Back data'!$A$193:$AW$193)))-H$6)/H83</f>
        <v>0.98925586947871069</v>
      </c>
      <c r="I84" s="12">
        <f t="array" ref="I84">INDEX('Back data'!$A$193:$AW$193,,MAX(IF('Back data'!$A$193:$AW$193&lt;&gt;"",COLUMN('Back data'!$A$193:$AW$193)))-I$6)/I83</f>
        <v>0.99411764705882344</v>
      </c>
      <c r="J84" s="12">
        <f t="array" ref="J84">INDEX('Back data'!$A$193:$AW$193,,MAX(IF('Back data'!$A$193:$AW$193&lt;&gt;"",COLUMN('Back data'!$A$193:$AW$193)))-J$6)/J83</f>
        <v>0.97704604454160393</v>
      </c>
      <c r="K84" s="12">
        <f t="array" ref="K84">INDEX('Back data'!$A$193:$AW$193,,MAX(IF('Back data'!$A$193:$AW$193&lt;&gt;"",COLUMN('Back data'!$A$193:$AW$193)))-K$6)/K83</f>
        <v>0.98175675675675689</v>
      </c>
      <c r="L84" s="12">
        <f t="array" ref="L84">INDEX('Back data'!$A$193:$AW$193,,MAX(IF('Back data'!$A$193:$AW$193&lt;&gt;"",COLUMN('Back data'!$A$193:$AW$193)))-L$6)/L83</f>
        <v>0.98648648648648651</v>
      </c>
      <c r="M84" s="12">
        <f t="array" ref="M84">INDEX('Back data'!$A$193:$AW$193,,MAX(IF('Back data'!$A$193:$AW$193&lt;&gt;"",COLUMN('Back data'!$A$193:$AW$193)))-M$6)/M83</f>
        <v>0.99416017797552836</v>
      </c>
      <c r="N84" s="12">
        <f t="array" ref="N84">INDEX('Back data'!$A$193:$AW$193,,MAX(IF('Back data'!$A$193:$AW$193&lt;&gt;"",COLUMN('Back data'!$A$193:$AW$193)))-N$6)/N83</f>
        <v>0.99525006985191389</v>
      </c>
      <c r="O84" s="12">
        <f t="array" ref="O84">INDEX('Back data'!$A$193:$AW$193,,MAX(IF('Back data'!$A$193:$AW$193&lt;&gt;"",COLUMN('Back data'!$A$193:$AW$193)))-O$6)/O83</f>
        <v>0.99363507779349358</v>
      </c>
      <c r="P84" s="12">
        <f t="array" ref="P84">INDEX('Back data'!$A$193:$AW$193,,MAX(IF('Back data'!$A$193:$AW$193&lt;&gt;"",COLUMN('Back data'!$A$193:$AW$193)))-P$6)/P83</f>
        <v>0.9888252929953667</v>
      </c>
    </row>
    <row r="85" spans="1:16" x14ac:dyDescent="0.3">
      <c r="A85" s="38" t="s">
        <v>77</v>
      </c>
      <c r="B85" s="40" t="s">
        <v>73</v>
      </c>
      <c r="C85" s="31" t="s">
        <v>71</v>
      </c>
      <c r="D85" s="32">
        <f t="array" ref="D85">+INDEX('Back data'!$A$194:$AW$194,,MAX(IF('Back data'!$A$194:$AW$194&lt;&gt;"",COLUMN('Back data'!$A$194:$AW$194)))-D$6)/D83</f>
        <v>4.2641397690257626E-2</v>
      </c>
      <c r="E85" s="32">
        <f t="array" ref="E85">+INDEX('Back data'!$A$194:$AW$194,,MAX(IF('Back data'!$A$194:$AW$194&lt;&gt;"",COLUMN('Back data'!$A$194:$AW$194)))-E$6)/E83</f>
        <v>2.5783475783475784E-2</v>
      </c>
      <c r="F85" s="32">
        <f t="array" ref="F85">+INDEX('Back data'!$A$194:$AW$194,,MAX(IF('Back data'!$A$194:$AW$194&lt;&gt;"",COLUMN('Back data'!$A$194:$AW$194)))-F$6)/F83</f>
        <v>2.1104563519254486E-2</v>
      </c>
      <c r="G85" s="32">
        <f t="array" ref="G85">+INDEX('Back data'!$A$194:$AW$194,,MAX(IF('Back data'!$A$194:$AW$194&lt;&gt;"",COLUMN('Back data'!$A$194:$AW$194)))-G$6)/G83</f>
        <v>1.5423092955398085E-2</v>
      </c>
      <c r="H85" s="32">
        <f t="array" ref="H85">+INDEX('Back data'!$A$194:$AW$194,,MAX(IF('Back data'!$A$194:$AW$194&lt;&gt;"",COLUMN('Back data'!$A$194:$AW$194)))-H$6)/H83</f>
        <v>1.0744130521289296E-2</v>
      </c>
      <c r="I85" s="32">
        <f t="array" ref="I85">+INDEX('Back data'!$A$194:$AW$194,,MAX(IF('Back data'!$A$194:$AW$194&lt;&gt;"",COLUMN('Back data'!$A$194:$AW$194)))-I$6)/I83</f>
        <v>5.8823529411764696E-3</v>
      </c>
      <c r="J85" s="32">
        <f t="array" ref="J85">+INDEX('Back data'!$A$194:$AW$194,,MAX(IF('Back data'!$A$194:$AW$194&lt;&gt;"",COLUMN('Back data'!$A$194:$AW$194)))-J$6)/J83</f>
        <v>2.2953955458395951E-2</v>
      </c>
      <c r="K85" s="32">
        <f t="array" ref="K85">+INDEX('Back data'!$A$194:$AW$194,,MAX(IF('Back data'!$A$194:$AW$194&lt;&gt;"",COLUMN('Back data'!$A$194:$AW$194)))-K$6)/K83</f>
        <v>1.8243243243243244E-2</v>
      </c>
      <c r="L85" s="32">
        <f t="array" ref="L85">+INDEX('Back data'!$A$194:$AW$194,,MAX(IF('Back data'!$A$194:$AW$194&lt;&gt;"",COLUMN('Back data'!$A$194:$AW$194)))-L$6)/L83</f>
        <v>1.3513513513513514E-2</v>
      </c>
      <c r="M85" s="32">
        <f t="array" ref="M85">+INDEX('Back data'!$A$194:$AW$194,,MAX(IF('Back data'!$A$194:$AW$194&lt;&gt;"",COLUMN('Back data'!$A$194:$AW$194)))-M$6)/M83</f>
        <v>5.8398220244716345E-3</v>
      </c>
      <c r="N85" s="32">
        <f t="array" ref="N85">+INDEX('Back data'!$A$194:$AW$194,,MAX(IF('Back data'!$A$194:$AW$194&lt;&gt;"",COLUMN('Back data'!$A$194:$AW$194)))-N$6)/N83</f>
        <v>4.7499301480860576E-3</v>
      </c>
      <c r="O85" s="32">
        <f t="array" ref="O85">+INDEX('Back data'!$A$194:$AW$194,,MAX(IF('Back data'!$A$194:$AW$194&lt;&gt;"",COLUMN('Back data'!$A$194:$AW$194)))-O$6)/O83</f>
        <v>6.3649222065063652E-3</v>
      </c>
      <c r="P85" s="32">
        <f t="array" ref="P85">+INDEX('Back data'!$A$194:$AW$194,,MAX(IF('Back data'!$A$194:$AW$194&lt;&gt;"",COLUMN('Back data'!$A$194:$AW$194)))-P$6)/P83</f>
        <v>1.1174707004633416E-2</v>
      </c>
    </row>
    <row r="86" spans="1:16" x14ac:dyDescent="0.3">
      <c r="A86" s="33"/>
      <c r="B86" s="30"/>
      <c r="C86" s="34"/>
      <c r="D86" s="35"/>
      <c r="E86" s="35"/>
      <c r="F86" s="35"/>
      <c r="G86" s="35"/>
      <c r="H86" s="35"/>
      <c r="I86" s="35"/>
      <c r="J86" s="35"/>
      <c r="K86" s="35"/>
      <c r="L86" s="35"/>
      <c r="M86" s="35"/>
      <c r="N86" s="35"/>
      <c r="O86" s="35"/>
      <c r="P86" s="35"/>
    </row>
    <row r="87" spans="1:16" x14ac:dyDescent="0.3">
      <c r="C87" s="9" t="s">
        <v>68</v>
      </c>
      <c r="D87" s="10">
        <f t="array" ref="D87">INDEX('Back data'!$A$377:$AW$377,,MAX(IF('Back data'!$A$377:$AW$377&lt;&gt;"",COLUMN('Back data'!$A$377:$AW$377)))-D$6)+INDEX('Back data'!$A$378:$AW$378,,MAX(IF('Back data'!$A$378:$AW$378&lt;&gt;"",COLUMN('Back data'!$A$378:$AW$378)))-D$6)</f>
        <v>68.710000000000008</v>
      </c>
      <c r="E87" s="10">
        <f t="array" ref="E87">INDEX('Back data'!$A$377:$AW$377,,MAX(IF('Back data'!$A$377:$AW$377&lt;&gt;"",COLUMN('Back data'!$A$377:$AW$377)))-E$6)+INDEX('Back data'!$A$378:$AW$378,,MAX(IF('Back data'!$A$378:$AW$378&lt;&gt;"",COLUMN('Back data'!$A$378:$AW$378)))-E$6)</f>
        <v>64.34</v>
      </c>
      <c r="F87" s="10">
        <f t="array" ref="F87">INDEX('Back data'!$A$377:$AW$377,,MAX(IF('Back data'!$A$377:$AW$377&lt;&gt;"",COLUMN('Back data'!$A$377:$AW$377)))-F$6)+INDEX('Back data'!$A$378:$AW$378,,MAX(IF('Back data'!$A$378:$AW$378&lt;&gt;"",COLUMN('Back data'!$A$378:$AW$378)))-F$6)</f>
        <v>70.349999999999994</v>
      </c>
      <c r="G87" s="10">
        <f t="array" ref="G87">INDEX('Back data'!$A$377:$AW$377,,MAX(IF('Back data'!$A$377:$AW$377&lt;&gt;"",COLUMN('Back data'!$A$377:$AW$377)))-G$6)+INDEX('Back data'!$A$378:$AW$378,,MAX(IF('Back data'!$A$378:$AW$378&lt;&gt;"",COLUMN('Back data'!$A$378:$AW$378)))-G$6)</f>
        <v>65.44</v>
      </c>
      <c r="H87" s="10">
        <f t="array" ref="H87">INDEX('Back data'!$A$377:$AW$377,,MAX(IF('Back data'!$A$377:$AW$377&lt;&gt;"",COLUMN('Back data'!$A$377:$AW$377)))-H$6)+INDEX('Back data'!$A$378:$AW$378,,MAX(IF('Back data'!$A$378:$AW$378&lt;&gt;"",COLUMN('Back data'!$A$378:$AW$378)))-H$6)</f>
        <v>70.33</v>
      </c>
      <c r="I87" s="10">
        <f t="array" ref="I87">INDEX('Back data'!$A$377:$AW$377,,MAX(IF('Back data'!$A$377:$AW$377&lt;&gt;"",COLUMN('Back data'!$A$377:$AW$377)))-I$6)+INDEX('Back data'!$A$378:$AW$378,,MAX(IF('Back data'!$A$378:$AW$378&lt;&gt;"",COLUMN('Back data'!$A$378:$AW$378)))-I$6)</f>
        <v>66.239999999999995</v>
      </c>
      <c r="J87" s="10">
        <f t="array" ref="J87">INDEX('Back data'!$A$377:$AW$377,,MAX(IF('Back data'!$A$377:$AW$377&lt;&gt;"",COLUMN('Back data'!$A$377:$AW$377)))-J$6)+INDEX('Back data'!$A$378:$AW$378,,MAX(IF('Back data'!$A$378:$AW$378&lt;&gt;"",COLUMN('Back data'!$A$378:$AW$378)))-J$6)</f>
        <v>68.31</v>
      </c>
      <c r="K87" s="10">
        <f t="array" ref="K87">INDEX('Back data'!$A$377:$AW$377,,MAX(IF('Back data'!$A$377:$AW$377&lt;&gt;"",COLUMN('Back data'!$A$377:$AW$377)))-K$6)+INDEX('Back data'!$A$378:$AW$378,,MAX(IF('Back data'!$A$378:$AW$378&lt;&gt;"",COLUMN('Back data'!$A$378:$AW$378)))-K$6)</f>
        <v>68.8</v>
      </c>
      <c r="L87" s="10">
        <f t="array" ref="L87">INDEX('Back data'!$A$377:$AW$377,,MAX(IF('Back data'!$A$377:$AW$377&lt;&gt;"",COLUMN('Back data'!$A$377:$AW$377)))-L$6)+INDEX('Back data'!$A$378:$AW$378,,MAX(IF('Back data'!$A$378:$AW$378&lt;&gt;"",COLUMN('Back data'!$A$378:$AW$378)))-L$6)</f>
        <v>70.08</v>
      </c>
      <c r="M87" s="10">
        <f t="array" ref="M87">INDEX('Back data'!$A$377:$AW$377,,MAX(IF('Back data'!$A$377:$AW$377&lt;&gt;"",COLUMN('Back data'!$A$377:$AW$377)))-M$6)+INDEX('Back data'!$A$378:$AW$378,,MAX(IF('Back data'!$A$378:$AW$378&lt;&gt;"",COLUMN('Back data'!$A$378:$AW$378)))-M$6)</f>
        <v>65.820000000000007</v>
      </c>
      <c r="N87" s="10">
        <f t="array" ref="N87">INDEX('Back data'!$A$377:$AW$377,,MAX(IF('Back data'!$A$377:$AW$377&lt;&gt;"",COLUMN('Back data'!$A$377:$AW$377)))-N$6)+INDEX('Back data'!$A$378:$AW$378,,MAX(IF('Back data'!$A$378:$AW$378&lt;&gt;"",COLUMN('Back data'!$A$378:$AW$378)))-N$6)</f>
        <v>71.41</v>
      </c>
      <c r="O87" s="10">
        <f t="array" ref="O87">INDEX('Back data'!$A$377:$AW$377,,MAX(IF('Back data'!$A$377:$AW$377&lt;&gt;"",COLUMN('Back data'!$A$377:$AW$377)))-O$6)+INDEX('Back data'!$A$378:$AW$378,,MAX(IF('Back data'!$A$378:$AW$378&lt;&gt;"",COLUMN('Back data'!$A$378:$AW$378)))-O$6)</f>
        <v>66.819999999999993</v>
      </c>
      <c r="P87" s="10">
        <f t="array" ref="P87">INDEX('Back data'!$A$377:$AW$377,,MAX(IF('Back data'!$A$377:$AW$377&lt;&gt;"",COLUMN('Back data'!$A$377:$AW$377)))-P$6)+INDEX('Back data'!$A$378:$AW$378,,MAX(IF('Back data'!$A$378:$AW$378&lt;&gt;"",COLUMN('Back data'!$A$378:$AW$378)))-P$6)</f>
        <v>72.100000000000009</v>
      </c>
    </row>
    <row r="88" spans="1:16" x14ac:dyDescent="0.3">
      <c r="A88" s="38" t="s">
        <v>77</v>
      </c>
      <c r="B88" s="40" t="s">
        <v>57</v>
      </c>
      <c r="C88" s="11" t="s">
        <v>70</v>
      </c>
      <c r="D88" s="12">
        <f t="array" ref="D88">INDEX('Back data'!$A$377:$AW$377,,MAX(IF('Back data'!$A$377:$AW$377&lt;&gt;"",COLUMN('Back data'!$A$377:$AW$377)))-D$6)/D87</f>
        <v>0.86523067966817047</v>
      </c>
      <c r="E88" s="12">
        <f t="array" ref="E88">INDEX('Back data'!$A$377:$AW$377,,MAX(IF('Back data'!$A$377:$AW$377&lt;&gt;"",COLUMN('Back data'!$A$377:$AW$377)))-E$6)/E87</f>
        <v>0.90954305253341627</v>
      </c>
      <c r="F88" s="12">
        <f t="array" ref="F88">INDEX('Back data'!$A$377:$AW$377,,MAX(IF('Back data'!$A$377:$AW$377&lt;&gt;"",COLUMN('Back data'!$A$377:$AW$377)))-F$6)/F87</f>
        <v>0.89452736318407966</v>
      </c>
      <c r="G88" s="12">
        <f t="array" ref="G88">INDEX('Back data'!$A$377:$AW$377,,MAX(IF('Back data'!$A$377:$AW$377&lt;&gt;"",COLUMN('Back data'!$A$377:$AW$377)))-G$6)/G87</f>
        <v>0.94452933985330079</v>
      </c>
      <c r="H88" s="12">
        <f t="array" ref="H88">INDEX('Back data'!$A$377:$AW$377,,MAX(IF('Back data'!$A$377:$AW$377&lt;&gt;"",COLUMN('Back data'!$A$377:$AW$377)))-H$6)/H87</f>
        <v>0.94511588226930188</v>
      </c>
      <c r="I88" s="12">
        <f t="array" ref="I88">INDEX('Back data'!$A$377:$AW$377,,MAX(IF('Back data'!$A$377:$AW$377&lt;&gt;"",COLUMN('Back data'!$A$377:$AW$377)))-I$6)/I87</f>
        <v>0.90428743961352664</v>
      </c>
      <c r="J88" s="12">
        <f t="array" ref="J88">INDEX('Back data'!$A$377:$AW$377,,MAX(IF('Back data'!$A$377:$AW$377&lt;&gt;"",COLUMN('Back data'!$A$377:$AW$377)))-J$6)/J87</f>
        <v>0.8896208461425853</v>
      </c>
      <c r="K88" s="12">
        <f t="array" ref="K88">INDEX('Back data'!$A$377:$AW$377,,MAX(IF('Back data'!$A$377:$AW$377&lt;&gt;"",COLUMN('Back data'!$A$377:$AW$377)))-K$6)/K87</f>
        <v>0.93139534883720931</v>
      </c>
      <c r="L88" s="12">
        <f t="array" ref="L88">INDEX('Back data'!$A$377:$AW$377,,MAX(IF('Back data'!$A$377:$AW$377&lt;&gt;"",COLUMN('Back data'!$A$377:$AW$377)))-L$6)/L87</f>
        <v>0.89768835616438358</v>
      </c>
      <c r="M88" s="12">
        <f t="array" ref="M88">INDEX('Back data'!$A$377:$AW$377,,MAX(IF('Back data'!$A$377:$AW$377&lt;&gt;"",COLUMN('Back data'!$A$377:$AW$377)))-M$6)/M87</f>
        <v>0.86037678517168026</v>
      </c>
      <c r="N88" s="12">
        <f t="array" ref="N88">INDEX('Back data'!$A$377:$AW$377,,MAX(IF('Back data'!$A$377:$AW$377&lt;&gt;"",COLUMN('Back data'!$A$377:$AW$377)))-N$6)/N87</f>
        <v>0.89959389441254722</v>
      </c>
      <c r="O88" s="12">
        <f t="array" ref="O88">INDEX('Back data'!$A$377:$AW$377,,MAX(IF('Back data'!$A$377:$AW$377&lt;&gt;"",COLUMN('Back data'!$A$377:$AW$377)))-O$6)/O87</f>
        <v>0.86605806644717154</v>
      </c>
      <c r="P88" s="12">
        <f t="array" ref="P88">INDEX('Back data'!$A$377:$AW$377,,MAX(IF('Back data'!$A$377:$AW$377&lt;&gt;"",COLUMN('Back data'!$A$377:$AW$377)))-P$6)/P87</f>
        <v>0.91747572815533973</v>
      </c>
    </row>
    <row r="89" spans="1:16" x14ac:dyDescent="0.3">
      <c r="A89" s="38" t="s">
        <v>77</v>
      </c>
      <c r="B89" s="40" t="s">
        <v>57</v>
      </c>
      <c r="C89" s="11" t="s">
        <v>71</v>
      </c>
      <c r="D89" s="12">
        <f t="array" ref="D89">+INDEX('Back data'!$A$378:$AW$378,,MAX(IF('Back data'!$A$378:$AW$378&lt;&gt;"",COLUMN('Back data'!$A$378:$AW$378)))-D$6)/D87</f>
        <v>0.13476932033182942</v>
      </c>
      <c r="E89" s="12">
        <f t="array" ref="E89">+INDEX('Back data'!$A$378:$AW$378,,MAX(IF('Back data'!$A$378:$AW$378&lt;&gt;"",COLUMN('Back data'!$A$378:$AW$378)))-E$6)/E87</f>
        <v>9.0456947466583768E-2</v>
      </c>
      <c r="F89" s="12">
        <f t="array" ref="F89">+INDEX('Back data'!$A$378:$AW$378,,MAX(IF('Back data'!$A$378:$AW$378&lt;&gt;"",COLUMN('Back data'!$A$378:$AW$378)))-F$6)/F87</f>
        <v>0.10547263681592041</v>
      </c>
      <c r="G89" s="12">
        <f t="array" ref="G89">+INDEX('Back data'!$A$378:$AW$378,,MAX(IF('Back data'!$A$378:$AW$378&lt;&gt;"",COLUMN('Back data'!$A$378:$AW$378)))-G$6)/G87</f>
        <v>5.5470660146699269E-2</v>
      </c>
      <c r="H89" s="12">
        <f t="array" ref="H89">+INDEX('Back data'!$A$378:$AW$378,,MAX(IF('Back data'!$A$378:$AW$378&lt;&gt;"",COLUMN('Back data'!$A$378:$AW$378)))-H$6)/H87</f>
        <v>5.4884117730698137E-2</v>
      </c>
      <c r="I89" s="12">
        <f t="array" ref="I89">+INDEX('Back data'!$A$378:$AW$378,,MAX(IF('Back data'!$A$378:$AW$378&lt;&gt;"",COLUMN('Back data'!$A$378:$AW$378)))-I$6)/I87</f>
        <v>9.5712560386473439E-2</v>
      </c>
      <c r="J89" s="12">
        <f t="array" ref="J89">+INDEX('Back data'!$A$378:$AW$378,,MAX(IF('Back data'!$A$378:$AW$378&lt;&gt;"",COLUMN('Back data'!$A$378:$AW$378)))-J$6)/J87</f>
        <v>0.11037915385741473</v>
      </c>
      <c r="K89" s="12">
        <f t="array" ref="K89">+INDEX('Back data'!$A$378:$AW$378,,MAX(IF('Back data'!$A$378:$AW$378&lt;&gt;"",COLUMN('Back data'!$A$378:$AW$378)))-K$6)/K87</f>
        <v>6.86046511627907E-2</v>
      </c>
      <c r="L89" s="12">
        <f t="array" ref="L89">+INDEX('Back data'!$A$378:$AW$378,,MAX(IF('Back data'!$A$378:$AW$378&lt;&gt;"",COLUMN('Back data'!$A$378:$AW$378)))-L$6)/L87</f>
        <v>0.10231164383561644</v>
      </c>
      <c r="M89" s="12">
        <f t="array" ref="M89">+INDEX('Back data'!$A$378:$AW$378,,MAX(IF('Back data'!$A$378:$AW$378&lt;&gt;"",COLUMN('Back data'!$A$378:$AW$378)))-M$6)/M87</f>
        <v>0.13962321482831963</v>
      </c>
      <c r="N89" s="12">
        <f t="array" ref="N89">+INDEX('Back data'!$A$378:$AW$378,,MAX(IF('Back data'!$A$378:$AW$378&lt;&gt;"",COLUMN('Back data'!$A$378:$AW$378)))-N$6)/N87</f>
        <v>0.10040610558745273</v>
      </c>
      <c r="O89" s="12">
        <f t="array" ref="O89">+INDEX('Back data'!$A$378:$AW$378,,MAX(IF('Back data'!$A$378:$AW$378&lt;&gt;"",COLUMN('Back data'!$A$378:$AW$378)))-O$6)/O87</f>
        <v>0.13394193355282849</v>
      </c>
      <c r="P89" s="12">
        <f t="array" ref="P89">+INDEX('Back data'!$A$378:$AW$378,,MAX(IF('Back data'!$A$378:$AW$378&lt;&gt;"",COLUMN('Back data'!$A$378:$AW$378)))-P$6)/P87</f>
        <v>8.2524271844660185E-2</v>
      </c>
    </row>
    <row r="92" spans="1:16" x14ac:dyDescent="0.3">
      <c r="C92" s="9" t="s">
        <v>68</v>
      </c>
      <c r="D92" s="10">
        <f t="array" ref="D92">INDEX('Back data'!$A$383:$AW$383,,MAX(IF('Back data'!$A$383:$AW$383&lt;&gt;"",COLUMN('Back data'!$A$383:$AW$383)))-D$6)+INDEX('Back data'!$A$384:$AW$384,,MAX(IF('Back data'!$A$384:$AW$384&lt;&gt;"",COLUMN('Back data'!$A$384:$AW$384)))-D$6)</f>
        <v>66.42</v>
      </c>
      <c r="E92" s="10">
        <f t="array" ref="E92">INDEX('Back data'!$A$383:$AW$383,,MAX(IF('Back data'!$A$383:$AW$383&lt;&gt;"",COLUMN('Back data'!$A$383:$AW$383)))-E$6)+INDEX('Back data'!$A$384:$AW$384,,MAX(IF('Back data'!$A$384:$AW$384&lt;&gt;"",COLUMN('Back data'!$A$384:$AW$384)))-E$6)</f>
        <v>69.53</v>
      </c>
      <c r="F92" s="10">
        <f t="array" ref="F92">INDEX('Back data'!$A$383:$AW$383,,MAX(IF('Back data'!$A$383:$AW$383&lt;&gt;"",COLUMN('Back data'!$A$383:$AW$383)))-F$6)+INDEX('Back data'!$A$384:$AW$384,,MAX(IF('Back data'!$A$384:$AW$384&lt;&gt;"",COLUMN('Back data'!$A$384:$AW$384)))-F$6)</f>
        <v>73.919999999999987</v>
      </c>
      <c r="G92" s="10">
        <f t="array" ref="G92">INDEX('Back data'!$A$383:$AW$383,,MAX(IF('Back data'!$A$383:$AW$383&lt;&gt;"",COLUMN('Back data'!$A$383:$AW$383)))-G$6)+INDEX('Back data'!$A$384:$AW$384,,MAX(IF('Back data'!$A$384:$AW$384&lt;&gt;"",COLUMN('Back data'!$A$384:$AW$384)))-G$6)</f>
        <v>73.47999999999999</v>
      </c>
      <c r="H92" s="10">
        <f t="array" ref="H92">INDEX('Back data'!$A$383:$AW$383,,MAX(IF('Back data'!$A$383:$AW$383&lt;&gt;"",COLUMN('Back data'!$A$383:$AW$383)))-H$6)+INDEX('Back data'!$A$384:$AW$384,,MAX(IF('Back data'!$A$384:$AW$384&lt;&gt;"",COLUMN('Back data'!$A$384:$AW$384)))-H$6)</f>
        <v>75.69</v>
      </c>
      <c r="I92" s="10">
        <f t="array" ref="I92">INDEX('Back data'!$A$383:$AW$383,,MAX(IF('Back data'!$A$383:$AW$383&lt;&gt;"",COLUMN('Back data'!$A$383:$AW$383)))-I$6)+INDEX('Back data'!$A$384:$AW$384,,MAX(IF('Back data'!$A$384:$AW$384&lt;&gt;"",COLUMN('Back data'!$A$384:$AW$384)))-I$6)</f>
        <v>75.77</v>
      </c>
      <c r="J92" s="10">
        <f t="array" ref="J92">INDEX('Back data'!$A$383:$AW$383,,MAX(IF('Back data'!$A$383:$AW$383&lt;&gt;"",COLUMN('Back data'!$A$383:$AW$383)))-J$6)+INDEX('Back data'!$A$384:$AW$384,,MAX(IF('Back data'!$A$384:$AW$384&lt;&gt;"",COLUMN('Back data'!$A$384:$AW$384)))-J$6)</f>
        <v>73.819999999999993</v>
      </c>
      <c r="K92" s="10">
        <f t="array" ref="K92">INDEX('Back data'!$A$383:$AW$383,,MAX(IF('Back data'!$A$383:$AW$383&lt;&gt;"",COLUMN('Back data'!$A$383:$AW$383)))-K$6)+INDEX('Back data'!$A$384:$AW$384,,MAX(IF('Back data'!$A$384:$AW$384&lt;&gt;"",COLUMN('Back data'!$A$384:$AW$384)))-K$6)</f>
        <v>75.75</v>
      </c>
      <c r="L92" s="10">
        <f t="array" ref="L92">INDEX('Back data'!$A$383:$AW$383,,MAX(IF('Back data'!$A$383:$AW$383&lt;&gt;"",COLUMN('Back data'!$A$383:$AW$383)))-L$6)+INDEX('Back data'!$A$384:$AW$384,,MAX(IF('Back data'!$A$384:$AW$384&lt;&gt;"",COLUMN('Back data'!$A$384:$AW$384)))-L$6)</f>
        <v>74.89</v>
      </c>
      <c r="M92" s="10">
        <f t="array" ref="M92">INDEX('Back data'!$A$383:$AW$383,,MAX(IF('Back data'!$A$383:$AW$383&lt;&gt;"",COLUMN('Back data'!$A$383:$AW$383)))-M$6)+INDEX('Back data'!$A$384:$AW$384,,MAX(IF('Back data'!$A$384:$AW$384&lt;&gt;"",COLUMN('Back data'!$A$384:$AW$384)))-M$6)</f>
        <v>75.930000000000007</v>
      </c>
      <c r="N92" s="10">
        <f t="array" ref="N92">INDEX('Back data'!$A$383:$AW$383,,MAX(IF('Back data'!$A$383:$AW$383&lt;&gt;"",COLUMN('Back data'!$A$383:$AW$383)))-N$6)+INDEX('Back data'!$A$384:$AW$384,,MAX(IF('Back data'!$A$384:$AW$384&lt;&gt;"",COLUMN('Back data'!$A$384:$AW$384)))-N$6)</f>
        <v>74.61</v>
      </c>
      <c r="O92" s="10">
        <f t="array" ref="O92">INDEX('Back data'!$A$383:$AW$383,,MAX(IF('Back data'!$A$383:$AW$383&lt;&gt;"",COLUMN('Back data'!$A$383:$AW$383)))-O$6)+INDEX('Back data'!$A$384:$AW$384,,MAX(IF('Back data'!$A$384:$AW$384&lt;&gt;"",COLUMN('Back data'!$A$384:$AW$384)))-O$6)</f>
        <v>73.179999999999993</v>
      </c>
      <c r="P92" s="10">
        <f t="array" ref="P92">INDEX('Back data'!$A$383:$AW$383,,MAX(IF('Back data'!$A$383:$AW$383&lt;&gt;"",COLUMN('Back data'!$A$383:$AW$383)))-P$6)+INDEX('Back data'!$A$384:$AW$384,,MAX(IF('Back data'!$A$384:$AW$384&lt;&gt;"",COLUMN('Back data'!$A$384:$AW$384)))-P$6)</f>
        <v>75.650000000000006</v>
      </c>
    </row>
    <row r="93" spans="1:16" x14ac:dyDescent="0.3">
      <c r="A93" s="38" t="s">
        <v>77</v>
      </c>
      <c r="B93" s="40" t="s">
        <v>62</v>
      </c>
      <c r="C93" s="11" t="s">
        <v>70</v>
      </c>
      <c r="D93" s="12">
        <f t="array" ref="D93">INDEX('Back data'!$A$383:$AW$383,,MAX(IF('Back data'!$A$383:$AW$383&lt;&gt;"",COLUMN('Back data'!$A$383:$AW$383)))-D$6)/D92</f>
        <v>0.9251731406202951</v>
      </c>
      <c r="E93" s="12">
        <f t="array" ref="E93">INDEX('Back data'!$A$383:$AW$383,,MAX(IF('Back data'!$A$383:$AW$383&lt;&gt;"",COLUMN('Back data'!$A$383:$AW$383)))-E$6)/E92</f>
        <v>0.93297857040126564</v>
      </c>
      <c r="F93" s="12">
        <f t="array" ref="F93">INDEX('Back data'!$A$383:$AW$383,,MAX(IF('Back data'!$A$383:$AW$383&lt;&gt;"",COLUMN('Back data'!$A$383:$AW$383)))-F$6)/F92</f>
        <v>0.93668831168831179</v>
      </c>
      <c r="G93" s="12">
        <f t="array" ref="G93">INDEX('Back data'!$A$383:$AW$383,,MAX(IF('Back data'!$A$383:$AW$383&lt;&gt;"",COLUMN('Back data'!$A$383:$AW$383)))-G$6)/G92</f>
        <v>0.94379422972237348</v>
      </c>
      <c r="H93" s="12">
        <f t="array" ref="H93">INDEX('Back data'!$A$383:$AW$383,,MAX(IF('Back data'!$A$383:$AW$383&lt;&gt;"",COLUMN('Back data'!$A$383:$AW$383)))-H$6)/H92</f>
        <v>0.9599682917162109</v>
      </c>
      <c r="I93" s="12">
        <f t="array" ref="I93">INDEX('Back data'!$A$383:$AW$383,,MAX(IF('Back data'!$A$383:$AW$383&lt;&gt;"",COLUMN('Back data'!$A$383:$AW$383)))-I$6)/I92</f>
        <v>0.96674145440147818</v>
      </c>
      <c r="J93" s="12">
        <f t="array" ref="J93">INDEX('Back data'!$A$383:$AW$383,,MAX(IF('Back data'!$A$383:$AW$383&lt;&gt;"",COLUMN('Back data'!$A$383:$AW$383)))-J$6)/J92</f>
        <v>0.93998916282850187</v>
      </c>
      <c r="K93" s="12">
        <f t="array" ref="K93">INDEX('Back data'!$A$383:$AW$383,,MAX(IF('Back data'!$A$383:$AW$383&lt;&gt;"",COLUMN('Back data'!$A$383:$AW$383)))-K$6)/K92</f>
        <v>0.93108910891089114</v>
      </c>
      <c r="L93" s="12">
        <f t="array" ref="L93">INDEX('Back data'!$A$383:$AW$383,,MAX(IF('Back data'!$A$383:$AW$383&lt;&gt;"",COLUMN('Back data'!$A$383:$AW$383)))-L$6)/L92</f>
        <v>0.94925891307250643</v>
      </c>
      <c r="M93" s="12">
        <f t="array" ref="M93">INDEX('Back data'!$A$383:$AW$383,,MAX(IF('Back data'!$A$383:$AW$383&lt;&gt;"",COLUMN('Back data'!$A$383:$AW$383)))-M$6)/M92</f>
        <v>0.96984064269722103</v>
      </c>
      <c r="N93" s="12">
        <f t="array" ref="N93">INDEX('Back data'!$A$383:$AW$383,,MAX(IF('Back data'!$A$383:$AW$383&lt;&gt;"",COLUMN('Back data'!$A$383:$AW$383)))-N$6)/N92</f>
        <v>0.92909797614260814</v>
      </c>
      <c r="O93" s="12">
        <f t="array" ref="O93">INDEX('Back data'!$A$383:$AW$383,,MAX(IF('Back data'!$A$383:$AW$383&lt;&gt;"",COLUMN('Back data'!$A$383:$AW$383)))-O$6)/O92</f>
        <v>0.93372506149221102</v>
      </c>
      <c r="P93" s="12">
        <f t="array" ref="P93">INDEX('Back data'!$A$383:$AW$383,,MAX(IF('Back data'!$A$383:$AW$383&lt;&gt;"",COLUMN('Back data'!$A$383:$AW$383)))-P$6)/P92</f>
        <v>0.94342366159947122</v>
      </c>
    </row>
    <row r="94" spans="1:16" x14ac:dyDescent="0.3">
      <c r="A94" s="38" t="s">
        <v>77</v>
      </c>
      <c r="B94" s="40" t="s">
        <v>62</v>
      </c>
      <c r="C94" s="11" t="s">
        <v>71</v>
      </c>
      <c r="D94" s="12">
        <f t="array" ref="D94">+INDEX('Back data'!$A$384:$AW$384,,MAX(IF('Back data'!$A$384:$AW$384&lt;&gt;"",COLUMN('Back data'!$A$384:$AW$384)))-D$6)/D92</f>
        <v>7.4826859379704902E-2</v>
      </c>
      <c r="E94" s="12">
        <f t="array" ref="E94">+INDEX('Back data'!$A$384:$AW$384,,MAX(IF('Back data'!$A$384:$AW$384&lt;&gt;"",COLUMN('Back data'!$A$384:$AW$384)))-E$6)/E92</f>
        <v>6.7021429598734361E-2</v>
      </c>
      <c r="F94" s="12">
        <f t="array" ref="F94">+INDEX('Back data'!$A$384:$AW$384,,MAX(IF('Back data'!$A$384:$AW$384&lt;&gt;"",COLUMN('Back data'!$A$384:$AW$384)))-F$6)/F92</f>
        <v>6.3311688311688319E-2</v>
      </c>
      <c r="G94" s="12">
        <f t="array" ref="G94">+INDEX('Back data'!$A$384:$AW$384,,MAX(IF('Back data'!$A$384:$AW$384&lt;&gt;"",COLUMN('Back data'!$A$384:$AW$384)))-G$6)/G92</f>
        <v>5.620577027762657E-2</v>
      </c>
      <c r="H94" s="12">
        <f t="array" ref="H94">+INDEX('Back data'!$A$384:$AW$384,,MAX(IF('Back data'!$A$384:$AW$384&lt;&gt;"",COLUMN('Back data'!$A$384:$AW$384)))-H$6)/H92</f>
        <v>4.0031708283789137E-2</v>
      </c>
      <c r="I94" s="12">
        <f t="array" ref="I94">+INDEX('Back data'!$A$384:$AW$384,,MAX(IF('Back data'!$A$384:$AW$384&lt;&gt;"",COLUMN('Back data'!$A$384:$AW$384)))-I$6)/I92</f>
        <v>3.3258545598521844E-2</v>
      </c>
      <c r="J94" s="12">
        <f t="array" ref="J94">+INDEX('Back data'!$A$384:$AW$384,,MAX(IF('Back data'!$A$384:$AW$384&lt;&gt;"",COLUMN('Back data'!$A$384:$AW$384)))-J$6)/J92</f>
        <v>6.0010837171498244E-2</v>
      </c>
      <c r="K94" s="12">
        <f t="array" ref="K94">+INDEX('Back data'!$A$384:$AW$384,,MAX(IF('Back data'!$A$384:$AW$384&lt;&gt;"",COLUMN('Back data'!$A$384:$AW$384)))-K$6)/K92</f>
        <v>6.8910891089108903E-2</v>
      </c>
      <c r="L94" s="12">
        <f t="array" ref="L94">+INDEX('Back data'!$A$384:$AW$384,,MAX(IF('Back data'!$A$384:$AW$384&lt;&gt;"",COLUMN('Back data'!$A$384:$AW$384)))-L$6)/L92</f>
        <v>5.0741086927493656E-2</v>
      </c>
      <c r="M94" s="12">
        <f t="array" ref="M94">+INDEX('Back data'!$A$384:$AW$384,,MAX(IF('Back data'!$A$384:$AW$384&lt;&gt;"",COLUMN('Back data'!$A$384:$AW$384)))-M$6)/M92</f>
        <v>3.0159357302778873E-2</v>
      </c>
      <c r="N94" s="12">
        <f t="array" ref="N94">+INDEX('Back data'!$A$384:$AW$384,,MAX(IF('Back data'!$A$384:$AW$384&lt;&gt;"",COLUMN('Back data'!$A$384:$AW$384)))-N$6)/N92</f>
        <v>7.0902023857391777E-2</v>
      </c>
      <c r="O94" s="12">
        <f t="array" ref="O94">+INDEX('Back data'!$A$384:$AW$384,,MAX(IF('Back data'!$A$384:$AW$384&lt;&gt;"",COLUMN('Back data'!$A$384:$AW$384)))-O$6)/O92</f>
        <v>6.6274938507789011E-2</v>
      </c>
      <c r="P94" s="12">
        <f t="array" ref="P94">+INDEX('Back data'!$A$384:$AW$384,,MAX(IF('Back data'!$A$384:$AW$384&lt;&gt;"",COLUMN('Back data'!$A$384:$AW$384)))-P$6)/P92</f>
        <v>5.6576338400528753E-2</v>
      </c>
    </row>
    <row r="97" spans="1:16" x14ac:dyDescent="0.3">
      <c r="C97" s="9" t="s">
        <v>68</v>
      </c>
      <c r="D97" s="10">
        <f t="array" ref="D97">INDEX('Back data'!$A$389:$AW$389,,MAX(IF('Back data'!$A$389:$AW$389&lt;&gt;"",COLUMN('Back data'!$A$389:$AW$389)))-D$6)+INDEX('Back data'!$A$390:$AW$390,,MAX(IF('Back data'!$A$390:$AW$390&lt;&gt;"",COLUMN('Back data'!$A$390:$AW$390)))-D$6)</f>
        <v>73.53</v>
      </c>
      <c r="E97" s="10">
        <f t="array" ref="E97">INDEX('Back data'!$A$389:$AW$389,,MAX(IF('Back data'!$A$389:$AW$389&lt;&gt;"",COLUMN('Back data'!$A$389:$AW$389)))-E$6)+INDEX('Back data'!$A$390:$AW$390,,MAX(IF('Back data'!$A$390:$AW$390&lt;&gt;"",COLUMN('Back data'!$A$390:$AW$390)))-E$6)</f>
        <v>78.03</v>
      </c>
      <c r="F97" s="10">
        <f t="array" ref="F97">INDEX('Back data'!$A$389:$AW$389,,MAX(IF('Back data'!$A$389:$AW$389&lt;&gt;"",COLUMN('Back data'!$A$389:$AW$389)))-F$6)+INDEX('Back data'!$A$390:$AW$390,,MAX(IF('Back data'!$A$390:$AW$390&lt;&gt;"",COLUMN('Back data'!$A$390:$AW$390)))-F$6)</f>
        <v>73.8</v>
      </c>
      <c r="G97" s="10">
        <f t="array" ref="G97">INDEX('Back data'!$A$389:$AW$389,,MAX(IF('Back data'!$A$389:$AW$389&lt;&gt;"",COLUMN('Back data'!$A$389:$AW$389)))-G$6)+INDEX('Back data'!$A$390:$AW$390,,MAX(IF('Back data'!$A$390:$AW$390&lt;&gt;"",COLUMN('Back data'!$A$390:$AW$390)))-G$6)</f>
        <v>66.339999999999989</v>
      </c>
      <c r="H97" s="10">
        <f t="array" ref="H97">INDEX('Back data'!$A$389:$AW$389,,MAX(IF('Back data'!$A$389:$AW$389&lt;&gt;"",COLUMN('Back data'!$A$389:$AW$389)))-H$6)+INDEX('Back data'!$A$390:$AW$390,,MAX(IF('Back data'!$A$390:$AW$390&lt;&gt;"",COLUMN('Back data'!$A$390:$AW$390)))-H$6)</f>
        <v>74.739999999999995</v>
      </c>
      <c r="I97" s="10">
        <f t="array" ref="I97">INDEX('Back data'!$A$389:$AW$389,,MAX(IF('Back data'!$A$389:$AW$389&lt;&gt;"",COLUMN('Back data'!$A$389:$AW$389)))-I$6)+INDEX('Back data'!$A$390:$AW$390,,MAX(IF('Back data'!$A$390:$AW$390&lt;&gt;"",COLUMN('Back data'!$A$390:$AW$390)))-I$6)</f>
        <v>75.84</v>
      </c>
      <c r="J97" s="10">
        <f t="array" ref="J97">INDEX('Back data'!$A$389:$AW$389,,MAX(IF('Back data'!$A$389:$AW$389&lt;&gt;"",COLUMN('Back data'!$A$389:$AW$389)))-J$6)+INDEX('Back data'!$A$390:$AW$390,,MAX(IF('Back data'!$A$390:$AW$390&lt;&gt;"",COLUMN('Back data'!$A$390:$AW$390)))-J$6)</f>
        <v>76.95</v>
      </c>
      <c r="K97" s="10">
        <f t="array" ref="K97">INDEX('Back data'!$A$389:$AW$389,,MAX(IF('Back data'!$A$389:$AW$389&lt;&gt;"",COLUMN('Back data'!$A$389:$AW$389)))-K$6)+INDEX('Back data'!$A$390:$AW$390,,MAX(IF('Back data'!$A$390:$AW$390&lt;&gt;"",COLUMN('Back data'!$A$390:$AW$390)))-K$6)</f>
        <v>79.47</v>
      </c>
      <c r="L97" s="10">
        <f t="array" ref="L97">INDEX('Back data'!$A$389:$AW$389,,MAX(IF('Back data'!$A$389:$AW$389&lt;&gt;"",COLUMN('Back data'!$A$389:$AW$389)))-L$6)+INDEX('Back data'!$A$390:$AW$390,,MAX(IF('Back data'!$A$390:$AW$390&lt;&gt;"",COLUMN('Back data'!$A$390:$AW$390)))-L$6)</f>
        <v>76.38</v>
      </c>
      <c r="M97" s="10">
        <f t="array" ref="M97">INDEX('Back data'!$A$389:$AW$389,,MAX(IF('Back data'!$A$389:$AW$389&lt;&gt;"",COLUMN('Back data'!$A$389:$AW$389)))-M$6)+INDEX('Back data'!$A$390:$AW$390,,MAX(IF('Back data'!$A$390:$AW$390&lt;&gt;"",COLUMN('Back data'!$A$390:$AW$390)))-M$6)</f>
        <v>74.69</v>
      </c>
      <c r="N97" s="10">
        <f t="array" ref="N97">INDEX('Back data'!$A$389:$AW$389,,MAX(IF('Back data'!$A$389:$AW$389&lt;&gt;"",COLUMN('Back data'!$A$389:$AW$389)))-N$6)+INDEX('Back data'!$A$390:$AW$390,,MAX(IF('Back data'!$A$390:$AW$390&lt;&gt;"",COLUMN('Back data'!$A$390:$AW$390)))-N$6)</f>
        <v>70.22999999999999</v>
      </c>
      <c r="O97" s="10">
        <f t="array" ref="O97">INDEX('Back data'!$A$389:$AW$389,,MAX(IF('Back data'!$A$389:$AW$389&lt;&gt;"",COLUMN('Back data'!$A$389:$AW$389)))-O$6)+INDEX('Back data'!$A$390:$AW$390,,MAX(IF('Back data'!$A$390:$AW$390&lt;&gt;"",COLUMN('Back data'!$A$390:$AW$390)))-O$6)</f>
        <v>77.099999999999994</v>
      </c>
      <c r="P97" s="10">
        <f t="array" ref="P97">INDEX('Back data'!$A$389:$AW$389,,MAX(IF('Back data'!$A$389:$AW$389&lt;&gt;"",COLUMN('Back data'!$A$389:$AW$389)))-P$6)+INDEX('Back data'!$A$390:$AW$390,,MAX(IF('Back data'!$A$390:$AW$390&lt;&gt;"",COLUMN('Back data'!$A$390:$AW$390)))-P$6)</f>
        <v>69.989999999999995</v>
      </c>
    </row>
    <row r="98" spans="1:16" x14ac:dyDescent="0.3">
      <c r="A98" s="38" t="s">
        <v>77</v>
      </c>
      <c r="B98" s="40" t="s">
        <v>67</v>
      </c>
      <c r="C98" s="11" t="s">
        <v>70</v>
      </c>
      <c r="D98" s="12">
        <f t="array" ref="D98">INDEX('Back data'!$A$389:$AW$389,,MAX(IF('Back data'!$A$389:$AW$389&lt;&gt;"",COLUMN('Back data'!$A$389:$AW$389)))-D$6)/D97</f>
        <v>0.92044063647490826</v>
      </c>
      <c r="E98" s="12">
        <f t="array" ref="E98">INDEX('Back data'!$A$389:$AW$389,,MAX(IF('Back data'!$A$389:$AW$389&lt;&gt;"",COLUMN('Back data'!$A$389:$AW$389)))-E$6)/E97</f>
        <v>0.91580161476355237</v>
      </c>
      <c r="F98" s="12">
        <f t="array" ref="F98">INDEX('Back data'!$A$389:$AW$389,,MAX(IF('Back data'!$A$389:$AW$389&lt;&gt;"",COLUMN('Back data'!$A$389:$AW$389)))-F$6)/F97</f>
        <v>0.96924119241192419</v>
      </c>
      <c r="G98" s="12">
        <f t="array" ref="G98">INDEX('Back data'!$A$389:$AW$389,,MAX(IF('Back data'!$A$389:$AW$389&lt;&gt;"",COLUMN('Back data'!$A$389:$AW$389)))-G$6)/G97</f>
        <v>0.97965028640337659</v>
      </c>
      <c r="H98" s="12">
        <f t="array" ref="H98">INDEX('Back data'!$A$389:$AW$389,,MAX(IF('Back data'!$A$389:$AW$389&lt;&gt;"",COLUMN('Back data'!$A$389:$AW$389)))-H$6)/H97</f>
        <v>0.97257158148247258</v>
      </c>
      <c r="I98" s="12">
        <f t="array" ref="I98">INDEX('Back data'!$A$389:$AW$389,,MAX(IF('Back data'!$A$389:$AW$389&lt;&gt;"",COLUMN('Back data'!$A$389:$AW$389)))-I$6)/I97</f>
        <v>0.951740506329114</v>
      </c>
      <c r="J98" s="12">
        <f t="array" ref="J98">INDEX('Back data'!$A$389:$AW$389,,MAX(IF('Back data'!$A$389:$AW$389&lt;&gt;"",COLUMN('Back data'!$A$389:$AW$389)))-J$6)/J97</f>
        <v>0.94697855750487336</v>
      </c>
      <c r="K98" s="12">
        <f t="array" ref="K98">INDEX('Back data'!$A$389:$AW$389,,MAX(IF('Back data'!$A$389:$AW$389&lt;&gt;"",COLUMN('Back data'!$A$389:$AW$389)))-K$6)/K97</f>
        <v>0.94803070341009188</v>
      </c>
      <c r="L98" s="12">
        <f t="array" ref="L98">INDEX('Back data'!$A$389:$AW$389,,MAX(IF('Back data'!$A$389:$AW$389&lt;&gt;"",COLUMN('Back data'!$A$389:$AW$389)))-L$6)/L97</f>
        <v>0.96779261586802834</v>
      </c>
      <c r="M98" s="12">
        <f t="array" ref="M98">INDEX('Back data'!$A$389:$AW$389,,MAX(IF('Back data'!$A$389:$AW$389&lt;&gt;"",COLUMN('Back data'!$A$389:$AW$389)))-M$6)/M97</f>
        <v>0.98513857276743877</v>
      </c>
      <c r="N98" s="12">
        <f t="array" ref="N98">INDEX('Back data'!$A$389:$AW$389,,MAX(IF('Back data'!$A$389:$AW$389&lt;&gt;"",COLUMN('Back data'!$A$389:$AW$389)))-N$6)/N97</f>
        <v>0.96141250177986626</v>
      </c>
      <c r="O98" s="12">
        <f t="array" ref="O98">INDEX('Back data'!$A$389:$AW$389,,MAX(IF('Back data'!$A$389:$AW$389&lt;&gt;"",COLUMN('Back data'!$A$389:$AW$389)))-O$6)/O97</f>
        <v>0.89961089494163426</v>
      </c>
      <c r="P98" s="12">
        <f t="array" ref="P98">INDEX('Back data'!$A$389:$AW$389,,MAX(IF('Back data'!$A$389:$AW$389&lt;&gt;"",COLUMN('Back data'!$A$389:$AW$389)))-P$6)/P97</f>
        <v>0.90484354907843978</v>
      </c>
    </row>
    <row r="99" spans="1:16" x14ac:dyDescent="0.3">
      <c r="A99" s="38" t="s">
        <v>77</v>
      </c>
      <c r="B99" s="40" t="s">
        <v>67</v>
      </c>
      <c r="C99" s="11" t="s">
        <v>71</v>
      </c>
      <c r="D99" s="12">
        <f t="array" ref="D99">INDEX('Back data'!$A$390:$AW$390,,MAX(IF('Back data'!$A$390:$AW$390&lt;&gt;"",COLUMN('Back data'!$A$390:$AW$390)))-D$6)/D97</f>
        <v>7.9559363525091797E-2</v>
      </c>
      <c r="E99" s="12">
        <f t="array" ref="E99">INDEX('Back data'!$A$390:$AW$390,,MAX(IF('Back data'!$A$390:$AW$390&lt;&gt;"",COLUMN('Back data'!$A$390:$AW$390)))-E$6)/E97</f>
        <v>8.4198385236447529E-2</v>
      </c>
      <c r="F99" s="12">
        <f t="array" ref="F99">INDEX('Back data'!$A$390:$AW$390,,MAX(IF('Back data'!$A$390:$AW$390&lt;&gt;"",COLUMN('Back data'!$A$390:$AW$390)))-F$6)/F97</f>
        <v>3.0758807588075882E-2</v>
      </c>
      <c r="G99" s="12">
        <f t="array" ref="G99">INDEX('Back data'!$A$390:$AW$390,,MAX(IF('Back data'!$A$390:$AW$390&lt;&gt;"",COLUMN('Back data'!$A$390:$AW$390)))-G$6)/G97</f>
        <v>2.0349713596623461E-2</v>
      </c>
      <c r="H99" s="12">
        <f t="array" ref="H99">INDEX('Back data'!$A$390:$AW$390,,MAX(IF('Back data'!$A$390:$AW$390&lt;&gt;"",COLUMN('Back data'!$A$390:$AW$390)))-H$6)/H97</f>
        <v>2.7428418517527427E-2</v>
      </c>
      <c r="I99" s="12">
        <f t="array" ref="I99">INDEX('Back data'!$A$390:$AW$390,,MAX(IF('Back data'!$A$390:$AW$390&lt;&gt;"",COLUMN('Back data'!$A$390:$AW$390)))-I$6)/I97</f>
        <v>4.8259493670886076E-2</v>
      </c>
      <c r="J99" s="12">
        <f t="array" ref="J99">INDEX('Back data'!$A$390:$AW$390,,MAX(IF('Back data'!$A$390:$AW$390&lt;&gt;"",COLUMN('Back data'!$A$390:$AW$390)))-J$6)/J97</f>
        <v>5.3021442495126705E-2</v>
      </c>
      <c r="K99" s="12">
        <f t="array" ref="K99">INDEX('Back data'!$A$390:$AW$390,,MAX(IF('Back data'!$A$390:$AW$390&lt;&gt;"",COLUMN('Back data'!$A$390:$AW$390)))-K$6)/K97</f>
        <v>5.1969296589908141E-2</v>
      </c>
      <c r="L99" s="12">
        <f t="array" ref="L99">INDEX('Back data'!$A$390:$AW$390,,MAX(IF('Back data'!$A$390:$AW$390&lt;&gt;"",COLUMN('Back data'!$A$390:$AW$390)))-L$6)/L97</f>
        <v>3.2207384131971724E-2</v>
      </c>
      <c r="M99" s="12">
        <f t="array" ref="M99">INDEX('Back data'!$A$390:$AW$390,,MAX(IF('Back data'!$A$390:$AW$390&lt;&gt;"",COLUMN('Back data'!$A$390:$AW$390)))-M$6)/M97</f>
        <v>1.4861427232561255E-2</v>
      </c>
      <c r="N99" s="12">
        <f t="array" ref="N99">INDEX('Back data'!$A$390:$AW$390,,MAX(IF('Back data'!$A$390:$AW$390&lt;&gt;"",COLUMN('Back data'!$A$390:$AW$390)))-N$6)/N97</f>
        <v>3.8587498220133853E-2</v>
      </c>
      <c r="O99" s="12">
        <f t="array" ref="O99">INDEX('Back data'!$A$390:$AW$390,,MAX(IF('Back data'!$A$390:$AW$390&lt;&gt;"",COLUMN('Back data'!$A$390:$AW$390)))-O$6)/O97</f>
        <v>0.10038910505836576</v>
      </c>
      <c r="P99" s="12">
        <f t="array" ref="P99">INDEX('Back data'!$A$390:$AW$390,,MAX(IF('Back data'!$A$390:$AW$390&lt;&gt;"",COLUMN('Back data'!$A$390:$AW$390)))-P$6)/P97</f>
        <v>9.5156450921560234E-2</v>
      </c>
    </row>
    <row r="100" spans="1:16" x14ac:dyDescent="0.3">
      <c r="A100" s="33"/>
      <c r="B100" s="30"/>
      <c r="C100" s="34"/>
      <c r="D100" s="35"/>
      <c r="E100" s="35"/>
      <c r="F100" s="35"/>
      <c r="G100" s="35"/>
      <c r="H100" s="35"/>
      <c r="I100" s="35"/>
      <c r="J100" s="35"/>
      <c r="K100" s="35"/>
      <c r="L100" s="35"/>
      <c r="M100" s="35"/>
      <c r="N100" s="35"/>
      <c r="O100" s="35"/>
      <c r="P100" s="35"/>
    </row>
    <row r="101" spans="1:16" x14ac:dyDescent="0.3">
      <c r="A101" s="33"/>
      <c r="B101" s="30"/>
      <c r="C101" s="34"/>
      <c r="D101" s="35"/>
      <c r="E101" s="35"/>
      <c r="F101" s="35"/>
      <c r="G101" s="35"/>
      <c r="H101" s="35"/>
      <c r="I101" s="35"/>
      <c r="J101" s="35"/>
      <c r="K101" s="35"/>
      <c r="L101" s="35"/>
      <c r="M101" s="35"/>
      <c r="N101" s="35"/>
      <c r="O101" s="35"/>
      <c r="P101" s="35"/>
    </row>
    <row r="102" spans="1:16" x14ac:dyDescent="0.3">
      <c r="A102" s="33"/>
      <c r="B102" s="30"/>
      <c r="C102" s="34"/>
      <c r="D102" s="35"/>
      <c r="E102" s="35"/>
      <c r="F102" s="35"/>
      <c r="G102" s="35"/>
      <c r="H102" s="35"/>
      <c r="I102" s="35"/>
      <c r="J102" s="35"/>
      <c r="K102" s="35"/>
      <c r="L102" s="35"/>
      <c r="M102" s="35"/>
      <c r="N102" s="35"/>
      <c r="O102" s="35"/>
      <c r="P102" s="35"/>
    </row>
    <row r="103" spans="1:16" x14ac:dyDescent="0.3">
      <c r="A103" s="33"/>
      <c r="B103" s="30"/>
      <c r="C103" s="34"/>
      <c r="D103" s="35"/>
      <c r="E103" s="35"/>
      <c r="F103" s="35"/>
      <c r="G103" s="35"/>
      <c r="H103" s="35"/>
      <c r="I103" s="35"/>
      <c r="J103" s="35"/>
      <c r="K103" s="35"/>
      <c r="L103" s="35"/>
      <c r="M103" s="35"/>
      <c r="N103" s="35"/>
      <c r="O103" s="35"/>
      <c r="P103" s="35"/>
    </row>
    <row r="104" spans="1:16" x14ac:dyDescent="0.3">
      <c r="A104" s="7"/>
      <c r="B104" s="8"/>
      <c r="C104" s="9" t="s">
        <v>68</v>
      </c>
      <c r="D104" s="10">
        <f t="array" ref="D104">INDEX('Back data'!$A$152:$AW$152,,MAX(IF('Back data'!$A$152:$AW$152&lt;&gt;"",COLUMN('Back data'!$A$152:$AW$152)))-D$6)+INDEX('Back data'!$A$153:$AW$153,,MAX(IF('Back data'!$A$153:$AW$153&lt;&gt;"",COLUMN('Back data'!$A$153:$AW$153)))-D$6)</f>
        <v>63.53</v>
      </c>
      <c r="E104" s="10">
        <f t="array" ref="E104">INDEX('Back data'!$A$152:$AW$152,,MAX(IF('Back data'!$A$152:$AW$152&lt;&gt;"",COLUMN('Back data'!$A$152:$AW$152)))-E$6)+INDEX('Back data'!$A$153:$AW$153,,MAX(IF('Back data'!$A$153:$AW$153&lt;&gt;"",COLUMN('Back data'!$A$153:$AW$153)))-E$6)</f>
        <v>64.83</v>
      </c>
      <c r="F104" s="10">
        <f t="array" ref="F104">INDEX('Back data'!$A$152:$AW$152,,MAX(IF('Back data'!$A$152:$AW$152&lt;&gt;"",COLUMN('Back data'!$A$152:$AW$152)))-F$6)+INDEX('Back data'!$A$153:$AW$153,,MAX(IF('Back data'!$A$153:$AW$153&lt;&gt;"",COLUMN('Back data'!$A$153:$AW$153)))-F$6)</f>
        <v>68.06</v>
      </c>
      <c r="G104" s="10">
        <f t="array" ref="G104">INDEX('Back data'!$A$152:$AW$152,,MAX(IF('Back data'!$A$152:$AW$152&lt;&gt;"",COLUMN('Back data'!$A$152:$AW$152)))-G$6)+INDEX('Back data'!$A$153:$AW$153,,MAX(IF('Back data'!$A$153:$AW$153&lt;&gt;"",COLUMN('Back data'!$A$153:$AW$153)))-G$6)</f>
        <v>70.709999999999994</v>
      </c>
      <c r="H104" s="10">
        <f t="array" ref="H104">INDEX('Back data'!$A$152:$AW$152,,MAX(IF('Back data'!$A$152:$AW$152&lt;&gt;"",COLUMN('Back data'!$A$152:$AW$152)))-H$6)+INDEX('Back data'!$A$153:$AW$153,,MAX(IF('Back data'!$A$153:$AW$153&lt;&gt;"",COLUMN('Back data'!$A$153:$AW$153)))-H$6)</f>
        <v>69.709999999999994</v>
      </c>
      <c r="I104" s="10">
        <f t="array" ref="I104">INDEX('Back data'!$A$152:$AW$152,,MAX(IF('Back data'!$A$152:$AW$152&lt;&gt;"",COLUMN('Back data'!$A$152:$AW$152)))-I$6)+INDEX('Back data'!$A$153:$AW$153,,MAX(IF('Back data'!$A$153:$AW$153&lt;&gt;"",COLUMN('Back data'!$A$153:$AW$153)))-I$6)</f>
        <v>70.25</v>
      </c>
      <c r="J104" s="10">
        <f t="array" ref="J104">INDEX('Back data'!$A$152:$AW$152,,MAX(IF('Back data'!$A$152:$AW$152&lt;&gt;"",COLUMN('Back data'!$A$152:$AW$152)))-J$6)+INDEX('Back data'!$A$153:$AW$153,,MAX(IF('Back data'!$A$153:$AW$153&lt;&gt;"",COLUMN('Back data'!$A$153:$AW$153)))-J$6)</f>
        <v>68.349999999999994</v>
      </c>
      <c r="K104" s="10">
        <f t="array" ref="K104">INDEX('Back data'!$A$152:$AW$152,,MAX(IF('Back data'!$A$152:$AW$152&lt;&gt;"",COLUMN('Back data'!$A$152:$AW$152)))-K$6)+INDEX('Back data'!$A$153:$AW$153,,MAX(IF('Back data'!$A$153:$AW$153&lt;&gt;"",COLUMN('Back data'!$A$153:$AW$153)))-K$6)</f>
        <v>72.16</v>
      </c>
      <c r="L104" s="10">
        <f t="array" ref="L104">INDEX('Back data'!$A$152:$AW$152,,MAX(IF('Back data'!$A$152:$AW$152&lt;&gt;"",COLUMN('Back data'!$A$152:$AW$152)))-L$6)+INDEX('Back data'!$A$153:$AW$153,,MAX(IF('Back data'!$A$153:$AW$153&lt;&gt;"",COLUMN('Back data'!$A$153:$AW$153)))-L$6)</f>
        <v>73.78</v>
      </c>
      <c r="M104" s="10">
        <f t="array" ref="M104">INDEX('Back data'!$A$152:$AW$152,,MAX(IF('Back data'!$A$152:$AW$152&lt;&gt;"",COLUMN('Back data'!$A$152:$AW$152)))-M$6)+INDEX('Back data'!$A$153:$AW$153,,MAX(IF('Back data'!$A$153:$AW$153&lt;&gt;"",COLUMN('Back data'!$A$153:$AW$153)))-M$6)</f>
        <v>71.3</v>
      </c>
      <c r="N104" s="10">
        <f t="array" ref="N104">INDEX('Back data'!$A$152:$AW$152,,MAX(IF('Back data'!$A$152:$AW$152&lt;&gt;"",COLUMN('Back data'!$A$152:$AW$152)))-N$6)+INDEX('Back data'!$A$153:$AW$153,,MAX(IF('Back data'!$A$153:$AW$153&lt;&gt;"",COLUMN('Back data'!$A$153:$AW$153)))-N$6)</f>
        <v>70.239999999999995</v>
      </c>
      <c r="O104" s="10">
        <f t="array" ref="O104">INDEX('Back data'!$A$152:$AW$152,,MAX(IF('Back data'!$A$152:$AW$152&lt;&gt;"",COLUMN('Back data'!$A$152:$AW$152)))-O$6)+INDEX('Back data'!$A$153:$AW$153,,MAX(IF('Back data'!$A$153:$AW$153&lt;&gt;"",COLUMN('Back data'!$A$153:$AW$153)))-O$6)</f>
        <v>67.41</v>
      </c>
      <c r="P104" s="10">
        <f t="array" ref="P104">INDEX('Back data'!$A$152:$AW$152,,MAX(IF('Back data'!$A$152:$AW$152&lt;&gt;"",COLUMN('Back data'!$A$152:$AW$152)))-P$6)+INDEX('Back data'!$A$153:$AW$153,,MAX(IF('Back data'!$A$153:$AW$153&lt;&gt;"",COLUMN('Back data'!$A$153:$AW$153)))-P$6)</f>
        <v>72.740000000000009</v>
      </c>
    </row>
    <row r="105" spans="1:16" x14ac:dyDescent="0.3">
      <c r="A105" s="37" t="s">
        <v>78</v>
      </c>
      <c r="B105" s="45" t="s">
        <v>75</v>
      </c>
      <c r="C105" s="11" t="s">
        <v>70</v>
      </c>
      <c r="D105" s="12">
        <f t="array" ref="D105">INDEX('Back data'!$A$152:$AW$152,,MAX(IF('Back data'!$A$152:$AW$152&lt;&gt;"",COLUMN('Back data'!$A$152:$AW$152)))-D$6)/D104</f>
        <v>0.84747363450338431</v>
      </c>
      <c r="E105" s="12">
        <f t="array" ref="E105">INDEX('Back data'!$A$152:$AW$152,,MAX(IF('Back data'!$A$152:$AW$152&lt;&gt;"",COLUMN('Back data'!$A$152:$AW$152)))-E$6)/E104</f>
        <v>0.87675458892488056</v>
      </c>
      <c r="F105" s="12">
        <f t="array" ref="F105">INDEX('Back data'!$A$152:$AW$152,,MAX(IF('Back data'!$A$152:$AW$152&lt;&gt;"",COLUMN('Back data'!$A$152:$AW$152)))-F$6)/F104</f>
        <v>0.87790185130766962</v>
      </c>
      <c r="G105" s="12">
        <f t="array" ref="G105">INDEX('Back data'!$A$152:$AW$152,,MAX(IF('Back data'!$A$152:$AW$152&lt;&gt;"",COLUMN('Back data'!$A$152:$AW$152)))-G$6)/G104</f>
        <v>0.89365012020930568</v>
      </c>
      <c r="H105" s="12">
        <f t="array" ref="H105">INDEX('Back data'!$A$152:$AW$152,,MAX(IF('Back data'!$A$152:$AW$152&lt;&gt;"",COLUMN('Back data'!$A$152:$AW$152)))-H$6)/H104</f>
        <v>0.89398938459331523</v>
      </c>
      <c r="I105" s="12">
        <f t="array" ref="I105">INDEX('Back data'!$A$152:$AW$152,,MAX(IF('Back data'!$A$152:$AW$152&lt;&gt;"",COLUMN('Back data'!$A$152:$AW$152)))-I$6)/I104</f>
        <v>0.88697508896797161</v>
      </c>
      <c r="J105" s="12">
        <f t="array" ref="J105">INDEX('Back data'!$A$152:$AW$152,,MAX(IF('Back data'!$A$152:$AW$152&lt;&gt;"",COLUMN('Back data'!$A$152:$AW$152)))-J$6)/J104</f>
        <v>0.87534747622531095</v>
      </c>
      <c r="K105" s="12">
        <f t="array" ref="K105">INDEX('Back data'!$A$152:$AW$152,,MAX(IF('Back data'!$A$152:$AW$152&lt;&gt;"",COLUMN('Back data'!$A$152:$AW$152)))-K$6)/K104</f>
        <v>0.87929600886917969</v>
      </c>
      <c r="L105" s="12">
        <f t="array" ref="L105">INDEX('Back data'!$A$152:$AW$152,,MAX(IF('Back data'!$A$152:$AW$152&lt;&gt;"",COLUMN('Back data'!$A$152:$AW$152)))-L$6)/L104</f>
        <v>0.87449173217674159</v>
      </c>
      <c r="M105" s="12">
        <f t="array" ref="M105">INDEX('Back data'!$A$152:$AW$152,,MAX(IF('Back data'!$A$152:$AW$152&lt;&gt;"",COLUMN('Back data'!$A$152:$AW$152)))-M$6)/M104</f>
        <v>0.88569424964936883</v>
      </c>
      <c r="N105" s="12">
        <f t="array" ref="N105">INDEX('Back data'!$A$152:$AW$152,,MAX(IF('Back data'!$A$152:$AW$152&lt;&gt;"",COLUMN('Back data'!$A$152:$AW$152)))-N$6)/N104</f>
        <v>0.88482346241457865</v>
      </c>
      <c r="O105" s="12">
        <f t="array" ref="O105">INDEX('Back data'!$A$152:$AW$152,,MAX(IF('Back data'!$A$152:$AW$152&lt;&gt;"",COLUMN('Back data'!$A$152:$AW$152)))-O$6)/O104</f>
        <v>0.85506601394451864</v>
      </c>
      <c r="P105" s="12">
        <f t="array" ref="P105">INDEX('Back data'!$A$152:$AW$152,,MAX(IF('Back data'!$A$152:$AW$152&lt;&gt;"",COLUMN('Back data'!$A$152:$AW$152)))-P$6)/P104</f>
        <v>0.87420951333516628</v>
      </c>
    </row>
    <row r="106" spans="1:16" x14ac:dyDescent="0.3">
      <c r="A106" s="37" t="s">
        <v>78</v>
      </c>
      <c r="B106" s="45" t="s">
        <v>76</v>
      </c>
      <c r="C106" s="11" t="s">
        <v>71</v>
      </c>
      <c r="D106" s="12">
        <f t="array" ref="D106">+INDEX('Back data'!$A$153:$AW$153,,MAX(IF('Back data'!$A$153:$AW$153&lt;&gt;"",COLUMN('Back data'!$A$153:$AW$153)))-D$6)/D104</f>
        <v>0.15252636549661577</v>
      </c>
      <c r="E106" s="12">
        <f t="array" ref="E106">+INDEX('Back data'!$A$153:$AW$153,,MAX(IF('Back data'!$A$153:$AW$153&lt;&gt;"",COLUMN('Back data'!$A$153:$AW$153)))-E$6)/E104</f>
        <v>0.12324541107511955</v>
      </c>
      <c r="F106" s="12">
        <f t="array" ref="F106">+INDEX('Back data'!$A$153:$AW$153,,MAX(IF('Back data'!$A$153:$AW$153&lt;&gt;"",COLUMN('Back data'!$A$153:$AW$153)))-F$6)/F104</f>
        <v>0.12209814869233029</v>
      </c>
      <c r="G106" s="12">
        <f t="array" ref="G106">+INDEX('Back data'!$A$153:$AW$153,,MAX(IF('Back data'!$A$153:$AW$153&lt;&gt;"",COLUMN('Back data'!$A$153:$AW$153)))-G$6)/G104</f>
        <v>0.10634987979069439</v>
      </c>
      <c r="H106" s="12">
        <f t="array" ref="H106">+INDEX('Back data'!$A$153:$AW$153,,MAX(IF('Back data'!$A$153:$AW$153&lt;&gt;"",COLUMN('Back data'!$A$153:$AW$153)))-H$6)/H104</f>
        <v>0.10601061540668484</v>
      </c>
      <c r="I106" s="12">
        <f t="array" ref="I106">+INDEX('Back data'!$A$153:$AW$153,,MAX(IF('Back data'!$A$153:$AW$153&lt;&gt;"",COLUMN('Back data'!$A$153:$AW$153)))-I$6)/I104</f>
        <v>0.11302491103202847</v>
      </c>
      <c r="J106" s="12">
        <f t="array" ref="J106">+INDEX('Back data'!$A$153:$AW$153,,MAX(IF('Back data'!$A$153:$AW$153&lt;&gt;"",COLUMN('Back data'!$A$153:$AW$153)))-J$6)/J104</f>
        <v>0.12465252377468911</v>
      </c>
      <c r="K106" s="12">
        <f t="array" ref="K106">+INDEX('Back data'!$A$153:$AW$153,,MAX(IF('Back data'!$A$153:$AW$153&lt;&gt;"",COLUMN('Back data'!$A$153:$AW$153)))-K$6)/K104</f>
        <v>0.12070399113082042</v>
      </c>
      <c r="L106" s="12">
        <f t="array" ref="L106">+INDEX('Back data'!$A$153:$AW$153,,MAX(IF('Back data'!$A$153:$AW$153&lt;&gt;"",COLUMN('Back data'!$A$153:$AW$153)))-L$6)/L104</f>
        <v>0.12550826782325833</v>
      </c>
      <c r="M106" s="12">
        <f t="array" ref="M106">+INDEX('Back data'!$A$153:$AW$153,,MAX(IF('Back data'!$A$153:$AW$153&lt;&gt;"",COLUMN('Back data'!$A$153:$AW$153)))-M$6)/M104</f>
        <v>0.11430575035063115</v>
      </c>
      <c r="N106" s="12">
        <f t="array" ref="N106">+INDEX('Back data'!$A$153:$AW$153,,MAX(IF('Back data'!$A$153:$AW$153&lt;&gt;"",COLUMN('Back data'!$A$153:$AW$153)))-N$6)/N104</f>
        <v>0.11517653758542142</v>
      </c>
      <c r="O106" s="12">
        <f t="array" ref="O106">+INDEX('Back data'!$A$153:$AW$153,,MAX(IF('Back data'!$A$153:$AW$153&lt;&gt;"",COLUMN('Back data'!$A$153:$AW$153)))-O$6)/O104</f>
        <v>0.14493398605548138</v>
      </c>
      <c r="P106" s="12">
        <f t="array" ref="P106">+INDEX('Back data'!$A$153:$AW$153,,MAX(IF('Back data'!$A$153:$AW$153&lt;&gt;"",COLUMN('Back data'!$A$153:$AW$153)))-P$6)/P104</f>
        <v>0.12579048666483364</v>
      </c>
    </row>
    <row r="107" spans="1:16" x14ac:dyDescent="0.3">
      <c r="B107" s="46"/>
    </row>
    <row r="108" spans="1:16" x14ac:dyDescent="0.3">
      <c r="B108" s="46"/>
    </row>
    <row r="109" spans="1:16" x14ac:dyDescent="0.3">
      <c r="B109" s="46"/>
      <c r="C109" s="9" t="s">
        <v>68</v>
      </c>
      <c r="D109" s="10">
        <f t="array" ref="D109">INDEX('Back data'!$A$158:$AW$158,,MAX(IF('Back data'!$A$158:$AW$158&lt;&gt;"",COLUMN('Back data'!$A$158:$AW$158)))-D$6)+INDEX('Back data'!$A$159:$AW$159,,MAX(IF('Back data'!$A$159:$AW$159&lt;&gt;"",COLUMN('Back data'!$A$159:$AW$159)))-D$6)</f>
        <v>63.04</v>
      </c>
      <c r="E109" s="10">
        <f t="array" ref="E109">INDEX('Back data'!$A$158:$AW$158,,MAX(IF('Back data'!$A$158:$AW$158&lt;&gt;"",COLUMN('Back data'!$A$158:$AW$158)))-E$6)+INDEX('Back data'!$A$159:$AW$159,,MAX(IF('Back data'!$A$159:$AW$159&lt;&gt;"",COLUMN('Back data'!$A$159:$AW$159)))-E$6)</f>
        <v>64.28</v>
      </c>
      <c r="F109" s="10">
        <f t="array" ref="F109">INDEX('Back data'!$A$158:$AW$158,,MAX(IF('Back data'!$A$158:$AW$158&lt;&gt;"",COLUMN('Back data'!$A$158:$AW$158)))-F$6)+INDEX('Back data'!$A$159:$AW$159,,MAX(IF('Back data'!$A$159:$AW$159&lt;&gt;"",COLUMN('Back data'!$A$159:$AW$159)))-F$6)</f>
        <v>68.55</v>
      </c>
      <c r="G109" s="10">
        <f t="array" ref="G109">INDEX('Back data'!$A$158:$AW$158,,MAX(IF('Back data'!$A$158:$AW$158&lt;&gt;"",COLUMN('Back data'!$A$158:$AW$158)))-G$6)+INDEX('Back data'!$A$159:$AW$159,,MAX(IF('Back data'!$A$159:$AW$159&lt;&gt;"",COLUMN('Back data'!$A$159:$AW$159)))-G$6)</f>
        <v>75.16</v>
      </c>
      <c r="H109" s="10">
        <f t="array" ref="H109">INDEX('Back data'!$A$158:$AW$158,,MAX(IF('Back data'!$A$158:$AW$158&lt;&gt;"",COLUMN('Back data'!$A$158:$AW$158)))-H$6)+INDEX('Back data'!$A$159:$AW$159,,MAX(IF('Back data'!$A$159:$AW$159&lt;&gt;"",COLUMN('Back data'!$A$159:$AW$159)))-H$6)</f>
        <v>66.67</v>
      </c>
      <c r="I109" s="10">
        <f t="array" ref="I109">INDEX('Back data'!$A$158:$AW$158,,MAX(IF('Back data'!$A$158:$AW$158&lt;&gt;"",COLUMN('Back data'!$A$158:$AW$158)))-I$6)+INDEX('Back data'!$A$159:$AW$159,,MAX(IF('Back data'!$A$159:$AW$159&lt;&gt;"",COLUMN('Back data'!$A$159:$AW$159)))-I$6)</f>
        <v>69.94</v>
      </c>
      <c r="J109" s="10">
        <f t="array" ref="J109">INDEX('Back data'!$A$158:$AW$158,,MAX(IF('Back data'!$A$158:$AW$158&lt;&gt;"",COLUMN('Back data'!$A$158:$AW$158)))-J$6)+INDEX('Back data'!$A$159:$AW$159,,MAX(IF('Back data'!$A$159:$AW$159&lt;&gt;"",COLUMN('Back data'!$A$159:$AW$159)))-J$6)</f>
        <v>70.72</v>
      </c>
      <c r="K109" s="10">
        <f t="array" ref="K109">INDEX('Back data'!$A$158:$AW$158,,MAX(IF('Back data'!$A$158:$AW$158&lt;&gt;"",COLUMN('Back data'!$A$158:$AW$158)))-K$6)+INDEX('Back data'!$A$159:$AW$159,,MAX(IF('Back data'!$A$159:$AW$159&lt;&gt;"",COLUMN('Back data'!$A$159:$AW$159)))-K$6)</f>
        <v>72.83</v>
      </c>
      <c r="L109" s="10">
        <f t="array" ref="L109">INDEX('Back data'!$A$158:$AW$158,,MAX(IF('Back data'!$A$158:$AW$158&lt;&gt;"",COLUMN('Back data'!$A$158:$AW$158)))-L$6)+INDEX('Back data'!$A$159:$AW$159,,MAX(IF('Back data'!$A$159:$AW$159&lt;&gt;"",COLUMN('Back data'!$A$159:$AW$159)))-L$6)</f>
        <v>69.33</v>
      </c>
      <c r="M109" s="10">
        <f t="array" ref="M109">INDEX('Back data'!$A$158:$AW$158,,MAX(IF('Back data'!$A$158:$AW$158&lt;&gt;"",COLUMN('Back data'!$A$158:$AW$158)))-M$6)+INDEX('Back data'!$A$159:$AW$159,,MAX(IF('Back data'!$A$159:$AW$159&lt;&gt;"",COLUMN('Back data'!$A$159:$AW$159)))-M$6)</f>
        <v>73.05</v>
      </c>
      <c r="N109" s="10">
        <f t="array" ref="N109">INDEX('Back data'!$A$158:$AW$158,,MAX(IF('Back data'!$A$158:$AW$158&lt;&gt;"",COLUMN('Back data'!$A$158:$AW$158)))-N$6)+INDEX('Back data'!$A$159:$AW$159,,MAX(IF('Back data'!$A$159:$AW$159&lt;&gt;"",COLUMN('Back data'!$A$159:$AW$159)))-N$6)</f>
        <v>67.05</v>
      </c>
      <c r="O109" s="10">
        <f t="array" ref="O109">INDEX('Back data'!$A$158:$AW$158,,MAX(IF('Back data'!$A$158:$AW$158&lt;&gt;"",COLUMN('Back data'!$A$158:$AW$158)))-O$6)+INDEX('Back data'!$A$159:$AW$159,,MAX(IF('Back data'!$A$159:$AW$159&lt;&gt;"",COLUMN('Back data'!$A$159:$AW$159)))-O$6)</f>
        <v>63.78</v>
      </c>
      <c r="P109" s="10">
        <f t="array" ref="P109">INDEX('Back data'!$A$158:$AW$158,,MAX(IF('Back data'!$A$158:$AW$158&lt;&gt;"",COLUMN('Back data'!$A$158:$AW$158)))-P$6)+INDEX('Back data'!$A$159:$AW$159,,MAX(IF('Back data'!$A$159:$AW$159&lt;&gt;"",COLUMN('Back data'!$A$159:$AW$159)))-P$6)</f>
        <v>75.14</v>
      </c>
    </row>
    <row r="110" spans="1:16" x14ac:dyDescent="0.3">
      <c r="A110" s="37" t="s">
        <v>78</v>
      </c>
      <c r="B110" s="47" t="s">
        <v>72</v>
      </c>
      <c r="C110" s="11" t="s">
        <v>70</v>
      </c>
      <c r="D110" s="12">
        <f t="array" ref="D110">INDEX('Back data'!$A$158:$AW$158,,MAX(IF('Back data'!$A$158:$AW$158&lt;&gt;"",COLUMN('Back data'!$A$158:$AW$158)))-D$6)/D109</f>
        <v>0.71319796954314718</v>
      </c>
      <c r="E110" s="12">
        <f t="array" ref="E110">INDEX('Back data'!$A$158:$AW$158,,MAX(IF('Back data'!$A$158:$AW$158&lt;&gt;"",COLUMN('Back data'!$A$158:$AW$158)))-E$6)/E109</f>
        <v>0.72059738643434967</v>
      </c>
      <c r="F110" s="12">
        <f t="array" ref="F110">INDEX('Back data'!$A$158:$AW$158,,MAX(IF('Back data'!$A$158:$AW$158&lt;&gt;"",COLUMN('Back data'!$A$158:$AW$158)))-F$6)/F109</f>
        <v>0.7263311451495259</v>
      </c>
      <c r="G110" s="12">
        <f t="array" ref="G110">INDEX('Back data'!$A$158:$AW$158,,MAX(IF('Back data'!$A$158:$AW$158&lt;&gt;"",COLUMN('Back data'!$A$158:$AW$158)))-G$6)/G109</f>
        <v>0.75</v>
      </c>
      <c r="H110" s="12">
        <f t="array" ref="H110">INDEX('Back data'!$A$158:$AW$158,,MAX(IF('Back data'!$A$158:$AW$158&lt;&gt;"",COLUMN('Back data'!$A$158:$AW$158)))-H$6)/H109</f>
        <v>0.69131543422828867</v>
      </c>
      <c r="I110" s="12">
        <f t="array" ref="I110">INDEX('Back data'!$A$158:$AW$158,,MAX(IF('Back data'!$A$158:$AW$158&lt;&gt;"",COLUMN('Back data'!$A$158:$AW$158)))-I$6)/I109</f>
        <v>0.7101801544180727</v>
      </c>
      <c r="J110" s="12">
        <f t="array" ref="J110">INDEX('Back data'!$A$158:$AW$158,,MAX(IF('Back data'!$A$158:$AW$158&lt;&gt;"",COLUMN('Back data'!$A$158:$AW$158)))-J$6)/J109</f>
        <v>0.68735859728506787</v>
      </c>
      <c r="K110" s="12">
        <f t="array" ref="K110">INDEX('Back data'!$A$158:$AW$158,,MAX(IF('Back data'!$A$158:$AW$158&lt;&gt;"",COLUMN('Back data'!$A$158:$AW$158)))-K$6)/K109</f>
        <v>0.72140601400521764</v>
      </c>
      <c r="L110" s="12">
        <f t="array" ref="L110">INDEX('Back data'!$A$158:$AW$158,,MAX(IF('Back data'!$A$158:$AW$158&lt;&gt;"",COLUMN('Back data'!$A$158:$AW$158)))-L$6)/L109</f>
        <v>0.68916774844944473</v>
      </c>
      <c r="M110" s="12">
        <f t="array" ref="M110">INDEX('Back data'!$A$158:$AW$158,,MAX(IF('Back data'!$A$158:$AW$158&lt;&gt;"",COLUMN('Back data'!$A$158:$AW$158)))-M$6)/M109</f>
        <v>0.72169746748802188</v>
      </c>
      <c r="N110" s="12">
        <f t="array" ref="N110">INDEX('Back data'!$A$158:$AW$158,,MAX(IF('Back data'!$A$158:$AW$158&lt;&gt;"",COLUMN('Back data'!$A$158:$AW$158)))-N$6)/N109</f>
        <v>0.71454138702460845</v>
      </c>
      <c r="O110" s="12">
        <f t="array" ref="O110">INDEX('Back data'!$A$158:$AW$158,,MAX(IF('Back data'!$A$158:$AW$158&lt;&gt;"",COLUMN('Back data'!$A$158:$AW$158)))-O$6)/O109</f>
        <v>0.70304170586390724</v>
      </c>
      <c r="P110" s="12">
        <f t="array" ref="P110">INDEX('Back data'!$A$158:$AW$158,,MAX(IF('Back data'!$A$158:$AW$158&lt;&gt;"",COLUMN('Back data'!$A$158:$AW$158)))-P$6)/P109</f>
        <v>0.73582645727974449</v>
      </c>
    </row>
    <row r="111" spans="1:16" x14ac:dyDescent="0.3">
      <c r="A111" s="37" t="s">
        <v>78</v>
      </c>
      <c r="B111" s="47" t="s">
        <v>72</v>
      </c>
      <c r="C111" s="11" t="s">
        <v>71</v>
      </c>
      <c r="D111" s="12">
        <f t="array" ref="D111">+INDEX('Back data'!$A$159:$AW$159,,MAX(IF('Back data'!$A$159:$AW$159&lt;&gt;"",COLUMN('Back data'!$A$159:$AW$159)))-D$6)/D109</f>
        <v>0.28680203045685276</v>
      </c>
      <c r="E111" s="12">
        <f t="array" ref="E111">+INDEX('Back data'!$A$159:$AW$159,,MAX(IF('Back data'!$A$159:$AW$159&lt;&gt;"",COLUMN('Back data'!$A$159:$AW$159)))-E$6)/E109</f>
        <v>0.27940261356565027</v>
      </c>
      <c r="F111" s="12">
        <f t="array" ref="F111">+INDEX('Back data'!$A$159:$AW$159,,MAX(IF('Back data'!$A$159:$AW$159&lt;&gt;"",COLUMN('Back data'!$A$159:$AW$159)))-F$6)/F109</f>
        <v>0.27366885485047415</v>
      </c>
      <c r="G111" s="12">
        <f t="array" ref="G111">+INDEX('Back data'!$A$159:$AW$159,,MAX(IF('Back data'!$A$159:$AW$159&lt;&gt;"",COLUMN('Back data'!$A$159:$AW$159)))-G$6)/G109</f>
        <v>0.25</v>
      </c>
      <c r="H111" s="12">
        <f t="array" ref="H111">+INDEX('Back data'!$A$159:$AW$159,,MAX(IF('Back data'!$A$159:$AW$159&lt;&gt;"",COLUMN('Back data'!$A$159:$AW$159)))-H$6)/H109</f>
        <v>0.30868456577171138</v>
      </c>
      <c r="I111" s="12">
        <f t="array" ref="I111">+INDEX('Back data'!$A$159:$AW$159,,MAX(IF('Back data'!$A$159:$AW$159&lt;&gt;"",COLUMN('Back data'!$A$159:$AW$159)))-I$6)/I109</f>
        <v>0.28981984558192736</v>
      </c>
      <c r="J111" s="12">
        <f t="array" ref="J111">+INDEX('Back data'!$A$159:$AW$159,,MAX(IF('Back data'!$A$159:$AW$159&lt;&gt;"",COLUMN('Back data'!$A$159:$AW$159)))-J$6)/J109</f>
        <v>0.31264140271493213</v>
      </c>
      <c r="K111" s="12">
        <f t="array" ref="K111">+INDEX('Back data'!$A$159:$AW$159,,MAX(IF('Back data'!$A$159:$AW$159&lt;&gt;"",COLUMN('Back data'!$A$159:$AW$159)))-K$6)/K109</f>
        <v>0.27859398599478236</v>
      </c>
      <c r="L111" s="12">
        <f t="array" ref="L111">+INDEX('Back data'!$A$159:$AW$159,,MAX(IF('Back data'!$A$159:$AW$159&lt;&gt;"",COLUMN('Back data'!$A$159:$AW$159)))-L$6)/L109</f>
        <v>0.31083225155055533</v>
      </c>
      <c r="M111" s="12">
        <f t="array" ref="M111">+INDEX('Back data'!$A$159:$AW$159,,MAX(IF('Back data'!$A$159:$AW$159&lt;&gt;"",COLUMN('Back data'!$A$159:$AW$159)))-M$6)/M109</f>
        <v>0.27830253251197806</v>
      </c>
      <c r="N111" s="12">
        <f t="array" ref="N111">+INDEX('Back data'!$A$159:$AW$159,,MAX(IF('Back data'!$A$159:$AW$159&lt;&gt;"",COLUMN('Back data'!$A$159:$AW$159)))-N$6)/N109</f>
        <v>0.28545861297539155</v>
      </c>
      <c r="O111" s="12">
        <f t="array" ref="O111">+INDEX('Back data'!$A$159:$AW$159,,MAX(IF('Back data'!$A$159:$AW$159&lt;&gt;"",COLUMN('Back data'!$A$159:$AW$159)))-O$6)/O109</f>
        <v>0.29695829413609282</v>
      </c>
      <c r="P111" s="12">
        <f t="array" ref="P111">+INDEX('Back data'!$A$159:$AW$159,,MAX(IF('Back data'!$A$159:$AW$159&lt;&gt;"",COLUMN('Back data'!$A$159:$AW$159)))-P$6)/P109</f>
        <v>0.26417354272025556</v>
      </c>
    </row>
    <row r="112" spans="1:16" x14ac:dyDescent="0.3">
      <c r="B112" s="46"/>
    </row>
    <row r="113" spans="1:16" x14ac:dyDescent="0.3">
      <c r="B113" s="46"/>
    </row>
    <row r="114" spans="1:16" x14ac:dyDescent="0.3">
      <c r="B114" s="46"/>
      <c r="C114" s="9" t="s">
        <v>68</v>
      </c>
      <c r="D114" s="10">
        <f t="array" ref="D114">INDEX('Back data'!$A$164:$AW$164,,MAX(IF('Back data'!$A$164:$AW$164&lt;&gt;"",COLUMN('Back data'!$A$164:$AW$164)))-D$6)+INDEX('Back data'!$A$165:$AW$165,,MAX(IF('Back data'!$A$165:$AW$165&lt;&gt;"",COLUMN('Back data'!$A$165:$AW$165)))-D$6)</f>
        <v>63.940000000000005</v>
      </c>
      <c r="E114" s="10">
        <f t="array" ref="E114">INDEX('Back data'!$A$164:$AW$164,,MAX(IF('Back data'!$A$164:$AW$164&lt;&gt;"",COLUMN('Back data'!$A$164:$AW$164)))-E$6)+INDEX('Back data'!$A$165:$AW$165,,MAX(IF('Back data'!$A$165:$AW$165&lt;&gt;"",COLUMN('Back data'!$A$165:$AW$165)))-E$6)</f>
        <v>63.809999999999995</v>
      </c>
      <c r="F114" s="10">
        <f t="array" ref="F114">INDEX('Back data'!$A$164:$AW$164,,MAX(IF('Back data'!$A$164:$AW$164&lt;&gt;"",COLUMN('Back data'!$A$164:$AW$164)))-F$6)+INDEX('Back data'!$A$165:$AW$165,,MAX(IF('Back data'!$A$165:$AW$165&lt;&gt;"",COLUMN('Back data'!$A$165:$AW$165)))-F$6)</f>
        <v>66.94</v>
      </c>
      <c r="G114" s="10">
        <f t="array" ref="G114">INDEX('Back data'!$A$164:$AW$164,,MAX(IF('Back data'!$A$164:$AW$164&lt;&gt;"",COLUMN('Back data'!$A$164:$AW$164)))-G$6)+INDEX('Back data'!$A$165:$AW$165,,MAX(IF('Back data'!$A$165:$AW$165&lt;&gt;"",COLUMN('Back data'!$A$165:$AW$165)))-G$6)</f>
        <v>67.63</v>
      </c>
      <c r="H114" s="10">
        <f t="array" ref="H114">INDEX('Back data'!$A$164:$AW$164,,MAX(IF('Back data'!$A$164:$AW$164&lt;&gt;"",COLUMN('Back data'!$A$164:$AW$164)))-H$6)+INDEX('Back data'!$A$165:$AW$165,,MAX(IF('Back data'!$A$165:$AW$165&lt;&gt;"",COLUMN('Back data'!$A$165:$AW$165)))-H$6)</f>
        <v>70.720000000000013</v>
      </c>
      <c r="I114" s="10">
        <f t="array" ref="I114">INDEX('Back data'!$A$164:$AW$164,,MAX(IF('Back data'!$A$164:$AW$164&lt;&gt;"",COLUMN('Back data'!$A$164:$AW$164)))-I$6)+INDEX('Back data'!$A$165:$AW$165,,MAX(IF('Back data'!$A$165:$AW$165&lt;&gt;"",COLUMN('Back data'!$A$165:$AW$165)))-I$6)</f>
        <v>69.650000000000006</v>
      </c>
      <c r="J114" s="10">
        <f t="array" ref="J114">INDEX('Back data'!$A$164:$AW$164,,MAX(IF('Back data'!$A$164:$AW$164&lt;&gt;"",COLUMN('Back data'!$A$164:$AW$164)))-J$6)+INDEX('Back data'!$A$165:$AW$165,,MAX(IF('Back data'!$A$165:$AW$165&lt;&gt;"",COLUMN('Back data'!$A$165:$AW$165)))-J$6)</f>
        <v>66.160000000000011</v>
      </c>
      <c r="K114" s="10">
        <f t="array" ref="K114">INDEX('Back data'!$A$164:$AW$164,,MAX(IF('Back data'!$A$164:$AW$164&lt;&gt;"",COLUMN('Back data'!$A$164:$AW$164)))-K$6)+INDEX('Back data'!$A$165:$AW$165,,MAX(IF('Back data'!$A$165:$AW$165&lt;&gt;"",COLUMN('Back data'!$A$165:$AW$165)))-K$6)</f>
        <v>72.84</v>
      </c>
      <c r="L114" s="10">
        <f t="array" ref="L114">INDEX('Back data'!$A$164:$AW$164,,MAX(IF('Back data'!$A$164:$AW$164&lt;&gt;"",COLUMN('Back data'!$A$164:$AW$164)))-L$6)+INDEX('Back data'!$A$165:$AW$165,,MAX(IF('Back data'!$A$165:$AW$165&lt;&gt;"",COLUMN('Back data'!$A$165:$AW$165)))-L$6)</f>
        <v>74.97</v>
      </c>
      <c r="M114" s="10">
        <f t="array" ref="M114">INDEX('Back data'!$A$164:$AW$164,,MAX(IF('Back data'!$A$164:$AW$164&lt;&gt;"",COLUMN('Back data'!$A$164:$AW$164)))-M$6)+INDEX('Back data'!$A$165:$AW$165,,MAX(IF('Back data'!$A$165:$AW$165&lt;&gt;"",COLUMN('Back data'!$A$165:$AW$165)))-M$6)</f>
        <v>71.58</v>
      </c>
      <c r="N114" s="10">
        <f t="array" ref="N114">INDEX('Back data'!$A$164:$AW$164,,MAX(IF('Back data'!$A$164:$AW$164&lt;&gt;"",COLUMN('Back data'!$A$164:$AW$164)))-N$6)+INDEX('Back data'!$A$165:$AW$165,,MAX(IF('Back data'!$A$165:$AW$165&lt;&gt;"",COLUMN('Back data'!$A$165:$AW$165)))-N$6)</f>
        <v>69.03</v>
      </c>
      <c r="O114" s="10">
        <f t="array" ref="O114">INDEX('Back data'!$A$164:$AW$164,,MAX(IF('Back data'!$A$164:$AW$164&lt;&gt;"",COLUMN('Back data'!$A$164:$AW$164)))-O$6)+INDEX('Back data'!$A$165:$AW$165,,MAX(IF('Back data'!$A$165:$AW$165&lt;&gt;"",COLUMN('Back data'!$A$165:$AW$165)))-O$6)</f>
        <v>66.52</v>
      </c>
      <c r="P114" s="10">
        <f t="array" ref="P114">INDEX('Back data'!$A$164:$AW$164,,MAX(IF('Back data'!$A$164:$AW$164&lt;&gt;"",COLUMN('Back data'!$A$164:$AW$164)))-P$6)+INDEX('Back data'!$A$165:$AW$165,,MAX(IF('Back data'!$A$165:$AW$165&lt;&gt;"",COLUMN('Back data'!$A$165:$AW$165)))-P$6)</f>
        <v>71.180000000000007</v>
      </c>
    </row>
    <row r="115" spans="1:16" x14ac:dyDescent="0.3">
      <c r="A115" s="37" t="s">
        <v>78</v>
      </c>
      <c r="B115" s="47" t="s">
        <v>73</v>
      </c>
      <c r="C115" s="11" t="s">
        <v>70</v>
      </c>
      <c r="D115" s="12">
        <f t="array" ref="D115">INDEX('Back data'!$A$164:$AW$164,,MAX(IF('Back data'!$A$164:$AW$164&lt;&gt;"",COLUMN('Back data'!$A$164:$AW$164)))-D$6)/D114</f>
        <v>0.9460431654676259</v>
      </c>
      <c r="E115" s="12">
        <f t="array" ref="E115">INDEX('Back data'!$A$164:$AW$164,,MAX(IF('Back data'!$A$164:$AW$164&lt;&gt;"",COLUMN('Back data'!$A$164:$AW$164)))-E$6)/E114</f>
        <v>0.98918664786083688</v>
      </c>
      <c r="F115" s="12">
        <f t="array" ref="F115">INDEX('Back data'!$A$164:$AW$164,,MAX(IF('Back data'!$A$164:$AW$164&lt;&gt;"",COLUMN('Back data'!$A$164:$AW$164)))-F$6)/F114</f>
        <v>0.99103674932775632</v>
      </c>
      <c r="G115" s="12">
        <f t="array" ref="G115">INDEX('Back data'!$A$164:$AW$164,,MAX(IF('Back data'!$A$164:$AW$164&lt;&gt;"",COLUMN('Back data'!$A$164:$AW$164)))-G$6)/G114</f>
        <v>0.99645127901818731</v>
      </c>
      <c r="H115" s="12">
        <f t="array" ref="H115">INDEX('Back data'!$A$164:$AW$164,,MAX(IF('Back data'!$A$164:$AW$164&lt;&gt;"",COLUMN('Back data'!$A$164:$AW$164)))-H$6)/H114</f>
        <v>0.99391968325791846</v>
      </c>
      <c r="I115" s="12">
        <f t="array" ref="I115">INDEX('Back data'!$A$164:$AW$164,,MAX(IF('Back data'!$A$164:$AW$164&lt;&gt;"",COLUMN('Back data'!$A$164:$AW$164)))-I$6)/I114</f>
        <v>0.98592964824120599</v>
      </c>
      <c r="J115" s="12">
        <f t="array" ref="J115">INDEX('Back data'!$A$164:$AW$164,,MAX(IF('Back data'!$A$164:$AW$164&lt;&gt;"",COLUMN('Back data'!$A$164:$AW$164)))-J$6)/J114</f>
        <v>0.98896614268440142</v>
      </c>
      <c r="K115" s="12">
        <f t="array" ref="K115">INDEX('Back data'!$A$164:$AW$164,,MAX(IF('Back data'!$A$164:$AW$164&lt;&gt;"",COLUMN('Back data'!$A$164:$AW$164)))-K$6)/K114</f>
        <v>0.98709500274574413</v>
      </c>
      <c r="L115" s="12">
        <f t="array" ref="L115">INDEX('Back data'!$A$164:$AW$164,,MAX(IF('Back data'!$A$164:$AW$164&lt;&gt;"",COLUMN('Back data'!$A$164:$AW$164)))-L$6)/L114</f>
        <v>0.98412698412698418</v>
      </c>
      <c r="M115" s="12">
        <f t="array" ref="M115">INDEX('Back data'!$A$164:$AW$164,,MAX(IF('Back data'!$A$164:$AW$164&lt;&gt;"",COLUMN('Back data'!$A$164:$AW$164)))-M$6)/M114</f>
        <v>0.97275775356244754</v>
      </c>
      <c r="N115" s="12">
        <f t="array" ref="N115">INDEX('Back data'!$A$164:$AW$164,,MAX(IF('Back data'!$A$164:$AW$164&lt;&gt;"",COLUMN('Back data'!$A$164:$AW$164)))-N$6)/N114</f>
        <v>0.98029842097638709</v>
      </c>
      <c r="O115" s="12">
        <f t="array" ref="O115">INDEX('Back data'!$A$164:$AW$164,,MAX(IF('Back data'!$A$164:$AW$164&lt;&gt;"",COLUMN('Back data'!$A$164:$AW$164)))-O$6)/O114</f>
        <v>0.98616957306073361</v>
      </c>
      <c r="P115" s="12">
        <f t="array" ref="P115">INDEX('Back data'!$A$164:$AW$164,,MAX(IF('Back data'!$A$164:$AW$164&lt;&gt;"",COLUMN('Back data'!$A$164:$AW$164)))-P$6)/P114</f>
        <v>0.98342230963753852</v>
      </c>
    </row>
    <row r="116" spans="1:16" x14ac:dyDescent="0.3">
      <c r="A116" s="37" t="s">
        <v>78</v>
      </c>
      <c r="B116" s="47" t="s">
        <v>73</v>
      </c>
      <c r="C116" s="31" t="s">
        <v>71</v>
      </c>
      <c r="D116" s="32">
        <f t="array" ref="D116">+INDEX('Back data'!$A$165:$AW$165,,MAX(IF('Back data'!$A$165:$AW$165&lt;&gt;"",COLUMN('Back data'!$A$165:$AW$165)))-D$6)/D114</f>
        <v>5.3956834532374098E-2</v>
      </c>
      <c r="E116" s="32">
        <f t="array" ref="E116">+INDEX('Back data'!$A$165:$AW$165,,MAX(IF('Back data'!$A$165:$AW$165&lt;&gt;"",COLUMN('Back data'!$A$165:$AW$165)))-E$6)/E114</f>
        <v>1.0813352139163141E-2</v>
      </c>
      <c r="F116" s="32">
        <f t="array" ref="F116">+INDEX('Back data'!$A$165:$AW$165,,MAX(IF('Back data'!$A$165:$AW$165&lt;&gt;"",COLUMN('Back data'!$A$165:$AW$165)))-F$6)/F114</f>
        <v>8.9632506722437996E-3</v>
      </c>
      <c r="G116" s="32">
        <f t="array" ref="G116">+INDEX('Back data'!$A$165:$AW$165,,MAX(IF('Back data'!$A$165:$AW$165&lt;&gt;"",COLUMN('Back data'!$A$165:$AW$165)))-G$6)/G114</f>
        <v>3.5487209818128051E-3</v>
      </c>
      <c r="H116" s="32">
        <f t="array" ref="H116">+INDEX('Back data'!$A$165:$AW$165,,MAX(IF('Back data'!$A$165:$AW$165&lt;&gt;"",COLUMN('Back data'!$A$165:$AW$165)))-H$6)/H114</f>
        <v>6.0803167420814472E-3</v>
      </c>
      <c r="I116" s="32">
        <f t="array" ref="I116">+INDEX('Back data'!$A$165:$AW$165,,MAX(IF('Back data'!$A$165:$AW$165&lt;&gt;"",COLUMN('Back data'!$A$165:$AW$165)))-I$6)/I114</f>
        <v>1.4070351758793969E-2</v>
      </c>
      <c r="J116" s="32">
        <f t="array" ref="J116">+INDEX('Back data'!$A$165:$AW$165,,MAX(IF('Back data'!$A$165:$AW$165&lt;&gt;"",COLUMN('Back data'!$A$165:$AW$165)))-J$6)/J114</f>
        <v>1.1033857315598547E-2</v>
      </c>
      <c r="K116" s="32">
        <f t="array" ref="K116">+INDEX('Back data'!$A$165:$AW$165,,MAX(IF('Back data'!$A$165:$AW$165&lt;&gt;"",COLUMN('Back data'!$A$165:$AW$165)))-K$6)/K114</f>
        <v>1.2904997254255902E-2</v>
      </c>
      <c r="L116" s="32">
        <f t="array" ref="L116">+INDEX('Back data'!$A$165:$AW$165,,MAX(IF('Back data'!$A$165:$AW$165&lt;&gt;"",COLUMN('Back data'!$A$165:$AW$165)))-L$6)/L114</f>
        <v>1.5873015873015872E-2</v>
      </c>
      <c r="M116" s="32">
        <f t="array" ref="M116">+INDEX('Back data'!$A$165:$AW$165,,MAX(IF('Back data'!$A$165:$AW$165&lt;&gt;"",COLUMN('Back data'!$A$165:$AW$165)))-M$6)/M114</f>
        <v>2.7242246437552388E-2</v>
      </c>
      <c r="N116" s="32">
        <f t="array" ref="N116">+INDEX('Back data'!$A$165:$AW$165,,MAX(IF('Back data'!$A$165:$AW$165&lt;&gt;"",COLUMN('Back data'!$A$165:$AW$165)))-N$6)/N114</f>
        <v>1.9701579023612924E-2</v>
      </c>
      <c r="O116" s="32">
        <f t="array" ref="O116">+INDEX('Back data'!$A$165:$AW$165,,MAX(IF('Back data'!$A$165:$AW$165&lt;&gt;"",COLUMN('Back data'!$A$165:$AW$165)))-O$6)/O114</f>
        <v>1.3830426939266387E-2</v>
      </c>
      <c r="P116" s="32">
        <f t="array" ref="P116">+INDEX('Back data'!$A$165:$AW$165,,MAX(IF('Back data'!$A$165:$AW$165&lt;&gt;"",COLUMN('Back data'!$A$165:$AW$165)))-P$6)/P114</f>
        <v>1.6577690362461362E-2</v>
      </c>
    </row>
    <row r="117" spans="1:16" x14ac:dyDescent="0.3">
      <c r="A117" s="33"/>
      <c r="B117" s="47"/>
      <c r="C117" s="34"/>
      <c r="D117" s="35"/>
      <c r="E117" s="35"/>
      <c r="F117" s="35"/>
      <c r="G117" s="35"/>
      <c r="H117" s="35"/>
      <c r="I117" s="35"/>
      <c r="J117" s="35"/>
      <c r="K117" s="35"/>
      <c r="L117" s="35"/>
      <c r="M117" s="35"/>
      <c r="N117" s="35"/>
      <c r="O117" s="35"/>
      <c r="P117" s="35"/>
    </row>
    <row r="118" spans="1:16" x14ac:dyDescent="0.3">
      <c r="A118" s="33"/>
      <c r="B118" s="47"/>
      <c r="C118" s="34"/>
      <c r="D118" s="35"/>
      <c r="E118" s="35"/>
      <c r="F118" s="35"/>
      <c r="G118" s="35"/>
      <c r="H118" s="35"/>
      <c r="I118" s="35"/>
      <c r="J118" s="35"/>
      <c r="K118" s="35"/>
      <c r="L118" s="35"/>
      <c r="M118" s="35"/>
      <c r="N118" s="35"/>
      <c r="O118" s="35"/>
      <c r="P118" s="35"/>
    </row>
    <row r="119" spans="1:16" x14ac:dyDescent="0.3">
      <c r="B119" s="46"/>
      <c r="C119" s="9" t="s">
        <v>68</v>
      </c>
      <c r="D119" s="10">
        <f t="array" ref="D119">INDEX('Back data'!$A$354:$AW$354,,MAX(IF('Back data'!$A$354:$AW$354&lt;&gt;"",COLUMN('Back data'!$A$354:$AW$354)))-D$6)+INDEX('Back data'!$A$355:$AW$355,,MAX(IF('Back data'!$A$355:$AW$355&lt;&gt;"",COLUMN('Back data'!$A$355:$AW$355)))-D$6)</f>
        <v>63.64</v>
      </c>
      <c r="E119" s="10">
        <f t="array" ref="E119">INDEX('Back data'!$A$354:$AW$354,,MAX(IF('Back data'!$A$354:$AW$354&lt;&gt;"",COLUMN('Back data'!$A$354:$AW$354)))-E$6)+INDEX('Back data'!$A$355:$AW$355,,MAX(IF('Back data'!$A$355:$AW$355&lt;&gt;"",COLUMN('Back data'!$A$355:$AW$355)))-E$6)</f>
        <v>60.93</v>
      </c>
      <c r="F119" s="10">
        <f t="array" ref="F119">INDEX('Back data'!$A$354:$AW$354,,MAX(IF('Back data'!$A$354:$AW$354&lt;&gt;"",COLUMN('Back data'!$A$354:$AW$354)))-F$6)+INDEX('Back data'!$A$355:$AW$355,,MAX(IF('Back data'!$A$355:$AW$355&lt;&gt;"",COLUMN('Back data'!$A$355:$AW$355)))-F$6)</f>
        <v>68.399999999999991</v>
      </c>
      <c r="G119" s="10">
        <f t="array" ref="G119">INDEX('Back data'!$A$354:$AW$354,,MAX(IF('Back data'!$A$354:$AW$354&lt;&gt;"",COLUMN('Back data'!$A$354:$AW$354)))-G$6)+INDEX('Back data'!$A$355:$AW$355,,MAX(IF('Back data'!$A$355:$AW$355&lt;&gt;"",COLUMN('Back data'!$A$355:$AW$355)))-G$6)</f>
        <v>71.399999999999991</v>
      </c>
      <c r="H119" s="10">
        <f t="array" ref="H119">INDEX('Back data'!$A$354:$AW$354,,MAX(IF('Back data'!$A$354:$AW$354&lt;&gt;"",COLUMN('Back data'!$A$354:$AW$354)))-H$6)+INDEX('Back data'!$A$355:$AW$355,,MAX(IF('Back data'!$A$355:$AW$355&lt;&gt;"",COLUMN('Back data'!$A$355:$AW$355)))-H$6)</f>
        <v>65.16</v>
      </c>
      <c r="I119" s="10">
        <f t="array" ref="I119">INDEX('Back data'!$A$354:$AW$354,,MAX(IF('Back data'!$A$354:$AW$354&lt;&gt;"",COLUMN('Back data'!$A$354:$AW$354)))-I$6)+INDEX('Back data'!$A$355:$AW$355,,MAX(IF('Back data'!$A$355:$AW$355&lt;&gt;"",COLUMN('Back data'!$A$355:$AW$355)))-I$6)</f>
        <v>72.63</v>
      </c>
      <c r="J119" s="10">
        <f t="array" ref="J119">INDEX('Back data'!$A$354:$AW$354,,MAX(IF('Back data'!$A$354:$AW$354&lt;&gt;"",COLUMN('Back data'!$A$354:$AW$354)))-J$6)+INDEX('Back data'!$A$355:$AW$355,,MAX(IF('Back data'!$A$355:$AW$355&lt;&gt;"",COLUMN('Back data'!$A$355:$AW$355)))-J$6)</f>
        <v>65.5</v>
      </c>
      <c r="K119" s="10">
        <f t="array" ref="K119">INDEX('Back data'!$A$354:$AW$354,,MAX(IF('Back data'!$A$354:$AW$354&lt;&gt;"",COLUMN('Back data'!$A$354:$AW$354)))-K$6)+INDEX('Back data'!$A$355:$AW$355,,MAX(IF('Back data'!$A$355:$AW$355&lt;&gt;"",COLUMN('Back data'!$A$355:$AW$355)))-K$6)</f>
        <v>68.59</v>
      </c>
      <c r="L119" s="10">
        <f t="array" ref="L119">INDEX('Back data'!$A$354:$AW$354,,MAX(IF('Back data'!$A$354:$AW$354&lt;&gt;"",COLUMN('Back data'!$A$354:$AW$354)))-L$6)+INDEX('Back data'!$A$355:$AW$355,,MAX(IF('Back data'!$A$355:$AW$355&lt;&gt;"",COLUMN('Back data'!$A$355:$AW$355)))-L$6)</f>
        <v>69.28</v>
      </c>
      <c r="M119" s="10">
        <f t="array" ref="M119">INDEX('Back data'!$A$354:$AW$354,,MAX(IF('Back data'!$A$354:$AW$354&lt;&gt;"",COLUMN('Back data'!$A$354:$AW$354)))-M$6)+INDEX('Back data'!$A$355:$AW$355,,MAX(IF('Back data'!$A$355:$AW$355&lt;&gt;"",COLUMN('Back data'!$A$355:$AW$355)))-M$6)</f>
        <v>71.11</v>
      </c>
      <c r="N119" s="10">
        <f t="array" ref="N119">INDEX('Back data'!$A$354:$AW$354,,MAX(IF('Back data'!$A$354:$AW$354&lt;&gt;"",COLUMN('Back data'!$A$354:$AW$354)))-N$6)+INDEX('Back data'!$A$355:$AW$355,,MAX(IF('Back data'!$A$355:$AW$355&lt;&gt;"",COLUMN('Back data'!$A$355:$AW$355)))-N$6)</f>
        <v>66.36</v>
      </c>
      <c r="O119" s="10">
        <f t="array" ref="O119">INDEX('Back data'!$A$354:$AW$354,,MAX(IF('Back data'!$A$354:$AW$354&lt;&gt;"",COLUMN('Back data'!$A$354:$AW$354)))-O$6)+INDEX('Back data'!$A$355:$AW$355,,MAX(IF('Back data'!$A$355:$AW$355&lt;&gt;"",COLUMN('Back data'!$A$355:$AW$355)))-O$6)</f>
        <v>62.24</v>
      </c>
      <c r="P119" s="10">
        <f t="array" ref="P119">INDEX('Back data'!$A$354:$AW$354,,MAX(IF('Back data'!$A$354:$AW$354&lt;&gt;"",COLUMN('Back data'!$A$354:$AW$354)))-P$6)+INDEX('Back data'!$A$355:$AW$355,,MAX(IF('Back data'!$A$355:$AW$355&lt;&gt;"",COLUMN('Back data'!$A$355:$AW$355)))-P$6)</f>
        <v>72.010000000000005</v>
      </c>
    </row>
    <row r="120" spans="1:16" x14ac:dyDescent="0.3">
      <c r="A120" s="37" t="s">
        <v>78</v>
      </c>
      <c r="B120" s="47" t="s">
        <v>57</v>
      </c>
      <c r="C120" s="11" t="s">
        <v>70</v>
      </c>
      <c r="D120" s="12">
        <f t="array" ref="D120">INDEX('Back data'!$A$354:$AW$354,,MAX(IF('Back data'!$A$354:$AW$354&lt;&gt;"",COLUMN('Back data'!$A$354:$AW$354)))-D$6)/D119</f>
        <v>0.77592708988057824</v>
      </c>
      <c r="E120" s="12">
        <f t="array" ref="E120">INDEX('Back data'!$A$354:$AW$354,,MAX(IF('Back data'!$A$354:$AW$354&lt;&gt;"",COLUMN('Back data'!$A$354:$AW$354)))-E$6)/E119</f>
        <v>0.72575086164451008</v>
      </c>
      <c r="F120" s="12">
        <f t="array" ref="F120">INDEX('Back data'!$A$354:$AW$354,,MAX(IF('Back data'!$A$354:$AW$354&lt;&gt;"",COLUMN('Back data'!$A$354:$AW$354)))-F$6)/F119</f>
        <v>0.79751461988304095</v>
      </c>
      <c r="G120" s="12">
        <f t="array" ref="G120">INDEX('Back data'!$A$354:$AW$354,,MAX(IF('Back data'!$A$354:$AW$354&lt;&gt;"",COLUMN('Back data'!$A$354:$AW$354)))-G$6)/G119</f>
        <v>0.83305322128851544</v>
      </c>
      <c r="H120" s="12">
        <f t="array" ref="H120">INDEX('Back data'!$A$354:$AW$354,,MAX(IF('Back data'!$A$354:$AW$354&lt;&gt;"",COLUMN('Back data'!$A$354:$AW$354)))-H$6)/H119</f>
        <v>0.78146101903007992</v>
      </c>
      <c r="I120" s="12">
        <f t="array" ref="I120">INDEX('Back data'!$A$354:$AW$354,,MAX(IF('Back data'!$A$354:$AW$354&lt;&gt;"",COLUMN('Back data'!$A$354:$AW$354)))-I$6)/I119</f>
        <v>0.7805314608288586</v>
      </c>
      <c r="J120" s="12">
        <f t="array" ref="J120">INDEX('Back data'!$A$354:$AW$354,,MAX(IF('Back data'!$A$354:$AW$354&lt;&gt;"",COLUMN('Back data'!$A$354:$AW$354)))-J$6)/J119</f>
        <v>0.77160305343511448</v>
      </c>
      <c r="K120" s="12">
        <f t="array" ref="K120">INDEX('Back data'!$A$354:$AW$354,,MAX(IF('Back data'!$A$354:$AW$354&lt;&gt;"",COLUMN('Back data'!$A$354:$AW$354)))-K$6)/K119</f>
        <v>0.76454293628808856</v>
      </c>
      <c r="L120" s="12">
        <f t="array" ref="L120">INDEX('Back data'!$A$354:$AW$354,,MAX(IF('Back data'!$A$354:$AW$354&lt;&gt;"",COLUMN('Back data'!$A$354:$AW$354)))-L$6)/L119</f>
        <v>0.79763279445727475</v>
      </c>
      <c r="M120" s="12">
        <f t="array" ref="M120">INDEX('Back data'!$A$354:$AW$354,,MAX(IF('Back data'!$A$354:$AW$354&lt;&gt;"",COLUMN('Back data'!$A$354:$AW$354)))-M$6)/M119</f>
        <v>0.77232456757136836</v>
      </c>
      <c r="N120" s="12">
        <f t="array" ref="N120">INDEX('Back data'!$A$354:$AW$354,,MAX(IF('Back data'!$A$354:$AW$354&lt;&gt;"",COLUMN('Back data'!$A$354:$AW$354)))-N$6)/N119</f>
        <v>0.8045509342977698</v>
      </c>
      <c r="O120" s="12">
        <f t="array" ref="O120">INDEX('Back data'!$A$354:$AW$354,,MAX(IF('Back data'!$A$354:$AW$354&lt;&gt;"",COLUMN('Back data'!$A$354:$AW$354)))-O$6)/O119</f>
        <v>0.75273136246786632</v>
      </c>
      <c r="P120" s="12">
        <f t="array" ref="P120">INDEX('Back data'!$A$354:$AW$354,,MAX(IF('Back data'!$A$354:$AW$354&lt;&gt;"",COLUMN('Back data'!$A$354:$AW$354)))-P$6)/P119</f>
        <v>0.80238855714484092</v>
      </c>
    </row>
    <row r="121" spans="1:16" x14ac:dyDescent="0.3">
      <c r="A121" s="37" t="s">
        <v>78</v>
      </c>
      <c r="B121" s="47" t="s">
        <v>57</v>
      </c>
      <c r="C121" s="11" t="s">
        <v>71</v>
      </c>
      <c r="D121" s="12">
        <f t="array" ref="D121">+INDEX('Back data'!$A$355:$AW$355,,MAX(IF('Back data'!$A$355:$AW$355&lt;&gt;"",COLUMN('Back data'!$A$355:$AW$355)))-D$6)/D119</f>
        <v>0.22407291011942174</v>
      </c>
      <c r="E121" s="12">
        <f t="array" ref="E121">+INDEX('Back data'!$A$355:$AW$355,,MAX(IF('Back data'!$A$355:$AW$355&lt;&gt;"",COLUMN('Back data'!$A$355:$AW$355)))-E$6)/E119</f>
        <v>0.27424913835548992</v>
      </c>
      <c r="F121" s="12">
        <f t="array" ref="F121">+INDEX('Back data'!$A$355:$AW$355,,MAX(IF('Back data'!$A$355:$AW$355&lt;&gt;"",COLUMN('Back data'!$A$355:$AW$355)))-F$6)/F119</f>
        <v>0.20248538011695907</v>
      </c>
      <c r="G121" s="12">
        <f t="array" ref="G121">+INDEX('Back data'!$A$355:$AW$355,,MAX(IF('Back data'!$A$355:$AW$355&lt;&gt;"",COLUMN('Back data'!$A$355:$AW$355)))-G$6)/G119</f>
        <v>0.16694677871148461</v>
      </c>
      <c r="H121" s="12">
        <f t="array" ref="H121">+INDEX('Back data'!$A$355:$AW$355,,MAX(IF('Back data'!$A$355:$AW$355&lt;&gt;"",COLUMN('Back data'!$A$355:$AW$355)))-H$6)/H119</f>
        <v>0.21853898096992022</v>
      </c>
      <c r="I121" s="12">
        <f t="array" ref="I121">+INDEX('Back data'!$A$355:$AW$355,,MAX(IF('Back data'!$A$355:$AW$355&lt;&gt;"",COLUMN('Back data'!$A$355:$AW$355)))-I$6)/I119</f>
        <v>0.2194685391711414</v>
      </c>
      <c r="J121" s="12">
        <f t="array" ref="J121">+INDEX('Back data'!$A$355:$AW$355,,MAX(IF('Back data'!$A$355:$AW$355&lt;&gt;"",COLUMN('Back data'!$A$355:$AW$355)))-J$6)/J119</f>
        <v>0.22839694656488552</v>
      </c>
      <c r="K121" s="12">
        <f t="array" ref="K121">+INDEX('Back data'!$A$355:$AW$355,,MAX(IF('Back data'!$A$355:$AW$355&lt;&gt;"",COLUMN('Back data'!$A$355:$AW$355)))-K$6)/K119</f>
        <v>0.23545706371191133</v>
      </c>
      <c r="L121" s="12">
        <f t="array" ref="L121">+INDEX('Back data'!$A$355:$AW$355,,MAX(IF('Back data'!$A$355:$AW$355&lt;&gt;"",COLUMN('Back data'!$A$355:$AW$355)))-L$6)/L119</f>
        <v>0.20236720554272516</v>
      </c>
      <c r="M121" s="12">
        <f t="array" ref="M121">+INDEX('Back data'!$A$355:$AW$355,,MAX(IF('Back data'!$A$355:$AW$355&lt;&gt;"",COLUMN('Back data'!$A$355:$AW$355)))-M$6)/M119</f>
        <v>0.22767543242863172</v>
      </c>
      <c r="N121" s="12">
        <f t="array" ref="N121">+INDEX('Back data'!$A$355:$AW$355,,MAX(IF('Back data'!$A$355:$AW$355&lt;&gt;"",COLUMN('Back data'!$A$355:$AW$355)))-N$6)/N119</f>
        <v>0.19544906570223028</v>
      </c>
      <c r="O121" s="12">
        <f t="array" ref="O121">+INDEX('Back data'!$A$355:$AW$355,,MAX(IF('Back data'!$A$355:$AW$355&lt;&gt;"",COLUMN('Back data'!$A$355:$AW$355)))-O$6)/O119</f>
        <v>0.24726863753213368</v>
      </c>
      <c r="P121" s="12">
        <f t="array" ref="P121">+INDEX('Back data'!$A$355:$AW$355,,MAX(IF('Back data'!$A$355:$AW$355&lt;&gt;"",COLUMN('Back data'!$A$355:$AW$355)))-P$6)/P119</f>
        <v>0.197611442855159</v>
      </c>
    </row>
    <row r="122" spans="1:16" x14ac:dyDescent="0.3">
      <c r="B122" s="44"/>
    </row>
    <row r="123" spans="1:16" x14ac:dyDescent="0.3">
      <c r="B123" s="44"/>
    </row>
    <row r="124" spans="1:16" x14ac:dyDescent="0.3">
      <c r="B124" s="44"/>
      <c r="C124" s="9" t="s">
        <v>68</v>
      </c>
      <c r="D124" s="10">
        <f t="array" ref="D124">INDEX('Back data'!$A$360:$AW$360,,MAX(IF('Back data'!$A$360:$AW$360&lt;&gt;"",COLUMN('Back data'!$A$360:$AW$360)))-D$6)+INDEX('Back data'!$A$361:$AW$361,,MAX(IF('Back data'!$A$361:$AW$361&lt;&gt;"",COLUMN('Back data'!$A$361:$AW$361)))-D$6)</f>
        <v>62.71</v>
      </c>
      <c r="E124" s="10">
        <f t="array" ref="E124">INDEX('Back data'!$A$360:$AW$360,,MAX(IF('Back data'!$A$360:$AW$360&lt;&gt;"",COLUMN('Back data'!$A$360:$AW$360)))-E$6)+INDEX('Back data'!$A$361:$AW$361,,MAX(IF('Back data'!$A$361:$AW$361&lt;&gt;"",COLUMN('Back data'!$A$361:$AW$361)))-E$6)</f>
        <v>66.95</v>
      </c>
      <c r="F124" s="10">
        <f t="array" ref="F124">INDEX('Back data'!$A$360:$AW$360,,MAX(IF('Back data'!$A$360:$AW$360&lt;&gt;"",COLUMN('Back data'!$A$360:$AW$360)))-F$6)+INDEX('Back data'!$A$361:$AW$361,,MAX(IF('Back data'!$A$361:$AW$361&lt;&gt;"",COLUMN('Back data'!$A$361:$AW$361)))-F$6)</f>
        <v>65.91</v>
      </c>
      <c r="G124" s="10">
        <f t="array" ref="G124">INDEX('Back data'!$A$360:$AW$360,,MAX(IF('Back data'!$A$360:$AW$360&lt;&gt;"",COLUMN('Back data'!$A$360:$AW$360)))-G$6)+INDEX('Back data'!$A$361:$AW$361,,MAX(IF('Back data'!$A$361:$AW$361&lt;&gt;"",COLUMN('Back data'!$A$361:$AW$361)))-G$6)</f>
        <v>70.179999999999993</v>
      </c>
      <c r="H124" s="10">
        <f t="array" ref="H124">INDEX('Back data'!$A$360:$AW$360,,MAX(IF('Back data'!$A$360:$AW$360&lt;&gt;"",COLUMN('Back data'!$A$360:$AW$360)))-H$6)+INDEX('Back data'!$A$361:$AW$361,,MAX(IF('Back data'!$A$361:$AW$361&lt;&gt;"",COLUMN('Back data'!$A$361:$AW$361)))-H$6)</f>
        <v>72.11</v>
      </c>
      <c r="I124" s="10">
        <f t="array" ref="I124">INDEX('Back data'!$A$360:$AW$360,,MAX(IF('Back data'!$A$360:$AW$360&lt;&gt;"",COLUMN('Back data'!$A$360:$AW$360)))-I$6)+INDEX('Back data'!$A$361:$AW$361,,MAX(IF('Back data'!$A$361:$AW$361&lt;&gt;"",COLUMN('Back data'!$A$361:$AW$361)))-I$6)</f>
        <v>71.75</v>
      </c>
      <c r="J124" s="10">
        <f t="array" ref="J124">INDEX('Back data'!$A$360:$AW$360,,MAX(IF('Back data'!$A$360:$AW$360&lt;&gt;"",COLUMN('Back data'!$A$360:$AW$360)))-J$6)+INDEX('Back data'!$A$361:$AW$361,,MAX(IF('Back data'!$A$361:$AW$361&lt;&gt;"",COLUMN('Back data'!$A$361:$AW$361)))-J$6)</f>
        <v>69.67</v>
      </c>
      <c r="K124" s="10">
        <f t="array" ref="K124">INDEX('Back data'!$A$360:$AW$360,,MAX(IF('Back data'!$A$360:$AW$360&lt;&gt;"",COLUMN('Back data'!$A$360:$AW$360)))-K$6)+INDEX('Back data'!$A$361:$AW$361,,MAX(IF('Back data'!$A$361:$AW$361&lt;&gt;"",COLUMN('Back data'!$A$361:$AW$361)))-K$6)</f>
        <v>75.31</v>
      </c>
      <c r="L124" s="10">
        <f t="array" ref="L124">INDEX('Back data'!$A$360:$AW$360,,MAX(IF('Back data'!$A$360:$AW$360&lt;&gt;"",COLUMN('Back data'!$A$360:$AW$360)))-L$6)+INDEX('Back data'!$A$361:$AW$361,,MAX(IF('Back data'!$A$361:$AW$361&lt;&gt;"",COLUMN('Back data'!$A$361:$AW$361)))-L$6)</f>
        <v>74.38000000000001</v>
      </c>
      <c r="M124" s="10">
        <f t="array" ref="M124">INDEX('Back data'!$A$360:$AW$360,,MAX(IF('Back data'!$A$360:$AW$360&lt;&gt;"",COLUMN('Back data'!$A$360:$AW$360)))-M$6)+INDEX('Back data'!$A$361:$AW$361,,MAX(IF('Back data'!$A$361:$AW$361&lt;&gt;"",COLUMN('Back data'!$A$361:$AW$361)))-M$6)</f>
        <v>70.8</v>
      </c>
      <c r="N124" s="10">
        <f t="array" ref="N124">INDEX('Back data'!$A$360:$AW$360,,MAX(IF('Back data'!$A$360:$AW$360&lt;&gt;"",COLUMN('Back data'!$A$360:$AW$360)))-N$6)+INDEX('Back data'!$A$361:$AW$361,,MAX(IF('Back data'!$A$361:$AW$361&lt;&gt;"",COLUMN('Back data'!$A$361:$AW$361)))-N$6)</f>
        <v>72.210000000000008</v>
      </c>
      <c r="O124" s="10">
        <f t="array" ref="O124">INDEX('Back data'!$A$360:$AW$360,,MAX(IF('Back data'!$A$360:$AW$360&lt;&gt;"",COLUMN('Back data'!$A$360:$AW$360)))-O$6)+INDEX('Back data'!$A$361:$AW$361,,MAX(IF('Back data'!$A$361:$AW$361&lt;&gt;"",COLUMN('Back data'!$A$361:$AW$361)))-O$6)</f>
        <v>69.350000000000009</v>
      </c>
      <c r="P124" s="10">
        <f t="array" ref="P124">INDEX('Back data'!$A$360:$AW$360,,MAX(IF('Back data'!$A$360:$AW$360&lt;&gt;"",COLUMN('Back data'!$A$360:$AW$360)))-P$6)+INDEX('Back data'!$A$361:$AW$361,,MAX(IF('Back data'!$A$361:$AW$361&lt;&gt;"",COLUMN('Back data'!$A$361:$AW$361)))-P$6)</f>
        <v>72.97</v>
      </c>
    </row>
    <row r="125" spans="1:16" x14ac:dyDescent="0.3">
      <c r="A125" s="37" t="s">
        <v>78</v>
      </c>
      <c r="B125" s="47" t="s">
        <v>62</v>
      </c>
      <c r="C125" s="11" t="s">
        <v>70</v>
      </c>
      <c r="D125" s="12">
        <f t="array" ref="D125">INDEX('Back data'!$A$360:$AW$360,,MAX(IF('Back data'!$A$360:$AW$360&lt;&gt;"",COLUMN('Back data'!$A$360:$AW$360)))-D$6)/D124</f>
        <v>0.88566416839419548</v>
      </c>
      <c r="E125" s="12">
        <f t="array" ref="E125">INDEX('Back data'!$A$360:$AW$360,,MAX(IF('Back data'!$A$360:$AW$360&lt;&gt;"",COLUMN('Back data'!$A$360:$AW$360)))-E$6)/E124</f>
        <v>0.92531740104555638</v>
      </c>
      <c r="F125" s="12">
        <f t="array" ref="F125">INDEX('Back data'!$A$360:$AW$360,,MAX(IF('Back data'!$A$360:$AW$360&lt;&gt;"",COLUMN('Back data'!$A$360:$AW$360)))-F$6)/F124</f>
        <v>0.90350477924442418</v>
      </c>
      <c r="G125" s="12">
        <f t="array" ref="G125">INDEX('Back data'!$A$360:$AW$360,,MAX(IF('Back data'!$A$360:$AW$360&lt;&gt;"",COLUMN('Back data'!$A$360:$AW$360)))-G$6)/G124</f>
        <v>0.91863778854374478</v>
      </c>
      <c r="H125" s="12">
        <f t="array" ref="H125">INDEX('Back data'!$A$360:$AW$360,,MAX(IF('Back data'!$A$360:$AW$360&lt;&gt;"",COLUMN('Back data'!$A$360:$AW$360)))-H$6)/H124</f>
        <v>0.93496047704895302</v>
      </c>
      <c r="I125" s="12">
        <f t="array" ref="I125">INDEX('Back data'!$A$360:$AW$360,,MAX(IF('Back data'!$A$360:$AW$360&lt;&gt;"",COLUMN('Back data'!$A$360:$AW$360)))-I$6)/I124</f>
        <v>0.92989547038327525</v>
      </c>
      <c r="J125" s="12">
        <f t="array" ref="J125">INDEX('Back data'!$A$360:$AW$360,,MAX(IF('Back data'!$A$360:$AW$360&lt;&gt;"",COLUMN('Back data'!$A$360:$AW$360)))-J$6)/J124</f>
        <v>0.91789866513563945</v>
      </c>
      <c r="K125" s="12">
        <f t="array" ref="K125">INDEX('Back data'!$A$360:$AW$360,,MAX(IF('Back data'!$A$360:$AW$360&lt;&gt;"",COLUMN('Back data'!$A$360:$AW$360)))-K$6)/K124</f>
        <v>0.91939981410171279</v>
      </c>
      <c r="L125" s="12">
        <f t="array" ref="L125">INDEX('Back data'!$A$360:$AW$360,,MAX(IF('Back data'!$A$360:$AW$360&lt;&gt;"",COLUMN('Back data'!$A$360:$AW$360)))-L$6)/L124</f>
        <v>0.89714977144393648</v>
      </c>
      <c r="M125" s="12">
        <f t="array" ref="M125">INDEX('Back data'!$A$360:$AW$360,,MAX(IF('Back data'!$A$360:$AW$360&lt;&gt;"",COLUMN('Back data'!$A$360:$AW$360)))-M$6)/M124</f>
        <v>0.9286723163841808</v>
      </c>
      <c r="N125" s="12">
        <f t="array" ref="N125">INDEX('Back data'!$A$360:$AW$360,,MAX(IF('Back data'!$A$360:$AW$360&lt;&gt;"",COLUMN('Back data'!$A$360:$AW$360)))-N$6)/N124</f>
        <v>0.92134053455200104</v>
      </c>
      <c r="O125" s="12">
        <f t="array" ref="O125">INDEX('Back data'!$A$360:$AW$360,,MAX(IF('Back data'!$A$360:$AW$360&lt;&gt;"",COLUMN('Back data'!$A$360:$AW$360)))-O$6)/O124</f>
        <v>0.90209084354722413</v>
      </c>
      <c r="P125" s="12">
        <f t="array" ref="P125">INDEX('Back data'!$A$360:$AW$360,,MAX(IF('Back data'!$A$360:$AW$360&lt;&gt;"",COLUMN('Back data'!$A$360:$AW$360)))-P$6)/P124</f>
        <v>0.89173632999862951</v>
      </c>
    </row>
    <row r="126" spans="1:16" x14ac:dyDescent="0.3">
      <c r="A126" s="37" t="s">
        <v>78</v>
      </c>
      <c r="B126" s="47" t="s">
        <v>62</v>
      </c>
      <c r="C126" s="11" t="s">
        <v>71</v>
      </c>
      <c r="D126" s="12">
        <f t="array" ref="D126">+INDEX('Back data'!$A$361:$AW$361,,MAX(IF('Back data'!$A$361:$AW$361&lt;&gt;"",COLUMN('Back data'!$A$361:$AW$361)))-D$6)/D124</f>
        <v>0.11433583160580449</v>
      </c>
      <c r="E126" s="12">
        <f t="array" ref="E126">+INDEX('Back data'!$A$361:$AW$361,,MAX(IF('Back data'!$A$361:$AW$361&lt;&gt;"",COLUMN('Back data'!$A$361:$AW$361)))-E$6)/E124</f>
        <v>7.468259895444361E-2</v>
      </c>
      <c r="F126" s="12">
        <f t="array" ref="F126">+INDEX('Back data'!$A$361:$AW$361,,MAX(IF('Back data'!$A$361:$AW$361&lt;&gt;"",COLUMN('Back data'!$A$361:$AW$361)))-F$6)/F124</f>
        <v>9.6495220755575789E-2</v>
      </c>
      <c r="G126" s="12">
        <f t="array" ref="G126">+INDEX('Back data'!$A$361:$AW$361,,MAX(IF('Back data'!$A$361:$AW$361&lt;&gt;"",COLUMN('Back data'!$A$361:$AW$361)))-G$6)/G124</f>
        <v>8.1362211456255357E-2</v>
      </c>
      <c r="H126" s="12">
        <f t="array" ref="H126">+INDEX('Back data'!$A$361:$AW$361,,MAX(IF('Back data'!$A$361:$AW$361&lt;&gt;"",COLUMN('Back data'!$A$361:$AW$361)))-H$6)/H124</f>
        <v>6.5039522951047021E-2</v>
      </c>
      <c r="I126" s="12">
        <f t="array" ref="I126">+INDEX('Back data'!$A$361:$AW$361,,MAX(IF('Back data'!$A$361:$AW$361&lt;&gt;"",COLUMN('Back data'!$A$361:$AW$361)))-I$6)/I124</f>
        <v>7.0104529616724739E-2</v>
      </c>
      <c r="J126" s="12">
        <f t="array" ref="J126">+INDEX('Back data'!$A$361:$AW$361,,MAX(IF('Back data'!$A$361:$AW$361&lt;&gt;"",COLUMN('Back data'!$A$361:$AW$361)))-J$6)/J124</f>
        <v>8.2101334864360553E-2</v>
      </c>
      <c r="K126" s="12">
        <f t="array" ref="K126">+INDEX('Back data'!$A$361:$AW$361,,MAX(IF('Back data'!$A$361:$AW$361&lt;&gt;"",COLUMN('Back data'!$A$361:$AW$361)))-K$6)/K124</f>
        <v>8.0600185898287074E-2</v>
      </c>
      <c r="L126" s="12">
        <f t="array" ref="L126">+INDEX('Back data'!$A$361:$AW$361,,MAX(IF('Back data'!$A$361:$AW$361&lt;&gt;"",COLUMN('Back data'!$A$361:$AW$361)))-L$6)/L124</f>
        <v>0.10285022855606345</v>
      </c>
      <c r="M126" s="12">
        <f t="array" ref="M126">+INDEX('Back data'!$A$361:$AW$361,,MAX(IF('Back data'!$A$361:$AW$361&lt;&gt;"",COLUMN('Back data'!$A$361:$AW$361)))-M$6)/M124</f>
        <v>7.1327683615819204E-2</v>
      </c>
      <c r="N126" s="12">
        <f t="array" ref="N126">+INDEX('Back data'!$A$361:$AW$361,,MAX(IF('Back data'!$A$361:$AW$361&lt;&gt;"",COLUMN('Back data'!$A$361:$AW$361)))-N$6)/N124</f>
        <v>7.8659465447998886E-2</v>
      </c>
      <c r="O126" s="12">
        <f t="array" ref="O126">+INDEX('Back data'!$A$361:$AW$361,,MAX(IF('Back data'!$A$361:$AW$361&lt;&gt;"",COLUMN('Back data'!$A$361:$AW$361)))-O$6)/O124</f>
        <v>9.7909156452775759E-2</v>
      </c>
      <c r="P126" s="12">
        <f t="array" ref="P126">+INDEX('Back data'!$A$361:$AW$361,,MAX(IF('Back data'!$A$361:$AW$361&lt;&gt;"",COLUMN('Back data'!$A$361:$AW$361)))-P$6)/P124</f>
        <v>0.10826367000137044</v>
      </c>
    </row>
    <row r="127" spans="1:16" x14ac:dyDescent="0.3">
      <c r="B127" s="44"/>
    </row>
    <row r="128" spans="1:16" x14ac:dyDescent="0.3">
      <c r="B128" s="44"/>
    </row>
    <row r="129" spans="1:16" x14ac:dyDescent="0.3">
      <c r="B129" s="44"/>
      <c r="C129" s="9" t="s">
        <v>68</v>
      </c>
      <c r="D129" s="10">
        <f t="array" ref="D129">INDEX('Back data'!$A$366:$AW$366,,MAX(IF('Back data'!$A$366:$AW$366&lt;&gt;"",COLUMN('Back data'!$A$366:$AW$366)))-D$6)+INDEX('Back data'!$A$367:$AW$367,,MAX(IF('Back data'!$A$367:$AW$367&lt;&gt;"",COLUMN('Back data'!$A$367:$AW$367)))-D$6)</f>
        <v>66.239999999999995</v>
      </c>
      <c r="E129" s="10">
        <f t="array" ref="E129">INDEX('Back data'!$A$366:$AW$366,,MAX(IF('Back data'!$A$366:$AW$366&lt;&gt;"",COLUMN('Back data'!$A$366:$AW$366)))-E$6)+INDEX('Back data'!$A$367:$AW$367,,MAX(IF('Back data'!$A$367:$AW$367&lt;&gt;"",COLUMN('Back data'!$A$367:$AW$367)))-E$6)</f>
        <v>63.47</v>
      </c>
      <c r="F129" s="10">
        <f t="array" ref="F129">INDEX('Back data'!$A$366:$AW$366,,MAX(IF('Back data'!$A$366:$AW$366&lt;&gt;"",COLUMN('Back data'!$A$366:$AW$366)))-F$6)+INDEX('Back data'!$A$367:$AW$367,,MAX(IF('Back data'!$A$367:$AW$367&lt;&gt;"",COLUMN('Back data'!$A$367:$AW$367)))-F$6)</f>
        <v>74.589999999999989</v>
      </c>
      <c r="G129" s="10">
        <f t="array" ref="G129">INDEX('Back data'!$A$366:$AW$366,,MAX(IF('Back data'!$A$366:$AW$366&lt;&gt;"",COLUMN('Back data'!$A$366:$AW$366)))-G$6)+INDEX('Back data'!$A$367:$AW$367,,MAX(IF('Back data'!$A$367:$AW$367&lt;&gt;"",COLUMN('Back data'!$A$367:$AW$367)))-G$6)</f>
        <v>71.360000000000014</v>
      </c>
      <c r="H129" s="10">
        <f t="array" ref="H129">INDEX('Back data'!$A$366:$AW$366,,MAX(IF('Back data'!$A$366:$AW$366&lt;&gt;"",COLUMN('Back data'!$A$366:$AW$366)))-H$6)+INDEX('Back data'!$A$367:$AW$367,,MAX(IF('Back data'!$A$367:$AW$367&lt;&gt;"",COLUMN('Back data'!$A$367:$AW$367)))-H$6)</f>
        <v>69.600000000000009</v>
      </c>
      <c r="I129" s="10">
        <f t="array" ref="I129">INDEX('Back data'!$A$366:$AW$366,,MAX(IF('Back data'!$A$366:$AW$366&lt;&gt;"",COLUMN('Back data'!$A$366:$AW$366)))-I$6)+INDEX('Back data'!$A$367:$AW$367,,MAX(IF('Back data'!$A$367:$AW$367&lt;&gt;"",COLUMN('Back data'!$A$367:$AW$367)))-I$6)</f>
        <v>58.36</v>
      </c>
      <c r="J129" s="10">
        <f t="array" ref="J129">INDEX('Back data'!$A$366:$AW$366,,MAX(IF('Back data'!$A$366:$AW$366&lt;&gt;"",COLUMN('Back data'!$A$366:$AW$366)))-J$6)+INDEX('Back data'!$A$367:$AW$367,,MAX(IF('Back data'!$A$367:$AW$367&lt;&gt;"",COLUMN('Back data'!$A$367:$AW$367)))-J$6)</f>
        <v>69.410000000000011</v>
      </c>
      <c r="K129" s="10">
        <f t="array" ref="K129">INDEX('Back data'!$A$366:$AW$366,,MAX(IF('Back data'!$A$366:$AW$366&lt;&gt;"",COLUMN('Back data'!$A$366:$AW$366)))-K$6)+INDEX('Back data'!$A$367:$AW$367,,MAX(IF('Back data'!$A$367:$AW$367&lt;&gt;"",COLUMN('Back data'!$A$367:$AW$367)))-K$6)</f>
        <v>64.89</v>
      </c>
      <c r="L129" s="10">
        <f t="array" ref="L129">INDEX('Back data'!$A$366:$AW$366,,MAX(IF('Back data'!$A$366:$AW$366&lt;&gt;"",COLUMN('Back data'!$A$366:$AW$366)))-L$6)+INDEX('Back data'!$A$367:$AW$367,,MAX(IF('Back data'!$A$367:$AW$367&lt;&gt;"",COLUMN('Back data'!$A$367:$AW$367)))-L$6)</f>
        <v>82.12</v>
      </c>
      <c r="M129" s="10">
        <f t="array" ref="M129">INDEX('Back data'!$A$366:$AW$366,,MAX(IF('Back data'!$A$366:$AW$366&lt;&gt;"",COLUMN('Back data'!$A$366:$AW$366)))-M$6)+INDEX('Back data'!$A$367:$AW$367,,MAX(IF('Back data'!$A$367:$AW$367&lt;&gt;"",COLUMN('Back data'!$A$367:$AW$367)))-M$6)</f>
        <v>74.91</v>
      </c>
      <c r="N129" s="10">
        <f t="array" ref="N129">INDEX('Back data'!$A$366:$AW$366,,MAX(IF('Back data'!$A$366:$AW$366&lt;&gt;"",COLUMN('Back data'!$A$366:$AW$366)))-N$6)+INDEX('Back data'!$A$367:$AW$367,,MAX(IF('Back data'!$A$367:$AW$367&lt;&gt;"",COLUMN('Back data'!$A$367:$AW$367)))-N$6)</f>
        <v>71.679999999999993</v>
      </c>
      <c r="O129" s="10">
        <f t="array" ref="O129">INDEX('Back data'!$A$366:$AW$366,,MAX(IF('Back data'!$A$366:$AW$366&lt;&gt;"",COLUMN('Back data'!$A$366:$AW$366)))-O$6)+INDEX('Back data'!$A$367:$AW$367,,MAX(IF('Back data'!$A$367:$AW$367&lt;&gt;"",COLUMN('Back data'!$A$367:$AW$367)))-O$6)</f>
        <v>72.899999999999991</v>
      </c>
      <c r="P129" s="10">
        <f t="array" ref="P129">INDEX('Back data'!$A$366:$AW$366,,MAX(IF('Back data'!$A$366:$AW$366&lt;&gt;"",COLUMN('Back data'!$A$366:$AW$366)))-P$6)+INDEX('Back data'!$A$367:$AW$367,,MAX(IF('Back data'!$A$367:$AW$367&lt;&gt;"",COLUMN('Back data'!$A$367:$AW$367)))-P$6)</f>
        <v>73.28</v>
      </c>
    </row>
    <row r="130" spans="1:16" x14ac:dyDescent="0.3">
      <c r="A130" s="37" t="s">
        <v>78</v>
      </c>
      <c r="B130" s="47" t="s">
        <v>67</v>
      </c>
      <c r="C130" s="11" t="s">
        <v>70</v>
      </c>
      <c r="D130" s="12">
        <f t="array" ref="D130">INDEX('Back data'!$A$366:$AW$366,,MAX(IF('Back data'!$A$366:$AW$366&lt;&gt;"",COLUMN('Back data'!$A$366:$AW$366)))-D$6)/D129</f>
        <v>0.84556159420289856</v>
      </c>
      <c r="E130" s="12">
        <f t="array" ref="E130">INDEX('Back data'!$A$366:$AW$366,,MAX(IF('Back data'!$A$366:$AW$366&lt;&gt;"",COLUMN('Back data'!$A$366:$AW$366)))-E$6)/E129</f>
        <v>0.95982353867969128</v>
      </c>
      <c r="F130" s="12">
        <f t="array" ref="F130">INDEX('Back data'!$A$366:$AW$366,,MAX(IF('Back data'!$A$366:$AW$366&lt;&gt;"",COLUMN('Back data'!$A$366:$AW$366)))-F$6)/F129</f>
        <v>0.93605040890199764</v>
      </c>
      <c r="G130" s="12">
        <f t="array" ref="G130">INDEX('Back data'!$A$366:$AW$366,,MAX(IF('Back data'!$A$366:$AW$366&lt;&gt;"",COLUMN('Back data'!$A$366:$AW$366)))-G$6)/G129</f>
        <v>0.91690022421524653</v>
      </c>
      <c r="H130" s="12">
        <f t="array" ref="H130">INDEX('Back data'!$A$366:$AW$366,,MAX(IF('Back data'!$A$366:$AW$366&lt;&gt;"",COLUMN('Back data'!$A$366:$AW$366)))-H$6)/H129</f>
        <v>0.94525862068965516</v>
      </c>
      <c r="I130" s="12">
        <f t="array" ref="I130">INDEX('Back data'!$A$366:$AW$366,,MAX(IF('Back data'!$A$366:$AW$366&lt;&gt;"",COLUMN('Back data'!$A$366:$AW$366)))-I$6)/I129</f>
        <v>0.95956134338588073</v>
      </c>
      <c r="J130" s="12">
        <f t="array" ref="J130">INDEX('Back data'!$A$366:$AW$366,,MAX(IF('Back data'!$A$366:$AW$366&lt;&gt;"",COLUMN('Back data'!$A$366:$AW$366)))-J$6)/J129</f>
        <v>0.9226336262786341</v>
      </c>
      <c r="K130" s="12">
        <f t="array" ref="K130">INDEX('Back data'!$A$366:$AW$366,,MAX(IF('Back data'!$A$366:$AW$366&lt;&gt;"",COLUMN('Back data'!$A$366:$AW$366)))-K$6)/K129</f>
        <v>0.96178147634458311</v>
      </c>
      <c r="L130" s="12">
        <f t="array" ref="L130">INDEX('Back data'!$A$366:$AW$366,,MAX(IF('Back data'!$A$366:$AW$366&lt;&gt;"",COLUMN('Back data'!$A$366:$AW$366)))-L$6)/L129</f>
        <v>0.93217243058938126</v>
      </c>
      <c r="M130" s="12">
        <f t="array" ref="M130">INDEX('Back data'!$A$366:$AW$366,,MAX(IF('Back data'!$A$366:$AW$366&lt;&gt;"",COLUMN('Back data'!$A$366:$AW$366)))-M$6)/M129</f>
        <v>0.94740355092778006</v>
      </c>
      <c r="N130" s="12">
        <f t="array" ref="N130">INDEX('Back data'!$A$366:$AW$366,,MAX(IF('Back data'!$A$366:$AW$366&lt;&gt;"",COLUMN('Back data'!$A$366:$AW$366)))-N$6)/N129</f>
        <v>0.92034040178571441</v>
      </c>
      <c r="O130" s="12">
        <f t="array" ref="O130">INDEX('Back data'!$A$366:$AW$366,,MAX(IF('Back data'!$A$366:$AW$366&lt;&gt;"",COLUMN('Back data'!$A$366:$AW$366)))-O$6)/O129</f>
        <v>0.89149519890260631</v>
      </c>
      <c r="P130" s="12">
        <f t="array" ref="P130">INDEX('Back data'!$A$366:$AW$366,,MAX(IF('Back data'!$A$366:$AW$366&lt;&gt;"",COLUMN('Back data'!$A$366:$AW$366)))-P$6)/P129</f>
        <v>0.94964519650655022</v>
      </c>
    </row>
    <row r="131" spans="1:16" x14ac:dyDescent="0.3">
      <c r="A131" s="37" t="s">
        <v>78</v>
      </c>
      <c r="B131" s="47" t="s">
        <v>67</v>
      </c>
      <c r="C131" s="11" t="s">
        <v>71</v>
      </c>
      <c r="D131" s="12">
        <f t="array" ref="D131">+INDEX('Back data'!$A$367:$AW$367,,MAX(IF('Back data'!$A$367:$AW$367&lt;&gt;"",COLUMN('Back data'!$A$367:$AW$367)))-D$6)/D129</f>
        <v>0.15443840579710147</v>
      </c>
      <c r="E131" s="12">
        <f t="array" ref="E131">+INDEX('Back data'!$A$367:$AW$367,,MAX(IF('Back data'!$A$367:$AW$367&lt;&gt;"",COLUMN('Back data'!$A$367:$AW$367)))-E$6)/E129</f>
        <v>4.0176461320308804E-2</v>
      </c>
      <c r="F131" s="12">
        <f t="array" ref="F131">+INDEX('Back data'!$A$367:$AW$367,,MAX(IF('Back data'!$A$367:$AW$367&lt;&gt;"",COLUMN('Back data'!$A$367:$AW$367)))-F$6)/F129</f>
        <v>6.3949591098002412E-2</v>
      </c>
      <c r="G131" s="12">
        <f t="array" ref="G131">+INDEX('Back data'!$A$367:$AW$367,,MAX(IF('Back data'!$A$367:$AW$367&lt;&gt;"",COLUMN('Back data'!$A$367:$AW$367)))-G$6)/G129</f>
        <v>8.3099775784753346E-2</v>
      </c>
      <c r="H131" s="12">
        <f t="array" ref="H131">+INDEX('Back data'!$A$367:$AW$367,,MAX(IF('Back data'!$A$367:$AW$367&lt;&gt;"",COLUMN('Back data'!$A$367:$AW$367)))-H$6)/H129</f>
        <v>5.4741379310344819E-2</v>
      </c>
      <c r="I131" s="12">
        <f t="array" ref="I131">+INDEX('Back data'!$A$367:$AW$367,,MAX(IF('Back data'!$A$367:$AW$367&lt;&gt;"",COLUMN('Back data'!$A$367:$AW$367)))-I$6)/I129</f>
        <v>4.0438656614119259E-2</v>
      </c>
      <c r="J131" s="12">
        <f t="array" ref="J131">+INDEX('Back data'!$A$367:$AW$367,,MAX(IF('Back data'!$A$367:$AW$367&lt;&gt;"",COLUMN('Back data'!$A$367:$AW$367)))-J$6)/J129</f>
        <v>7.7366373721365789E-2</v>
      </c>
      <c r="K131" s="12">
        <f t="array" ref="K131">+INDEX('Back data'!$A$367:$AW$367,,MAX(IF('Back data'!$A$367:$AW$367&lt;&gt;"",COLUMN('Back data'!$A$367:$AW$367)))-K$6)/K129</f>
        <v>3.8218523655416857E-2</v>
      </c>
      <c r="L131" s="12">
        <f t="array" ref="L131">+INDEX('Back data'!$A$367:$AW$367,,MAX(IF('Back data'!$A$367:$AW$367&lt;&gt;"",COLUMN('Back data'!$A$367:$AW$367)))-L$6)/L129</f>
        <v>6.7827569410618613E-2</v>
      </c>
      <c r="M131" s="12">
        <f t="array" ref="M131">+INDEX('Back data'!$A$367:$AW$367,,MAX(IF('Back data'!$A$367:$AW$367&lt;&gt;"",COLUMN('Back data'!$A$367:$AW$367)))-M$6)/M129</f>
        <v>5.2596449072219997E-2</v>
      </c>
      <c r="N131" s="12">
        <f t="array" ref="N131">+INDEX('Back data'!$A$367:$AW$367,,MAX(IF('Back data'!$A$367:$AW$367&lt;&gt;"",COLUMN('Back data'!$A$367:$AW$367)))-N$6)/N129</f>
        <v>7.9659598214285726E-2</v>
      </c>
      <c r="O131" s="12">
        <f t="array" ref="O131">+INDEX('Back data'!$A$367:$AW$367,,MAX(IF('Back data'!$A$367:$AW$367&lt;&gt;"",COLUMN('Back data'!$A$367:$AW$367)))-O$6)/O129</f>
        <v>0.1085048010973937</v>
      </c>
      <c r="P131" s="12">
        <f t="array" ref="P131">+INDEX('Back data'!$A$367:$AW$367,,MAX(IF('Back data'!$A$367:$AW$367&lt;&gt;"",COLUMN('Back data'!$A$367:$AW$367)))-P$6)/P129</f>
        <v>5.0354803493449778E-2</v>
      </c>
    </row>
    <row r="132" spans="1:16" x14ac:dyDescent="0.3">
      <c r="A132" s="33"/>
      <c r="B132" s="30"/>
      <c r="C132" s="34"/>
      <c r="D132" s="35"/>
      <c r="E132" s="35"/>
      <c r="F132" s="35"/>
      <c r="G132" s="35"/>
      <c r="H132" s="35"/>
      <c r="I132" s="35"/>
      <c r="J132" s="35"/>
      <c r="K132" s="35"/>
      <c r="L132" s="35"/>
      <c r="M132" s="35"/>
      <c r="N132" s="35"/>
      <c r="O132" s="35"/>
      <c r="P132" s="35"/>
    </row>
    <row r="133" spans="1:16" x14ac:dyDescent="0.3">
      <c r="A133" s="33"/>
      <c r="B133" s="30"/>
      <c r="C133" s="34"/>
      <c r="D133" s="35"/>
      <c r="E133" s="35"/>
      <c r="F133" s="35"/>
      <c r="G133" s="35"/>
      <c r="H133" s="35"/>
      <c r="I133" s="35"/>
      <c r="J133" s="35"/>
      <c r="K133" s="35"/>
      <c r="L133" s="35"/>
      <c r="M133" s="35"/>
      <c r="N133" s="35"/>
      <c r="O133" s="35"/>
      <c r="P133" s="35"/>
    </row>
    <row r="134" spans="1:16" x14ac:dyDescent="0.3">
      <c r="A134" s="33"/>
      <c r="B134" s="30"/>
      <c r="C134" s="34"/>
      <c r="D134" s="35"/>
      <c r="E134" s="35"/>
      <c r="F134" s="35"/>
      <c r="G134" s="35"/>
      <c r="H134" s="35"/>
      <c r="I134" s="35"/>
      <c r="J134" s="35"/>
      <c r="K134" s="35"/>
      <c r="L134" s="35"/>
      <c r="M134" s="35"/>
      <c r="N134" s="35"/>
      <c r="O134" s="35"/>
      <c r="P134" s="35"/>
    </row>
    <row r="135" spans="1:16" x14ac:dyDescent="0.3">
      <c r="A135" s="33"/>
      <c r="B135" s="30"/>
      <c r="C135" s="34"/>
      <c r="D135" s="35"/>
      <c r="E135" s="35"/>
      <c r="F135" s="35"/>
      <c r="G135" s="35"/>
      <c r="H135" s="35"/>
      <c r="I135" s="35"/>
      <c r="J135" s="35"/>
      <c r="K135" s="35"/>
      <c r="L135" s="35"/>
      <c r="M135" s="35"/>
      <c r="N135" s="35"/>
      <c r="O135" s="35"/>
      <c r="P135" s="35"/>
    </row>
    <row r="136" spans="1:16" x14ac:dyDescent="0.3">
      <c r="A136" s="7"/>
      <c r="B136" s="8"/>
      <c r="C136" s="9" t="s">
        <v>68</v>
      </c>
      <c r="D136" s="10">
        <f t="array" ref="D136">INDEX('Back data'!$A$123:$AW$123,,MAX(IF('Back data'!$A$123:$AW$123&lt;&gt;"",COLUMN('Back data'!$A$123:$AW$123)))-D$6)+INDEX('Back data'!$A$124:$AW$124,,MAX(IF('Back data'!$A$124:$AW$124&lt;&gt;"",COLUMN('Back data'!$A$124:$AW$124)))-D$6)</f>
        <v>64.42</v>
      </c>
      <c r="E136" s="10">
        <f t="array" ref="E136">INDEX('Back data'!$A$123:$AW$123,,MAX(IF('Back data'!$A$123:$AW$123&lt;&gt;"",COLUMN('Back data'!$A$123:$AW$123)))-E$6)+INDEX('Back data'!$A$124:$AW$124,,MAX(IF('Back data'!$A$124:$AW$124&lt;&gt;"",COLUMN('Back data'!$A$124:$AW$124)))-E$6)</f>
        <v>70.94</v>
      </c>
      <c r="F136" s="10">
        <f t="array" ref="F136">INDEX('Back data'!$A$123:$AW$123,,MAX(IF('Back data'!$A$123:$AW$123&lt;&gt;"",COLUMN('Back data'!$A$123:$AW$123)))-F$6)+INDEX('Back data'!$A$124:$AW$124,,MAX(IF('Back data'!$A$124:$AW$124&lt;&gt;"",COLUMN('Back data'!$A$124:$AW$124)))-F$6)</f>
        <v>71</v>
      </c>
      <c r="G136" s="10">
        <f t="array" ref="G136">INDEX('Back data'!$A$123:$AW$123,,MAX(IF('Back data'!$A$123:$AW$123&lt;&gt;"",COLUMN('Back data'!$A$123:$AW$123)))-G$6)+INDEX('Back data'!$A$124:$AW$124,,MAX(IF('Back data'!$A$124:$AW$124&lt;&gt;"",COLUMN('Back data'!$A$124:$AW$124)))-G$6)</f>
        <v>70.899999999999991</v>
      </c>
      <c r="H136" s="10">
        <f t="array" ref="H136">INDEX('Back data'!$A$123:$AW$123,,MAX(IF('Back data'!$A$123:$AW$123&lt;&gt;"",COLUMN('Back data'!$A$123:$AW$123)))-H$6)+INDEX('Back data'!$A$124:$AW$124,,MAX(IF('Back data'!$A$124:$AW$124&lt;&gt;"",COLUMN('Back data'!$A$124:$AW$124)))-H$6)</f>
        <v>72.89</v>
      </c>
      <c r="I136" s="10">
        <f t="array" ref="I136">INDEX('Back data'!$A$123:$AW$123,,MAX(IF('Back data'!$A$123:$AW$123&lt;&gt;"",COLUMN('Back data'!$A$123:$AW$123)))-I$6)+INDEX('Back data'!$A$124:$AW$124,,MAX(IF('Back data'!$A$124:$AW$124&lt;&gt;"",COLUMN('Back data'!$A$124:$AW$124)))-I$6)</f>
        <v>72.55</v>
      </c>
      <c r="J136" s="10">
        <f t="array" ref="J136">INDEX('Back data'!$A$123:$AW$123,,MAX(IF('Back data'!$A$123:$AW$123&lt;&gt;"",COLUMN('Back data'!$A$123:$AW$123)))-J$6)+INDEX('Back data'!$A$124:$AW$124,,MAX(IF('Back data'!$A$124:$AW$124&lt;&gt;"",COLUMN('Back data'!$A$124:$AW$124)))-J$6)</f>
        <v>72.89</v>
      </c>
      <c r="K136" s="10">
        <f t="array" ref="K136">INDEX('Back data'!$A$123:$AW$123,,MAX(IF('Back data'!$A$123:$AW$123&lt;&gt;"",COLUMN('Back data'!$A$123:$AW$123)))-K$6)+INDEX('Back data'!$A$124:$AW$124,,MAX(IF('Back data'!$A$124:$AW$124&lt;&gt;"",COLUMN('Back data'!$A$124:$AW$124)))-K$6)</f>
        <v>77.27</v>
      </c>
      <c r="L136" s="10">
        <f t="array" ref="L136">INDEX('Back data'!$A$123:$AW$123,,MAX(IF('Back data'!$A$123:$AW$123&lt;&gt;"",COLUMN('Back data'!$A$123:$AW$123)))-L$6)+INDEX('Back data'!$A$124:$AW$124,,MAX(IF('Back data'!$A$124:$AW$124&lt;&gt;"",COLUMN('Back data'!$A$124:$AW$124)))-L$6)</f>
        <v>70.849999999999994</v>
      </c>
      <c r="M136" s="10">
        <f t="array" ref="M136">INDEX('Back data'!$A$123:$AW$123,,MAX(IF('Back data'!$A$123:$AW$123&lt;&gt;"",COLUMN('Back data'!$A$123:$AW$123)))-M$6)+INDEX('Back data'!$A$124:$AW$124,,MAX(IF('Back data'!$A$124:$AW$124&lt;&gt;"",COLUMN('Back data'!$A$124:$AW$124)))-M$6)</f>
        <v>72.570000000000007</v>
      </c>
      <c r="N136" s="10">
        <f t="array" ref="N136">INDEX('Back data'!$A$123:$AW$123,,MAX(IF('Back data'!$A$123:$AW$123&lt;&gt;"",COLUMN('Back data'!$A$123:$AW$123)))-N$6)+INDEX('Back data'!$A$124:$AW$124,,MAX(IF('Back data'!$A$124:$AW$124&lt;&gt;"",COLUMN('Back data'!$A$124:$AW$124)))-N$6)</f>
        <v>66.12</v>
      </c>
      <c r="O136" s="10">
        <f t="array" ref="O136">INDEX('Back data'!$A$123:$AW$123,,MAX(IF('Back data'!$A$123:$AW$123&lt;&gt;"",COLUMN('Back data'!$A$123:$AW$123)))-O$6)+INDEX('Back data'!$A$124:$AW$124,,MAX(IF('Back data'!$A$124:$AW$124&lt;&gt;"",COLUMN('Back data'!$A$124:$AW$124)))-O$6)</f>
        <v>70.709999999999994</v>
      </c>
      <c r="P136" s="10">
        <f t="array" ref="P136">INDEX('Back data'!$A$123:$AW$123,,MAX(IF('Back data'!$A$123:$AW$123&lt;&gt;"",COLUMN('Back data'!$A$123:$AW$123)))-P$6)+INDEX('Back data'!$A$124:$AW$124,,MAX(IF('Back data'!$A$124:$AW$124&lt;&gt;"",COLUMN('Back data'!$A$124:$AW$124)))-P$6)</f>
        <v>71.149999999999991</v>
      </c>
    </row>
    <row r="137" spans="1:16" x14ac:dyDescent="0.3">
      <c r="A137" s="41" t="s">
        <v>79</v>
      </c>
      <c r="B137" s="42" t="s">
        <v>75</v>
      </c>
      <c r="C137" s="11" t="s">
        <v>70</v>
      </c>
      <c r="D137" s="12">
        <f t="array" ref="D137">INDEX('Back data'!$A$123:$AW$123,,MAX(IF('Back data'!$A$123:$AW$123&lt;&gt;"",COLUMN('Back data'!$A$123:$AW$123)))-D$6)/D136</f>
        <v>0.88947531822415393</v>
      </c>
      <c r="E137" s="12">
        <f t="array" ref="E137">INDEX('Back data'!$A$123:$AW$123,,MAX(IF('Back data'!$A$123:$AW$123&lt;&gt;"",COLUMN('Back data'!$A$123:$AW$123)))-E$6)/E136</f>
        <v>0.93360586411051605</v>
      </c>
      <c r="F137" s="12">
        <f t="array" ref="F137">INDEX('Back data'!$A$123:$AW$123,,MAX(IF('Back data'!$A$123:$AW$123&lt;&gt;"",COLUMN('Back data'!$A$123:$AW$123)))-F$6)/F136</f>
        <v>0.93549295774647889</v>
      </c>
      <c r="G137" s="12">
        <f t="array" ref="G137">INDEX('Back data'!$A$123:$AW$123,,MAX(IF('Back data'!$A$123:$AW$123&lt;&gt;"",COLUMN('Back data'!$A$123:$AW$123)))-G$6)/G136</f>
        <v>0.96445698166431604</v>
      </c>
      <c r="H137" s="12">
        <f t="array" ref="H137">INDEX('Back data'!$A$123:$AW$123,,MAX(IF('Back data'!$A$123:$AW$123&lt;&gt;"",COLUMN('Back data'!$A$123:$AW$123)))-H$6)/H136</f>
        <v>0.94224173411990675</v>
      </c>
      <c r="I137" s="12">
        <f t="array" ref="I137">INDEX('Back data'!$A$123:$AW$123,,MAX(IF('Back data'!$A$123:$AW$123&lt;&gt;"",COLUMN('Back data'!$A$123:$AW$123)))-I$6)/I136</f>
        <v>0.89979324603721578</v>
      </c>
      <c r="J137" s="12">
        <f t="array" ref="J137">INDEX('Back data'!$A$123:$AW$123,,MAX(IF('Back data'!$A$123:$AW$123&lt;&gt;"",COLUMN('Back data'!$A$123:$AW$123)))-J$6)/J136</f>
        <v>0.94855261352723286</v>
      </c>
      <c r="K137" s="12">
        <f t="array" ref="K137">INDEX('Back data'!$A$123:$AW$123,,MAX(IF('Back data'!$A$123:$AW$123&lt;&gt;"",COLUMN('Back data'!$A$123:$AW$123)))-K$6)/K136</f>
        <v>0.94900996505759028</v>
      </c>
      <c r="L137" s="12">
        <f t="array" ref="L137">INDEX('Back data'!$A$123:$AW$123,,MAX(IF('Back data'!$A$123:$AW$123&lt;&gt;"",COLUMN('Back data'!$A$123:$AW$123)))-L$6)/L136</f>
        <v>0.952152434721242</v>
      </c>
      <c r="M137" s="12">
        <f t="array" ref="M137">INDEX('Back data'!$A$123:$AW$123,,MAX(IF('Back data'!$A$123:$AW$123&lt;&gt;"",COLUMN('Back data'!$A$123:$AW$123)))-M$6)/M136</f>
        <v>0.98305084745762705</v>
      </c>
      <c r="N137" s="12">
        <f t="array" ref="N137">INDEX('Back data'!$A$123:$AW$123,,MAX(IF('Back data'!$A$123:$AW$123&lt;&gt;"",COLUMN('Back data'!$A$123:$AW$123)))-N$6)/N136</f>
        <v>0.89987900786448871</v>
      </c>
      <c r="O137" s="12">
        <f t="array" ref="O137">INDEX('Back data'!$A$123:$AW$123,,MAX(IF('Back data'!$A$123:$AW$123&lt;&gt;"",COLUMN('Back data'!$A$123:$AW$123)))-O$6)/O136</f>
        <v>0.91132795927025889</v>
      </c>
      <c r="P137" s="12">
        <f t="array" ref="P137">INDEX('Back data'!$A$123:$AW$123,,MAX(IF('Back data'!$A$123:$AW$123&lt;&gt;"",COLUMN('Back data'!$A$123:$AW$123)))-P$6)/P136</f>
        <v>0.91229796205200286</v>
      </c>
    </row>
    <row r="138" spans="1:16" x14ac:dyDescent="0.3">
      <c r="A138" s="41" t="s">
        <v>79</v>
      </c>
      <c r="B138" s="42" t="s">
        <v>76</v>
      </c>
      <c r="C138" s="11" t="s">
        <v>71</v>
      </c>
      <c r="D138" s="12">
        <f t="array" ref="D138">+INDEX('Back data'!$A$124:$AW$124,,MAX(IF('Back data'!$A$124:$AW$124&lt;&gt;"",COLUMN('Back data'!$A$124:$AW$124)))-D$6)/D136</f>
        <v>0.11052468177584601</v>
      </c>
      <c r="E138" s="12">
        <f t="array" ref="E138">+INDEX('Back data'!$A$124:$AW$124,,MAX(IF('Back data'!$A$124:$AW$124&lt;&gt;"",COLUMN('Back data'!$A$124:$AW$124)))-E$6)/E136</f>
        <v>6.6394135889484077E-2</v>
      </c>
      <c r="F138" s="12">
        <f t="array" ref="F138">+INDEX('Back data'!$A$124:$AW$124,,MAX(IF('Back data'!$A$124:$AW$124&lt;&gt;"",COLUMN('Back data'!$A$124:$AW$124)))-F$6)/F136</f>
        <v>6.4507042253521121E-2</v>
      </c>
      <c r="G138" s="12">
        <f t="array" ref="G138">+INDEX('Back data'!$A$124:$AW$124,,MAX(IF('Back data'!$A$124:$AW$124&lt;&gt;"",COLUMN('Back data'!$A$124:$AW$124)))-G$6)/G136</f>
        <v>3.5543018335684066E-2</v>
      </c>
      <c r="H138" s="12">
        <f t="array" ref="H138">+INDEX('Back data'!$A$124:$AW$124,,MAX(IF('Back data'!$A$124:$AW$124&lt;&gt;"",COLUMN('Back data'!$A$124:$AW$124)))-H$6)/H136</f>
        <v>5.7758265880093293E-2</v>
      </c>
      <c r="I138" s="12">
        <f t="array" ref="I138">+INDEX('Back data'!$A$124:$AW$124,,MAX(IF('Back data'!$A$124:$AW$124&lt;&gt;"",COLUMN('Back data'!$A$124:$AW$124)))-I$6)/I136</f>
        <v>0.10020675396278428</v>
      </c>
      <c r="J138" s="12">
        <f t="array" ref="J138">+INDEX('Back data'!$A$124:$AW$124,,MAX(IF('Back data'!$A$124:$AW$124&lt;&gt;"",COLUMN('Back data'!$A$124:$AW$124)))-J$6)/J136</f>
        <v>5.1447386472767184E-2</v>
      </c>
      <c r="K138" s="12">
        <f t="array" ref="K138">+INDEX('Back data'!$A$124:$AW$124,,MAX(IF('Back data'!$A$124:$AW$124&lt;&gt;"",COLUMN('Back data'!$A$124:$AW$124)))-K$6)/K136</f>
        <v>5.0990034942409737E-2</v>
      </c>
      <c r="L138" s="12">
        <f t="array" ref="L138">+INDEX('Back data'!$A$124:$AW$124,,MAX(IF('Back data'!$A$124:$AW$124&lt;&gt;"",COLUMN('Back data'!$A$124:$AW$124)))-L$6)/L136</f>
        <v>4.7847565278757942E-2</v>
      </c>
      <c r="M138" s="12">
        <f t="array" ref="M138">+INDEX('Back data'!$A$124:$AW$124,,MAX(IF('Back data'!$A$124:$AW$124&lt;&gt;"",COLUMN('Back data'!$A$124:$AW$124)))-M$6)/M136</f>
        <v>1.6949152542372878E-2</v>
      </c>
      <c r="N138" s="12">
        <f t="array" ref="N138">+INDEX('Back data'!$A$124:$AW$124,,MAX(IF('Back data'!$A$124:$AW$124&lt;&gt;"",COLUMN('Back data'!$A$124:$AW$124)))-N$6)/N136</f>
        <v>0.10012099213551119</v>
      </c>
      <c r="O138" s="12">
        <f t="array" ref="O138">+INDEX('Back data'!$A$124:$AW$124,,MAX(IF('Back data'!$A$124:$AW$124&lt;&gt;"",COLUMN('Back data'!$A$124:$AW$124)))-O$6)/O136</f>
        <v>8.8672040729741192E-2</v>
      </c>
      <c r="P138" s="12">
        <f t="array" ref="P138">+INDEX('Back data'!$A$124:$AW$124,,MAX(IF('Back data'!$A$124:$AW$124&lt;&gt;"",COLUMN('Back data'!$A$124:$AW$124)))-P$6)/P136</f>
        <v>8.7702037947997205E-2</v>
      </c>
    </row>
    <row r="141" spans="1:16" x14ac:dyDescent="0.3">
      <c r="B141" s="29"/>
      <c r="C141" s="9" t="s">
        <v>68</v>
      </c>
      <c r="D141" s="10">
        <f t="array" ref="D141">INDEX('Back data'!$A$129:$AW$129,,MAX(IF('Back data'!$A$129:$AW$129&lt;&gt;"",COLUMN('Back data'!$A$129:$AW$129)))-D$6)+INDEX('Back data'!$A$130:$AW$130,,MAX(IF('Back data'!$A$130:$AW$130&lt;&gt;"",COLUMN('Back data'!$A$130:$AW$130)))-D$6)</f>
        <v>69.460000000000008</v>
      </c>
      <c r="E141" s="10">
        <f t="array" ref="E141">INDEX('Back data'!$A$129:$AW$129,,MAX(IF('Back data'!$A$129:$AW$129&lt;&gt;"",COLUMN('Back data'!$A$129:$AW$129)))-E$6)+INDEX('Back data'!$A$130:$AW$130,,MAX(IF('Back data'!$A$130:$AW$130&lt;&gt;"",COLUMN('Back data'!$A$130:$AW$130)))-E$6)</f>
        <v>67.67</v>
      </c>
      <c r="F141" s="10">
        <f t="array" ref="F141">INDEX('Back data'!$A$129:$AW$129,,MAX(IF('Back data'!$A$129:$AW$129&lt;&gt;"",COLUMN('Back data'!$A$129:$AW$129)))-F$6)+INDEX('Back data'!$A$130:$AW$130,,MAX(IF('Back data'!$A$130:$AW$130&lt;&gt;"",COLUMN('Back data'!$A$130:$AW$130)))-F$6)</f>
        <v>68.63</v>
      </c>
      <c r="G141" s="10">
        <f t="array" ref="G141">INDEX('Back data'!$A$129:$AW$129,,MAX(IF('Back data'!$A$129:$AW$129&lt;&gt;"",COLUMN('Back data'!$A$129:$AW$129)))-G$6)+INDEX('Back data'!$A$130:$AW$130,,MAX(IF('Back data'!$A$130:$AW$130&lt;&gt;"",COLUMN('Back data'!$A$130:$AW$130)))-G$6)</f>
        <v>69.740000000000009</v>
      </c>
      <c r="H141" s="10">
        <f t="array" ref="H141">INDEX('Back data'!$A$129:$AW$129,,MAX(IF('Back data'!$A$129:$AW$129&lt;&gt;"",COLUMN('Back data'!$A$129:$AW$129)))-H$6)+INDEX('Back data'!$A$130:$AW$130,,MAX(IF('Back data'!$A$130:$AW$130&lt;&gt;"",COLUMN('Back data'!$A$130:$AW$130)))-H$6)</f>
        <v>71.319999999999993</v>
      </c>
      <c r="I141" s="10">
        <f t="array" ref="I141">INDEX('Back data'!$A$129:$AW$129,,MAX(IF('Back data'!$A$129:$AW$129&lt;&gt;"",COLUMN('Back data'!$A$129:$AW$129)))-I$6)+INDEX('Back data'!$A$130:$AW$130,,MAX(IF('Back data'!$A$130:$AW$130&lt;&gt;"",COLUMN('Back data'!$A$130:$AW$130)))-I$6)</f>
        <v>73.569999999999993</v>
      </c>
      <c r="J141" s="10">
        <f t="array" ref="J141">INDEX('Back data'!$A$129:$AW$129,,MAX(IF('Back data'!$A$129:$AW$129&lt;&gt;"",COLUMN('Back data'!$A$129:$AW$129)))-J$6)+INDEX('Back data'!$A$130:$AW$130,,MAX(IF('Back data'!$A$130:$AW$130&lt;&gt;"",COLUMN('Back data'!$A$130:$AW$130)))-J$6)</f>
        <v>63.43</v>
      </c>
      <c r="K141" s="10">
        <f t="array" ref="K141">INDEX('Back data'!$A$129:$AW$129,,MAX(IF('Back data'!$A$129:$AW$129&lt;&gt;"",COLUMN('Back data'!$A$129:$AW$129)))-K$6)+INDEX('Back data'!$A$130:$AW$130,,MAX(IF('Back data'!$A$130:$AW$130&lt;&gt;"",COLUMN('Back data'!$A$130:$AW$130)))-K$6)</f>
        <v>76.260000000000005</v>
      </c>
      <c r="L141" s="10">
        <f t="array" ref="L141">INDEX('Back data'!$A$129:$AW$129,,MAX(IF('Back data'!$A$129:$AW$129&lt;&gt;"",COLUMN('Back data'!$A$129:$AW$129)))-L$6)+INDEX('Back data'!$A$130:$AW$130,,MAX(IF('Back data'!$A$130:$AW$130&lt;&gt;"",COLUMN('Back data'!$A$130:$AW$130)))-L$6)</f>
        <v>69.39</v>
      </c>
      <c r="M141" s="10">
        <f t="array" ref="M141">INDEX('Back data'!$A$129:$AW$129,,MAX(IF('Back data'!$A$129:$AW$129&lt;&gt;"",COLUMN('Back data'!$A$129:$AW$129)))-M$6)+INDEX('Back data'!$A$130:$AW$130,,MAX(IF('Back data'!$A$130:$AW$130&lt;&gt;"",COLUMN('Back data'!$A$130:$AW$130)))-M$6)</f>
        <v>69.59</v>
      </c>
      <c r="N141" s="10">
        <f t="array" ref="N141">INDEX('Back data'!$A$129:$AW$129,,MAX(IF('Back data'!$A$129:$AW$129&lt;&gt;"",COLUMN('Back data'!$A$129:$AW$129)))-N$6)+INDEX('Back data'!$A$130:$AW$130,,MAX(IF('Back data'!$A$130:$AW$130&lt;&gt;"",COLUMN('Back data'!$A$130:$AW$130)))-N$6)</f>
        <v>77.179999999999993</v>
      </c>
      <c r="O141" s="10">
        <f t="array" ref="O141">INDEX('Back data'!$A$129:$AW$129,,MAX(IF('Back data'!$A$129:$AW$129&lt;&gt;"",COLUMN('Back data'!$A$129:$AW$129)))-O$6)+INDEX('Back data'!$A$130:$AW$130,,MAX(IF('Back data'!$A$130:$AW$130&lt;&gt;"",COLUMN('Back data'!$A$130:$AW$130)))-O$6)</f>
        <v>80.22</v>
      </c>
      <c r="P141" s="10">
        <f t="array" ref="P141">INDEX('Back data'!$A$129:$AW$129,,MAX(IF('Back data'!$A$129:$AW$129&lt;&gt;"",COLUMN('Back data'!$A$129:$AW$129)))-P$6)+INDEX('Back data'!$A$130:$AW$130,,MAX(IF('Back data'!$A$130:$AW$130&lt;&gt;"",COLUMN('Back data'!$A$130:$AW$130)))-P$6)</f>
        <v>69.45</v>
      </c>
    </row>
    <row r="142" spans="1:16" x14ac:dyDescent="0.3">
      <c r="A142" s="41" t="s">
        <v>79</v>
      </c>
      <c r="B142" s="43" t="s">
        <v>72</v>
      </c>
      <c r="C142" s="11" t="s">
        <v>70</v>
      </c>
      <c r="D142" s="12">
        <f t="array" ref="D142">INDEX('Back data'!$A$129:$AW$129,,MAX(IF('Back data'!$A$129:$AW$129&lt;&gt;"",COLUMN('Back data'!$A$129:$AW$129)))-D$6)/D141</f>
        <v>0.69594010941549089</v>
      </c>
      <c r="E142" s="12">
        <f t="array" ref="E142">INDEX('Back data'!$A$129:$AW$129,,MAX(IF('Back data'!$A$129:$AW$129&lt;&gt;"",COLUMN('Back data'!$A$129:$AW$129)))-E$6)/E141</f>
        <v>0.75203191960987148</v>
      </c>
      <c r="F142" s="12">
        <f t="array" ref="F142">INDEX('Back data'!$A$129:$AW$129,,MAX(IF('Back data'!$A$129:$AW$129&lt;&gt;"",COLUMN('Back data'!$A$129:$AW$129)))-F$6)/F141</f>
        <v>0.69677983389188403</v>
      </c>
      <c r="G142" s="12">
        <f t="array" ref="G142">INDEX('Back data'!$A$129:$AW$129,,MAX(IF('Back data'!$A$129:$AW$129&lt;&gt;"",COLUMN('Back data'!$A$129:$AW$129)))-G$6)/G141</f>
        <v>0.77473472899340401</v>
      </c>
      <c r="H142" s="12">
        <f t="array" ref="H142">INDEX('Back data'!$A$129:$AW$129,,MAX(IF('Back data'!$A$129:$AW$129&lt;&gt;"",COLUMN('Back data'!$A$129:$AW$129)))-H$6)/H141</f>
        <v>0.65185081323611904</v>
      </c>
      <c r="I142" s="12">
        <f t="array" ref="I142">INDEX('Back data'!$A$129:$AW$129,,MAX(IF('Back data'!$A$129:$AW$129&lt;&gt;"",COLUMN('Back data'!$A$129:$AW$129)))-I$6)/I141</f>
        <v>0.56599157265189626</v>
      </c>
      <c r="J142" s="12">
        <f t="array" ref="J142">INDEX('Back data'!$A$129:$AW$129,,MAX(IF('Back data'!$A$129:$AW$129&lt;&gt;"",COLUMN('Back data'!$A$129:$AW$129)))-J$6)/J141</f>
        <v>0.65836355037048711</v>
      </c>
      <c r="K142" s="12">
        <f t="array" ref="K142">INDEX('Back data'!$A$129:$AW$129,,MAX(IF('Back data'!$A$129:$AW$129&lt;&gt;"",COLUMN('Back data'!$A$129:$AW$129)))-K$6)/K141</f>
        <v>0.75898242853396269</v>
      </c>
      <c r="L142" s="12">
        <f t="array" ref="L142">INDEX('Back data'!$A$129:$AW$129,,MAX(IF('Back data'!$A$129:$AW$129&lt;&gt;"",COLUMN('Back data'!$A$129:$AW$129)))-L$6)/L141</f>
        <v>0.72632944228274965</v>
      </c>
      <c r="M142" s="12">
        <f t="array" ref="M142">INDEX('Back data'!$A$129:$AW$129,,MAX(IF('Back data'!$A$129:$AW$129&lt;&gt;"",COLUMN('Back data'!$A$129:$AW$129)))-M$6)/M141</f>
        <v>0.91220002873976136</v>
      </c>
      <c r="N142" s="12">
        <f t="array" ref="N142">INDEX('Back data'!$A$129:$AW$129,,MAX(IF('Back data'!$A$129:$AW$129&lt;&gt;"",COLUMN('Back data'!$A$129:$AW$129)))-N$6)/N141</f>
        <v>0.61466701217932107</v>
      </c>
      <c r="O142" s="12">
        <f t="array" ref="O142">INDEX('Back data'!$A$129:$AW$129,,MAX(IF('Back data'!$A$129:$AW$129&lt;&gt;"",COLUMN('Back data'!$A$129:$AW$129)))-O$6)/O141</f>
        <v>0.70755422587883321</v>
      </c>
      <c r="P142" s="12">
        <f t="array" ref="P142">INDEX('Back data'!$A$129:$AW$129,,MAX(IF('Back data'!$A$129:$AW$129&lt;&gt;"",COLUMN('Back data'!$A$129:$AW$129)))-P$6)/P141</f>
        <v>0.69575233981281492</v>
      </c>
    </row>
    <row r="143" spans="1:16" x14ac:dyDescent="0.3">
      <c r="A143" s="41" t="s">
        <v>79</v>
      </c>
      <c r="B143" s="43" t="s">
        <v>72</v>
      </c>
      <c r="C143" s="11" t="s">
        <v>71</v>
      </c>
      <c r="D143" s="12">
        <f t="array" ref="D143">+INDEX('Back data'!$A$130:$AW$130,,MAX(IF('Back data'!$A$130:$AW$130&lt;&gt;"",COLUMN('Back data'!$A$130:$AW$130)))-D$6)/D141</f>
        <v>0.30405989058450905</v>
      </c>
      <c r="E143" s="12">
        <f t="array" ref="E143">+INDEX('Back data'!$A$130:$AW$130,,MAX(IF('Back data'!$A$130:$AW$130&lt;&gt;"",COLUMN('Back data'!$A$130:$AW$130)))-E$6)/E141</f>
        <v>0.24796808039012858</v>
      </c>
      <c r="F143" s="12">
        <f t="array" ref="F143">+INDEX('Back data'!$A$130:$AW$130,,MAX(IF('Back data'!$A$130:$AW$130&lt;&gt;"",COLUMN('Back data'!$A$130:$AW$130)))-F$6)/F141</f>
        <v>0.30322016610811597</v>
      </c>
      <c r="G143" s="12">
        <f t="array" ref="G143">+INDEX('Back data'!$A$130:$AW$130,,MAX(IF('Back data'!$A$130:$AW$130&lt;&gt;"",COLUMN('Back data'!$A$130:$AW$130)))-G$6)/G141</f>
        <v>0.22526527100659591</v>
      </c>
      <c r="H143" s="12">
        <f t="array" ref="H143">+INDEX('Back data'!$A$130:$AW$130,,MAX(IF('Back data'!$A$130:$AW$130&lt;&gt;"",COLUMN('Back data'!$A$130:$AW$130)))-H$6)/H141</f>
        <v>0.34814918676388112</v>
      </c>
      <c r="I143" s="12">
        <f t="array" ref="I143">+INDEX('Back data'!$A$130:$AW$130,,MAX(IF('Back data'!$A$130:$AW$130&lt;&gt;"",COLUMN('Back data'!$A$130:$AW$130)))-I$6)/I141</f>
        <v>0.43400842734810391</v>
      </c>
      <c r="J143" s="12">
        <f t="array" ref="J143">+INDEX('Back data'!$A$130:$AW$130,,MAX(IF('Back data'!$A$130:$AW$130&lt;&gt;"",COLUMN('Back data'!$A$130:$AW$130)))-J$6)/J141</f>
        <v>0.34163644962951289</v>
      </c>
      <c r="K143" s="12">
        <f t="array" ref="K143">+INDEX('Back data'!$A$130:$AW$130,,MAX(IF('Back data'!$A$130:$AW$130&lt;&gt;"",COLUMN('Back data'!$A$130:$AW$130)))-K$6)/K141</f>
        <v>0.24101757146603722</v>
      </c>
      <c r="L143" s="12">
        <f t="array" ref="L143">+INDEX('Back data'!$A$130:$AW$130,,MAX(IF('Back data'!$A$130:$AW$130&lt;&gt;"",COLUMN('Back data'!$A$130:$AW$130)))-L$6)/L141</f>
        <v>0.2736705577172503</v>
      </c>
      <c r="M143" s="12">
        <f t="array" ref="M143">+INDEX('Back data'!$A$130:$AW$130,,MAX(IF('Back data'!$A$130:$AW$130&lt;&gt;"",COLUMN('Back data'!$A$130:$AW$130)))-M$6)/M141</f>
        <v>8.7799971260238543E-2</v>
      </c>
      <c r="N143" s="12">
        <f t="array" ref="N143">+INDEX('Back data'!$A$130:$AW$130,,MAX(IF('Back data'!$A$130:$AW$130&lt;&gt;"",COLUMN('Back data'!$A$130:$AW$130)))-N$6)/N141</f>
        <v>0.38533298782067893</v>
      </c>
      <c r="O143" s="12">
        <f t="array" ref="O143">+INDEX('Back data'!$A$130:$AW$130,,MAX(IF('Back data'!$A$130:$AW$130&lt;&gt;"",COLUMN('Back data'!$A$130:$AW$130)))-O$6)/O141</f>
        <v>0.29244577412116679</v>
      </c>
      <c r="P143" s="12">
        <f t="array" ref="P143">+INDEX('Back data'!$A$130:$AW$130,,MAX(IF('Back data'!$A$130:$AW$130&lt;&gt;"",COLUMN('Back data'!$A$130:$AW$130)))-P$6)/P141</f>
        <v>0.30424766018718502</v>
      </c>
    </row>
    <row r="146" spans="1:16" x14ac:dyDescent="0.3">
      <c r="B146" s="29"/>
      <c r="C146" s="9" t="s">
        <v>68</v>
      </c>
      <c r="D146" s="10">
        <f t="array" ref="D146">INDEX('Back data'!$A$135:$AW$135,,MAX(IF('Back data'!$A$135:$AW$135&lt;&gt;"",COLUMN('Back data'!$A$135:$AW$135)))-D$6)+INDEX('Back data'!$A$136:$AW$136,,MAX(IF('Back data'!$A$136:$AW$136&lt;&gt;"",COLUMN('Back data'!$A$136:$AW$136)))-D$6)</f>
        <v>63.37</v>
      </c>
      <c r="E146" s="10">
        <f t="array" ref="E146">INDEX('Back data'!$A$135:$AW$135,,MAX(IF('Back data'!$A$135:$AW$135&lt;&gt;"",COLUMN('Back data'!$A$135:$AW$135)))-E$6)+INDEX('Back data'!$A$136:$AW$136,,MAX(IF('Back data'!$A$136:$AW$136&lt;&gt;"",COLUMN('Back data'!$A$136:$AW$136)))-E$6)</f>
        <v>70.349999999999994</v>
      </c>
      <c r="F146" s="10">
        <f t="array" ref="F146">INDEX('Back data'!$A$135:$AW$135,,MAX(IF('Back data'!$A$135:$AW$135&lt;&gt;"",COLUMN('Back data'!$A$135:$AW$135)))-F$6)+INDEX('Back data'!$A$136:$AW$136,,MAX(IF('Back data'!$A$136:$AW$136&lt;&gt;"",COLUMN('Back data'!$A$136:$AW$136)))-F$6)</f>
        <v>70.02</v>
      </c>
      <c r="G146" s="10">
        <f t="array" ref="G146">INDEX('Back data'!$A$135:$AW$135,,MAX(IF('Back data'!$A$135:$AW$135&lt;&gt;"",COLUMN('Back data'!$A$135:$AW$135)))-G$6)+INDEX('Back data'!$A$136:$AW$136,,MAX(IF('Back data'!$A$136:$AW$136&lt;&gt;"",COLUMN('Back data'!$A$136:$AW$136)))-G$6)</f>
        <v>70.77000000000001</v>
      </c>
      <c r="H146" s="10">
        <f t="array" ref="H146">INDEX('Back data'!$A$135:$AW$135,,MAX(IF('Back data'!$A$135:$AW$135&lt;&gt;"",COLUMN('Back data'!$A$135:$AW$135)))-H$6)+INDEX('Back data'!$A$136:$AW$136,,MAX(IF('Back data'!$A$136:$AW$136&lt;&gt;"",COLUMN('Back data'!$A$136:$AW$136)))-H$6)</f>
        <v>71.91</v>
      </c>
      <c r="I146" s="10">
        <f t="array" ref="I146">INDEX('Back data'!$A$135:$AW$135,,MAX(IF('Back data'!$A$135:$AW$135&lt;&gt;"",COLUMN('Back data'!$A$135:$AW$135)))-I$6)+INDEX('Back data'!$A$136:$AW$136,,MAX(IF('Back data'!$A$136:$AW$136&lt;&gt;"",COLUMN('Back data'!$A$136:$AW$136)))-I$6)</f>
        <v>69.84</v>
      </c>
      <c r="J146" s="10">
        <f t="array" ref="J146">INDEX('Back data'!$A$135:$AW$135,,MAX(IF('Back data'!$A$135:$AW$135&lt;&gt;"",COLUMN('Back data'!$A$135:$AW$135)))-J$6)+INDEX('Back data'!$A$136:$AW$136,,MAX(IF('Back data'!$A$136:$AW$136&lt;&gt;"",COLUMN('Back data'!$A$136:$AW$136)))-J$6)</f>
        <v>74.849999999999994</v>
      </c>
      <c r="K146" s="10">
        <f t="array" ref="K146">INDEX('Back data'!$A$135:$AW$135,,MAX(IF('Back data'!$A$135:$AW$135&lt;&gt;"",COLUMN('Back data'!$A$135:$AW$135)))-K$6)+INDEX('Back data'!$A$136:$AW$136,,MAX(IF('Back data'!$A$136:$AW$136&lt;&gt;"",COLUMN('Back data'!$A$136:$AW$136)))-K$6)</f>
        <v>76.36</v>
      </c>
      <c r="L146" s="10">
        <f t="array" ref="L146">INDEX('Back data'!$A$135:$AW$135,,MAX(IF('Back data'!$A$135:$AW$135&lt;&gt;"",COLUMN('Back data'!$A$135:$AW$135)))-L$6)+INDEX('Back data'!$A$136:$AW$136,,MAX(IF('Back data'!$A$136:$AW$136&lt;&gt;"",COLUMN('Back data'!$A$136:$AW$136)))-L$6)</f>
        <v>69.53</v>
      </c>
      <c r="M146" s="10">
        <f t="array" ref="M146">INDEX('Back data'!$A$135:$AW$135,,MAX(IF('Back data'!$A$135:$AW$135&lt;&gt;"",COLUMN('Back data'!$A$135:$AW$135)))-M$6)+INDEX('Back data'!$A$136:$AW$136,,MAX(IF('Back data'!$A$136:$AW$136&lt;&gt;"",COLUMN('Back data'!$A$136:$AW$136)))-M$6)</f>
        <v>71.690000000000012</v>
      </c>
      <c r="N146" s="10">
        <f t="array" ref="N146">INDEX('Back data'!$A$135:$AW$135,,MAX(IF('Back data'!$A$135:$AW$135&lt;&gt;"",COLUMN('Back data'!$A$135:$AW$135)))-N$6)+INDEX('Back data'!$A$136:$AW$136,,MAX(IF('Back data'!$A$136:$AW$136&lt;&gt;"",COLUMN('Back data'!$A$136:$AW$136)))-N$6)</f>
        <v>62.95</v>
      </c>
      <c r="O146" s="10">
        <f t="array" ref="O146">INDEX('Back data'!$A$135:$AW$135,,MAX(IF('Back data'!$A$135:$AW$135&lt;&gt;"",COLUMN('Back data'!$A$135:$AW$135)))-O$6)+INDEX('Back data'!$A$136:$AW$136,,MAX(IF('Back data'!$A$136:$AW$136&lt;&gt;"",COLUMN('Back data'!$A$136:$AW$136)))-O$6)</f>
        <v>67.78</v>
      </c>
      <c r="P146" s="10">
        <f t="array" ref="P146">INDEX('Back data'!$A$135:$AW$135,,MAX(IF('Back data'!$A$135:$AW$135&lt;&gt;"",COLUMN('Back data'!$A$135:$AW$135)))-P$6)+INDEX('Back data'!$A$136:$AW$136,,MAX(IF('Back data'!$A$136:$AW$136&lt;&gt;"",COLUMN('Back data'!$A$136:$AW$136)))-P$6)</f>
        <v>70.44</v>
      </c>
    </row>
    <row r="147" spans="1:16" x14ac:dyDescent="0.3">
      <c r="A147" s="41" t="s">
        <v>79</v>
      </c>
      <c r="B147" s="43" t="s">
        <v>73</v>
      </c>
      <c r="C147" s="11" t="s">
        <v>70</v>
      </c>
      <c r="D147" s="12">
        <f t="array" ref="D147">INDEX('Back data'!$A$135:$AW$135,,MAX(IF('Back data'!$A$135:$AW$135&lt;&gt;"",COLUMN('Back data'!$A$135:$AW$135)))-D$6)/D146</f>
        <v>0.94650465519962124</v>
      </c>
      <c r="E147" s="12">
        <f t="array" ref="E147">INDEX('Back data'!$A$135:$AW$135,,MAX(IF('Back data'!$A$135:$AW$135&lt;&gt;"",COLUMN('Back data'!$A$135:$AW$135)))-E$6)/E146</f>
        <v>0.96247334754797442</v>
      </c>
      <c r="F147" s="12">
        <f t="array" ref="F147">INDEX('Back data'!$A$135:$AW$135,,MAX(IF('Back data'!$A$135:$AW$135&lt;&gt;"",COLUMN('Back data'!$A$135:$AW$135)))-F$6)/F146</f>
        <v>1</v>
      </c>
      <c r="G147" s="12">
        <f t="array" ref="G147">INDEX('Back data'!$A$135:$AW$135,,MAX(IF('Back data'!$A$135:$AW$135&lt;&gt;"",COLUMN('Back data'!$A$135:$AW$135)))-G$6)/G146</f>
        <v>0.99519570439451743</v>
      </c>
      <c r="H147" s="12">
        <f t="array" ref="H147">INDEX('Back data'!$A$135:$AW$135,,MAX(IF('Back data'!$A$135:$AW$135&lt;&gt;"",COLUMN('Back data'!$A$135:$AW$135)))-H$6)/H146</f>
        <v>1</v>
      </c>
      <c r="I147" s="12">
        <f t="array" ref="I147">INDEX('Back data'!$A$135:$AW$135,,MAX(IF('Back data'!$A$135:$AW$135&lt;&gt;"",COLUMN('Back data'!$A$135:$AW$135)))-I$6)/I146</f>
        <v>0.98167239404352802</v>
      </c>
      <c r="J147" s="12">
        <f t="array" ref="J147">INDEX('Back data'!$A$135:$AW$135,,MAX(IF('Back data'!$A$135:$AW$135&lt;&gt;"",COLUMN('Back data'!$A$135:$AW$135)))-J$6)/J146</f>
        <v>1</v>
      </c>
      <c r="K147" s="12">
        <f t="array" ref="K147">INDEX('Back data'!$A$135:$AW$135,,MAX(IF('Back data'!$A$135:$AW$135&lt;&gt;"",COLUMN('Back data'!$A$135:$AW$135)))-K$6)/K146</f>
        <v>0.98284442116291248</v>
      </c>
      <c r="L147" s="12">
        <f t="array" ref="L147">INDEX('Back data'!$A$135:$AW$135,,MAX(IF('Back data'!$A$135:$AW$135&lt;&gt;"",COLUMN('Back data'!$A$135:$AW$135)))-L$6)/L146</f>
        <v>1</v>
      </c>
      <c r="M147" s="12">
        <f t="array" ref="M147">INDEX('Back data'!$A$135:$AW$135,,MAX(IF('Back data'!$A$135:$AW$135&lt;&gt;"",COLUMN('Back data'!$A$135:$AW$135)))-M$6)/M146</f>
        <v>0.9909331845445668</v>
      </c>
      <c r="N147" s="12">
        <f t="array" ref="N147">INDEX('Back data'!$A$135:$AW$135,,MAX(IF('Back data'!$A$135:$AW$135&lt;&gt;"",COLUMN('Back data'!$A$135:$AW$135)))-N$6)/N146</f>
        <v>1</v>
      </c>
      <c r="O147" s="12">
        <f t="array" ref="O147">INDEX('Back data'!$A$135:$AW$135,,MAX(IF('Back data'!$A$135:$AW$135&lt;&gt;"",COLUMN('Back data'!$A$135:$AW$135)))-O$6)/O146</f>
        <v>0.99350840956034236</v>
      </c>
      <c r="P147" s="12">
        <f t="array" ref="P147">INDEX('Back data'!$A$135:$AW$135,,MAX(IF('Back data'!$A$135:$AW$135&lt;&gt;"",COLUMN('Back data'!$A$135:$AW$135)))-P$6)/P146</f>
        <v>0.98197047132311188</v>
      </c>
    </row>
    <row r="148" spans="1:16" x14ac:dyDescent="0.3">
      <c r="A148" s="41" t="s">
        <v>79</v>
      </c>
      <c r="B148" s="43" t="s">
        <v>73</v>
      </c>
      <c r="C148" s="11" t="s">
        <v>71</v>
      </c>
      <c r="D148" s="12">
        <f t="array" ref="D148">+INDEX('Back data'!$A$136:$AW$136,,MAX(IF('Back data'!$A$136:$AW$136&lt;&gt;"",COLUMN('Back data'!$A$136:$AW$136)))-D$6)/D146</f>
        <v>5.3495344800378729E-2</v>
      </c>
      <c r="E148" s="12">
        <f t="array" ref="E148">+INDEX('Back data'!$A$136:$AW$136,,MAX(IF('Back data'!$A$136:$AW$136&lt;&gt;"",COLUMN('Back data'!$A$136:$AW$136)))-E$6)/E146</f>
        <v>3.7526652452025591E-2</v>
      </c>
      <c r="F148" s="12">
        <f t="array" ref="F148">+INDEX('Back data'!$A$136:$AW$136,,MAX(IF('Back data'!$A$136:$AW$136&lt;&gt;"",COLUMN('Back data'!$A$136:$AW$136)))-F$6)/F146</f>
        <v>0</v>
      </c>
      <c r="G148" s="12">
        <f t="array" ref="G148">+INDEX('Back data'!$A$136:$AW$136,,MAX(IF('Back data'!$A$136:$AW$136&lt;&gt;"",COLUMN('Back data'!$A$136:$AW$136)))-G$6)/G146</f>
        <v>4.8042956054825487E-3</v>
      </c>
      <c r="H148" s="12">
        <f t="array" ref="H148">+INDEX('Back data'!$A$136:$AW$136,,MAX(IF('Back data'!$A$136:$AW$136&lt;&gt;"",COLUMN('Back data'!$A$136:$AW$136)))-H$6)/H146</f>
        <v>0</v>
      </c>
      <c r="I148" s="12">
        <f t="array" ref="I148">+INDEX('Back data'!$A$136:$AW$136,,MAX(IF('Back data'!$A$136:$AW$136&lt;&gt;"",COLUMN('Back data'!$A$136:$AW$136)))-I$6)/I146</f>
        <v>1.8327605956471937E-2</v>
      </c>
      <c r="J148" s="12">
        <f t="array" ref="J148">+INDEX('Back data'!$A$136:$AW$136,,MAX(IF('Back data'!$A$136:$AW$136&lt;&gt;"",COLUMN('Back data'!$A$136:$AW$136)))-J$6)/J146</f>
        <v>0</v>
      </c>
      <c r="K148" s="12">
        <f t="array" ref="K148">+INDEX('Back data'!$A$136:$AW$136,,MAX(IF('Back data'!$A$136:$AW$136&lt;&gt;"",COLUMN('Back data'!$A$136:$AW$136)))-K$6)/K146</f>
        <v>1.715557883708748E-2</v>
      </c>
      <c r="L148" s="12">
        <f t="array" ref="L148">+INDEX('Back data'!$A$136:$AW$136,,MAX(IF('Back data'!$A$136:$AW$136&lt;&gt;"",COLUMN('Back data'!$A$136:$AW$136)))-L$6)/L146</f>
        <v>0</v>
      </c>
      <c r="M148" s="12">
        <f t="array" ref="M148">+INDEX('Back data'!$A$136:$AW$136,,MAX(IF('Back data'!$A$136:$AW$136&lt;&gt;"",COLUMN('Back data'!$A$136:$AW$136)))-M$6)/M146</f>
        <v>9.0668154554331137E-3</v>
      </c>
      <c r="N148" s="12">
        <f t="array" ref="N148">+INDEX('Back data'!$A$136:$AW$136,,MAX(IF('Back data'!$A$136:$AW$136&lt;&gt;"",COLUMN('Back data'!$A$136:$AW$136)))-N$6)/N146</f>
        <v>0</v>
      </c>
      <c r="O148" s="12">
        <f t="array" ref="O148">+INDEX('Back data'!$A$136:$AW$136,,MAX(IF('Back data'!$A$136:$AW$136&lt;&gt;"",COLUMN('Back data'!$A$136:$AW$136)))-O$6)/O146</f>
        <v>6.4915904396577158E-3</v>
      </c>
      <c r="P148" s="12">
        <f t="array" ref="P148">+INDEX('Back data'!$A$136:$AW$136,,MAX(IF('Back data'!$A$136:$AW$136&lt;&gt;"",COLUMN('Back data'!$A$136:$AW$136)))-P$6)/P146</f>
        <v>1.8029528676888132E-2</v>
      </c>
    </row>
    <row r="151" spans="1:16" x14ac:dyDescent="0.3">
      <c r="C151" s="9" t="s">
        <v>68</v>
      </c>
      <c r="D151" s="10">
        <f t="array" ref="D151">INDEX('Back data'!$A$331:$AW$331,,MAX(IF('Back data'!$A$331:$AW$331&lt;&gt;"",COLUMN('Back data'!$A$331:$AW$331)))-D$6)+INDEX('Back data'!$A$332:$AW$332,,MAX(IF('Back data'!$A$332:$AW$332&lt;&gt;"",COLUMN('Back data'!$A$332:$AW$332)))-D$6)</f>
        <v>56.99</v>
      </c>
      <c r="E151" s="10">
        <f t="array" ref="E151">INDEX('Back data'!$A$331:$AW$331,,MAX(IF('Back data'!$A$331:$AW$331&lt;&gt;"",COLUMN('Back data'!$A$331:$AW$331)))-E$6)+INDEX('Back data'!$A$332:$AW$332,,MAX(IF('Back data'!$A$332:$AW$332&lt;&gt;"",COLUMN('Back data'!$A$332:$AW$332)))-E$6)</f>
        <v>68.8</v>
      </c>
      <c r="F151" s="10">
        <f t="array" ref="F151">INDEX('Back data'!$A$331:$AW$331,,MAX(IF('Back data'!$A$331:$AW$331&lt;&gt;"",COLUMN('Back data'!$A$331:$AW$331)))-F$6)+INDEX('Back data'!$A$332:$AW$332,,MAX(IF('Back data'!$A$332:$AW$332&lt;&gt;"",COLUMN('Back data'!$A$332:$AW$332)))-F$6)</f>
        <v>59.040000000000006</v>
      </c>
      <c r="G151" s="10">
        <f t="array" ref="G151">INDEX('Back data'!$A$331:$AW$331,,MAX(IF('Back data'!$A$331:$AW$331&lt;&gt;"",COLUMN('Back data'!$A$331:$AW$331)))-G$6)+INDEX('Back data'!$A$332:$AW$332,,MAX(IF('Back data'!$A$332:$AW$332&lt;&gt;"",COLUMN('Back data'!$A$332:$AW$332)))-G$6)</f>
        <v>64</v>
      </c>
      <c r="H151" s="10">
        <f t="array" ref="H151">INDEX('Back data'!$A$331:$AW$331,,MAX(IF('Back data'!$A$331:$AW$331&lt;&gt;"",COLUMN('Back data'!$A$331:$AW$331)))-H$6)+INDEX('Back data'!$A$332:$AW$332,,MAX(IF('Back data'!$A$332:$AW$332&lt;&gt;"",COLUMN('Back data'!$A$332:$AW$332)))-H$6)</f>
        <v>63.879999999999995</v>
      </c>
      <c r="I151" s="10">
        <f t="array" ref="I151">INDEX('Back data'!$A$331:$AW$331,,MAX(IF('Back data'!$A$331:$AW$331&lt;&gt;"",COLUMN('Back data'!$A$331:$AW$331)))-I$6)+INDEX('Back data'!$A$332:$AW$332,,MAX(IF('Back data'!$A$332:$AW$332&lt;&gt;"",COLUMN('Back data'!$A$332:$AW$332)))-I$6)</f>
        <v>65.570000000000007</v>
      </c>
      <c r="J151" s="10">
        <f t="array" ref="J151">INDEX('Back data'!$A$331:$AW$331,,MAX(IF('Back data'!$A$331:$AW$331&lt;&gt;"",COLUMN('Back data'!$A$331:$AW$331)))-J$6)+INDEX('Back data'!$A$332:$AW$332,,MAX(IF('Back data'!$A$332:$AW$332&lt;&gt;"",COLUMN('Back data'!$A$332:$AW$332)))-J$6)</f>
        <v>65.27</v>
      </c>
      <c r="K151" s="10">
        <f t="array" ref="K151">INDEX('Back data'!$A$331:$AW$331,,MAX(IF('Back data'!$A$331:$AW$331&lt;&gt;"",COLUMN('Back data'!$A$331:$AW$331)))-K$6)+INDEX('Back data'!$A$332:$AW$332,,MAX(IF('Back data'!$A$332:$AW$332&lt;&gt;"",COLUMN('Back data'!$A$332:$AW$332)))-K$6)</f>
        <v>84.27</v>
      </c>
      <c r="L151" s="10">
        <f t="array" ref="L151">INDEX('Back data'!$A$331:$AW$331,,MAX(IF('Back data'!$A$331:$AW$331&lt;&gt;"",COLUMN('Back data'!$A$331:$AW$331)))-L$6)+INDEX('Back data'!$A$332:$AW$332,,MAX(IF('Back data'!$A$332:$AW$332&lt;&gt;"",COLUMN('Back data'!$A$332:$AW$332)))-L$6)</f>
        <v>64.25</v>
      </c>
      <c r="M151" s="10">
        <f t="array" ref="M151">INDEX('Back data'!$A$331:$AW$331,,MAX(IF('Back data'!$A$331:$AW$331&lt;&gt;"",COLUMN('Back data'!$A$331:$AW$331)))-M$6)+INDEX('Back data'!$A$332:$AW$332,,MAX(IF('Back data'!$A$332:$AW$332&lt;&gt;"",COLUMN('Back data'!$A$332:$AW$332)))-M$6)</f>
        <v>65.37</v>
      </c>
      <c r="N151" s="10">
        <f t="array" ref="N151">INDEX('Back data'!$A$331:$AW$331,,MAX(IF('Back data'!$A$331:$AW$331&lt;&gt;"",COLUMN('Back data'!$A$331:$AW$331)))-N$6)+INDEX('Back data'!$A$332:$AW$332,,MAX(IF('Back data'!$A$332:$AW$332&lt;&gt;"",COLUMN('Back data'!$A$332:$AW$332)))-N$6)</f>
        <v>72.94</v>
      </c>
      <c r="O151" s="10">
        <f t="array" ref="O151">INDEX('Back data'!$A$331:$AW$331,,MAX(IF('Back data'!$A$331:$AW$331&lt;&gt;"",COLUMN('Back data'!$A$331:$AW$331)))-O$6)+INDEX('Back data'!$A$332:$AW$332,,MAX(IF('Back data'!$A$332:$AW$332&lt;&gt;"",COLUMN('Back data'!$A$332:$AW$332)))-O$6)</f>
        <v>76.55</v>
      </c>
      <c r="P151" s="10">
        <f t="array" ref="P151">INDEX('Back data'!$A$331:$AW$331,,MAX(IF('Back data'!$A$331:$AW$331&lt;&gt;"",COLUMN('Back data'!$A$331:$AW$331)))-P$6)+INDEX('Back data'!$A$332:$AW$332,,MAX(IF('Back data'!$A$332:$AW$332&lt;&gt;"",COLUMN('Back data'!$A$332:$AW$332)))-P$6)</f>
        <v>57.510000000000005</v>
      </c>
    </row>
    <row r="152" spans="1:16" x14ac:dyDescent="0.3">
      <c r="A152" s="41" t="s">
        <v>79</v>
      </c>
      <c r="B152" s="43" t="s">
        <v>57</v>
      </c>
      <c r="C152" s="11" t="s">
        <v>70</v>
      </c>
      <c r="D152" s="12">
        <f t="array" ref="D152">INDEX('Back data'!$A$331:$AW$331,,MAX(IF('Back data'!$A$331:$AW$331&lt;&gt;"",COLUMN('Back data'!$A$331:$AW$331)))-D$6)/D151</f>
        <v>0.73170731707317072</v>
      </c>
      <c r="E152" s="12">
        <f t="array" ref="E152">INDEX('Back data'!$A$331:$AW$331,,MAX(IF('Back data'!$A$331:$AW$331&lt;&gt;"",COLUMN('Back data'!$A$331:$AW$331)))-E$6)/E151</f>
        <v>0.8613372093023256</v>
      </c>
      <c r="F152" s="12">
        <f t="array" ref="F152">INDEX('Back data'!$A$331:$AW$331,,MAX(IF('Back data'!$A$331:$AW$331&lt;&gt;"",COLUMN('Back data'!$A$331:$AW$331)))-F$6)/F151</f>
        <v>0.83028455284552838</v>
      </c>
      <c r="G152" s="12">
        <f t="array" ref="G152">INDEX('Back data'!$A$331:$AW$331,,MAX(IF('Back data'!$A$331:$AW$331&lt;&gt;"",COLUMN('Back data'!$A$331:$AW$331)))-G$6)/G151</f>
        <v>0.76875000000000004</v>
      </c>
      <c r="H152" s="12">
        <f t="array" ref="H152">INDEX('Back data'!$A$331:$AW$331,,MAX(IF('Back data'!$A$331:$AW$331&lt;&gt;"",COLUMN('Back data'!$A$331:$AW$331)))-H$6)/H151</f>
        <v>0.87006887914840325</v>
      </c>
      <c r="I152" s="12">
        <f t="array" ref="I152">INDEX('Back data'!$A$331:$AW$331,,MAX(IF('Back data'!$A$331:$AW$331&lt;&gt;"",COLUMN('Back data'!$A$331:$AW$331)))-I$6)/I151</f>
        <v>0.62940369071221591</v>
      </c>
      <c r="J152" s="12">
        <f t="array" ref="J152">INDEX('Back data'!$A$331:$AW$331,,MAX(IF('Back data'!$A$331:$AW$331&lt;&gt;"",COLUMN('Back data'!$A$331:$AW$331)))-J$6)/J151</f>
        <v>0.68500076604872073</v>
      </c>
      <c r="K152" s="12">
        <f t="array" ref="K152">INDEX('Back data'!$A$331:$AW$331,,MAX(IF('Back data'!$A$331:$AW$331&lt;&gt;"",COLUMN('Back data'!$A$331:$AW$331)))-K$6)/K151</f>
        <v>0.86116055535777858</v>
      </c>
      <c r="L152" s="12">
        <f t="array" ref="L152">INDEX('Back data'!$A$331:$AW$331,,MAX(IF('Back data'!$A$331:$AW$331&lt;&gt;"",COLUMN('Back data'!$A$331:$AW$331)))-L$6)/L151</f>
        <v>0.97821011673151759</v>
      </c>
      <c r="M152" s="12">
        <f t="array" ref="M152">INDEX('Back data'!$A$331:$AW$331,,MAX(IF('Back data'!$A$331:$AW$331&lt;&gt;"",COLUMN('Back data'!$A$331:$AW$331)))-M$6)/M151</f>
        <v>0.9524246596297995</v>
      </c>
      <c r="N152" s="12">
        <f t="array" ref="N152">INDEX('Back data'!$A$331:$AW$331,,MAX(IF('Back data'!$A$331:$AW$331&lt;&gt;"",COLUMN('Back data'!$A$331:$AW$331)))-N$6)/N151</f>
        <v>0.72964080065807513</v>
      </c>
      <c r="O152" s="12">
        <f t="array" ref="O152">INDEX('Back data'!$A$331:$AW$331,,MAX(IF('Back data'!$A$331:$AW$331&lt;&gt;"",COLUMN('Back data'!$A$331:$AW$331)))-O$6)/O151</f>
        <v>0.77465708687132595</v>
      </c>
      <c r="P152" s="12">
        <f t="array" ref="P152">INDEX('Back data'!$A$331:$AW$331,,MAX(IF('Back data'!$A$331:$AW$331&lt;&gt;"",COLUMN('Back data'!$A$331:$AW$331)))-P$6)/P151</f>
        <v>0.80351243262041383</v>
      </c>
    </row>
    <row r="153" spans="1:16" x14ac:dyDescent="0.3">
      <c r="A153" s="41" t="s">
        <v>79</v>
      </c>
      <c r="B153" s="43" t="s">
        <v>57</v>
      </c>
      <c r="C153" s="11" t="s">
        <v>71</v>
      </c>
      <c r="D153" s="12">
        <f t="array" ref="D153">+INDEX('Back data'!$A$332:$AW$332,,MAX(IF('Back data'!$A$332:$AW$332&lt;&gt;"",COLUMN('Back data'!$A$332:$AW$332)))-D$6)/D151</f>
        <v>0.26829268292682923</v>
      </c>
      <c r="E153" s="12">
        <f t="array" ref="E153">+INDEX('Back data'!$A$332:$AW$332,,MAX(IF('Back data'!$A$332:$AW$332&lt;&gt;"",COLUMN('Back data'!$A$332:$AW$332)))-E$6)/E151</f>
        <v>0.1386627906976744</v>
      </c>
      <c r="F153" s="12">
        <f t="array" ref="F153">+INDEX('Back data'!$A$332:$AW$332,,MAX(IF('Back data'!$A$332:$AW$332&lt;&gt;"",COLUMN('Back data'!$A$332:$AW$332)))-F$6)/F151</f>
        <v>0.16971544715447151</v>
      </c>
      <c r="G153" s="12">
        <f t="array" ref="G153">+INDEX('Back data'!$A$332:$AW$332,,MAX(IF('Back data'!$A$332:$AW$332&lt;&gt;"",COLUMN('Back data'!$A$332:$AW$332)))-G$6)/G151</f>
        <v>0.23125000000000001</v>
      </c>
      <c r="H153" s="12">
        <f t="array" ref="H153">+INDEX('Back data'!$A$332:$AW$332,,MAX(IF('Back data'!$A$332:$AW$332&lt;&gt;"",COLUMN('Back data'!$A$332:$AW$332)))-H$6)/H151</f>
        <v>0.12993112085159678</v>
      </c>
      <c r="I153" s="12">
        <f t="array" ref="I153">+INDEX('Back data'!$A$332:$AW$332,,MAX(IF('Back data'!$A$332:$AW$332&lt;&gt;"",COLUMN('Back data'!$A$332:$AW$332)))-I$6)/I151</f>
        <v>0.37059630928778403</v>
      </c>
      <c r="J153" s="12">
        <f t="array" ref="J153">+INDEX('Back data'!$A$332:$AW$332,,MAX(IF('Back data'!$A$332:$AW$332&lt;&gt;"",COLUMN('Back data'!$A$332:$AW$332)))-J$6)/J151</f>
        <v>0.31499923395127932</v>
      </c>
      <c r="K153" s="12">
        <f t="array" ref="K153">+INDEX('Back data'!$A$332:$AW$332,,MAX(IF('Back data'!$A$332:$AW$332&lt;&gt;"",COLUMN('Back data'!$A$332:$AW$332)))-K$6)/K151</f>
        <v>0.13883944464222142</v>
      </c>
      <c r="L153" s="12">
        <f t="array" ref="L153">+INDEX('Back data'!$A$332:$AW$332,,MAX(IF('Back data'!$A$332:$AW$332&lt;&gt;"",COLUMN('Back data'!$A$332:$AW$332)))-L$6)/L151</f>
        <v>2.1789883268482489E-2</v>
      </c>
      <c r="M153" s="12">
        <f t="array" ref="M153">+INDEX('Back data'!$A$332:$AW$332,,MAX(IF('Back data'!$A$332:$AW$332&lt;&gt;"",COLUMN('Back data'!$A$332:$AW$332)))-M$6)/M151</f>
        <v>4.7575340370200392E-2</v>
      </c>
      <c r="N153" s="12">
        <f t="array" ref="N153">+INDEX('Back data'!$A$332:$AW$332,,MAX(IF('Back data'!$A$332:$AW$332&lt;&gt;"",COLUMN('Back data'!$A$332:$AW$332)))-N$6)/N151</f>
        <v>0.27035919934192487</v>
      </c>
      <c r="O153" s="12">
        <f t="array" ref="O153">+INDEX('Back data'!$A$332:$AW$332,,MAX(IF('Back data'!$A$332:$AW$332&lt;&gt;"",COLUMN('Back data'!$A$332:$AW$332)))-O$6)/O151</f>
        <v>0.22534291312867408</v>
      </c>
      <c r="P153" s="12">
        <f t="array" ref="P153">+INDEX('Back data'!$A$332:$AW$332,,MAX(IF('Back data'!$A$332:$AW$332&lt;&gt;"",COLUMN('Back data'!$A$332:$AW$332)))-P$6)/P151</f>
        <v>0.19648756737958614</v>
      </c>
    </row>
    <row r="156" spans="1:16" x14ac:dyDescent="0.3">
      <c r="C156" s="9" t="s">
        <v>68</v>
      </c>
      <c r="D156" s="10">
        <f t="array" ref="D156">INDEX('Back data'!$A$337:$AW$337,,MAX(IF('Back data'!$A$337:$AW$337&lt;&gt;"",COLUMN('Back data'!$A$337:$AW$337)))-D$6)+INDEX('Back data'!$A$338:$AW$338,,MAX(IF('Back data'!$A$338:$AW$338&lt;&gt;"",COLUMN('Back data'!$A$338:$AW$338)))-D$6)</f>
        <v>68.31</v>
      </c>
      <c r="E156" s="10">
        <f t="array" ref="E156">INDEX('Back data'!$A$337:$AW$337,,MAX(IF('Back data'!$A$337:$AW$337&lt;&gt;"",COLUMN('Back data'!$A$337:$AW$337)))-E$6)+INDEX('Back data'!$A$338:$AW$338,,MAX(IF('Back data'!$A$338:$AW$338&lt;&gt;"",COLUMN('Back data'!$A$338:$AW$338)))-E$6)</f>
        <v>71.66</v>
      </c>
      <c r="F156" s="10">
        <f t="array" ref="F156">INDEX('Back data'!$A$337:$AW$337,,MAX(IF('Back data'!$A$337:$AW$337&lt;&gt;"",COLUMN('Back data'!$A$337:$AW$337)))-F$6)+INDEX('Back data'!$A$338:$AW$338,,MAX(IF('Back data'!$A$338:$AW$338&lt;&gt;"",COLUMN('Back data'!$A$338:$AW$338)))-F$6)</f>
        <v>72.39</v>
      </c>
      <c r="G156" s="10">
        <f t="array" ref="G156">INDEX('Back data'!$A$337:$AW$337,,MAX(IF('Back data'!$A$337:$AW$337&lt;&gt;"",COLUMN('Back data'!$A$337:$AW$337)))-G$6)+INDEX('Back data'!$A$338:$AW$338,,MAX(IF('Back data'!$A$338:$AW$338&lt;&gt;"",COLUMN('Back data'!$A$338:$AW$338)))-G$6)</f>
        <v>70.040000000000006</v>
      </c>
      <c r="H156" s="10">
        <f t="array" ref="H156">INDEX('Back data'!$A$337:$AW$337,,MAX(IF('Back data'!$A$337:$AW$337&lt;&gt;"",COLUMN('Back data'!$A$337:$AW$337)))-H$6)+INDEX('Back data'!$A$338:$AW$338,,MAX(IF('Back data'!$A$338:$AW$338&lt;&gt;"",COLUMN('Back data'!$A$338:$AW$338)))-H$6)</f>
        <v>75.45</v>
      </c>
      <c r="I156" s="10">
        <f t="array" ref="I156">INDEX('Back data'!$A$337:$AW$337,,MAX(IF('Back data'!$A$337:$AW$337&lt;&gt;"",COLUMN('Back data'!$A$337:$AW$337)))-I$6)+INDEX('Back data'!$A$338:$AW$338,,MAX(IF('Back data'!$A$338:$AW$338&lt;&gt;"",COLUMN('Back data'!$A$338:$AW$338)))-I$6)</f>
        <v>75.649999999999991</v>
      </c>
      <c r="J156" s="10">
        <f t="array" ref="J156">INDEX('Back data'!$A$337:$AW$337,,MAX(IF('Back data'!$A$337:$AW$337&lt;&gt;"",COLUMN('Back data'!$A$337:$AW$337)))-J$6)+INDEX('Back data'!$A$338:$AW$338,,MAX(IF('Back data'!$A$338:$AW$338&lt;&gt;"",COLUMN('Back data'!$A$338:$AW$338)))-J$6)</f>
        <v>75.63</v>
      </c>
      <c r="K156" s="10">
        <f t="array" ref="K156">INDEX('Back data'!$A$337:$AW$337,,MAX(IF('Back data'!$A$337:$AW$337&lt;&gt;"",COLUMN('Back data'!$A$337:$AW$337)))-K$6)+INDEX('Back data'!$A$338:$AW$338,,MAX(IF('Back data'!$A$338:$AW$338&lt;&gt;"",COLUMN('Back data'!$A$338:$AW$338)))-K$6)</f>
        <v>78.709999999999994</v>
      </c>
      <c r="L156" s="10">
        <f t="array" ref="L156">INDEX('Back data'!$A$337:$AW$337,,MAX(IF('Back data'!$A$337:$AW$337&lt;&gt;"",COLUMN('Back data'!$A$337:$AW$337)))-L$6)+INDEX('Back data'!$A$338:$AW$338,,MAX(IF('Back data'!$A$338:$AW$338&lt;&gt;"",COLUMN('Back data'!$A$338:$AW$338)))-L$6)</f>
        <v>74.78</v>
      </c>
      <c r="M156" s="10">
        <f t="array" ref="M156">INDEX('Back data'!$A$337:$AW$337,,MAX(IF('Back data'!$A$337:$AW$337&lt;&gt;"",COLUMN('Back data'!$A$337:$AW$337)))-M$6)+INDEX('Back data'!$A$338:$AW$338,,MAX(IF('Back data'!$A$338:$AW$338&lt;&gt;"",COLUMN('Back data'!$A$338:$AW$338)))-M$6)</f>
        <v>75.95</v>
      </c>
      <c r="N156" s="10">
        <f t="array" ref="N156">INDEX('Back data'!$A$337:$AW$337,,MAX(IF('Back data'!$A$337:$AW$337&lt;&gt;"",COLUMN('Back data'!$A$337:$AW$337)))-N$6)+INDEX('Back data'!$A$338:$AW$338,,MAX(IF('Back data'!$A$338:$AW$338&lt;&gt;"",COLUMN('Back data'!$A$338:$AW$338)))-N$6)</f>
        <v>66.72</v>
      </c>
      <c r="O156" s="10">
        <f t="array" ref="O156">INDEX('Back data'!$A$337:$AW$337,,MAX(IF('Back data'!$A$337:$AW$337&lt;&gt;"",COLUMN('Back data'!$A$337:$AW$337)))-O$6)+INDEX('Back data'!$A$338:$AW$338,,MAX(IF('Back data'!$A$338:$AW$338&lt;&gt;"",COLUMN('Back data'!$A$338:$AW$338)))-O$6)</f>
        <v>69.649999999999991</v>
      </c>
      <c r="P156" s="10">
        <f t="array" ref="P156">INDEX('Back data'!$A$337:$AW$337,,MAX(IF('Back data'!$A$337:$AW$337&lt;&gt;"",COLUMN('Back data'!$A$337:$AW$337)))-P$6)+INDEX('Back data'!$A$338:$AW$338,,MAX(IF('Back data'!$A$338:$AW$338&lt;&gt;"",COLUMN('Back data'!$A$338:$AW$338)))-P$6)</f>
        <v>75.12</v>
      </c>
    </row>
    <row r="157" spans="1:16" x14ac:dyDescent="0.3">
      <c r="A157" s="41" t="s">
        <v>79</v>
      </c>
      <c r="B157" s="43" t="s">
        <v>62</v>
      </c>
      <c r="C157" s="11" t="s">
        <v>70</v>
      </c>
      <c r="D157" s="12">
        <f t="array" ref="D157">INDEX('Back data'!$A$337:$AW$337,,MAX(IF('Back data'!$A$337:$AW$337&lt;&gt;"",COLUMN('Back data'!$A$337:$AW$337)))-D$6)/D156</f>
        <v>0.9071878202312984</v>
      </c>
      <c r="E157" s="12">
        <f t="array" ref="E157">INDEX('Back data'!$A$337:$AW$337,,MAX(IF('Back data'!$A$337:$AW$337&lt;&gt;"",COLUMN('Back data'!$A$337:$AW$337)))-E$6)/E156</f>
        <v>0.93497069494836738</v>
      </c>
      <c r="F157" s="12">
        <f t="array" ref="F157">INDEX('Back data'!$A$337:$AW$337,,MAX(IF('Back data'!$A$337:$AW$337&lt;&gt;"",COLUMN('Back data'!$A$337:$AW$337)))-F$6)/F156</f>
        <v>0.94598701478104719</v>
      </c>
      <c r="G157" s="12">
        <f t="array" ref="G157">INDEX('Back data'!$A$337:$AW$337,,MAX(IF('Back data'!$A$337:$AW$337&lt;&gt;"",COLUMN('Back data'!$A$337:$AW$337)))-G$6)/G156</f>
        <v>0.99357509994288973</v>
      </c>
      <c r="H157" s="12">
        <f t="array" ref="H157">INDEX('Back data'!$A$337:$AW$337,,MAX(IF('Back data'!$A$337:$AW$337&lt;&gt;"",COLUMN('Back data'!$A$337:$AW$337)))-H$6)/H156</f>
        <v>0.96050364479787931</v>
      </c>
      <c r="I157" s="12">
        <f t="array" ref="I157">INDEX('Back data'!$A$337:$AW$337,,MAX(IF('Back data'!$A$337:$AW$337&lt;&gt;"",COLUMN('Back data'!$A$337:$AW$337)))-I$6)/I156</f>
        <v>0.94461335095836085</v>
      </c>
      <c r="J157" s="12">
        <f t="array" ref="J157">INDEX('Back data'!$A$337:$AW$337,,MAX(IF('Back data'!$A$337:$AW$337&lt;&gt;"",COLUMN('Back data'!$A$337:$AW$337)))-J$6)/J156</f>
        <v>0.9788443739256909</v>
      </c>
      <c r="K157" s="12">
        <f t="array" ref="K157">INDEX('Back data'!$A$337:$AW$337,,MAX(IF('Back data'!$A$337:$AW$337&lt;&gt;"",COLUMN('Back data'!$A$337:$AW$337)))-K$6)/K156</f>
        <v>0.97192224622030243</v>
      </c>
      <c r="L157" s="12">
        <f t="array" ref="L157">INDEX('Back data'!$A$337:$AW$337,,MAX(IF('Back data'!$A$337:$AW$337&lt;&gt;"",COLUMN('Back data'!$A$337:$AW$337)))-L$6)/L156</f>
        <v>0.94490505482749387</v>
      </c>
      <c r="M157" s="12">
        <f t="array" ref="M157">INDEX('Back data'!$A$337:$AW$337,,MAX(IF('Back data'!$A$337:$AW$337&lt;&gt;"",COLUMN('Back data'!$A$337:$AW$337)))-M$6)/M156</f>
        <v>0.99631336405529958</v>
      </c>
      <c r="N157" s="12">
        <f t="array" ref="N157">INDEX('Back data'!$A$337:$AW$337,,MAX(IF('Back data'!$A$337:$AW$337&lt;&gt;"",COLUMN('Back data'!$A$337:$AW$337)))-N$6)/N156</f>
        <v>0.93150479616306958</v>
      </c>
      <c r="O157" s="12">
        <f t="array" ref="O157">INDEX('Back data'!$A$337:$AW$337,,MAX(IF('Back data'!$A$337:$AW$337&lt;&gt;"",COLUMN('Back data'!$A$337:$AW$337)))-O$6)/O156</f>
        <v>0.9303661162957646</v>
      </c>
      <c r="P157" s="12">
        <f t="array" ref="P157">INDEX('Back data'!$A$337:$AW$337,,MAX(IF('Back data'!$A$337:$AW$337&lt;&gt;"",COLUMN('Back data'!$A$337:$AW$337)))-P$6)/P156</f>
        <v>0.91200745473908418</v>
      </c>
    </row>
    <row r="158" spans="1:16" x14ac:dyDescent="0.3">
      <c r="A158" s="41" t="s">
        <v>79</v>
      </c>
      <c r="B158" s="43" t="s">
        <v>62</v>
      </c>
      <c r="C158" s="11" t="s">
        <v>71</v>
      </c>
      <c r="D158" s="12">
        <f t="array" ref="D158">INDEX('Back data'!$A$338:$AW$338,,MAX(IF('Back data'!$A$338:$AW$338&lt;&gt;"",COLUMN('Back data'!$A$338:$AW$338)))-D$6)/D156</f>
        <v>9.28121797687015E-2</v>
      </c>
      <c r="E158" s="12">
        <f t="array" ref="E158">INDEX('Back data'!$A$338:$AW$338,,MAX(IF('Back data'!$A$338:$AW$338&lt;&gt;"",COLUMN('Back data'!$A$338:$AW$338)))-E$6)/E156</f>
        <v>6.5029305051632721E-2</v>
      </c>
      <c r="F158" s="12">
        <f t="array" ref="F158">INDEX('Back data'!$A$338:$AW$338,,MAX(IF('Back data'!$A$338:$AW$338&lt;&gt;"",COLUMN('Back data'!$A$338:$AW$338)))-F$6)/F156</f>
        <v>5.4012985218952897E-2</v>
      </c>
      <c r="G158" s="12">
        <f t="array" ref="G158">INDEX('Back data'!$A$338:$AW$338,,MAX(IF('Back data'!$A$338:$AW$338&lt;&gt;"",COLUMN('Back data'!$A$338:$AW$338)))-G$6)/G156</f>
        <v>6.4249000571102227E-3</v>
      </c>
      <c r="H158" s="12">
        <f t="array" ref="H158">INDEX('Back data'!$A$338:$AW$338,,MAX(IF('Back data'!$A$338:$AW$338&lt;&gt;"",COLUMN('Back data'!$A$338:$AW$338)))-H$6)/H156</f>
        <v>3.9496355202120609E-2</v>
      </c>
      <c r="I158" s="12">
        <f t="array" ref="I158">INDEX('Back data'!$A$338:$AW$338,,MAX(IF('Back data'!$A$338:$AW$338&lt;&gt;"",COLUMN('Back data'!$A$338:$AW$338)))-I$6)/I156</f>
        <v>5.538664904163914E-2</v>
      </c>
      <c r="J158" s="12">
        <f t="array" ref="J158">INDEX('Back data'!$A$338:$AW$338,,MAX(IF('Back data'!$A$338:$AW$338&lt;&gt;"",COLUMN('Back data'!$A$338:$AW$338)))-J$6)/J156</f>
        <v>2.1155626074309139E-2</v>
      </c>
      <c r="K158" s="12">
        <f t="array" ref="K158">INDEX('Back data'!$A$338:$AW$338,,MAX(IF('Back data'!$A$338:$AW$338&lt;&gt;"",COLUMN('Back data'!$A$338:$AW$338)))-K$6)/K156</f>
        <v>2.8077753779697626E-2</v>
      </c>
      <c r="L158" s="12">
        <f t="array" ref="L158">INDEX('Back data'!$A$338:$AW$338,,MAX(IF('Back data'!$A$338:$AW$338&lt;&gt;"",COLUMN('Back data'!$A$338:$AW$338)))-L$6)/L156</f>
        <v>5.5094945172506016E-2</v>
      </c>
      <c r="M158" s="12">
        <f t="array" ref="M158">INDEX('Back data'!$A$338:$AW$338,,MAX(IF('Back data'!$A$338:$AW$338&lt;&gt;"",COLUMN('Back data'!$A$338:$AW$338)))-M$6)/M156</f>
        <v>3.6866359447004608E-3</v>
      </c>
      <c r="N158" s="12">
        <f t="array" ref="N158">INDEX('Back data'!$A$338:$AW$338,,MAX(IF('Back data'!$A$338:$AW$338&lt;&gt;"",COLUMN('Back data'!$A$338:$AW$338)))-N$6)/N156</f>
        <v>6.849520383693046E-2</v>
      </c>
      <c r="O158" s="12">
        <f t="array" ref="O158">INDEX('Back data'!$A$338:$AW$338,,MAX(IF('Back data'!$A$338:$AW$338&lt;&gt;"",COLUMN('Back data'!$A$338:$AW$338)))-O$6)/O156</f>
        <v>6.9633883704235469E-2</v>
      </c>
      <c r="P158" s="12">
        <f t="array" ref="P158">INDEX('Back data'!$A$338:$AW$338,,MAX(IF('Back data'!$A$338:$AW$338&lt;&gt;"",COLUMN('Back data'!$A$338:$AW$338)))-P$6)/P156</f>
        <v>8.7992545260915864E-2</v>
      </c>
    </row>
    <row r="161" spans="1:16" x14ac:dyDescent="0.3">
      <c r="C161" s="9" t="s">
        <v>68</v>
      </c>
      <c r="D161" s="10">
        <f t="array" ref="D161">INDEX('Back data'!$A$343:$AW$343,,MAX(IF('Back data'!$A$343:$AW$343&lt;&gt;"",COLUMN('Back data'!$A$343:$AW$343)))-D$6)+INDEX('Back data'!$A$344:$AW$344,,MAX(IF('Back data'!$A$344:$AW$344&lt;&gt;"",COLUMN('Back data'!$A$344:$AW$344)))-D$6)</f>
        <v>55.68</v>
      </c>
      <c r="E161" s="10">
        <f t="array" ref="E161">INDEX('Back data'!$A$343:$AW$343,,MAX(IF('Back data'!$A$343:$AW$343&lt;&gt;"",COLUMN('Back data'!$A$343:$AW$343)))-E$6)+INDEX('Back data'!$A$344:$AW$344,,MAX(IF('Back data'!$A$344:$AW$344&lt;&gt;"",COLUMN('Back data'!$A$344:$AW$344)))-E$6)</f>
        <v>69.28</v>
      </c>
      <c r="F161" s="10">
        <f t="array" ref="F161">INDEX('Back data'!$A$343:$AW$343,,MAX(IF('Back data'!$A$343:$AW$343&lt;&gt;"",COLUMN('Back data'!$A$343:$AW$343)))-F$6)+INDEX('Back data'!$A$344:$AW$344,,MAX(IF('Back data'!$A$344:$AW$344&lt;&gt;"",COLUMN('Back data'!$A$344:$AW$344)))-F$6)</f>
        <v>73.289999999999992</v>
      </c>
      <c r="G161" s="10">
        <f t="array" ref="G161">INDEX('Back data'!$A$343:$AW$343,,MAX(IF('Back data'!$A$343:$AW$343&lt;&gt;"",COLUMN('Back data'!$A$343:$AW$343)))-G$6)+INDEX('Back data'!$A$344:$AW$344,,MAX(IF('Back data'!$A$344:$AW$344&lt;&gt;"",COLUMN('Back data'!$A$344:$AW$344)))-G$6)</f>
        <v>77.260000000000005</v>
      </c>
      <c r="H161" s="10">
        <f t="array" ref="H161">INDEX('Back data'!$A$343:$AW$343,,MAX(IF('Back data'!$A$343:$AW$343&lt;&gt;"",COLUMN('Back data'!$A$343:$AW$343)))-H$6)+INDEX('Back data'!$A$344:$AW$344,,MAX(IF('Back data'!$A$344:$AW$344&lt;&gt;"",COLUMN('Back data'!$A$344:$AW$344)))-H$6)</f>
        <v>72.5</v>
      </c>
      <c r="I161" s="10">
        <f t="array" ref="I161">INDEX('Back data'!$A$343:$AW$343,,MAX(IF('Back data'!$A$343:$AW$343&lt;&gt;"",COLUMN('Back data'!$A$343:$AW$343)))-I$6)+INDEX('Back data'!$A$344:$AW$344,,MAX(IF('Back data'!$A$344:$AW$344&lt;&gt;"",COLUMN('Back data'!$A$344:$AW$344)))-I$6)</f>
        <v>66</v>
      </c>
      <c r="J161" s="10">
        <f t="array" ref="J161">INDEX('Back data'!$A$343:$AW$343,,MAX(IF('Back data'!$A$343:$AW$343&lt;&gt;"",COLUMN('Back data'!$A$343:$AW$343)))-J$6)+INDEX('Back data'!$A$344:$AW$344,,MAX(IF('Back data'!$A$344:$AW$344&lt;&gt;"",COLUMN('Back data'!$A$344:$AW$344)))-J$6)</f>
        <v>67.540000000000006</v>
      </c>
      <c r="K161" s="10">
        <f t="array" ref="K161">INDEX('Back data'!$A$343:$AW$343,,MAX(IF('Back data'!$A$343:$AW$343&lt;&gt;"",COLUMN('Back data'!$A$343:$AW$343)))-K$6)+INDEX('Back data'!$A$344:$AW$344,,MAX(IF('Back data'!$A$344:$AW$344&lt;&gt;"",COLUMN('Back data'!$A$344:$AW$344)))-K$6)</f>
        <v>67.239999999999995</v>
      </c>
      <c r="L161" s="10">
        <f t="array" ref="L161">INDEX('Back data'!$A$343:$AW$343,,MAX(IF('Back data'!$A$343:$AW$343&lt;&gt;"",COLUMN('Back data'!$A$343:$AW$343)))-L$6)+INDEX('Back data'!$A$344:$AW$344,,MAX(IF('Back data'!$A$344:$AW$344&lt;&gt;"",COLUMN('Back data'!$A$344:$AW$344)))-L$6)</f>
        <v>63.220000000000006</v>
      </c>
      <c r="M161" s="10">
        <f t="array" ref="M161">INDEX('Back data'!$A$343:$AW$343,,MAX(IF('Back data'!$A$343:$AW$343&lt;&gt;"",COLUMN('Back data'!$A$343:$AW$343)))-M$6)+INDEX('Back data'!$A$344:$AW$344,,MAX(IF('Back data'!$A$344:$AW$344&lt;&gt;"",COLUMN('Back data'!$A$344:$AW$344)))-M$6)</f>
        <v>69.319999999999993</v>
      </c>
      <c r="N161" s="10">
        <f t="array" ref="N161">INDEX('Back data'!$A$343:$AW$343,,MAX(IF('Back data'!$A$343:$AW$343&lt;&gt;"",COLUMN('Back data'!$A$343:$AW$343)))-N$6)+INDEX('Back data'!$A$344:$AW$344,,MAX(IF('Back data'!$A$344:$AW$344&lt;&gt;"",COLUMN('Back data'!$A$344:$AW$344)))-N$6)</f>
        <v>59.15</v>
      </c>
      <c r="O161" s="10">
        <f t="array" ref="O161">INDEX('Back data'!$A$343:$AW$343,,MAX(IF('Back data'!$A$343:$AW$343&lt;&gt;"",COLUMN('Back data'!$A$343:$AW$343)))-O$6)+INDEX('Back data'!$A$344:$AW$344,,MAX(IF('Back data'!$A$344:$AW$344&lt;&gt;"",COLUMN('Back data'!$A$344:$AW$344)))-O$6)</f>
        <v>68.8</v>
      </c>
      <c r="P161" s="10">
        <f t="array" ref="P161">INDEX('Back data'!$A$343:$AW$343,,MAX(IF('Back data'!$A$343:$AW$343&lt;&gt;"",COLUMN('Back data'!$A$343:$AW$343)))-P$6)+INDEX('Back data'!$A$344:$AW$344,,MAX(IF('Back data'!$A$344:$AW$344&lt;&gt;"",COLUMN('Back data'!$A$344:$AW$344)))-P$6)</f>
        <v>68.2</v>
      </c>
    </row>
    <row r="162" spans="1:16" x14ac:dyDescent="0.3">
      <c r="A162" s="41" t="s">
        <v>79</v>
      </c>
      <c r="B162" s="43" t="s">
        <v>67</v>
      </c>
      <c r="C162" s="11" t="s">
        <v>70</v>
      </c>
      <c r="D162" s="12">
        <f t="array" ref="D162">INDEX('Back data'!$A$343:$AW$343,,MAX(IF('Back data'!$A$343:$AW$343&lt;&gt;"",COLUMN('Back data'!$A$343:$AW$343)))-D$6)/D161</f>
        <v>0.96659482758620696</v>
      </c>
      <c r="E162" s="12">
        <f t="array" ref="E162">INDEX('Back data'!$A$343:$AW$343,,MAX(IF('Back data'!$A$343:$AW$343&lt;&gt;"",COLUMN('Back data'!$A$343:$AW$343)))-E$6)/E161</f>
        <v>0.97416281755196299</v>
      </c>
      <c r="F162" s="12">
        <f t="array" ref="F162">INDEX('Back data'!$A$343:$AW$343,,MAX(IF('Back data'!$A$343:$AW$343&lt;&gt;"",COLUMN('Back data'!$A$343:$AW$343)))-F$6)/F161</f>
        <v>0.94924273434302087</v>
      </c>
      <c r="G162" s="12">
        <f t="array" ref="G162">INDEX('Back data'!$A$343:$AW$343,,MAX(IF('Back data'!$A$343:$AW$343&lt;&gt;"",COLUMN('Back data'!$A$343:$AW$343)))-G$6)/G161</f>
        <v>0.96285270515143662</v>
      </c>
      <c r="H162" s="12">
        <f t="array" ref="H162">INDEX('Back data'!$A$343:$AW$343,,MAX(IF('Back data'!$A$343:$AW$343&lt;&gt;"",COLUMN('Back data'!$A$343:$AW$343)))-H$6)/H161</f>
        <v>0.93448275862068964</v>
      </c>
      <c r="I162" s="12">
        <f t="array" ref="I162">INDEX('Back data'!$A$343:$AW$343,,MAX(IF('Back data'!$A$343:$AW$343&lt;&gt;"",COLUMN('Back data'!$A$343:$AW$343)))-I$6)/I161</f>
        <v>0.95818181818181825</v>
      </c>
      <c r="J162" s="12">
        <f t="array" ref="J162">INDEX('Back data'!$A$343:$AW$343,,MAX(IF('Back data'!$A$343:$AW$343&lt;&gt;"",COLUMN('Back data'!$A$343:$AW$343)))-J$6)/J161</f>
        <v>1</v>
      </c>
      <c r="K162" s="12">
        <f t="array" ref="K162">INDEX('Back data'!$A$343:$AW$343,,MAX(IF('Back data'!$A$343:$AW$343&lt;&gt;"",COLUMN('Back data'!$A$343:$AW$343)))-K$6)/K161</f>
        <v>0.95925044616299826</v>
      </c>
      <c r="L162" s="12">
        <f t="array" ref="L162">INDEX('Back data'!$A$343:$AW$343,,MAX(IF('Back data'!$A$343:$AW$343&lt;&gt;"",COLUMN('Back data'!$A$343:$AW$343)))-L$6)/L161</f>
        <v>0.96124644099968359</v>
      </c>
      <c r="M162" s="12">
        <f t="array" ref="M162">INDEX('Back data'!$A$343:$AW$343,,MAX(IF('Back data'!$A$343:$AW$343&lt;&gt;"",COLUMN('Back data'!$A$343:$AW$343)))-M$6)/M161</f>
        <v>0.96725331794575886</v>
      </c>
      <c r="N162" s="12">
        <f t="array" ref="N162">INDEX('Back data'!$A$343:$AW$343,,MAX(IF('Back data'!$A$343:$AW$343&lt;&gt;"",COLUMN('Back data'!$A$343:$AW$343)))-N$6)/N161</f>
        <v>0.97599323753169909</v>
      </c>
      <c r="O162" s="12">
        <f t="array" ref="O162">INDEX('Back data'!$A$343:$AW$343,,MAX(IF('Back data'!$A$343:$AW$343&lt;&gt;"",COLUMN('Back data'!$A$343:$AW$343)))-O$6)/O161</f>
        <v>0.98677325581395359</v>
      </c>
      <c r="P162" s="12">
        <f t="array" ref="P162">INDEX('Back data'!$A$343:$AW$343,,MAX(IF('Back data'!$A$343:$AW$343&lt;&gt;"",COLUMN('Back data'!$A$343:$AW$343)))-P$6)/P161</f>
        <v>0.98826979472140764</v>
      </c>
    </row>
    <row r="163" spans="1:16" x14ac:dyDescent="0.3">
      <c r="A163" s="41" t="s">
        <v>79</v>
      </c>
      <c r="B163" s="43" t="s">
        <v>67</v>
      </c>
      <c r="C163" s="11" t="s">
        <v>71</v>
      </c>
      <c r="D163" s="12">
        <f t="array" ref="D163">INDEX('Back data'!$A$344:$AW$344,,MAX(IF('Back data'!$A$344:$AW$344&lt;&gt;"",COLUMN('Back data'!$A$344:$AW$344)))-D$6)/D161</f>
        <v>3.3405172413793108E-2</v>
      </c>
      <c r="E163" s="12">
        <f t="array" ref="E163">INDEX('Back data'!$A$344:$AW$344,,MAX(IF('Back data'!$A$344:$AW$344&lt;&gt;"",COLUMN('Back data'!$A$344:$AW$344)))-E$6)/E161</f>
        <v>2.5837182448036951E-2</v>
      </c>
      <c r="F163" s="12">
        <f t="array" ref="F163">INDEX('Back data'!$A$344:$AW$344,,MAX(IF('Back data'!$A$344:$AW$344&lt;&gt;"",COLUMN('Back data'!$A$344:$AW$344)))-F$6)/F161</f>
        <v>5.0757265656979134E-2</v>
      </c>
      <c r="G163" s="12">
        <f t="array" ref="G163">INDEX('Back data'!$A$344:$AW$344,,MAX(IF('Back data'!$A$344:$AW$344&lt;&gt;"",COLUMN('Back data'!$A$344:$AW$344)))-G$6)/G161</f>
        <v>3.7147294848563293E-2</v>
      </c>
      <c r="H163" s="12">
        <f t="array" ref="H163">INDEX('Back data'!$A$344:$AW$344,,MAX(IF('Back data'!$A$344:$AW$344&lt;&gt;"",COLUMN('Back data'!$A$344:$AW$344)))-H$6)/H161</f>
        <v>6.5517241379310351E-2</v>
      </c>
      <c r="I163" s="12">
        <f t="array" ref="I163">INDEX('Back data'!$A$344:$AW$344,,MAX(IF('Back data'!$A$344:$AW$344&lt;&gt;"",COLUMN('Back data'!$A$344:$AW$344)))-I$6)/I161</f>
        <v>4.1818181818181817E-2</v>
      </c>
      <c r="J163" s="12">
        <f t="array" ref="J163">INDEX('Back data'!$A$344:$AW$344,,MAX(IF('Back data'!$A$344:$AW$344&lt;&gt;"",COLUMN('Back data'!$A$344:$AW$344)))-J$6)/J161</f>
        <v>0</v>
      </c>
      <c r="K163" s="12">
        <f t="array" ref="K163">INDEX('Back data'!$A$344:$AW$344,,MAX(IF('Back data'!$A$344:$AW$344&lt;&gt;"",COLUMN('Back data'!$A$344:$AW$344)))-K$6)/K161</f>
        <v>4.0749553837001788E-2</v>
      </c>
      <c r="L163" s="12">
        <f t="array" ref="L163">INDEX('Back data'!$A$344:$AW$344,,MAX(IF('Back data'!$A$344:$AW$344&lt;&gt;"",COLUMN('Back data'!$A$344:$AW$344)))-L$6)/L161</f>
        <v>3.8753559000316358E-2</v>
      </c>
      <c r="M163" s="12">
        <f t="array" ref="M163">INDEX('Back data'!$A$344:$AW$344,,MAX(IF('Back data'!$A$344:$AW$344&lt;&gt;"",COLUMN('Back data'!$A$344:$AW$344)))-M$6)/M161</f>
        <v>3.2746682054241201E-2</v>
      </c>
      <c r="N163" s="12">
        <f t="array" ref="N163">INDEX('Back data'!$A$344:$AW$344,,MAX(IF('Back data'!$A$344:$AW$344&lt;&gt;"",COLUMN('Back data'!$A$344:$AW$344)))-N$6)/N161</f>
        <v>2.400676246830093E-2</v>
      </c>
      <c r="O163" s="12">
        <f t="array" ref="O163">INDEX('Back data'!$A$344:$AW$344,,MAX(IF('Back data'!$A$344:$AW$344&lt;&gt;"",COLUMN('Back data'!$A$344:$AW$344)))-O$6)/O161</f>
        <v>1.3226744186046512E-2</v>
      </c>
      <c r="P163" s="12">
        <f t="array" ref="P163">INDEX('Back data'!$A$344:$AW$344,,MAX(IF('Back data'!$A$344:$AW$344&lt;&gt;"",COLUMN('Back data'!$A$344:$AW$344)))-P$6)/P161</f>
        <v>1.1730205278592375E-2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zoomScale="74" zoomScaleNormal="69" workbookViewId="0">
      <selection activeCell="N27" sqref="N27"/>
    </sheetView>
  </sheetViews>
  <sheetFormatPr baseColWidth="10" defaultColWidth="11.44140625" defaultRowHeight="14.4" x14ac:dyDescent="0.3"/>
  <cols>
    <col min="3" max="3" width="24.44140625" bestFit="1" customWidth="1"/>
    <col min="4" max="4" width="12.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9"/>
      <c r="C2" s="23" t="s">
        <v>69</v>
      </c>
      <c r="D2" s="19"/>
      <c r="E2" s="19"/>
      <c r="F2" s="19"/>
      <c r="G2" s="19"/>
      <c r="H2" s="19"/>
      <c r="I2" s="19"/>
      <c r="J2" s="19"/>
      <c r="K2" s="19"/>
      <c r="L2" s="19"/>
      <c r="M2" s="19"/>
      <c r="N2" s="19"/>
      <c r="O2" s="19"/>
      <c r="P2" s="19"/>
      <c r="Q2" s="19"/>
      <c r="R2" s="19"/>
    </row>
    <row r="3" spans="2:19" ht="18.75" customHeight="1" x14ac:dyDescent="0.3"/>
    <row r="4" spans="2:19" s="15" customFormat="1" ht="25.5" customHeight="1" x14ac:dyDescent="0.3">
      <c r="C4" s="16" t="s">
        <v>80</v>
      </c>
    </row>
    <row r="5" spans="2:19" ht="16.2" thickBot="1" x14ac:dyDescent="0.35">
      <c r="C5" s="3"/>
      <c r="D5" s="58">
        <f>'TAM Automático'!D5</f>
        <v>44256</v>
      </c>
      <c r="E5" s="58">
        <f>'TAM Automático'!E5</f>
        <v>44287</v>
      </c>
      <c r="F5" s="58">
        <f>'TAM Automático'!F5</f>
        <v>44317</v>
      </c>
      <c r="G5" s="58">
        <f>'TAM Automático'!G5</f>
        <v>44348</v>
      </c>
      <c r="H5" s="58">
        <f>'TAM Automático'!H5</f>
        <v>44378</v>
      </c>
      <c r="I5" s="58">
        <f>'TAM Automático'!I5</f>
        <v>44409</v>
      </c>
      <c r="J5" s="58">
        <f>'TAM Automático'!J5</f>
        <v>44440</v>
      </c>
      <c r="K5" s="58">
        <f>'TAM Automático'!K5</f>
        <v>44470</v>
      </c>
      <c r="L5" s="58">
        <f>'TAM Automático'!L5</f>
        <v>44501</v>
      </c>
      <c r="M5" s="58">
        <f>'TAM Automático'!M5</f>
        <v>44531</v>
      </c>
      <c r="N5" s="58">
        <f>'TAM Automático'!N5</f>
        <v>44562</v>
      </c>
      <c r="O5" s="58">
        <f>'TAM Automático'!O5</f>
        <v>44593</v>
      </c>
      <c r="P5" s="58">
        <f>'TAM Automático'!P5</f>
        <v>44621</v>
      </c>
    </row>
    <row r="6" spans="2:19" ht="15.6" x14ac:dyDescent="0.3">
      <c r="C6" s="11" t="s">
        <v>70</v>
      </c>
      <c r="D6" s="12">
        <f>'TAM Automático'!D8</f>
        <v>0.9221836827024581</v>
      </c>
      <c r="E6" s="12">
        <f>'TAM Automático'!E8</f>
        <v>0.9420161883738043</v>
      </c>
      <c r="F6" s="12">
        <f>'TAM Automático'!F8</f>
        <v>0.94029221691486375</v>
      </c>
      <c r="G6" s="12">
        <f>'TAM Automático'!G8</f>
        <v>0.95004952596575631</v>
      </c>
      <c r="H6" s="12">
        <f>'TAM Automático'!H8</f>
        <v>0.94832363535605424</v>
      </c>
      <c r="I6" s="12">
        <f>'TAM Automático'!I8</f>
        <v>0.94582580914015824</v>
      </c>
      <c r="J6" s="12">
        <f>'TAM Automático'!J8</f>
        <v>0.93835616438356173</v>
      </c>
      <c r="K6" s="12">
        <f>'TAM Automático'!K8</f>
        <v>0.93960636290105148</v>
      </c>
      <c r="L6" s="12">
        <f>'TAM Automático'!L8</f>
        <v>0.94466403162055335</v>
      </c>
      <c r="M6" s="12">
        <f>'TAM Automático'!M8</f>
        <v>0.95419116641597168</v>
      </c>
      <c r="N6" s="12">
        <f>'TAM Automático'!N8</f>
        <v>0.93799885974914488</v>
      </c>
      <c r="O6" s="12">
        <f>'TAM Automático'!O8</f>
        <v>0.92782189449801467</v>
      </c>
      <c r="P6" s="12">
        <f>'TAM Automático'!P8</f>
        <v>0.9421217486041128</v>
      </c>
    </row>
    <row r="7" spans="2:19" ht="15.6" x14ac:dyDescent="0.3">
      <c r="C7" s="11" t="s">
        <v>71</v>
      </c>
      <c r="D7" s="12">
        <f>'TAM Automático'!D9</f>
        <v>7.7816317297541848E-2</v>
      </c>
      <c r="E7" s="12">
        <f>'TAM Automático'!E9</f>
        <v>5.798381162619573E-2</v>
      </c>
      <c r="F7" s="12">
        <f>'TAM Automático'!F9</f>
        <v>5.9707783085136266E-2</v>
      </c>
      <c r="G7" s="12">
        <f>'TAM Automático'!G9</f>
        <v>4.9950474034243665E-2</v>
      </c>
      <c r="H7" s="12">
        <f>'TAM Automático'!H9</f>
        <v>5.1676364643945684E-2</v>
      </c>
      <c r="I7" s="12">
        <f>'TAM Automático'!I9</f>
        <v>5.4174190859841639E-2</v>
      </c>
      <c r="J7" s="12">
        <f>'TAM Automático'!J9</f>
        <v>6.1643835616438367E-2</v>
      </c>
      <c r="K7" s="12">
        <f>'TAM Automático'!K9</f>
        <v>6.0393637098948502E-2</v>
      </c>
      <c r="L7" s="12">
        <f>'TAM Automático'!L9</f>
        <v>5.5335968379446633E-2</v>
      </c>
      <c r="M7" s="12">
        <f>'TAM Automático'!M9</f>
        <v>4.5808833584028444E-2</v>
      </c>
      <c r="N7" s="12">
        <f>'TAM Automático'!N9</f>
        <v>6.2001140250855187E-2</v>
      </c>
      <c r="O7" s="12">
        <f>'TAM Automático'!O9</f>
        <v>7.2178105501985237E-2</v>
      </c>
      <c r="P7" s="12">
        <f>'TAM Automático'!P9</f>
        <v>5.7878251395887231E-2</v>
      </c>
    </row>
    <row r="9" spans="2:19" s="15" customFormat="1" ht="29.25" customHeight="1" x14ac:dyDescent="0.3">
      <c r="C9" s="16" t="s">
        <v>81</v>
      </c>
    </row>
    <row r="10" spans="2:19" ht="16.2" thickBot="1" x14ac:dyDescent="0.35">
      <c r="C10" s="3"/>
      <c r="D10" s="58">
        <f>D5</f>
        <v>44256</v>
      </c>
      <c r="E10" s="58">
        <f t="shared" ref="E10:P10" si="0">E5</f>
        <v>44287</v>
      </c>
      <c r="F10" s="58">
        <f t="shared" si="0"/>
        <v>44317</v>
      </c>
      <c r="G10" s="58">
        <f t="shared" si="0"/>
        <v>44348</v>
      </c>
      <c r="H10" s="58">
        <f t="shared" si="0"/>
        <v>44378</v>
      </c>
      <c r="I10" s="58">
        <f t="shared" si="0"/>
        <v>44409</v>
      </c>
      <c r="J10" s="58">
        <f t="shared" si="0"/>
        <v>44440</v>
      </c>
      <c r="K10" s="58">
        <f t="shared" si="0"/>
        <v>44470</v>
      </c>
      <c r="L10" s="58">
        <f t="shared" si="0"/>
        <v>44501</v>
      </c>
      <c r="M10" s="58">
        <f t="shared" si="0"/>
        <v>44531</v>
      </c>
      <c r="N10" s="58">
        <f t="shared" si="0"/>
        <v>44562</v>
      </c>
      <c r="O10" s="58">
        <f t="shared" si="0"/>
        <v>44593</v>
      </c>
      <c r="P10" s="58">
        <f t="shared" si="0"/>
        <v>44621</v>
      </c>
    </row>
    <row r="11" spans="2:19" ht="15.6" x14ac:dyDescent="0.3">
      <c r="C11" s="11" t="s">
        <v>70</v>
      </c>
      <c r="D11" s="12">
        <f>IF('Total Aceite'!$D$29=$R$11,'TAM Automático'!D13,'TAM Automático'!D18)</f>
        <v>0.96926105390672324</v>
      </c>
      <c r="E11" s="12">
        <f>IF('Total Aceite'!$D$29=$R$11,'TAM Automático'!E13,'TAM Automático'!E18)</f>
        <v>0.98566573075217967</v>
      </c>
      <c r="F11" s="12">
        <f>IF('Total Aceite'!$D$29=$R$11,'TAM Automático'!F13,'TAM Automático'!F18)</f>
        <v>0.98778929433480056</v>
      </c>
      <c r="G11" s="12">
        <f>IF('Total Aceite'!$D$29=$R$11,'TAM Automático'!G13,'TAM Automático'!G18)</f>
        <v>0.9868515077890524</v>
      </c>
      <c r="H11" s="12">
        <f>IF('Total Aceite'!$D$29=$R$11,'TAM Automático'!H13,'TAM Automático'!H18)</f>
        <v>0.99002908184461991</v>
      </c>
      <c r="I11" s="12">
        <f>IF('Total Aceite'!$D$29=$R$11,'TAM Automático'!I13,'TAM Automático'!I18)</f>
        <v>0.99165133720107534</v>
      </c>
      <c r="J11" s="12">
        <f>IF('Total Aceite'!$D$29=$R$11,'TAM Automático'!J13,'TAM Automático'!J18)</f>
        <v>0.98513115443961286</v>
      </c>
      <c r="K11" s="12">
        <f>IF('Total Aceite'!$D$29=$R$11,'TAM Automático'!K13,'TAM Automático'!K18)</f>
        <v>0.9851902173913043</v>
      </c>
      <c r="L11" s="12">
        <f>IF('Total Aceite'!$D$29=$R$11,'TAM Automático'!L13,'TAM Automático'!L18)</f>
        <v>0.98856119073869908</v>
      </c>
      <c r="M11" s="12">
        <f>IF('Total Aceite'!$D$29=$R$11,'TAM Automático'!M13,'TAM Automático'!M18)</f>
        <v>0.98824017708909806</v>
      </c>
      <c r="N11" s="12">
        <f>IF('Total Aceite'!$D$29=$R$11,'TAM Automático'!N13,'TAM Automático'!N18)</f>
        <v>0.9935681917848268</v>
      </c>
      <c r="O11" s="12">
        <f>IF('Total Aceite'!$D$29=$R$11,'TAM Automático'!O13,'TAM Automático'!O18)</f>
        <v>0.99136193492657654</v>
      </c>
      <c r="P11" s="12">
        <f>IF('Total Aceite'!$D$29=$R$11,'TAM Automático'!P13,'TAM Automático'!P18)</f>
        <v>0.99103819109334057</v>
      </c>
      <c r="R11">
        <v>1</v>
      </c>
      <c r="S11" s="16" t="s">
        <v>82</v>
      </c>
    </row>
    <row r="12" spans="2:19" ht="15.6" x14ac:dyDescent="0.3">
      <c r="C12" s="11" t="s">
        <v>71</v>
      </c>
      <c r="D12" s="12">
        <f>IF('Total Aceite'!$D$29=$R$11,'TAM Automático'!D14,'TAM Automático'!D19)</f>
        <v>3.0738946093276796E-2</v>
      </c>
      <c r="E12" s="12">
        <f>IF('Total Aceite'!$D$29=$R$11,'TAM Automático'!E14,'TAM Automático'!E19)</f>
        <v>1.4334269247820304E-2</v>
      </c>
      <c r="F12" s="12">
        <f>IF('Total Aceite'!$D$29=$R$11,'TAM Automático'!F14,'TAM Automático'!F19)</f>
        <v>1.221070566519949E-2</v>
      </c>
      <c r="G12" s="12">
        <f>IF('Total Aceite'!$D$29=$R$11,'TAM Automático'!G14,'TAM Automático'!G19)</f>
        <v>1.3148492210947551E-2</v>
      </c>
      <c r="H12" s="12">
        <f>IF('Total Aceite'!$D$29=$R$11,'TAM Automático'!H14,'TAM Automático'!H19)</f>
        <v>9.9709181553801415E-3</v>
      </c>
      <c r="I12" s="12">
        <f>IF('Total Aceite'!$D$29=$R$11,'TAM Automático'!I14,'TAM Automático'!I19)</f>
        <v>8.348662798924579E-3</v>
      </c>
      <c r="J12" s="12">
        <f>IF('Total Aceite'!$D$29=$R$11,'TAM Automático'!J14,'TAM Automático'!J19)</f>
        <v>1.486884556038715E-2</v>
      </c>
      <c r="K12" s="12">
        <f>IF('Total Aceite'!$D$29=$R$11,'TAM Automático'!K14,'TAM Automático'!K19)</f>
        <v>1.4809782608695652E-2</v>
      </c>
      <c r="L12" s="12">
        <f>IF('Total Aceite'!$D$29=$R$11,'TAM Automático'!L14,'TAM Automático'!L19)</f>
        <v>1.1438809261300991E-2</v>
      </c>
      <c r="M12" s="12">
        <f>IF('Total Aceite'!$D$29=$R$11,'TAM Automático'!M14,'TAM Automático'!M19)</f>
        <v>1.1759822910902048E-2</v>
      </c>
      <c r="N12" s="12">
        <f>IF('Total Aceite'!$D$29=$R$11,'TAM Automático'!N14,'TAM Automático'!N19)</f>
        <v>6.4318082151732211E-3</v>
      </c>
      <c r="O12" s="12">
        <f>IF('Total Aceite'!$D$29=$R$11,'TAM Automático'!O14,'TAM Automático'!O19)</f>
        <v>8.638065073423554E-3</v>
      </c>
      <c r="P12" s="12">
        <f>IF('Total Aceite'!$D$29=$R$11,'TAM Automático'!P14,'TAM Automático'!P19)</f>
        <v>8.9618089066593135E-3</v>
      </c>
      <c r="R12">
        <v>2</v>
      </c>
      <c r="S12" s="16" t="s">
        <v>83</v>
      </c>
    </row>
    <row r="14" spans="2:19" s="15" customFormat="1" ht="29.25" customHeight="1" x14ac:dyDescent="0.3">
      <c r="C14" s="16" t="s">
        <v>84</v>
      </c>
    </row>
    <row r="15" spans="2:19" ht="16.2" thickBot="1" x14ac:dyDescent="0.35">
      <c r="C15" s="3"/>
      <c r="D15" s="58">
        <f>D10</f>
        <v>44256</v>
      </c>
      <c r="E15" s="58">
        <f t="shared" ref="E15:P15" si="1">E10</f>
        <v>44287</v>
      </c>
      <c r="F15" s="58">
        <f t="shared" si="1"/>
        <v>44317</v>
      </c>
      <c r="G15" s="58">
        <f t="shared" si="1"/>
        <v>44348</v>
      </c>
      <c r="H15" s="58">
        <f t="shared" si="1"/>
        <v>44378</v>
      </c>
      <c r="I15" s="58">
        <f t="shared" si="1"/>
        <v>44409</v>
      </c>
      <c r="J15" s="58">
        <f t="shared" si="1"/>
        <v>44440</v>
      </c>
      <c r="K15" s="58">
        <f t="shared" si="1"/>
        <v>44470</v>
      </c>
      <c r="L15" s="58">
        <f t="shared" si="1"/>
        <v>44501</v>
      </c>
      <c r="M15" s="58">
        <f t="shared" si="1"/>
        <v>44531</v>
      </c>
      <c r="N15" s="58">
        <f t="shared" si="1"/>
        <v>44562</v>
      </c>
      <c r="O15" s="58">
        <f t="shared" si="1"/>
        <v>44593</v>
      </c>
      <c r="P15" s="58">
        <f t="shared" si="1"/>
        <v>44621</v>
      </c>
      <c r="R15">
        <v>1</v>
      </c>
      <c r="S15" s="16" t="s">
        <v>57</v>
      </c>
    </row>
    <row r="16" spans="2:19" ht="15.6" x14ac:dyDescent="0.3">
      <c r="C16" s="11" t="s">
        <v>70</v>
      </c>
      <c r="D16" s="12">
        <f>IF('Total Aceite'!$N$29=$R$15,'TAM Automático'!D23,IF('Total Aceite'!$N$29=$R$16,'TAM Automático'!D28,'TAM Automático'!D33))</f>
        <v>0.93731693028705332</v>
      </c>
      <c r="E16" s="12">
        <f>IF('Total Aceite'!$N$29=$R$15,'TAM Automático'!E23,IF('Total Aceite'!$N$29=$R$16,'TAM Automático'!E28,'TAM Automático'!E33))</f>
        <v>0.96050955414012729</v>
      </c>
      <c r="F16" s="12">
        <f>IF('Total Aceite'!$N$29=$R$15,'TAM Automático'!F23,IF('Total Aceite'!$N$29=$R$16,'TAM Automático'!F28,'TAM Automático'!F33))</f>
        <v>0.96105683225540117</v>
      </c>
      <c r="G16" s="12">
        <f>IF('Total Aceite'!$N$29=$R$15,'TAM Automático'!G23,IF('Total Aceite'!$N$29=$R$16,'TAM Automático'!G28,'TAM Automático'!G33))</f>
        <v>0.9663902226102139</v>
      </c>
      <c r="H16" s="12">
        <f>IF('Total Aceite'!$N$29=$R$15,'TAM Automático'!H23,IF('Total Aceite'!$N$29=$R$16,'TAM Automático'!H28,'TAM Automático'!H33))</f>
        <v>0.96432097024397123</v>
      </c>
      <c r="I16" s="12">
        <f>IF('Total Aceite'!$N$29=$R$15,'TAM Automático'!I23,IF('Total Aceite'!$N$29=$R$16,'TAM Automático'!I28,'TAM Automático'!I33))</f>
        <v>0.96135051088405155</v>
      </c>
      <c r="J16" s="12">
        <f>IF('Total Aceite'!$N$29=$R$15,'TAM Automático'!J23,IF('Total Aceite'!$N$29=$R$16,'TAM Automático'!J28,'TAM Automático'!J33))</f>
        <v>0.94838619922092382</v>
      </c>
      <c r="K16" s="12">
        <f>IF('Total Aceite'!$N$29=$R$15,'TAM Automático'!K23,IF('Total Aceite'!$N$29=$R$16,'TAM Automático'!K28,'TAM Automático'!K33))</f>
        <v>0.95422912205567445</v>
      </c>
      <c r="L16" s="12">
        <f>IF('Total Aceite'!$N$29=$R$15,'TAM Automático'!L23,IF('Total Aceite'!$N$29=$R$16,'TAM Automático'!L28,'TAM Automático'!L33))</f>
        <v>0.97298392543563417</v>
      </c>
      <c r="M16" s="12">
        <f>IF('Total Aceite'!$N$29=$R$15,'TAM Automático'!M23,IF('Total Aceite'!$N$29=$R$16,'TAM Automático'!M28,'TAM Automático'!M33))</f>
        <v>0.98198689956331886</v>
      </c>
      <c r="N16" s="12">
        <f>IF('Total Aceite'!$N$29=$R$15,'TAM Automático'!N23,IF('Total Aceite'!$N$29=$R$16,'TAM Automático'!N28,'TAM Automático'!N33))</f>
        <v>0.96296296296296291</v>
      </c>
      <c r="O16" s="12">
        <f>IF('Total Aceite'!$N$29=$R$15,'TAM Automático'!O23,IF('Total Aceite'!$N$29=$R$16,'TAM Automático'!O28,'TAM Automático'!O33))</f>
        <v>0.94375952347970626</v>
      </c>
      <c r="P16" s="12">
        <f>IF('Total Aceite'!$N$29=$R$15,'TAM Automático'!P23,IF('Total Aceite'!$N$29=$R$16,'TAM Automático'!P28,'TAM Automático'!P33))</f>
        <v>0.95604707216787188</v>
      </c>
      <c r="R16">
        <v>2</v>
      </c>
      <c r="S16" s="8" t="s">
        <v>62</v>
      </c>
    </row>
    <row r="17" spans="2:19" ht="15.6" x14ac:dyDescent="0.3">
      <c r="C17" s="11" t="s">
        <v>71</v>
      </c>
      <c r="D17" s="12">
        <f>IF('Total Aceite'!$N$29=$R$15,'TAM Automático'!D24,IF('Total Aceite'!$N$29=$R$16,'TAM Automático'!D29,'TAM Automático'!D34))</f>
        <v>6.2683069712946696E-2</v>
      </c>
      <c r="E17" s="12">
        <f>IF('Total Aceite'!$N$29=$R$15,'TAM Automático'!E24,IF('Total Aceite'!$N$29=$R$16,'TAM Automático'!E29,'TAM Automático'!E34))</f>
        <v>3.949044585987261E-2</v>
      </c>
      <c r="F17" s="12">
        <f>IF('Total Aceite'!$N$29=$R$15,'TAM Automático'!F24,IF('Total Aceite'!$N$29=$R$16,'TAM Automático'!F29,'TAM Automático'!F34))</f>
        <v>3.8943167744598869E-2</v>
      </c>
      <c r="G17" s="12">
        <f>IF('Total Aceite'!$N$29=$R$15,'TAM Automático'!G24,IF('Total Aceite'!$N$29=$R$16,'TAM Automático'!G29,'TAM Automático'!G34))</f>
        <v>3.360977738978612E-2</v>
      </c>
      <c r="H17" s="12">
        <f>IF('Total Aceite'!$N$29=$R$15,'TAM Automático'!H24,IF('Total Aceite'!$N$29=$R$16,'TAM Automático'!H29,'TAM Automático'!H34))</f>
        <v>3.5679029756028768E-2</v>
      </c>
      <c r="I17" s="12">
        <f>IF('Total Aceite'!$N$29=$R$15,'TAM Automático'!I24,IF('Total Aceite'!$N$29=$R$16,'TAM Automático'!I29,'TAM Automático'!I34))</f>
        <v>3.8649489115948468E-2</v>
      </c>
      <c r="J17" s="12">
        <f>IF('Total Aceite'!$N$29=$R$15,'TAM Automático'!J24,IF('Total Aceite'!$N$29=$R$16,'TAM Automático'!J29,'TAM Automático'!J34))</f>
        <v>5.1613800779076242E-2</v>
      </c>
      <c r="K17" s="12">
        <f>IF('Total Aceite'!$N$29=$R$15,'TAM Automático'!K24,IF('Total Aceite'!$N$29=$R$16,'TAM Automático'!K29,'TAM Automático'!K34))</f>
        <v>4.577087794432548E-2</v>
      </c>
      <c r="L17" s="12">
        <f>IF('Total Aceite'!$N$29=$R$15,'TAM Automático'!L24,IF('Total Aceite'!$N$29=$R$16,'TAM Automático'!L29,'TAM Automático'!L34))</f>
        <v>2.7016074564365798E-2</v>
      </c>
      <c r="M17" s="12">
        <f>IF('Total Aceite'!$N$29=$R$15,'TAM Automático'!M24,IF('Total Aceite'!$N$29=$R$16,'TAM Automático'!M29,'TAM Automático'!M34))</f>
        <v>1.8013100436681227E-2</v>
      </c>
      <c r="N17" s="12">
        <f>IF('Total Aceite'!$N$29=$R$15,'TAM Automático'!N24,IF('Total Aceite'!$N$29=$R$16,'TAM Automático'!N29,'TAM Automático'!N34))</f>
        <v>3.7037037037037028E-2</v>
      </c>
      <c r="O17" s="12">
        <f>IF('Total Aceite'!$N$29=$R$15,'TAM Automático'!O24,IF('Total Aceite'!$N$29=$R$16,'TAM Automático'!O29,'TAM Automático'!O34))</f>
        <v>5.6240476520293667E-2</v>
      </c>
      <c r="P17" s="12">
        <f>IF('Total Aceite'!$N$29=$R$15,'TAM Automático'!P24,IF('Total Aceite'!$N$29=$R$16,'TAM Automático'!P29,'TAM Automático'!P34))</f>
        <v>4.3952927832128175E-2</v>
      </c>
      <c r="R17">
        <v>2</v>
      </c>
      <c r="S17" s="8" t="s">
        <v>67</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19"/>
      <c r="C24" s="23" t="s">
        <v>74</v>
      </c>
      <c r="D24" s="19"/>
      <c r="E24" s="19"/>
      <c r="F24" s="19"/>
      <c r="G24" s="19"/>
      <c r="H24" s="19"/>
      <c r="I24" s="19"/>
      <c r="J24" s="19"/>
      <c r="K24" s="19"/>
      <c r="L24" s="19"/>
      <c r="M24" s="19"/>
      <c r="N24" s="19"/>
      <c r="O24" s="19"/>
      <c r="P24" s="19"/>
      <c r="Q24" s="19"/>
      <c r="R24" s="19"/>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80</v>
      </c>
      <c r="D27" s="15"/>
      <c r="E27" s="15"/>
      <c r="F27" s="15"/>
      <c r="G27" s="15"/>
      <c r="H27" s="15"/>
      <c r="I27" s="15"/>
      <c r="J27" s="15"/>
      <c r="K27" s="15"/>
      <c r="L27" s="15"/>
      <c r="M27" s="15"/>
      <c r="N27" s="15"/>
      <c r="O27" s="15"/>
      <c r="P27" s="15"/>
      <c r="Q27" s="15"/>
    </row>
    <row r="28" spans="2:19" ht="16.2" thickBot="1" x14ac:dyDescent="0.35">
      <c r="C28" s="3"/>
      <c r="D28" s="58">
        <f>D5</f>
        <v>44256</v>
      </c>
      <c r="E28" s="58">
        <f t="shared" ref="E28:P28" si="2">E5</f>
        <v>44287</v>
      </c>
      <c r="F28" s="58">
        <f t="shared" si="2"/>
        <v>44317</v>
      </c>
      <c r="G28" s="58">
        <f t="shared" si="2"/>
        <v>44348</v>
      </c>
      <c r="H28" s="58">
        <f t="shared" si="2"/>
        <v>44378</v>
      </c>
      <c r="I28" s="58">
        <f t="shared" si="2"/>
        <v>44409</v>
      </c>
      <c r="J28" s="58">
        <f t="shared" si="2"/>
        <v>44440</v>
      </c>
      <c r="K28" s="58">
        <f t="shared" si="2"/>
        <v>44470</v>
      </c>
      <c r="L28" s="58">
        <f t="shared" si="2"/>
        <v>44501</v>
      </c>
      <c r="M28" s="58">
        <f t="shared" si="2"/>
        <v>44531</v>
      </c>
      <c r="N28" s="58">
        <f t="shared" si="2"/>
        <v>44562</v>
      </c>
      <c r="O28" s="58">
        <f t="shared" si="2"/>
        <v>44593</v>
      </c>
      <c r="P28" s="58">
        <f t="shared" si="2"/>
        <v>44621</v>
      </c>
    </row>
    <row r="29" spans="2:19" ht="15.6" x14ac:dyDescent="0.3">
      <c r="C29" s="11" t="s">
        <v>70</v>
      </c>
      <c r="D29" s="12">
        <f>'TAM Automático'!D41</f>
        <v>0.85590959033118819</v>
      </c>
      <c r="E29" s="12">
        <f>'TAM Automático'!E41</f>
        <v>0.89034888989578609</v>
      </c>
      <c r="F29" s="12">
        <f>'TAM Automático'!F41</f>
        <v>0.89116833988069255</v>
      </c>
      <c r="G29" s="12">
        <f>'TAM Automático'!G41</f>
        <v>0.90968197879858659</v>
      </c>
      <c r="H29" s="12">
        <f>'TAM Automático'!H41</f>
        <v>0.90389536536821147</v>
      </c>
      <c r="I29" s="12">
        <f>'TAM Automático'!I41</f>
        <v>0.88973706530958441</v>
      </c>
      <c r="J29" s="12">
        <f>'TAM Automático'!J41</f>
        <v>0.89260487242323772</v>
      </c>
      <c r="K29" s="12">
        <f>'TAM Automático'!K41</f>
        <v>0.89593562465902898</v>
      </c>
      <c r="L29" s="12">
        <f>'TAM Automático'!L41</f>
        <v>0.89296468655899253</v>
      </c>
      <c r="M29" s="12">
        <f>'TAM Automático'!M41</f>
        <v>0.9095098449937159</v>
      </c>
      <c r="N29" s="12">
        <f>'TAM Automático'!N41</f>
        <v>0.88843930635838142</v>
      </c>
      <c r="O29" s="12">
        <f>'TAM Automático'!O41</f>
        <v>0.86937399208327226</v>
      </c>
      <c r="P29" s="12">
        <f>'TAM Automático'!P41</f>
        <v>0.88400387114613577</v>
      </c>
    </row>
    <row r="30" spans="2:19" ht="15.6" x14ac:dyDescent="0.3">
      <c r="C30" s="11" t="s">
        <v>71</v>
      </c>
      <c r="D30" s="12">
        <f>'TAM Automático'!D42</f>
        <v>0.14409040966881179</v>
      </c>
      <c r="E30" s="12">
        <f>'TAM Automático'!E42</f>
        <v>0.10965111010421384</v>
      </c>
      <c r="F30" s="12">
        <f>'TAM Automático'!F42</f>
        <v>0.10883166011930744</v>
      </c>
      <c r="G30" s="12">
        <f>'TAM Automático'!G42</f>
        <v>9.0318021201413426E-2</v>
      </c>
      <c r="H30" s="12">
        <f>'TAM Automático'!H42</f>
        <v>9.6104634631788449E-2</v>
      </c>
      <c r="I30" s="12">
        <f>'TAM Automático'!I42</f>
        <v>0.11026293469041561</v>
      </c>
      <c r="J30" s="12">
        <f>'TAM Automático'!J42</f>
        <v>0.10739512757676228</v>
      </c>
      <c r="K30" s="12">
        <f>'TAM Automático'!K42</f>
        <v>0.1040643753409711</v>
      </c>
      <c r="L30" s="12">
        <f>'TAM Automático'!L42</f>
        <v>0.10703531344100739</v>
      </c>
      <c r="M30" s="12">
        <f>'TAM Automático'!M42</f>
        <v>9.0490155006284045E-2</v>
      </c>
      <c r="N30" s="12">
        <f>'TAM Automático'!N42</f>
        <v>0.11156069364161848</v>
      </c>
      <c r="O30" s="12">
        <f>'TAM Automático'!O42</f>
        <v>0.13062600791672777</v>
      </c>
      <c r="P30" s="12">
        <f>'TAM Automático'!P42</f>
        <v>0.11599612885386425</v>
      </c>
    </row>
    <row r="32" spans="2:19" ht="15.6" x14ac:dyDescent="0.3">
      <c r="B32" s="15"/>
      <c r="C32" s="16" t="s">
        <v>81</v>
      </c>
      <c r="D32" s="15"/>
      <c r="E32" s="15"/>
      <c r="F32" s="15"/>
      <c r="G32" s="15"/>
      <c r="H32" s="15"/>
      <c r="I32" s="15"/>
      <c r="J32" s="15"/>
      <c r="K32" s="15"/>
      <c r="L32" s="15"/>
      <c r="M32" s="15"/>
      <c r="N32" s="15"/>
      <c r="O32" s="15"/>
      <c r="P32" s="15"/>
      <c r="Q32" s="15"/>
    </row>
    <row r="33" spans="2:20" ht="16.2" thickBot="1" x14ac:dyDescent="0.35">
      <c r="C33" s="3"/>
      <c r="D33" s="58">
        <f>D28</f>
        <v>44256</v>
      </c>
      <c r="E33" s="58">
        <f t="shared" ref="E33:P33" si="3">E28</f>
        <v>44287</v>
      </c>
      <c r="F33" s="58">
        <f t="shared" si="3"/>
        <v>44317</v>
      </c>
      <c r="G33" s="58">
        <f t="shared" si="3"/>
        <v>44348</v>
      </c>
      <c r="H33" s="58">
        <f t="shared" si="3"/>
        <v>44378</v>
      </c>
      <c r="I33" s="58">
        <f t="shared" si="3"/>
        <v>44409</v>
      </c>
      <c r="J33" s="58">
        <f t="shared" si="3"/>
        <v>44440</v>
      </c>
      <c r="K33" s="58">
        <f t="shared" si="3"/>
        <v>44470</v>
      </c>
      <c r="L33" s="58">
        <f t="shared" si="3"/>
        <v>44501</v>
      </c>
      <c r="M33" s="58">
        <f t="shared" si="3"/>
        <v>44531</v>
      </c>
      <c r="N33" s="58">
        <f t="shared" si="3"/>
        <v>44562</v>
      </c>
      <c r="O33" s="58">
        <f t="shared" si="3"/>
        <v>44593</v>
      </c>
      <c r="P33" s="58">
        <f t="shared" si="3"/>
        <v>44621</v>
      </c>
    </row>
    <row r="34" spans="2:20" ht="15.6" x14ac:dyDescent="0.3">
      <c r="C34" s="11" t="s">
        <v>70</v>
      </c>
      <c r="D34" s="12">
        <f>IF('O. Virgen + Extra'!$D$29=$R$34,'TAM Automático'!D46,'TAM Automático'!D51)</f>
        <v>0.71068690345798791</v>
      </c>
      <c r="E34" s="12">
        <f>IF('O. Virgen + Extra'!$D$29=$R$34,'TAM Automático'!E46,'TAM Automático'!E51)</f>
        <v>0.72485709871775061</v>
      </c>
      <c r="F34" s="12">
        <f>IF('O. Virgen + Extra'!$D$29=$R$34,'TAM Automático'!F46,'TAM Automático'!F51)</f>
        <v>0.72272462077012833</v>
      </c>
      <c r="G34" s="12">
        <f>IF('O. Virgen + Extra'!$D$29=$R$34,'TAM Automático'!G46,'TAM Automático'!G51)</f>
        <v>0.75268384326355331</v>
      </c>
      <c r="H34" s="12">
        <f>IF('O. Virgen + Extra'!$D$29=$R$34,'TAM Automático'!H46,'TAM Automático'!H51)</f>
        <v>0.68609665427509292</v>
      </c>
      <c r="I34" s="12">
        <f>IF('O. Virgen + Extra'!$D$29=$R$34,'TAM Automático'!I46,'TAM Automático'!I51)</f>
        <v>0.68747340048233785</v>
      </c>
      <c r="J34" s="12">
        <f>IF('O. Virgen + Extra'!$D$29=$R$34,'TAM Automático'!J46,'TAM Automático'!J51)</f>
        <v>0.68378029542521146</v>
      </c>
      <c r="K34" s="12">
        <f>IF('O. Virgen + Extra'!$D$29=$R$34,'TAM Automático'!K46,'TAM Automático'!K51)</f>
        <v>0.72695035460992907</v>
      </c>
      <c r="L34" s="12">
        <f>IF('O. Virgen + Extra'!$D$29=$R$34,'TAM Automático'!L46,'TAM Automático'!L51)</f>
        <v>0.69555811941159496</v>
      </c>
      <c r="M34" s="12">
        <f>IF('O. Virgen + Extra'!$D$29=$R$34,'TAM Automático'!M46,'TAM Automático'!M51)</f>
        <v>0.74597051935528302</v>
      </c>
      <c r="N34" s="12">
        <f>IF('O. Virgen + Extra'!$D$29=$R$34,'TAM Automático'!N46,'TAM Automático'!N51)</f>
        <v>0.69354604786076868</v>
      </c>
      <c r="O34" s="12">
        <f>IF('O. Virgen + Extra'!$D$29=$R$34,'TAM Automático'!O46,'TAM Automático'!O51)</f>
        <v>0.70401437986818449</v>
      </c>
      <c r="P34" s="12">
        <f>IF('O. Virgen + Extra'!$D$29=$R$34,'TAM Automático'!P46,'TAM Automático'!P51)</f>
        <v>0.72803460394701269</v>
      </c>
      <c r="R34">
        <v>1</v>
      </c>
      <c r="S34" s="16" t="s">
        <v>82</v>
      </c>
    </row>
    <row r="35" spans="2:20" ht="15.6" x14ac:dyDescent="0.3">
      <c r="C35" s="11" t="s">
        <v>71</v>
      </c>
      <c r="D35" s="12">
        <f>IF('O. Virgen + Extra'!$D$29=$R$34,'TAM Automático'!D47,'TAM Automático'!D52)</f>
        <v>0.2893130965420122</v>
      </c>
      <c r="E35" s="12">
        <f>IF('O. Virgen + Extra'!$D$29=$R$34,'TAM Automático'!E47,'TAM Automático'!E52)</f>
        <v>0.27514290128224933</v>
      </c>
      <c r="F35" s="12">
        <f>IF('O. Virgen + Extra'!$D$29=$R$34,'TAM Automático'!F47,'TAM Automático'!F52)</f>
        <v>0.27727537922987167</v>
      </c>
      <c r="G35" s="12">
        <f>IF('O. Virgen + Extra'!$D$29=$R$34,'TAM Automático'!G47,'TAM Automático'!G52)</f>
        <v>0.24731615673644655</v>
      </c>
      <c r="H35" s="12">
        <f>IF('O. Virgen + Extra'!$D$29=$R$34,'TAM Automático'!H47,'TAM Automático'!H52)</f>
        <v>0.31390334572490708</v>
      </c>
      <c r="I35" s="12">
        <f>IF('O. Virgen + Extra'!$D$29=$R$34,'TAM Automático'!I47,'TAM Automático'!I52)</f>
        <v>0.31252659951766204</v>
      </c>
      <c r="J35" s="12">
        <f>IF('O. Virgen + Extra'!$D$29=$R$34,'TAM Automático'!J47,'TAM Automático'!J52)</f>
        <v>0.31621970457478848</v>
      </c>
      <c r="K35" s="12">
        <f>IF('O. Virgen + Extra'!$D$29=$R$34,'TAM Automático'!K47,'TAM Automático'!K52)</f>
        <v>0.27304964539007093</v>
      </c>
      <c r="L35" s="12">
        <f>IF('O. Virgen + Extra'!$D$29=$R$34,'TAM Automático'!L47,'TAM Automático'!L52)</f>
        <v>0.30444188058840493</v>
      </c>
      <c r="M35" s="12">
        <f>IF('O. Virgen + Extra'!$D$29=$R$34,'TAM Automático'!M47,'TAM Automático'!M52)</f>
        <v>0.25402948064471692</v>
      </c>
      <c r="N35" s="12">
        <f>IF('O. Virgen + Extra'!$D$29=$R$34,'TAM Automático'!N47,'TAM Automático'!N52)</f>
        <v>0.30645395213923132</v>
      </c>
      <c r="O35" s="12">
        <f>IF('O. Virgen + Extra'!$D$29=$R$34,'TAM Automático'!O47,'TAM Automático'!O52)</f>
        <v>0.29598562013181545</v>
      </c>
      <c r="P35" s="12">
        <f>IF('O. Virgen + Extra'!$D$29=$R$34,'TAM Automático'!P47,'TAM Automático'!P52)</f>
        <v>0.27196539605298731</v>
      </c>
      <c r="R35">
        <v>2</v>
      </c>
      <c r="S35" s="16" t="s">
        <v>83</v>
      </c>
    </row>
    <row r="37" spans="2:20" ht="15.6" x14ac:dyDescent="0.3">
      <c r="B37" s="15"/>
      <c r="C37" s="16" t="s">
        <v>84</v>
      </c>
      <c r="D37" s="15"/>
      <c r="E37" s="15"/>
      <c r="F37" s="15"/>
      <c r="G37" s="15"/>
      <c r="H37" s="15"/>
      <c r="I37" s="15"/>
      <c r="J37" s="15"/>
      <c r="K37" s="15"/>
      <c r="L37" s="15"/>
      <c r="M37" s="15"/>
      <c r="N37" s="15"/>
      <c r="O37" s="15"/>
      <c r="P37" s="15"/>
      <c r="R37" s="15"/>
      <c r="S37" s="15"/>
      <c r="T37" s="15"/>
    </row>
    <row r="38" spans="2:20" ht="16.2" thickBot="1" x14ac:dyDescent="0.35">
      <c r="C38" s="3"/>
      <c r="D38" s="58">
        <f>D33</f>
        <v>44256</v>
      </c>
      <c r="E38" s="58">
        <f t="shared" ref="E38:P38" si="4">E33</f>
        <v>44287</v>
      </c>
      <c r="F38" s="58">
        <f t="shared" si="4"/>
        <v>44317</v>
      </c>
      <c r="G38" s="58">
        <f t="shared" si="4"/>
        <v>44348</v>
      </c>
      <c r="H38" s="58">
        <f t="shared" si="4"/>
        <v>44378</v>
      </c>
      <c r="I38" s="58">
        <f t="shared" si="4"/>
        <v>44409</v>
      </c>
      <c r="J38" s="58">
        <f t="shared" si="4"/>
        <v>44440</v>
      </c>
      <c r="K38" s="58">
        <f t="shared" si="4"/>
        <v>44470</v>
      </c>
      <c r="L38" s="58">
        <f t="shared" si="4"/>
        <v>44501</v>
      </c>
      <c r="M38" s="58">
        <f t="shared" si="4"/>
        <v>44531</v>
      </c>
      <c r="N38" s="58">
        <f t="shared" si="4"/>
        <v>44562</v>
      </c>
      <c r="O38" s="58">
        <f t="shared" si="4"/>
        <v>44593</v>
      </c>
      <c r="P38" s="58">
        <f t="shared" si="4"/>
        <v>44621</v>
      </c>
      <c r="R38">
        <v>1</v>
      </c>
      <c r="S38" s="16" t="s">
        <v>57</v>
      </c>
    </row>
    <row r="39" spans="2:20" ht="15.6" x14ac:dyDescent="0.3">
      <c r="C39" s="11" t="s">
        <v>70</v>
      </c>
      <c r="D39" s="12">
        <f>IF('O. Virgen + Extra'!$N$29=$R$38,'TAM Automático'!D56,IF('O. Virgen + Extra'!$N$29=$R$39,'TAM Automático'!D61,'TAM Automático'!D66))</f>
        <v>0.77085987261146494</v>
      </c>
      <c r="E39" s="12">
        <f>IF('O. Virgen + Extra'!$N$29=$R$38,'TAM Automático'!E56,IF('O. Virgen + Extra'!$N$29=$R$39,'TAM Automático'!E61,'TAM Automático'!E66))</f>
        <v>0.74117265954000655</v>
      </c>
      <c r="F39" s="12">
        <f>IF('O. Virgen + Extra'!$N$29=$R$38,'TAM Automático'!F56,IF('O. Virgen + Extra'!$N$29=$R$39,'TAM Automático'!F61,'TAM Automático'!F66))</f>
        <v>0.80044477390659752</v>
      </c>
      <c r="G39" s="12">
        <f>IF('O. Virgen + Extra'!$N$29=$R$38,'TAM Automático'!G56,IF('O. Virgen + Extra'!$N$29=$R$39,'TAM Automático'!G61,'TAM Automático'!G66))</f>
        <v>0.82722513089005234</v>
      </c>
      <c r="H39" s="12">
        <f>IF('O. Virgen + Extra'!$N$29=$R$38,'TAM Automático'!H56,IF('O. Virgen + Extra'!$N$29=$R$39,'TAM Automático'!H61,'TAM Automático'!H66))</f>
        <v>0.79350669333743662</v>
      </c>
      <c r="I39" s="12">
        <f>IF('O. Virgen + Extra'!$N$29=$R$38,'TAM Automático'!I56,IF('O. Virgen + Extra'!$N$29=$R$39,'TAM Automático'!I61,'TAM Automático'!I66))</f>
        <v>0.76268823201338543</v>
      </c>
      <c r="J39" s="12">
        <f>IF('O. Virgen + Extra'!$N$29=$R$38,'TAM Automático'!J56,IF('O. Virgen + Extra'!$N$29=$R$39,'TAM Automático'!J61,'TAM Automático'!J66))</f>
        <v>0.76233389338628377</v>
      </c>
      <c r="K39" s="12">
        <f>IF('O. Virgen + Extra'!$N$29=$R$38,'TAM Automático'!K56,IF('O. Virgen + Extra'!$N$29=$R$39,'TAM Automático'!K61,'TAM Automático'!K66))</f>
        <v>0.78099406947190053</v>
      </c>
      <c r="L39" s="12">
        <f>IF('O. Virgen + Extra'!$N$29=$R$38,'TAM Automático'!L56,IF('O. Virgen + Extra'!$N$29=$R$39,'TAM Automático'!L61,'TAM Automático'!L66))</f>
        <v>0.81946670552236645</v>
      </c>
      <c r="M39" s="12">
        <f>IF('O. Virgen + Extra'!$N$29=$R$38,'TAM Automático'!M56,IF('O. Virgen + Extra'!$N$29=$R$39,'TAM Automático'!M61,'TAM Automático'!M66))</f>
        <v>0.79988597491448121</v>
      </c>
      <c r="N39" s="12">
        <f>IF('O. Virgen + Extra'!$N$29=$R$38,'TAM Automático'!N56,IF('O. Virgen + Extra'!$N$29=$R$39,'TAM Automático'!N61,'TAM Automático'!N66))</f>
        <v>0.79180887372013653</v>
      </c>
      <c r="O39" s="12">
        <f>IF('O. Virgen + Extra'!$N$29=$R$38,'TAM Automático'!O56,IF('O. Virgen + Extra'!$N$29=$R$39,'TAM Automático'!O61,'TAM Automático'!O66))</f>
        <v>0.75652579241765072</v>
      </c>
      <c r="P39" s="12">
        <f>IF('O. Virgen + Extra'!$N$29=$R$38,'TAM Automático'!P56,IF('O. Virgen + Extra'!$N$29=$R$39,'TAM Automático'!P61,'TAM Automático'!P66))</f>
        <v>0.80258249641319934</v>
      </c>
      <c r="R39">
        <v>2</v>
      </c>
      <c r="S39" s="8" t="s">
        <v>62</v>
      </c>
    </row>
    <row r="40" spans="2:20" ht="15.6" x14ac:dyDescent="0.3">
      <c r="C40" s="11" t="s">
        <v>71</v>
      </c>
      <c r="D40" s="12">
        <f>IF('O. Virgen + Extra'!$N$29=$R$38,'TAM Automático'!D57,IF('O. Virgen + Extra'!$N$29=$R$39,'TAM Automático'!D62,'TAM Automático'!D67))</f>
        <v>0.22914012738853506</v>
      </c>
      <c r="E40" s="12">
        <f>IF('O. Virgen + Extra'!$N$29=$R$38,'TAM Automático'!E57,IF('O. Virgen + Extra'!$N$29=$R$39,'TAM Automático'!E62,'TAM Automático'!E67))</f>
        <v>0.25882734045999356</v>
      </c>
      <c r="F40" s="12">
        <f>IF('O. Virgen + Extra'!$N$29=$R$38,'TAM Automático'!F57,IF('O. Virgen + Extra'!$N$29=$R$39,'TAM Automático'!F62,'TAM Automático'!F67))</f>
        <v>0.19955522609340254</v>
      </c>
      <c r="G40" s="12">
        <f>IF('O. Virgen + Extra'!$N$29=$R$38,'TAM Automático'!G57,IF('O. Virgen + Extra'!$N$29=$R$39,'TAM Automático'!G62,'TAM Automático'!G67))</f>
        <v>0.17277486910994766</v>
      </c>
      <c r="H40" s="12">
        <f>IF('O. Virgen + Extra'!$N$29=$R$38,'TAM Automático'!H57,IF('O. Virgen + Extra'!$N$29=$R$39,'TAM Automático'!H62,'TAM Automático'!H67))</f>
        <v>0.20649330666256349</v>
      </c>
      <c r="I40" s="12">
        <f>IF('O. Virgen + Extra'!$N$29=$R$38,'TAM Automático'!I57,IF('O. Virgen + Extra'!$N$29=$R$39,'TAM Automático'!I62,'TAM Automático'!I67))</f>
        <v>0.2373117679866146</v>
      </c>
      <c r="J40" s="12">
        <f>IF('O. Virgen + Extra'!$N$29=$R$38,'TAM Automático'!J57,IF('O. Virgen + Extra'!$N$29=$R$39,'TAM Automático'!J62,'TAM Automático'!J67))</f>
        <v>0.2376661066137162</v>
      </c>
      <c r="K40" s="12">
        <f>IF('O. Virgen + Extra'!$N$29=$R$38,'TAM Automático'!K57,IF('O. Virgen + Extra'!$N$29=$R$39,'TAM Automático'!K62,'TAM Automático'!K67))</f>
        <v>0.21900593052809939</v>
      </c>
      <c r="L40" s="12">
        <f>IF('O. Virgen + Extra'!$N$29=$R$38,'TAM Automático'!L57,IF('O. Virgen + Extra'!$N$29=$R$39,'TAM Automático'!L62,'TAM Automático'!L67))</f>
        <v>0.18053329447763372</v>
      </c>
      <c r="M40" s="12">
        <f>IF('O. Virgen + Extra'!$N$29=$R$38,'TAM Automático'!M57,IF('O. Virgen + Extra'!$N$29=$R$39,'TAM Automático'!M62,'TAM Automático'!M67))</f>
        <v>0.20011402508551882</v>
      </c>
      <c r="N40" s="12">
        <f>IF('O. Virgen + Extra'!$N$29=$R$38,'TAM Automático'!N57,IF('O. Virgen + Extra'!$N$29=$R$39,'TAM Automático'!N62,'TAM Automático'!N67))</f>
        <v>0.20819112627986347</v>
      </c>
      <c r="O40" s="12">
        <f>IF('O. Virgen + Extra'!$N$29=$R$38,'TAM Automático'!O57,IF('O. Virgen + Extra'!$N$29=$R$39,'TAM Automático'!O62,'TAM Automático'!O67))</f>
        <v>0.24347420758234928</v>
      </c>
      <c r="P40" s="12">
        <f>IF('O. Virgen + Extra'!$N$29=$R$38,'TAM Automático'!P57,IF('O. Virgen + Extra'!$N$29=$R$39,'TAM Automático'!P62,'TAM Automático'!P67))</f>
        <v>0.19741750358680057</v>
      </c>
      <c r="R40">
        <v>2</v>
      </c>
      <c r="S40" s="8" t="s">
        <v>67</v>
      </c>
    </row>
    <row r="44" spans="2:20" x14ac:dyDescent="0.3">
      <c r="R44" s="15"/>
      <c r="S44" s="15"/>
      <c r="T44" s="15"/>
    </row>
    <row r="46" spans="2:20" ht="27" customHeight="1" x14ac:dyDescent="0.3">
      <c r="B46" s="19"/>
      <c r="C46" s="23" t="s">
        <v>77</v>
      </c>
      <c r="D46" s="19"/>
      <c r="E46" s="19"/>
      <c r="F46" s="19"/>
      <c r="G46" s="19"/>
      <c r="H46" s="19"/>
      <c r="I46" s="19"/>
      <c r="J46" s="19"/>
      <c r="K46" s="19"/>
      <c r="L46" s="19"/>
      <c r="M46" s="19"/>
      <c r="N46" s="19"/>
      <c r="O46" s="19"/>
      <c r="P46" s="19"/>
      <c r="Q46" s="19"/>
      <c r="R46" s="19"/>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80</v>
      </c>
      <c r="D49" s="15"/>
      <c r="E49" s="15"/>
      <c r="F49" s="15"/>
      <c r="G49" s="15"/>
      <c r="H49" s="15"/>
      <c r="I49" s="15"/>
      <c r="J49" s="15"/>
      <c r="K49" s="15"/>
      <c r="L49" s="15"/>
      <c r="M49" s="15"/>
      <c r="N49" s="15"/>
      <c r="O49" s="15"/>
      <c r="P49" s="15"/>
      <c r="Q49" s="15"/>
    </row>
    <row r="50" spans="2:20" ht="16.2" thickBot="1" x14ac:dyDescent="0.35">
      <c r="C50" s="3"/>
      <c r="D50" s="58">
        <f>D28</f>
        <v>44256</v>
      </c>
      <c r="E50" s="58">
        <f t="shared" ref="E50:P50" si="5">E28</f>
        <v>44287</v>
      </c>
      <c r="F50" s="58">
        <f t="shared" si="5"/>
        <v>44317</v>
      </c>
      <c r="G50" s="58">
        <f t="shared" si="5"/>
        <v>44348</v>
      </c>
      <c r="H50" s="58">
        <f t="shared" si="5"/>
        <v>44378</v>
      </c>
      <c r="I50" s="58">
        <f t="shared" si="5"/>
        <v>44409</v>
      </c>
      <c r="J50" s="58">
        <f t="shared" si="5"/>
        <v>44440</v>
      </c>
      <c r="K50" s="58">
        <f t="shared" si="5"/>
        <v>44470</v>
      </c>
      <c r="L50" s="58">
        <f t="shared" si="5"/>
        <v>44501</v>
      </c>
      <c r="M50" s="58">
        <f t="shared" si="5"/>
        <v>44531</v>
      </c>
      <c r="N50" s="58">
        <f t="shared" si="5"/>
        <v>44562</v>
      </c>
      <c r="O50" s="58">
        <f t="shared" si="5"/>
        <v>44593</v>
      </c>
      <c r="P50" s="58">
        <f t="shared" si="5"/>
        <v>44621</v>
      </c>
    </row>
    <row r="51" spans="2:20" ht="15.6" x14ac:dyDescent="0.3">
      <c r="C51" s="11" t="s">
        <v>70</v>
      </c>
      <c r="D51" s="12">
        <f>'TAM Automático'!D74</f>
        <v>0.91060138214968378</v>
      </c>
      <c r="E51" s="12">
        <f>'TAM Automático'!E74</f>
        <v>0.92521092521092518</v>
      </c>
      <c r="F51" s="12">
        <f>'TAM Automático'!F74</f>
        <v>0.93357933579335795</v>
      </c>
      <c r="G51" s="12">
        <f>'TAM Automático'!G74</f>
        <v>0.94951209164191774</v>
      </c>
      <c r="H51" s="12">
        <f>'TAM Automático'!H74</f>
        <v>0.95920558239398812</v>
      </c>
      <c r="I51" s="12">
        <f>'TAM Automático'!I74</f>
        <v>0.95315461684267544</v>
      </c>
      <c r="J51" s="12">
        <f>'TAM Automático'!J74</f>
        <v>0.93235133660665581</v>
      </c>
      <c r="K51" s="12">
        <f>'TAM Automático'!K74</f>
        <v>0.93393834245295604</v>
      </c>
      <c r="L51" s="12">
        <f>'TAM Automático'!L74</f>
        <v>0.94299959574181369</v>
      </c>
      <c r="M51" s="12">
        <f>'TAM Automático'!M74</f>
        <v>0.9539232958395446</v>
      </c>
      <c r="N51" s="12">
        <f>'TAM Automático'!N74</f>
        <v>0.92723549488054613</v>
      </c>
      <c r="O51" s="12">
        <f>'TAM Automático'!O74</f>
        <v>0.91535269709543565</v>
      </c>
      <c r="P51" s="12">
        <f>'TAM Automático'!P74</f>
        <v>0.93244156195108774</v>
      </c>
    </row>
    <row r="52" spans="2:20" ht="15.6" x14ac:dyDescent="0.3">
      <c r="C52" s="11" t="s">
        <v>71</v>
      </c>
      <c r="D52" s="12">
        <f>'TAM Automático'!D75</f>
        <v>8.9398617850316123E-2</v>
      </c>
      <c r="E52" s="12">
        <f>'TAM Automático'!E75</f>
        <v>7.4789074789074789E-2</v>
      </c>
      <c r="F52" s="12">
        <f>'TAM Automático'!F75</f>
        <v>6.6420664206642069E-2</v>
      </c>
      <c r="G52" s="12">
        <f>'TAM Automático'!G75</f>
        <v>5.0487908358082312E-2</v>
      </c>
      <c r="H52" s="12">
        <f>'TAM Automático'!H75</f>
        <v>4.0794417606011803E-2</v>
      </c>
      <c r="I52" s="12">
        <f>'TAM Automático'!I75</f>
        <v>4.6845383157324672E-2</v>
      </c>
      <c r="J52" s="12">
        <f>'TAM Automático'!J75</f>
        <v>6.7648663393344244E-2</v>
      </c>
      <c r="K52" s="12">
        <f>'TAM Automático'!K75</f>
        <v>6.6061657547043906E-2</v>
      </c>
      <c r="L52" s="12">
        <f>'TAM Automático'!L75</f>
        <v>5.7000404258186227E-2</v>
      </c>
      <c r="M52" s="12">
        <f>'TAM Automático'!M75</f>
        <v>4.607670416045534E-2</v>
      </c>
      <c r="N52" s="12">
        <f>'TAM Automático'!N75</f>
        <v>7.2764505119453926E-2</v>
      </c>
      <c r="O52" s="12">
        <f>'TAM Automático'!O75</f>
        <v>8.4647302904564306E-2</v>
      </c>
      <c r="P52" s="12">
        <f>'TAM Automático'!P75</f>
        <v>6.7558438048912303E-2</v>
      </c>
    </row>
    <row r="54" spans="2:20" ht="15.6" x14ac:dyDescent="0.3">
      <c r="B54" s="15"/>
      <c r="C54" s="16" t="s">
        <v>81</v>
      </c>
      <c r="D54" s="15"/>
      <c r="E54" s="15"/>
      <c r="F54" s="15"/>
      <c r="G54" s="15"/>
      <c r="H54" s="15"/>
      <c r="I54" s="15"/>
      <c r="J54" s="15"/>
      <c r="K54" s="15"/>
      <c r="L54" s="15"/>
      <c r="M54" s="15"/>
      <c r="N54" s="15"/>
      <c r="O54" s="15"/>
      <c r="P54" s="15"/>
      <c r="Q54" s="15"/>
    </row>
    <row r="55" spans="2:20" ht="16.2" thickBot="1" x14ac:dyDescent="0.35">
      <c r="C55" s="3"/>
      <c r="D55" s="58">
        <f>D50</f>
        <v>44256</v>
      </c>
      <c r="E55" s="58">
        <f t="shared" ref="E55:P55" si="6">E50</f>
        <v>44287</v>
      </c>
      <c r="F55" s="58">
        <f t="shared" si="6"/>
        <v>44317</v>
      </c>
      <c r="G55" s="58">
        <f t="shared" si="6"/>
        <v>44348</v>
      </c>
      <c r="H55" s="58">
        <f t="shared" si="6"/>
        <v>44378</v>
      </c>
      <c r="I55" s="58">
        <f t="shared" si="6"/>
        <v>44409</v>
      </c>
      <c r="J55" s="58">
        <f t="shared" si="6"/>
        <v>44440</v>
      </c>
      <c r="K55" s="58">
        <f t="shared" si="6"/>
        <v>44470</v>
      </c>
      <c r="L55" s="58">
        <f t="shared" si="6"/>
        <v>44501</v>
      </c>
      <c r="M55" s="58">
        <f t="shared" si="6"/>
        <v>44531</v>
      </c>
      <c r="N55" s="58">
        <f t="shared" si="6"/>
        <v>44562</v>
      </c>
      <c r="O55" s="58">
        <f t="shared" si="6"/>
        <v>44593</v>
      </c>
      <c r="P55" s="58">
        <f t="shared" si="6"/>
        <v>44621</v>
      </c>
    </row>
    <row r="56" spans="2:20" ht="15.6" x14ac:dyDescent="0.3">
      <c r="C56" s="11" t="s">
        <v>70</v>
      </c>
      <c r="D56" s="12">
        <f>IF('A. Oliva'!$D$29=$R$56,'TAM Automático'!D79,'TAM Automático'!D84)</f>
        <v>0.95735860230974246</v>
      </c>
      <c r="E56" s="12">
        <f>IF('A. Oliva'!$D$29=$R$56,'TAM Automático'!E79,'TAM Automático'!E84)</f>
        <v>0.97421652421652416</v>
      </c>
      <c r="F56" s="12">
        <f>IF('A. Oliva'!$D$29=$R$56,'TAM Automático'!F79,'TAM Automático'!F84)</f>
        <v>0.9788954364807454</v>
      </c>
      <c r="G56" s="12">
        <f>IF('A. Oliva'!$D$29=$R$56,'TAM Automático'!G79,'TAM Automático'!G84)</f>
        <v>0.98457690704460188</v>
      </c>
      <c r="H56" s="12">
        <f>IF('A. Oliva'!$D$29=$R$56,'TAM Automático'!H79,'TAM Automático'!H84)</f>
        <v>0.98925586947871069</v>
      </c>
      <c r="I56" s="12">
        <f>IF('A. Oliva'!$D$29=$R$56,'TAM Automático'!I79,'TAM Automático'!I84)</f>
        <v>0.99411764705882344</v>
      </c>
      <c r="J56" s="12">
        <f>IF('A. Oliva'!$D$29=$R$56,'TAM Automático'!J79,'TAM Automático'!J84)</f>
        <v>0.97704604454160393</v>
      </c>
      <c r="K56" s="12">
        <f>IF('A. Oliva'!$D$29=$R$56,'TAM Automático'!K79,'TAM Automático'!K84)</f>
        <v>0.98175675675675689</v>
      </c>
      <c r="L56" s="12">
        <f>IF('A. Oliva'!$D$29=$R$56,'TAM Automático'!L79,'TAM Automático'!L84)</f>
        <v>0.98648648648648651</v>
      </c>
      <c r="M56" s="12">
        <f>IF('A. Oliva'!$D$29=$R$56,'TAM Automático'!M79,'TAM Automático'!M84)</f>
        <v>0.99416017797552836</v>
      </c>
      <c r="N56" s="12">
        <f>IF('A. Oliva'!$D$29=$R$56,'TAM Automático'!N79,'TAM Automático'!N84)</f>
        <v>0.99525006985191389</v>
      </c>
      <c r="O56" s="12">
        <f>IF('A. Oliva'!$D$29=$R$56,'TAM Automático'!O79,'TAM Automático'!O84)</f>
        <v>0.99363507779349358</v>
      </c>
      <c r="P56" s="12">
        <f>IF('A. Oliva'!$D$29=$R$56,'TAM Automático'!P79,'TAM Automático'!P84)</f>
        <v>0.9888252929953667</v>
      </c>
      <c r="R56">
        <v>1</v>
      </c>
      <c r="S56" s="16" t="s">
        <v>82</v>
      </c>
    </row>
    <row r="57" spans="2:20" ht="15.6" x14ac:dyDescent="0.3">
      <c r="C57" s="11" t="s">
        <v>71</v>
      </c>
      <c r="D57" s="12">
        <f>IF('A. Oliva'!$D$29=$R$56,'TAM Automático'!D80,'TAM Automático'!D85)</f>
        <v>4.2641397690257626E-2</v>
      </c>
      <c r="E57" s="12">
        <f>IF('A. Oliva'!$D$29=$R$56,'TAM Automático'!E80,'TAM Automático'!E85)</f>
        <v>2.5783475783475784E-2</v>
      </c>
      <c r="F57" s="12">
        <f>IF('A. Oliva'!$D$29=$R$56,'TAM Automático'!F80,'TAM Automático'!F85)</f>
        <v>2.1104563519254486E-2</v>
      </c>
      <c r="G57" s="12">
        <f>IF('A. Oliva'!$D$29=$R$56,'TAM Automático'!G80,'TAM Automático'!G85)</f>
        <v>1.5423092955398085E-2</v>
      </c>
      <c r="H57" s="12">
        <f>IF('A. Oliva'!$D$29=$R$56,'TAM Automático'!H80,'TAM Automático'!H85)</f>
        <v>1.0744130521289296E-2</v>
      </c>
      <c r="I57" s="12">
        <f>IF('A. Oliva'!$D$29=$R$56,'TAM Automático'!I80,'TAM Automático'!I85)</f>
        <v>5.8823529411764696E-3</v>
      </c>
      <c r="J57" s="12">
        <f>IF('A. Oliva'!$D$29=$R$56,'TAM Automático'!J80,'TAM Automático'!J85)</f>
        <v>2.2953955458395951E-2</v>
      </c>
      <c r="K57" s="12">
        <f>IF('A. Oliva'!$D$29=$R$56,'TAM Automático'!K80,'TAM Automático'!K85)</f>
        <v>1.8243243243243244E-2</v>
      </c>
      <c r="L57" s="12">
        <f>IF('A. Oliva'!$D$29=$R$56,'TAM Automático'!L80,'TAM Automático'!L85)</f>
        <v>1.3513513513513514E-2</v>
      </c>
      <c r="M57" s="12">
        <f>IF('A. Oliva'!$D$29=$R$56,'TAM Automático'!M80,'TAM Automático'!M85)</f>
        <v>5.8398220244716345E-3</v>
      </c>
      <c r="N57" s="12">
        <f>IF('A. Oliva'!$D$29=$R$56,'TAM Automático'!N80,'TAM Automático'!N85)</f>
        <v>4.7499301480860576E-3</v>
      </c>
      <c r="O57" s="12">
        <f>IF('A. Oliva'!$D$29=$R$56,'TAM Automático'!O80,'TAM Automático'!O85)</f>
        <v>6.3649222065063652E-3</v>
      </c>
      <c r="P57" s="12">
        <f>IF('A. Oliva'!$D$29=$R$56,'TAM Automático'!P80,'TAM Automático'!P85)</f>
        <v>1.1174707004633416E-2</v>
      </c>
      <c r="R57">
        <v>2</v>
      </c>
      <c r="S57" s="16" t="s">
        <v>83</v>
      </c>
    </row>
    <row r="59" spans="2:20" ht="15.6" x14ac:dyDescent="0.3">
      <c r="B59" s="15"/>
      <c r="C59" s="16" t="s">
        <v>84</v>
      </c>
      <c r="D59" s="15"/>
      <c r="E59" s="15"/>
      <c r="F59" s="15"/>
      <c r="G59" s="15"/>
      <c r="H59" s="15"/>
      <c r="I59" s="15"/>
      <c r="J59" s="15"/>
      <c r="K59" s="15"/>
      <c r="L59" s="15"/>
      <c r="M59" s="15"/>
      <c r="N59" s="15"/>
      <c r="O59" s="15"/>
      <c r="P59" s="15"/>
      <c r="R59" s="15"/>
      <c r="S59" s="15"/>
      <c r="T59" s="15"/>
    </row>
    <row r="60" spans="2:20" ht="16.2" thickBot="1" x14ac:dyDescent="0.35">
      <c r="C60" s="3"/>
      <c r="D60" s="58">
        <f>D55</f>
        <v>44256</v>
      </c>
      <c r="E60" s="58">
        <f t="shared" ref="E60:P60" si="7">E55</f>
        <v>44287</v>
      </c>
      <c r="F60" s="58">
        <f t="shared" si="7"/>
        <v>44317</v>
      </c>
      <c r="G60" s="58">
        <f t="shared" si="7"/>
        <v>44348</v>
      </c>
      <c r="H60" s="58">
        <f t="shared" si="7"/>
        <v>44378</v>
      </c>
      <c r="I60" s="58">
        <f t="shared" si="7"/>
        <v>44409</v>
      </c>
      <c r="J60" s="58">
        <f t="shared" si="7"/>
        <v>44440</v>
      </c>
      <c r="K60" s="58">
        <f t="shared" si="7"/>
        <v>44470</v>
      </c>
      <c r="L60" s="58">
        <f t="shared" si="7"/>
        <v>44501</v>
      </c>
      <c r="M60" s="58">
        <f t="shared" si="7"/>
        <v>44531</v>
      </c>
      <c r="N60" s="58">
        <f t="shared" si="7"/>
        <v>44562</v>
      </c>
      <c r="O60" s="58">
        <f t="shared" si="7"/>
        <v>44593</v>
      </c>
      <c r="P60" s="58">
        <f t="shared" si="7"/>
        <v>44621</v>
      </c>
      <c r="R60">
        <v>1</v>
      </c>
      <c r="S60" s="16" t="s">
        <v>57</v>
      </c>
    </row>
    <row r="61" spans="2:20" ht="15.6" x14ac:dyDescent="0.3">
      <c r="C61" s="11" t="s">
        <v>70</v>
      </c>
      <c r="D61" s="12">
        <f>IF('A. Oliva'!$N$29=$R$60,'TAM Automático'!D88,IF('A. Oliva'!$N$29=$R$61,'TAM Automático'!D93,'TAM Automático'!D98))</f>
        <v>0.92044063647490826</v>
      </c>
      <c r="E61" s="12">
        <f>IF('A. Oliva'!$N$29=$R$60,'TAM Automático'!E88,IF('A. Oliva'!$N$29=$R$61,'TAM Automático'!E93,'TAM Automático'!E98))</f>
        <v>0.91580161476355237</v>
      </c>
      <c r="F61" s="12">
        <f>IF('A. Oliva'!$N$29=$R$60,'TAM Automático'!F88,IF('A. Oliva'!$N$29=$R$61,'TAM Automático'!F93,'TAM Automático'!F98))</f>
        <v>0.96924119241192419</v>
      </c>
      <c r="G61" s="12">
        <f>IF('A. Oliva'!$N$29=$R$60,'TAM Automático'!G88,IF('A. Oliva'!$N$29=$R$61,'TAM Automático'!G93,'TAM Automático'!G98))</f>
        <v>0.97965028640337659</v>
      </c>
      <c r="H61" s="12">
        <f>IF('A. Oliva'!$N$29=$R$60,'TAM Automático'!H88,IF('A. Oliva'!$N$29=$R$61,'TAM Automático'!H93,'TAM Automático'!H98))</f>
        <v>0.97257158148247258</v>
      </c>
      <c r="I61" s="12">
        <f>IF('A. Oliva'!$N$29=$R$60,'TAM Automático'!I88,IF('A. Oliva'!$N$29=$R$61,'TAM Automático'!I93,'TAM Automático'!I98))</f>
        <v>0.951740506329114</v>
      </c>
      <c r="J61" s="12">
        <f>IF('A. Oliva'!$N$29=$R$60,'TAM Automático'!J88,IF('A. Oliva'!$N$29=$R$61,'TAM Automático'!J93,'TAM Automático'!J98))</f>
        <v>0.94697855750487336</v>
      </c>
      <c r="K61" s="12">
        <f>IF('A. Oliva'!$N$29=$R$60,'TAM Automático'!K88,IF('A. Oliva'!$N$29=$R$61,'TAM Automático'!K93,'TAM Automático'!K98))</f>
        <v>0.94803070341009188</v>
      </c>
      <c r="L61" s="12">
        <f>IF('A. Oliva'!$N$29=$R$60,'TAM Automático'!L88,IF('A. Oliva'!$N$29=$R$61,'TAM Automático'!L93,'TAM Automático'!L98))</f>
        <v>0.96779261586802834</v>
      </c>
      <c r="M61" s="12">
        <f>IF('A. Oliva'!$N$29=$R$60,'TAM Automático'!M88,IF('A. Oliva'!$N$29=$R$61,'TAM Automático'!M93,'TAM Automático'!M98))</f>
        <v>0.98513857276743877</v>
      </c>
      <c r="N61" s="12">
        <f>IF('A. Oliva'!$N$29=$R$60,'TAM Automático'!N88,IF('A. Oliva'!$N$29=$R$61,'TAM Automático'!N93,'TAM Automático'!N98))</f>
        <v>0.96141250177986626</v>
      </c>
      <c r="O61" s="12">
        <f>IF('A. Oliva'!$N$29=$R$60,'TAM Automático'!O88,IF('A. Oliva'!$N$29=$R$61,'TAM Automático'!O93,'TAM Automático'!O98))</f>
        <v>0.89961089494163426</v>
      </c>
      <c r="P61" s="12">
        <f>IF('A. Oliva'!$N$29=$R$60,'TAM Automático'!P88,IF('A. Oliva'!$N$29=$R$61,'TAM Automático'!P93,'TAM Automático'!P98))</f>
        <v>0.90484354907843978</v>
      </c>
      <c r="R61">
        <v>2</v>
      </c>
      <c r="S61" s="8" t="s">
        <v>62</v>
      </c>
    </row>
    <row r="62" spans="2:20" ht="15.6" x14ac:dyDescent="0.3">
      <c r="C62" s="11" t="s">
        <v>71</v>
      </c>
      <c r="D62" s="12">
        <f>IF('A. Oliva'!$N$29=$R$60,'TAM Automático'!D89,IF('A. Oliva'!$N$29=$R$61,'TAM Automático'!D94,'TAM Automático'!D99))</f>
        <v>7.9559363525091797E-2</v>
      </c>
      <c r="E62" s="12">
        <f>IF('A. Oliva'!$N$29=$R$60,'TAM Automático'!E89,IF('A. Oliva'!$N$29=$R$61,'TAM Automático'!E94,'TAM Automático'!E99))</f>
        <v>8.4198385236447529E-2</v>
      </c>
      <c r="F62" s="12">
        <f>IF('A. Oliva'!$N$29=$R$60,'TAM Automático'!F89,IF('A. Oliva'!$N$29=$R$61,'TAM Automático'!F94,'TAM Automático'!F99))</f>
        <v>3.0758807588075882E-2</v>
      </c>
      <c r="G62" s="12">
        <f>IF('A. Oliva'!$N$29=$R$60,'TAM Automático'!G89,IF('A. Oliva'!$N$29=$R$61,'TAM Automático'!G94,'TAM Automático'!G99))</f>
        <v>2.0349713596623461E-2</v>
      </c>
      <c r="H62" s="12">
        <f>IF('A. Oliva'!$N$29=$R$60,'TAM Automático'!H89,IF('A. Oliva'!$N$29=$R$61,'TAM Automático'!H94,'TAM Automático'!H99))</f>
        <v>2.7428418517527427E-2</v>
      </c>
      <c r="I62" s="12">
        <f>IF('A. Oliva'!$N$29=$R$60,'TAM Automático'!I89,IF('A. Oliva'!$N$29=$R$61,'TAM Automático'!I94,'TAM Automático'!I99))</f>
        <v>4.8259493670886076E-2</v>
      </c>
      <c r="J62" s="12">
        <f>IF('A. Oliva'!$N$29=$R$60,'TAM Automático'!J89,IF('A. Oliva'!$N$29=$R$61,'TAM Automático'!J94,'TAM Automático'!J99))</f>
        <v>5.3021442495126705E-2</v>
      </c>
      <c r="K62" s="12">
        <f>IF('A. Oliva'!$N$29=$R$60,'TAM Automático'!K89,IF('A. Oliva'!$N$29=$R$61,'TAM Automático'!K94,'TAM Automático'!K99))</f>
        <v>5.1969296589908141E-2</v>
      </c>
      <c r="L62" s="12">
        <f>IF('A. Oliva'!$N$29=$R$60,'TAM Automático'!L89,IF('A. Oliva'!$N$29=$R$61,'TAM Automático'!L94,'TAM Automático'!L99))</f>
        <v>3.2207384131971724E-2</v>
      </c>
      <c r="M62" s="12">
        <f>IF('A. Oliva'!$N$29=$R$60,'TAM Automático'!M89,IF('A. Oliva'!$N$29=$R$61,'TAM Automático'!M94,'TAM Automático'!M99))</f>
        <v>1.4861427232561255E-2</v>
      </c>
      <c r="N62" s="12">
        <f>IF('A. Oliva'!$N$29=$R$60,'TAM Automático'!N89,IF('A. Oliva'!$N$29=$R$61,'TAM Automático'!N94,'TAM Automático'!N99))</f>
        <v>3.8587498220133853E-2</v>
      </c>
      <c r="O62" s="12">
        <f>IF('A. Oliva'!$N$29=$R$60,'TAM Automático'!O89,IF('A. Oliva'!$N$29=$R$61,'TAM Automático'!O94,'TAM Automático'!O99))</f>
        <v>0.10038910505836576</v>
      </c>
      <c r="P62" s="12">
        <f>IF('A. Oliva'!$N$29=$R$60,'TAM Automático'!P89,IF('A. Oliva'!$N$29=$R$61,'TAM Automático'!P94,'TAM Automático'!P99))</f>
        <v>9.5156450921560234E-2</v>
      </c>
      <c r="R62">
        <v>2</v>
      </c>
      <c r="S62" s="8" t="s">
        <v>67</v>
      </c>
    </row>
    <row r="68" spans="2:19" ht="27" customHeight="1" x14ac:dyDescent="0.3">
      <c r="B68" s="19"/>
      <c r="C68" s="23" t="s">
        <v>78</v>
      </c>
      <c r="D68" s="19"/>
      <c r="E68" s="19"/>
      <c r="F68" s="19"/>
      <c r="G68" s="19"/>
      <c r="H68" s="19"/>
      <c r="I68" s="19"/>
      <c r="J68" s="19"/>
      <c r="K68" s="19"/>
      <c r="L68" s="19"/>
      <c r="M68" s="19"/>
      <c r="N68" s="19"/>
      <c r="O68" s="19"/>
      <c r="P68" s="19"/>
      <c r="Q68" s="19"/>
      <c r="R68" s="19"/>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80</v>
      </c>
      <c r="D71" s="15"/>
      <c r="E71" s="15"/>
      <c r="F71" s="15"/>
      <c r="G71" s="15"/>
      <c r="H71" s="15"/>
      <c r="I71" s="15"/>
      <c r="J71" s="15"/>
      <c r="K71" s="15"/>
      <c r="L71" s="15"/>
      <c r="M71" s="15"/>
      <c r="N71" s="15"/>
      <c r="O71" s="15"/>
      <c r="P71" s="15"/>
      <c r="Q71" s="15"/>
    </row>
    <row r="72" spans="2:19" ht="16.2" thickBot="1" x14ac:dyDescent="0.35">
      <c r="C72" s="3"/>
      <c r="D72" s="58">
        <f>D50</f>
        <v>44256</v>
      </c>
      <c r="E72" s="58">
        <f t="shared" ref="E72:P72" si="8">E50</f>
        <v>44287</v>
      </c>
      <c r="F72" s="58">
        <f t="shared" si="8"/>
        <v>44317</v>
      </c>
      <c r="G72" s="58">
        <f t="shared" si="8"/>
        <v>44348</v>
      </c>
      <c r="H72" s="58">
        <f t="shared" si="8"/>
        <v>44378</v>
      </c>
      <c r="I72" s="58">
        <f t="shared" si="8"/>
        <v>44409</v>
      </c>
      <c r="J72" s="58">
        <f t="shared" si="8"/>
        <v>44440</v>
      </c>
      <c r="K72" s="58">
        <f t="shared" si="8"/>
        <v>44470</v>
      </c>
      <c r="L72" s="58">
        <f t="shared" si="8"/>
        <v>44501</v>
      </c>
      <c r="M72" s="58">
        <f t="shared" si="8"/>
        <v>44531</v>
      </c>
      <c r="N72" s="58">
        <f t="shared" si="8"/>
        <v>44562</v>
      </c>
      <c r="O72" s="58">
        <f t="shared" si="8"/>
        <v>44593</v>
      </c>
      <c r="P72" s="58">
        <f t="shared" si="8"/>
        <v>44621</v>
      </c>
    </row>
    <row r="73" spans="2:19" ht="15.6" x14ac:dyDescent="0.3">
      <c r="C73" s="11" t="s">
        <v>70</v>
      </c>
      <c r="D73" s="12">
        <f>'TAM Automático'!D105</f>
        <v>0.84747363450338431</v>
      </c>
      <c r="E73" s="12">
        <f>'TAM Automático'!E105</f>
        <v>0.87675458892488056</v>
      </c>
      <c r="F73" s="12">
        <f>'TAM Automático'!F105</f>
        <v>0.87790185130766962</v>
      </c>
      <c r="G73" s="12">
        <f>'TAM Automático'!G105</f>
        <v>0.89365012020930568</v>
      </c>
      <c r="H73" s="12">
        <f>'TAM Automático'!H105</f>
        <v>0.89398938459331523</v>
      </c>
      <c r="I73" s="12">
        <f>'TAM Automático'!I105</f>
        <v>0.88697508896797161</v>
      </c>
      <c r="J73" s="12">
        <f>'TAM Automático'!J105</f>
        <v>0.87534747622531095</v>
      </c>
      <c r="K73" s="12">
        <f>'TAM Automático'!K105</f>
        <v>0.87929600886917969</v>
      </c>
      <c r="L73" s="12">
        <f>'TAM Automático'!L105</f>
        <v>0.87449173217674159</v>
      </c>
      <c r="M73" s="12">
        <f>'TAM Automático'!M105</f>
        <v>0.88569424964936883</v>
      </c>
      <c r="N73" s="12">
        <f>'TAM Automático'!N105</f>
        <v>0.88482346241457865</v>
      </c>
      <c r="O73" s="12">
        <f>'TAM Automático'!O105</f>
        <v>0.85506601394451864</v>
      </c>
      <c r="P73" s="12">
        <f>'TAM Automático'!P105</f>
        <v>0.87420951333516628</v>
      </c>
    </row>
    <row r="74" spans="2:19" ht="15.6" x14ac:dyDescent="0.3">
      <c r="C74" s="11" t="s">
        <v>71</v>
      </c>
      <c r="D74" s="12">
        <f>'TAM Automático'!D106</f>
        <v>0.15252636549661577</v>
      </c>
      <c r="E74" s="12">
        <f>'TAM Automático'!E106</f>
        <v>0.12324541107511955</v>
      </c>
      <c r="F74" s="12">
        <f>'TAM Automático'!F106</f>
        <v>0.12209814869233029</v>
      </c>
      <c r="G74" s="12">
        <f>'TAM Automático'!G106</f>
        <v>0.10634987979069439</v>
      </c>
      <c r="H74" s="12">
        <f>'TAM Automático'!H106</f>
        <v>0.10601061540668484</v>
      </c>
      <c r="I74" s="12">
        <f>'TAM Automático'!I106</f>
        <v>0.11302491103202847</v>
      </c>
      <c r="J74" s="12">
        <f>'TAM Automático'!J106</f>
        <v>0.12465252377468911</v>
      </c>
      <c r="K74" s="12">
        <f>'TAM Automático'!K106</f>
        <v>0.12070399113082042</v>
      </c>
      <c r="L74" s="12">
        <f>'TAM Automático'!L106</f>
        <v>0.12550826782325833</v>
      </c>
      <c r="M74" s="12">
        <f>'TAM Automático'!M106</f>
        <v>0.11430575035063115</v>
      </c>
      <c r="N74" s="12">
        <f>'TAM Automático'!N106</f>
        <v>0.11517653758542142</v>
      </c>
      <c r="O74" s="12">
        <f>'TAM Automático'!O106</f>
        <v>0.14493398605548138</v>
      </c>
      <c r="P74" s="12">
        <f>'TAM Automático'!P106</f>
        <v>0.12579048666483364</v>
      </c>
    </row>
    <row r="76" spans="2:19" ht="15.6" x14ac:dyDescent="0.3">
      <c r="B76" s="15"/>
      <c r="C76" s="16" t="s">
        <v>81</v>
      </c>
      <c r="D76" s="15"/>
      <c r="E76" s="15"/>
      <c r="F76" s="15"/>
      <c r="G76" s="15"/>
      <c r="H76" s="15"/>
      <c r="I76" s="15"/>
      <c r="J76" s="15"/>
      <c r="K76" s="15"/>
      <c r="L76" s="15"/>
      <c r="M76" s="15"/>
      <c r="N76" s="15"/>
      <c r="O76" s="15"/>
      <c r="P76" s="15"/>
      <c r="Q76" s="15"/>
    </row>
    <row r="77" spans="2:19" ht="16.2" thickBot="1" x14ac:dyDescent="0.35">
      <c r="C77" s="3"/>
      <c r="D77" s="58">
        <f>D72</f>
        <v>44256</v>
      </c>
      <c r="E77" s="58">
        <f t="shared" ref="E77:P77" si="9">E72</f>
        <v>44287</v>
      </c>
      <c r="F77" s="58">
        <f t="shared" si="9"/>
        <v>44317</v>
      </c>
      <c r="G77" s="58">
        <f t="shared" si="9"/>
        <v>44348</v>
      </c>
      <c r="H77" s="58">
        <f t="shared" si="9"/>
        <v>44378</v>
      </c>
      <c r="I77" s="58">
        <f t="shared" si="9"/>
        <v>44409</v>
      </c>
      <c r="J77" s="58">
        <f t="shared" si="9"/>
        <v>44440</v>
      </c>
      <c r="K77" s="58">
        <f t="shared" si="9"/>
        <v>44470</v>
      </c>
      <c r="L77" s="58">
        <f t="shared" si="9"/>
        <v>44501</v>
      </c>
      <c r="M77" s="58">
        <f t="shared" si="9"/>
        <v>44531</v>
      </c>
      <c r="N77" s="58">
        <f t="shared" si="9"/>
        <v>44562</v>
      </c>
      <c r="O77" s="58">
        <f t="shared" si="9"/>
        <v>44593</v>
      </c>
      <c r="P77" s="58">
        <f t="shared" si="9"/>
        <v>44621</v>
      </c>
    </row>
    <row r="78" spans="2:19" ht="15.6" x14ac:dyDescent="0.3">
      <c r="C78" s="11" t="s">
        <v>70</v>
      </c>
      <c r="D78" s="12">
        <f>IF('O. Virgen Extra'!$D$29=$R$78,'TAM Automático'!D110,'TAM Automático'!D115)</f>
        <v>0.9460431654676259</v>
      </c>
      <c r="E78" s="12">
        <f>IF('O. Virgen Extra'!$D$29=$R$78,'TAM Automático'!E110,'TAM Automático'!E115)</f>
        <v>0.98918664786083688</v>
      </c>
      <c r="F78" s="12">
        <f>IF('O. Virgen Extra'!$D$29=$R$78,'TAM Automático'!F110,'TAM Automático'!F115)</f>
        <v>0.99103674932775632</v>
      </c>
      <c r="G78" s="12">
        <f>IF('O. Virgen Extra'!$D$29=$R$78,'TAM Automático'!G110,'TAM Automático'!G115)</f>
        <v>0.99645127901818731</v>
      </c>
      <c r="H78" s="12">
        <f>IF('O. Virgen Extra'!$D$29=$R$78,'TAM Automático'!H110,'TAM Automático'!H115)</f>
        <v>0.99391968325791846</v>
      </c>
      <c r="I78" s="12">
        <f>IF('O. Virgen Extra'!$D$29=$R$78,'TAM Automático'!I110,'TAM Automático'!I115)</f>
        <v>0.98592964824120599</v>
      </c>
      <c r="J78" s="12">
        <f>IF('O. Virgen Extra'!$D$29=$R$78,'TAM Automático'!J110,'TAM Automático'!J115)</f>
        <v>0.98896614268440142</v>
      </c>
      <c r="K78" s="12">
        <f>IF('O. Virgen Extra'!$D$29=$R$78,'TAM Automático'!K110,'TAM Automático'!K115)</f>
        <v>0.98709500274574413</v>
      </c>
      <c r="L78" s="12">
        <f>IF('O. Virgen Extra'!$D$29=$R$78,'TAM Automático'!L110,'TAM Automático'!L115)</f>
        <v>0.98412698412698418</v>
      </c>
      <c r="M78" s="12">
        <f>IF('O. Virgen Extra'!$D$29=$R$78,'TAM Automático'!M110,'TAM Automático'!M115)</f>
        <v>0.97275775356244754</v>
      </c>
      <c r="N78" s="12">
        <f>IF('O. Virgen Extra'!$D$29=$R$78,'TAM Automático'!N110,'TAM Automático'!N115)</f>
        <v>0.98029842097638709</v>
      </c>
      <c r="O78" s="12">
        <f>IF('O. Virgen Extra'!$D$29=$R$78,'TAM Automático'!O110,'TAM Automático'!O115)</f>
        <v>0.98616957306073361</v>
      </c>
      <c r="P78" s="12">
        <f>IF('O. Virgen Extra'!$D$29=$R$78,'TAM Automático'!P110,'TAM Automático'!P115)</f>
        <v>0.98342230963753852</v>
      </c>
      <c r="R78">
        <v>1</v>
      </c>
      <c r="S78" s="16" t="s">
        <v>82</v>
      </c>
    </row>
    <row r="79" spans="2:19" ht="15.6" x14ac:dyDescent="0.3">
      <c r="C79" s="11" t="s">
        <v>71</v>
      </c>
      <c r="D79" s="12">
        <f>IF('O. Virgen Extra'!$D$29=$R$78,'TAM Automático'!D111,'TAM Automático'!D116)</f>
        <v>5.3956834532374098E-2</v>
      </c>
      <c r="E79" s="12">
        <f>IF('O. Virgen Extra'!$D$29=$R$78,'TAM Automático'!E111,'TAM Automático'!E116)</f>
        <v>1.0813352139163141E-2</v>
      </c>
      <c r="F79" s="12">
        <f>IF('O. Virgen Extra'!$D$29=$R$78,'TAM Automático'!F111,'TAM Automático'!F116)</f>
        <v>8.9632506722437996E-3</v>
      </c>
      <c r="G79" s="12">
        <f>IF('O. Virgen Extra'!$D$29=$R$78,'TAM Automático'!G111,'TAM Automático'!G116)</f>
        <v>3.5487209818128051E-3</v>
      </c>
      <c r="H79" s="12">
        <f>IF('O. Virgen Extra'!$D$29=$R$78,'TAM Automático'!H111,'TAM Automático'!H116)</f>
        <v>6.0803167420814472E-3</v>
      </c>
      <c r="I79" s="12">
        <f>IF('O. Virgen Extra'!$D$29=$R$78,'TAM Automático'!I111,'TAM Automático'!I116)</f>
        <v>1.4070351758793969E-2</v>
      </c>
      <c r="J79" s="12">
        <f>IF('O. Virgen Extra'!$D$29=$R$78,'TAM Automático'!J111,'TAM Automático'!J116)</f>
        <v>1.1033857315598547E-2</v>
      </c>
      <c r="K79" s="12">
        <f>IF('O. Virgen Extra'!$D$29=$R$78,'TAM Automático'!K111,'TAM Automático'!K116)</f>
        <v>1.2904997254255902E-2</v>
      </c>
      <c r="L79" s="12">
        <f>IF('O. Virgen Extra'!$D$29=$R$78,'TAM Automático'!L111,'TAM Automático'!L116)</f>
        <v>1.5873015873015872E-2</v>
      </c>
      <c r="M79" s="12">
        <f>IF('O. Virgen Extra'!$D$29=$R$78,'TAM Automático'!M111,'TAM Automático'!M116)</f>
        <v>2.7242246437552388E-2</v>
      </c>
      <c r="N79" s="12">
        <f>IF('O. Virgen Extra'!$D$29=$R$78,'TAM Automático'!N111,'TAM Automático'!N116)</f>
        <v>1.9701579023612924E-2</v>
      </c>
      <c r="O79" s="12">
        <f>IF('O. Virgen Extra'!$D$29=$R$78,'TAM Automático'!O111,'TAM Automático'!O116)</f>
        <v>1.3830426939266387E-2</v>
      </c>
      <c r="P79" s="12">
        <f>IF('O. Virgen Extra'!$D$29=$R$78,'TAM Automático'!P111,'TAM Automático'!P116)</f>
        <v>1.6577690362461362E-2</v>
      </c>
      <c r="R79">
        <v>2</v>
      </c>
      <c r="S79" s="16" t="s">
        <v>83</v>
      </c>
    </row>
    <row r="81" spans="2:20" ht="15.6" x14ac:dyDescent="0.3">
      <c r="B81" s="15"/>
      <c r="C81" s="16" t="s">
        <v>84</v>
      </c>
      <c r="D81" s="15"/>
      <c r="E81" s="15"/>
      <c r="F81" s="15"/>
      <c r="G81" s="15"/>
      <c r="H81" s="15"/>
      <c r="I81" s="15"/>
      <c r="J81" s="15"/>
      <c r="K81" s="15"/>
      <c r="L81" s="15"/>
      <c r="M81" s="15"/>
      <c r="N81" s="15"/>
      <c r="O81" s="15"/>
      <c r="P81" s="15"/>
      <c r="R81" s="15"/>
      <c r="S81" s="15"/>
      <c r="T81" s="15"/>
    </row>
    <row r="82" spans="2:20" ht="16.2" thickBot="1" x14ac:dyDescent="0.35">
      <c r="C82" s="3"/>
      <c r="D82" s="58">
        <f>D77</f>
        <v>44256</v>
      </c>
      <c r="E82" s="58">
        <f t="shared" ref="E82:P82" si="10">E77</f>
        <v>44287</v>
      </c>
      <c r="F82" s="58">
        <f t="shared" si="10"/>
        <v>44317</v>
      </c>
      <c r="G82" s="58">
        <f t="shared" si="10"/>
        <v>44348</v>
      </c>
      <c r="H82" s="58">
        <f t="shared" si="10"/>
        <v>44378</v>
      </c>
      <c r="I82" s="58">
        <f t="shared" si="10"/>
        <v>44409</v>
      </c>
      <c r="J82" s="58">
        <f t="shared" si="10"/>
        <v>44440</v>
      </c>
      <c r="K82" s="58">
        <f t="shared" si="10"/>
        <v>44470</v>
      </c>
      <c r="L82" s="58">
        <f t="shared" si="10"/>
        <v>44501</v>
      </c>
      <c r="M82" s="58">
        <f t="shared" si="10"/>
        <v>44531</v>
      </c>
      <c r="N82" s="58">
        <f t="shared" si="10"/>
        <v>44562</v>
      </c>
      <c r="O82" s="58">
        <f t="shared" si="10"/>
        <v>44593</v>
      </c>
      <c r="P82" s="58">
        <f t="shared" si="10"/>
        <v>44621</v>
      </c>
      <c r="R82">
        <v>1</v>
      </c>
      <c r="S82" s="16" t="s">
        <v>57</v>
      </c>
    </row>
    <row r="83" spans="2:20" ht="15.6" x14ac:dyDescent="0.3">
      <c r="C83" s="11" t="s">
        <v>70</v>
      </c>
      <c r="D83" s="12">
        <f>IF('O. Virgen Extra'!$N$29=$R$82,'TAM Automático'!D120,IF('O. Virgen Extra'!$N$29=$R$83,'TAM Automático'!D125,'TAM Automático'!D130))</f>
        <v>0.84556159420289856</v>
      </c>
      <c r="E83" s="12">
        <f>IF('O. Virgen Extra'!$N$29=$R$82,'TAM Automático'!E120,IF('O. Virgen Extra'!$N$29=$R$83,'TAM Automático'!E125,'TAM Automático'!E130))</f>
        <v>0.95982353867969128</v>
      </c>
      <c r="F83" s="12">
        <f>IF('O. Virgen Extra'!$N$29=$R$82,'TAM Automático'!F120,IF('O. Virgen Extra'!$N$29=$R$83,'TAM Automático'!F125,'TAM Automático'!F130))</f>
        <v>0.93605040890199764</v>
      </c>
      <c r="G83" s="12">
        <f>IF('O. Virgen Extra'!$N$29=$R$82,'TAM Automático'!G120,IF('O. Virgen Extra'!$N$29=$R$83,'TAM Automático'!G125,'TAM Automático'!G130))</f>
        <v>0.91690022421524653</v>
      </c>
      <c r="H83" s="12">
        <f>IF('O. Virgen Extra'!$N$29=$R$82,'TAM Automático'!H120,IF('O. Virgen Extra'!$N$29=$R$83,'TAM Automático'!H125,'TAM Automático'!H130))</f>
        <v>0.94525862068965516</v>
      </c>
      <c r="I83" s="12">
        <f>IF('O. Virgen Extra'!$N$29=$R$82,'TAM Automático'!I120,IF('O. Virgen Extra'!$N$29=$R$83,'TAM Automático'!I125,'TAM Automático'!I130))</f>
        <v>0.95956134338588073</v>
      </c>
      <c r="J83" s="12">
        <f>IF('O. Virgen Extra'!$N$29=$R$82,'TAM Automático'!J120,IF('O. Virgen Extra'!$N$29=$R$83,'TAM Automático'!J125,'TAM Automático'!J130))</f>
        <v>0.9226336262786341</v>
      </c>
      <c r="K83" s="12">
        <f>IF('O. Virgen Extra'!$N$29=$R$82,'TAM Automático'!K120,IF('O. Virgen Extra'!$N$29=$R$83,'TAM Automático'!K125,'TAM Automático'!K130))</f>
        <v>0.96178147634458311</v>
      </c>
      <c r="L83" s="12">
        <f>IF('O. Virgen Extra'!$N$29=$R$82,'TAM Automático'!L120,IF('O. Virgen Extra'!$N$29=$R$83,'TAM Automático'!L125,'TAM Automático'!L130))</f>
        <v>0.93217243058938126</v>
      </c>
      <c r="M83" s="12">
        <f>IF('O. Virgen Extra'!$N$29=$R$82,'TAM Automático'!M120,IF('O. Virgen Extra'!$N$29=$R$83,'TAM Automático'!M125,'TAM Automático'!M130))</f>
        <v>0.94740355092778006</v>
      </c>
      <c r="N83" s="12">
        <f>IF('O. Virgen Extra'!$N$29=$R$82,'TAM Automático'!N120,IF('O. Virgen Extra'!$N$29=$R$83,'TAM Automático'!N125,'TAM Automático'!N130))</f>
        <v>0.92034040178571441</v>
      </c>
      <c r="O83" s="12">
        <f>IF('O. Virgen Extra'!$N$29=$R$82,'TAM Automático'!O120,IF('O. Virgen Extra'!$N$29=$R$83,'TAM Automático'!O125,'TAM Automático'!O130))</f>
        <v>0.89149519890260631</v>
      </c>
      <c r="P83" s="12">
        <f>IF('O. Virgen Extra'!$N$29=$R$82,'TAM Automático'!P120,IF('O. Virgen Extra'!$N$29=$R$83,'TAM Automático'!P125,'TAM Automático'!P130))</f>
        <v>0.94964519650655022</v>
      </c>
      <c r="R83">
        <v>2</v>
      </c>
      <c r="S83" s="8" t="s">
        <v>62</v>
      </c>
    </row>
    <row r="84" spans="2:20" ht="15.6" x14ac:dyDescent="0.3">
      <c r="C84" s="11" t="s">
        <v>71</v>
      </c>
      <c r="D84" s="12">
        <f>IF('O. Virgen Extra'!$N$29=$R$82,'TAM Automático'!D121,IF('O. Virgen Extra'!$N$29=$R$83,'TAM Automático'!D126,'TAM Automático'!D131))</f>
        <v>0.15443840579710147</v>
      </c>
      <c r="E84" s="12">
        <f>IF('O. Virgen Extra'!$N$29=$R$82,'TAM Automático'!E121,IF('O. Virgen Extra'!$N$29=$R$83,'TAM Automático'!E126,'TAM Automático'!E131))</f>
        <v>4.0176461320308804E-2</v>
      </c>
      <c r="F84" s="12">
        <f>IF('O. Virgen Extra'!$N$29=$R$82,'TAM Automático'!F121,IF('O. Virgen Extra'!$N$29=$R$83,'TAM Automático'!F126,'TAM Automático'!F131))</f>
        <v>6.3949591098002412E-2</v>
      </c>
      <c r="G84" s="12">
        <f>IF('O. Virgen Extra'!$N$29=$R$82,'TAM Automático'!G121,IF('O. Virgen Extra'!$N$29=$R$83,'TAM Automático'!G126,'TAM Automático'!G131))</f>
        <v>8.3099775784753346E-2</v>
      </c>
      <c r="H84" s="12">
        <f>IF('O. Virgen Extra'!$N$29=$R$82,'TAM Automático'!H121,IF('O. Virgen Extra'!$N$29=$R$83,'TAM Automático'!H126,'TAM Automático'!H131))</f>
        <v>5.4741379310344819E-2</v>
      </c>
      <c r="I84" s="12">
        <f>IF('O. Virgen Extra'!$N$29=$R$82,'TAM Automático'!I121,IF('O. Virgen Extra'!$N$29=$R$83,'TAM Automático'!I126,'TAM Automático'!I131))</f>
        <v>4.0438656614119259E-2</v>
      </c>
      <c r="J84" s="12">
        <f>IF('O. Virgen Extra'!$N$29=$R$82,'TAM Automático'!J121,IF('O. Virgen Extra'!$N$29=$R$83,'TAM Automático'!J126,'TAM Automático'!J131))</f>
        <v>7.7366373721365789E-2</v>
      </c>
      <c r="K84" s="12">
        <f>IF('O. Virgen Extra'!$N$29=$R$82,'TAM Automático'!K121,IF('O. Virgen Extra'!$N$29=$R$83,'TAM Automático'!K126,'TAM Automático'!K131))</f>
        <v>3.8218523655416857E-2</v>
      </c>
      <c r="L84" s="12">
        <f>IF('O. Virgen Extra'!$N$29=$R$82,'TAM Automático'!L121,IF('O. Virgen Extra'!$N$29=$R$83,'TAM Automático'!L126,'TAM Automático'!L131))</f>
        <v>6.7827569410618613E-2</v>
      </c>
      <c r="M84" s="12">
        <f>IF('O. Virgen Extra'!$N$29=$R$82,'TAM Automático'!M121,IF('O. Virgen Extra'!$N$29=$R$83,'TAM Automático'!M126,'TAM Automático'!M131))</f>
        <v>5.2596449072219997E-2</v>
      </c>
      <c r="N84" s="12">
        <f>IF('O. Virgen Extra'!$N$29=$R$82,'TAM Automático'!N121,IF('O. Virgen Extra'!$N$29=$R$83,'TAM Automático'!N126,'TAM Automático'!N131))</f>
        <v>7.9659598214285726E-2</v>
      </c>
      <c r="O84" s="12">
        <f>IF('O. Virgen Extra'!$N$29=$R$82,'TAM Automático'!O121,IF('O. Virgen Extra'!$N$29=$R$83,'TAM Automático'!O126,'TAM Automático'!O131))</f>
        <v>0.1085048010973937</v>
      </c>
      <c r="P84" s="12">
        <f>IF('O. Virgen Extra'!$N$29=$R$82,'TAM Automático'!P121,IF('O. Virgen Extra'!$N$29=$R$83,'TAM Automático'!P126,'TAM Automático'!P131))</f>
        <v>5.0354803493449778E-2</v>
      </c>
      <c r="R84">
        <v>2</v>
      </c>
      <c r="S84" s="8" t="s">
        <v>67</v>
      </c>
    </row>
    <row r="90" spans="2:20" ht="27" customHeight="1" x14ac:dyDescent="0.3">
      <c r="B90" s="19"/>
      <c r="C90" s="23" t="s">
        <v>79</v>
      </c>
      <c r="D90" s="19"/>
      <c r="E90" s="19"/>
      <c r="F90" s="19"/>
      <c r="G90" s="19"/>
      <c r="H90" s="19"/>
      <c r="I90" s="19"/>
      <c r="J90" s="19"/>
      <c r="K90" s="19"/>
      <c r="L90" s="19"/>
      <c r="M90" s="19"/>
      <c r="N90" s="19"/>
      <c r="O90" s="19"/>
      <c r="P90" s="19"/>
      <c r="Q90" s="19"/>
      <c r="R90" s="19"/>
      <c r="T90" t="s">
        <v>85</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80</v>
      </c>
      <c r="D93" s="15"/>
      <c r="E93" s="15"/>
      <c r="F93" s="15"/>
      <c r="G93" s="15"/>
      <c r="H93" s="15"/>
      <c r="I93" s="15"/>
      <c r="J93" s="15"/>
      <c r="K93" s="15"/>
      <c r="L93" s="15"/>
      <c r="M93" s="15"/>
      <c r="N93" s="15"/>
      <c r="O93" s="15"/>
      <c r="P93" s="15"/>
      <c r="Q93" s="15"/>
    </row>
    <row r="94" spans="2:20" ht="16.2" thickBot="1" x14ac:dyDescent="0.35">
      <c r="C94" s="3"/>
      <c r="D94" s="58">
        <f>D72</f>
        <v>44256</v>
      </c>
      <c r="E94" s="58">
        <f t="shared" ref="E94:P94" si="11">E72</f>
        <v>44287</v>
      </c>
      <c r="F94" s="58">
        <f t="shared" si="11"/>
        <v>44317</v>
      </c>
      <c r="G94" s="58">
        <f t="shared" si="11"/>
        <v>44348</v>
      </c>
      <c r="H94" s="58">
        <f t="shared" si="11"/>
        <v>44378</v>
      </c>
      <c r="I94" s="58">
        <f t="shared" si="11"/>
        <v>44409</v>
      </c>
      <c r="J94" s="58">
        <f t="shared" si="11"/>
        <v>44440</v>
      </c>
      <c r="K94" s="58">
        <f t="shared" si="11"/>
        <v>44470</v>
      </c>
      <c r="L94" s="58">
        <f t="shared" si="11"/>
        <v>44501</v>
      </c>
      <c r="M94" s="58">
        <f t="shared" si="11"/>
        <v>44531</v>
      </c>
      <c r="N94" s="58">
        <f t="shared" si="11"/>
        <v>44562</v>
      </c>
      <c r="O94" s="58">
        <f t="shared" si="11"/>
        <v>44593</v>
      </c>
      <c r="P94" s="58">
        <f t="shared" si="11"/>
        <v>44621</v>
      </c>
    </row>
    <row r="95" spans="2:20" ht="15.6" x14ac:dyDescent="0.3">
      <c r="C95" s="11" t="s">
        <v>70</v>
      </c>
      <c r="D95" s="12">
        <f>'TAM Automático'!D137</f>
        <v>0.88947531822415393</v>
      </c>
      <c r="E95" s="12">
        <f>'TAM Automático'!E137</f>
        <v>0.93360586411051605</v>
      </c>
      <c r="F95" s="12">
        <f>'TAM Automático'!F137</f>
        <v>0.93549295774647889</v>
      </c>
      <c r="G95" s="12">
        <f>'TAM Automático'!G137</f>
        <v>0.96445698166431604</v>
      </c>
      <c r="H95" s="12">
        <f>'TAM Automático'!H137</f>
        <v>0.94224173411990675</v>
      </c>
      <c r="I95" s="12">
        <f>'TAM Automático'!I137</f>
        <v>0.89979324603721578</v>
      </c>
      <c r="J95" s="12">
        <f>'TAM Automático'!J137</f>
        <v>0.94855261352723286</v>
      </c>
      <c r="K95" s="12">
        <f>'TAM Automático'!K137</f>
        <v>0.94900996505759028</v>
      </c>
      <c r="L95" s="12">
        <f>'TAM Automático'!L137</f>
        <v>0.952152434721242</v>
      </c>
      <c r="M95" s="12">
        <f>'TAM Automático'!M137</f>
        <v>0.98305084745762705</v>
      </c>
      <c r="N95" s="12">
        <f>'TAM Automático'!N137</f>
        <v>0.89987900786448871</v>
      </c>
      <c r="O95" s="12">
        <f>'TAM Automático'!O137</f>
        <v>0.91132795927025889</v>
      </c>
      <c r="P95" s="12">
        <f>'TAM Automático'!P137</f>
        <v>0.91229796205200286</v>
      </c>
    </row>
    <row r="96" spans="2:20" ht="15.6" x14ac:dyDescent="0.3">
      <c r="C96" s="11" t="s">
        <v>71</v>
      </c>
      <c r="D96" s="12">
        <f>'TAM Automático'!D138</f>
        <v>0.11052468177584601</v>
      </c>
      <c r="E96" s="12">
        <f>'TAM Automático'!E138</f>
        <v>6.6394135889484077E-2</v>
      </c>
      <c r="F96" s="12">
        <f>'TAM Automático'!F138</f>
        <v>6.4507042253521121E-2</v>
      </c>
      <c r="G96" s="12">
        <f>'TAM Automático'!G138</f>
        <v>3.5543018335684066E-2</v>
      </c>
      <c r="H96" s="12">
        <f>'TAM Automático'!H138</f>
        <v>5.7758265880093293E-2</v>
      </c>
      <c r="I96" s="12">
        <f>'TAM Automático'!I138</f>
        <v>0.10020675396278428</v>
      </c>
      <c r="J96" s="12">
        <f>'TAM Automático'!J138</f>
        <v>5.1447386472767184E-2</v>
      </c>
      <c r="K96" s="12">
        <f>'TAM Automático'!K138</f>
        <v>5.0990034942409737E-2</v>
      </c>
      <c r="L96" s="12">
        <f>'TAM Automático'!L138</f>
        <v>4.7847565278757942E-2</v>
      </c>
      <c r="M96" s="12">
        <f>'TAM Automático'!M138</f>
        <v>1.6949152542372878E-2</v>
      </c>
      <c r="N96" s="12">
        <f>'TAM Automático'!N138</f>
        <v>0.10012099213551119</v>
      </c>
      <c r="O96" s="12">
        <f>'TAM Automático'!O138</f>
        <v>8.8672040729741192E-2</v>
      </c>
      <c r="P96" s="12">
        <f>'TAM Automático'!P138</f>
        <v>8.7702037947997205E-2</v>
      </c>
    </row>
    <row r="98" spans="2:20" ht="15.6" x14ac:dyDescent="0.3">
      <c r="B98" s="15"/>
      <c r="C98" s="16" t="s">
        <v>81</v>
      </c>
      <c r="D98" s="15"/>
      <c r="E98" s="15"/>
      <c r="F98" s="15"/>
      <c r="G98" s="15"/>
      <c r="H98" s="15"/>
      <c r="I98" s="15"/>
      <c r="J98" s="15"/>
      <c r="K98" s="15"/>
      <c r="L98" s="15"/>
      <c r="M98" s="15"/>
      <c r="N98" s="15"/>
      <c r="O98" s="15"/>
      <c r="P98" s="15"/>
      <c r="Q98" s="15"/>
    </row>
    <row r="99" spans="2:20" ht="16.2" thickBot="1" x14ac:dyDescent="0.35">
      <c r="C99" s="3"/>
      <c r="D99" s="58">
        <f>D94</f>
        <v>44256</v>
      </c>
      <c r="E99" s="58">
        <f t="shared" ref="E99:P99" si="12">E94</f>
        <v>44287</v>
      </c>
      <c r="F99" s="58">
        <f t="shared" si="12"/>
        <v>44317</v>
      </c>
      <c r="G99" s="58">
        <f t="shared" si="12"/>
        <v>44348</v>
      </c>
      <c r="H99" s="58">
        <f t="shared" si="12"/>
        <v>44378</v>
      </c>
      <c r="I99" s="58">
        <f t="shared" si="12"/>
        <v>44409</v>
      </c>
      <c r="J99" s="58">
        <f t="shared" si="12"/>
        <v>44440</v>
      </c>
      <c r="K99" s="58">
        <f t="shared" si="12"/>
        <v>44470</v>
      </c>
      <c r="L99" s="58">
        <f t="shared" si="12"/>
        <v>44501</v>
      </c>
      <c r="M99" s="58">
        <f t="shared" si="12"/>
        <v>44531</v>
      </c>
      <c r="N99" s="58">
        <f t="shared" si="12"/>
        <v>44562</v>
      </c>
      <c r="O99" s="58">
        <f t="shared" si="12"/>
        <v>44593</v>
      </c>
      <c r="P99" s="58">
        <f t="shared" si="12"/>
        <v>44621</v>
      </c>
    </row>
    <row r="100" spans="2:20" ht="15.6" x14ac:dyDescent="0.3">
      <c r="C100" s="11" t="s">
        <v>70</v>
      </c>
      <c r="D100" s="12">
        <f>IF('O. Virgen '!$D$29=$R$100,'TAM Automático'!D142,'TAM Automático'!D147)</f>
        <v>0.94650465519962124</v>
      </c>
      <c r="E100" s="12">
        <f>IF('O. Virgen '!$D$29=$R$100,'TAM Automático'!E142,'TAM Automático'!E147)</f>
        <v>0.96247334754797442</v>
      </c>
      <c r="F100" s="12">
        <f>IF('O. Virgen '!$D$29=$R$100,'TAM Automático'!F142,'TAM Automático'!F147)</f>
        <v>1</v>
      </c>
      <c r="G100" s="12">
        <f>IF('O. Virgen '!$D$29=$R$100,'TAM Automático'!G142,'TAM Automático'!G147)</f>
        <v>0.99519570439451743</v>
      </c>
      <c r="H100" s="12">
        <f>IF('O. Virgen '!$D$29=$R$100,'TAM Automático'!H142,'TAM Automático'!H147)</f>
        <v>1</v>
      </c>
      <c r="I100" s="12">
        <f>IF('O. Virgen '!$D$29=$R$100,'TAM Automático'!I142,'TAM Automático'!I147)</f>
        <v>0.98167239404352802</v>
      </c>
      <c r="J100" s="12">
        <f>IF('O. Virgen '!$D$29=$R$100,'TAM Automático'!J142,'TAM Automático'!J147)</f>
        <v>1</v>
      </c>
      <c r="K100" s="12">
        <f>IF('O. Virgen '!$D$29=$R$100,'TAM Automático'!K142,'TAM Automático'!K147)</f>
        <v>0.98284442116291248</v>
      </c>
      <c r="L100" s="12">
        <f>IF('O. Virgen '!$D$29=$R$100,'TAM Automático'!L142,'TAM Automático'!L147)</f>
        <v>1</v>
      </c>
      <c r="M100" s="12">
        <f>IF('O. Virgen '!$D$29=$R$100,'TAM Automático'!M142,'TAM Automático'!M147)</f>
        <v>0.9909331845445668</v>
      </c>
      <c r="N100" s="12">
        <f>IF('O. Virgen '!$D$29=$R$100,'TAM Automático'!N142,'TAM Automático'!N147)</f>
        <v>1</v>
      </c>
      <c r="O100" s="12">
        <f>IF('O. Virgen '!$D$29=$R$100,'TAM Automático'!O142,'TAM Automático'!O147)</f>
        <v>0.99350840956034236</v>
      </c>
      <c r="P100" s="12">
        <f>IF('O. Virgen '!$D$29=$R$100,'TAM Automático'!P142,'TAM Automático'!P147)</f>
        <v>0.98197047132311188</v>
      </c>
      <c r="R100">
        <v>1</v>
      </c>
      <c r="S100" s="16" t="s">
        <v>82</v>
      </c>
    </row>
    <row r="101" spans="2:20" ht="15.6" x14ac:dyDescent="0.3">
      <c r="C101" s="11" t="s">
        <v>71</v>
      </c>
      <c r="D101" s="12">
        <f>IF('O. Virgen '!$D$29=$R$100,'TAM Automático'!D143,'TAM Automático'!D148)</f>
        <v>5.3495344800378729E-2</v>
      </c>
      <c r="E101" s="12">
        <f>IF('O. Virgen '!$D$29=$R$100,'TAM Automático'!E143,'TAM Automático'!E148)</f>
        <v>3.7526652452025591E-2</v>
      </c>
      <c r="F101" s="12">
        <f>IF('O. Virgen '!$D$29=$R$100,'TAM Automático'!F143,'TAM Automático'!F148)</f>
        <v>0</v>
      </c>
      <c r="G101" s="12">
        <f>IF('O. Virgen '!$D$29=$R$100,'TAM Automático'!G143,'TAM Automático'!G148)</f>
        <v>4.8042956054825487E-3</v>
      </c>
      <c r="H101" s="12">
        <f>IF('O. Virgen '!$D$29=$R$100,'TAM Automático'!H143,'TAM Automático'!H148)</f>
        <v>0</v>
      </c>
      <c r="I101" s="12">
        <f>IF('O. Virgen '!$D$29=$R$100,'TAM Automático'!I143,'TAM Automático'!I148)</f>
        <v>1.8327605956471937E-2</v>
      </c>
      <c r="J101" s="12">
        <f>IF('O. Virgen '!$D$29=$R$100,'TAM Automático'!J143,'TAM Automático'!J148)</f>
        <v>0</v>
      </c>
      <c r="K101" s="12">
        <f>IF('O. Virgen '!$D$29=$R$100,'TAM Automático'!K143,'TAM Automático'!K148)</f>
        <v>1.715557883708748E-2</v>
      </c>
      <c r="L101" s="12">
        <f>IF('O. Virgen '!$D$29=$R$100,'TAM Automático'!L143,'TAM Automático'!L148)</f>
        <v>0</v>
      </c>
      <c r="M101" s="12">
        <f>IF('O. Virgen '!$D$29=$R$100,'TAM Automático'!M143,'TAM Automático'!M148)</f>
        <v>9.0668154554331137E-3</v>
      </c>
      <c r="N101" s="12">
        <f>IF('O. Virgen '!$D$29=$R$100,'TAM Automático'!N143,'TAM Automático'!N148)</f>
        <v>0</v>
      </c>
      <c r="O101" s="12">
        <f>IF('O. Virgen '!$D$29=$R$100,'TAM Automático'!O143,'TAM Automático'!O148)</f>
        <v>6.4915904396577158E-3</v>
      </c>
      <c r="P101" s="12">
        <f>IF('O. Virgen '!$D$29=$R$100,'TAM Automático'!P143,'TAM Automático'!P148)</f>
        <v>1.8029528676888132E-2</v>
      </c>
      <c r="R101">
        <v>2</v>
      </c>
      <c r="S101" s="16" t="s">
        <v>83</v>
      </c>
    </row>
    <row r="103" spans="2:20" ht="15.6" x14ac:dyDescent="0.3">
      <c r="B103" s="15"/>
      <c r="C103" s="16" t="s">
        <v>84</v>
      </c>
      <c r="D103" s="15"/>
      <c r="E103" s="15"/>
      <c r="F103" s="15"/>
      <c r="G103" s="15"/>
      <c r="H103" s="15"/>
      <c r="I103" s="15"/>
      <c r="J103" s="15"/>
      <c r="K103" s="15"/>
      <c r="L103" s="15"/>
      <c r="M103" s="15"/>
      <c r="N103" s="15"/>
      <c r="O103" s="15"/>
      <c r="P103" s="15"/>
      <c r="R103" s="15"/>
      <c r="S103" s="15"/>
      <c r="T103" s="15"/>
    </row>
    <row r="104" spans="2:20" ht="16.2" thickBot="1" x14ac:dyDescent="0.35">
      <c r="C104" s="3"/>
      <c r="D104" s="58">
        <f>D99</f>
        <v>44256</v>
      </c>
      <c r="E104" s="58">
        <f t="shared" ref="E104:P104" si="13">E99</f>
        <v>44287</v>
      </c>
      <c r="F104" s="58">
        <f t="shared" si="13"/>
        <v>44317</v>
      </c>
      <c r="G104" s="58">
        <f t="shared" si="13"/>
        <v>44348</v>
      </c>
      <c r="H104" s="58">
        <f t="shared" si="13"/>
        <v>44378</v>
      </c>
      <c r="I104" s="58">
        <f t="shared" si="13"/>
        <v>44409</v>
      </c>
      <c r="J104" s="58">
        <f t="shared" si="13"/>
        <v>44440</v>
      </c>
      <c r="K104" s="58">
        <f t="shared" si="13"/>
        <v>44470</v>
      </c>
      <c r="L104" s="58">
        <f t="shared" si="13"/>
        <v>44501</v>
      </c>
      <c r="M104" s="58">
        <f t="shared" si="13"/>
        <v>44531</v>
      </c>
      <c r="N104" s="58">
        <f t="shared" si="13"/>
        <v>44562</v>
      </c>
      <c r="O104" s="58">
        <f t="shared" si="13"/>
        <v>44593</v>
      </c>
      <c r="P104" s="58">
        <f t="shared" si="13"/>
        <v>44621</v>
      </c>
      <c r="R104">
        <v>1</v>
      </c>
      <c r="S104" s="16" t="s">
        <v>57</v>
      </c>
    </row>
    <row r="105" spans="2:20" ht="15.6" x14ac:dyDescent="0.3">
      <c r="C105" s="11" t="s">
        <v>70</v>
      </c>
      <c r="D105" s="12">
        <f>IF('O. Virgen '!$N$29=$R$104,'TAM Automático'!D152,IF('O. Virgen '!$N$29=$R$105,'TAM Automático'!D157,'TAM Automático'!D162))</f>
        <v>0.96659482758620696</v>
      </c>
      <c r="E105" s="12">
        <f>IF('O. Virgen '!$N$29=$R$104,'TAM Automático'!E152,IF('O. Virgen '!$N$29=$R$105,'TAM Automático'!E157,'TAM Automático'!E162))</f>
        <v>0.97416281755196299</v>
      </c>
      <c r="F105" s="12">
        <f>IF('O. Virgen '!$N$29=$R$104,'TAM Automático'!F152,IF('O. Virgen '!$N$29=$R$105,'TAM Automático'!F157,'TAM Automático'!F162))</f>
        <v>0.94924273434302087</v>
      </c>
      <c r="G105" s="12">
        <f>IF('O. Virgen '!$N$29=$R$104,'TAM Automático'!G152,IF('O. Virgen '!$N$29=$R$105,'TAM Automático'!G157,'TAM Automático'!G162))</f>
        <v>0.96285270515143662</v>
      </c>
      <c r="H105" s="12">
        <f>IF('O. Virgen '!$N$29=$R$104,'TAM Automático'!H152,IF('O. Virgen '!$N$29=$R$105,'TAM Automático'!H157,'TAM Automático'!H162))</f>
        <v>0.93448275862068964</v>
      </c>
      <c r="I105" s="12">
        <f>IF('O. Virgen '!$N$29=$R$104,'TAM Automático'!I152,IF('O. Virgen '!$N$29=$R$105,'TAM Automático'!I157,'TAM Automático'!I162))</f>
        <v>0.95818181818181825</v>
      </c>
      <c r="J105" s="12">
        <f>IF('O. Virgen '!$N$29=$R$104,'TAM Automático'!J152,IF('O. Virgen '!$N$29=$R$105,'TAM Automático'!J157,'TAM Automático'!J162))</f>
        <v>1</v>
      </c>
      <c r="K105" s="12">
        <f>IF('O. Virgen '!$N$29=$R$104,'TAM Automático'!K152,IF('O. Virgen '!$N$29=$R$105,'TAM Automático'!K157,'TAM Automático'!K162))</f>
        <v>0.95925044616299826</v>
      </c>
      <c r="L105" s="12">
        <f>IF('O. Virgen '!$N$29=$R$104,'TAM Automático'!L152,IF('O. Virgen '!$N$29=$R$105,'TAM Automático'!L157,'TAM Automático'!L162))</f>
        <v>0.96124644099968359</v>
      </c>
      <c r="M105" s="12">
        <f>IF('O. Virgen '!$N$29=$R$104,'TAM Automático'!M152,IF('O. Virgen '!$N$29=$R$105,'TAM Automático'!M157,'TAM Automático'!M162))</f>
        <v>0.96725331794575886</v>
      </c>
      <c r="N105" s="12">
        <f>IF('O. Virgen '!$N$29=$R$104,'TAM Automático'!N152,IF('O. Virgen '!$N$29=$R$105,'TAM Automático'!N157,'TAM Automático'!N162))</f>
        <v>0.97599323753169909</v>
      </c>
      <c r="O105" s="12">
        <f>IF('O. Virgen '!$N$29=$R$104,'TAM Automático'!O152,IF('O. Virgen '!$N$29=$R$105,'TAM Automático'!O157,'TAM Automático'!O162))</f>
        <v>0.98677325581395359</v>
      </c>
      <c r="P105" s="12">
        <f>IF('O. Virgen '!$N$29=$R$104,'TAM Automático'!P152,IF('O. Virgen '!$N$29=$R$105,'TAM Automático'!P157,'TAM Automático'!P162))</f>
        <v>0.98826979472140764</v>
      </c>
      <c r="R105">
        <v>2</v>
      </c>
      <c r="S105" s="8" t="s">
        <v>62</v>
      </c>
    </row>
    <row r="106" spans="2:20" ht="15.6" x14ac:dyDescent="0.3">
      <c r="C106" s="11" t="s">
        <v>71</v>
      </c>
      <c r="D106" s="12">
        <f>IF('O. Virgen '!$N$29=$R$104,'TAM Automático'!D153,IF('O. Virgen '!$N$29=$R$105,'TAM Automático'!D158,'TAM Automático'!D163))</f>
        <v>3.3405172413793108E-2</v>
      </c>
      <c r="E106" s="12">
        <f>IF('O. Virgen '!$N$29=$R$104,'TAM Automático'!E153,IF('O. Virgen '!$N$29=$R$105,'TAM Automático'!E158,'TAM Automático'!E163))</f>
        <v>2.5837182448036951E-2</v>
      </c>
      <c r="F106" s="12">
        <f>IF('O. Virgen '!$N$29=$R$104,'TAM Automático'!F153,IF('O. Virgen '!$N$29=$R$105,'TAM Automático'!F158,'TAM Automático'!F163))</f>
        <v>5.0757265656979134E-2</v>
      </c>
      <c r="G106" s="12">
        <f>IF('O. Virgen '!$N$29=$R$104,'TAM Automático'!G153,IF('O. Virgen '!$N$29=$R$105,'TAM Automático'!G158,'TAM Automático'!G163))</f>
        <v>3.7147294848563293E-2</v>
      </c>
      <c r="H106" s="12">
        <f>IF('O. Virgen '!$N$29=$R$104,'TAM Automático'!H153,IF('O. Virgen '!$N$29=$R$105,'TAM Automático'!H158,'TAM Automático'!H163))</f>
        <v>6.5517241379310351E-2</v>
      </c>
      <c r="I106" s="12">
        <f>IF('O. Virgen '!$N$29=$R$104,'TAM Automático'!I153,IF('O. Virgen '!$N$29=$R$105,'TAM Automático'!I158,'TAM Automático'!I163))</f>
        <v>4.1818181818181817E-2</v>
      </c>
      <c r="J106" s="12">
        <f>IF('O. Virgen '!$N$29=$R$104,'TAM Automático'!J153,IF('O. Virgen '!$N$29=$R$105,'TAM Automático'!J158,'TAM Automático'!J163))</f>
        <v>0</v>
      </c>
      <c r="K106" s="12">
        <f>IF('O. Virgen '!$N$29=$R$104,'TAM Automático'!K153,IF('O. Virgen '!$N$29=$R$105,'TAM Automático'!K158,'TAM Automático'!K163))</f>
        <v>4.0749553837001788E-2</v>
      </c>
      <c r="L106" s="12">
        <f>IF('O. Virgen '!$N$29=$R$104,'TAM Automático'!L153,IF('O. Virgen '!$N$29=$R$105,'TAM Automático'!L158,'TAM Automático'!L163))</f>
        <v>3.8753559000316358E-2</v>
      </c>
      <c r="M106" s="12">
        <f>IF('O. Virgen '!$N$29=$R$104,'TAM Automático'!M153,IF('O. Virgen '!$N$29=$R$105,'TAM Automático'!M158,'TAM Automático'!M163))</f>
        <v>3.2746682054241201E-2</v>
      </c>
      <c r="N106" s="12">
        <f>IF('O. Virgen '!$N$29=$R$104,'TAM Automático'!N153,IF('O. Virgen '!$N$29=$R$105,'TAM Automático'!N158,'TAM Automático'!N163))</f>
        <v>2.400676246830093E-2</v>
      </c>
      <c r="O106" s="12">
        <f>IF('O. Virgen '!$N$29=$R$104,'TAM Automático'!O153,IF('O. Virgen '!$N$29=$R$105,'TAM Automático'!O158,'TAM Automático'!O163))</f>
        <v>1.3226744186046512E-2</v>
      </c>
      <c r="P106" s="12">
        <f>IF('O. Virgen '!$N$29=$R$104,'TAM Automático'!P153,IF('O. Virgen '!$N$29=$R$105,'TAM Automático'!P158,'TAM Automático'!P163))</f>
        <v>1.1730205278592375E-2</v>
      </c>
      <c r="R106">
        <v>2</v>
      </c>
      <c r="S106" s="8" t="s">
        <v>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60" zoomScaleNormal="6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60" zoomScaleNormal="60"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60" t="s">
        <v>3</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33" spans="25:25" x14ac:dyDescent="0.3">
      <c r="Y33" s="59"/>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70" zoomScaleNormal="7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60" zoomScaleNormal="60" workbookViewId="0">
      <selection activeCell="N30" sqref="N30"/>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60" zoomScaleNormal="6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1</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36"/>
  <sheetViews>
    <sheetView showGridLines="0" showRowColHeaders="0" zoomScale="55" zoomScaleNormal="55" zoomScaleSheetLayoutView="80" workbookViewId="0">
      <selection activeCell="X22" sqref="X22"/>
    </sheetView>
  </sheetViews>
  <sheetFormatPr baseColWidth="10" defaultColWidth="11.44140625" defaultRowHeight="14.4" x14ac:dyDescent="0.3"/>
  <cols>
    <col min="1" max="1" width="2.77734375" customWidth="1"/>
    <col min="14" max="14" width="2.21875" customWidth="1"/>
  </cols>
  <sheetData>
    <row r="6" spans="2:18" x14ac:dyDescent="0.3">
      <c r="B6" s="17" t="s">
        <v>4</v>
      </c>
    </row>
    <row r="7" spans="2:18" ht="7.5" customHeight="1" x14ac:dyDescent="0.3">
      <c r="B7" s="17"/>
    </row>
    <row r="8" spans="2:18" ht="17.55" customHeight="1" x14ac:dyDescent="0.3">
      <c r="B8" s="63" t="s">
        <v>87</v>
      </c>
      <c r="C8" s="64"/>
      <c r="D8" s="64"/>
      <c r="E8" s="64"/>
      <c r="F8" s="64"/>
      <c r="G8" s="64"/>
      <c r="H8" s="64"/>
      <c r="I8" s="64"/>
      <c r="J8" s="64"/>
      <c r="K8" s="64"/>
      <c r="L8" s="64"/>
      <c r="M8" s="65"/>
      <c r="P8" s="60"/>
    </row>
    <row r="9" spans="2:18" ht="17.55" customHeight="1" x14ac:dyDescent="0.3">
      <c r="B9" s="66"/>
      <c r="C9" s="67"/>
      <c r="D9" s="67"/>
      <c r="E9" s="67"/>
      <c r="F9" s="67"/>
      <c r="G9" s="67"/>
      <c r="H9" s="67"/>
      <c r="I9" s="67"/>
      <c r="J9" s="67"/>
      <c r="K9" s="67"/>
      <c r="L9" s="67"/>
      <c r="M9" s="68"/>
    </row>
    <row r="10" spans="2:18" ht="17.55" customHeight="1" x14ac:dyDescent="0.3">
      <c r="B10" s="66"/>
      <c r="C10" s="67"/>
      <c r="D10" s="67"/>
      <c r="E10" s="67"/>
      <c r="F10" s="67"/>
      <c r="G10" s="67"/>
      <c r="H10" s="67"/>
      <c r="I10" s="67"/>
      <c r="J10" s="67"/>
      <c r="K10" s="67"/>
      <c r="L10" s="67"/>
      <c r="M10" s="68"/>
    </row>
    <row r="11" spans="2:18" ht="17.55" customHeight="1" x14ac:dyDescent="0.3">
      <c r="B11" s="66"/>
      <c r="C11" s="67"/>
      <c r="D11" s="67"/>
      <c r="E11" s="67"/>
      <c r="F11" s="67"/>
      <c r="G11" s="67"/>
      <c r="H11" s="67"/>
      <c r="I11" s="67"/>
      <c r="J11" s="67"/>
      <c r="K11" s="67"/>
      <c r="L11" s="67"/>
      <c r="M11" s="68"/>
    </row>
    <row r="12" spans="2:18" ht="17.55" customHeight="1" x14ac:dyDescent="0.3">
      <c r="B12" s="66"/>
      <c r="C12" s="67"/>
      <c r="D12" s="67"/>
      <c r="E12" s="67"/>
      <c r="F12" s="67"/>
      <c r="G12" s="67"/>
      <c r="H12" s="67"/>
      <c r="I12" s="67"/>
      <c r="J12" s="67"/>
      <c r="K12" s="67"/>
      <c r="L12" s="67"/>
      <c r="M12" s="68"/>
    </row>
    <row r="13" spans="2:18" ht="17.55" customHeight="1" x14ac:dyDescent="0.3">
      <c r="B13" s="66"/>
      <c r="C13" s="67"/>
      <c r="D13" s="67"/>
      <c r="E13" s="67"/>
      <c r="F13" s="67"/>
      <c r="G13" s="67"/>
      <c r="H13" s="67"/>
      <c r="I13" s="67"/>
      <c r="J13" s="67"/>
      <c r="K13" s="67"/>
      <c r="L13" s="67"/>
      <c r="M13" s="68"/>
    </row>
    <row r="14" spans="2:18" ht="17.55" customHeight="1" x14ac:dyDescent="0.3">
      <c r="B14" s="66"/>
      <c r="C14" s="67"/>
      <c r="D14" s="67"/>
      <c r="E14" s="67"/>
      <c r="F14" s="67"/>
      <c r="G14" s="67"/>
      <c r="H14" s="67"/>
      <c r="I14" s="67"/>
      <c r="J14" s="67"/>
      <c r="K14" s="67"/>
      <c r="L14" s="67"/>
      <c r="M14" s="68"/>
    </row>
    <row r="15" spans="2:18" ht="17.55" customHeight="1" x14ac:dyDescent="0.3">
      <c r="B15" s="66"/>
      <c r="C15" s="67"/>
      <c r="D15" s="67"/>
      <c r="E15" s="67"/>
      <c r="F15" s="67"/>
      <c r="G15" s="67"/>
      <c r="H15" s="67"/>
      <c r="I15" s="67"/>
      <c r="J15" s="67"/>
      <c r="K15" s="67"/>
      <c r="L15" s="67"/>
      <c r="M15" s="68"/>
      <c r="R15" s="61"/>
    </row>
    <row r="16" spans="2:18" ht="17.55" customHeight="1" x14ac:dyDescent="0.3">
      <c r="B16" s="66"/>
      <c r="C16" s="67"/>
      <c r="D16" s="67"/>
      <c r="E16" s="67"/>
      <c r="F16" s="67"/>
      <c r="G16" s="67"/>
      <c r="H16" s="67"/>
      <c r="I16" s="67"/>
      <c r="J16" s="67"/>
      <c r="K16" s="67"/>
      <c r="L16" s="67"/>
      <c r="M16" s="68"/>
    </row>
    <row r="17" spans="2:17" ht="17.55" customHeight="1" x14ac:dyDescent="0.3">
      <c r="B17" s="66"/>
      <c r="C17" s="67"/>
      <c r="D17" s="67"/>
      <c r="E17" s="67"/>
      <c r="F17" s="67"/>
      <c r="G17" s="67"/>
      <c r="H17" s="67"/>
      <c r="I17" s="67"/>
      <c r="J17" s="67"/>
      <c r="K17" s="67"/>
      <c r="L17" s="67"/>
      <c r="M17" s="68"/>
    </row>
    <row r="18" spans="2:17" ht="17.55" customHeight="1" x14ac:dyDescent="0.3">
      <c r="B18" s="66"/>
      <c r="C18" s="67"/>
      <c r="D18" s="67"/>
      <c r="E18" s="67"/>
      <c r="F18" s="67"/>
      <c r="G18" s="67"/>
      <c r="H18" s="67"/>
      <c r="I18" s="67"/>
      <c r="J18" s="67"/>
      <c r="K18" s="67"/>
      <c r="L18" s="67"/>
      <c r="M18" s="68"/>
      <c r="O18" s="62"/>
    </row>
    <row r="19" spans="2:17" ht="17.55" customHeight="1" x14ac:dyDescent="0.3">
      <c r="B19" s="66"/>
      <c r="C19" s="67"/>
      <c r="D19" s="67"/>
      <c r="E19" s="67"/>
      <c r="F19" s="67"/>
      <c r="G19" s="67"/>
      <c r="H19" s="67"/>
      <c r="I19" s="67"/>
      <c r="J19" s="67"/>
      <c r="K19" s="67"/>
      <c r="L19" s="67"/>
      <c r="M19" s="68"/>
    </row>
    <row r="20" spans="2:17" ht="17.55" customHeight="1" x14ac:dyDescent="0.3">
      <c r="B20" s="66"/>
      <c r="C20" s="67"/>
      <c r="D20" s="67"/>
      <c r="E20" s="67"/>
      <c r="F20" s="67"/>
      <c r="G20" s="67"/>
      <c r="H20" s="67"/>
      <c r="I20" s="67"/>
      <c r="J20" s="67"/>
      <c r="K20" s="67"/>
      <c r="L20" s="67"/>
      <c r="M20" s="68"/>
      <c r="Q20" s="60"/>
    </row>
    <row r="21" spans="2:17" ht="17.55" customHeight="1" x14ac:dyDescent="0.3">
      <c r="B21" s="66"/>
      <c r="C21" s="67"/>
      <c r="D21" s="67"/>
      <c r="E21" s="67"/>
      <c r="F21" s="67"/>
      <c r="G21" s="67"/>
      <c r="H21" s="67"/>
      <c r="I21" s="67"/>
      <c r="J21" s="67"/>
      <c r="K21" s="67"/>
      <c r="L21" s="67"/>
      <c r="M21" s="68"/>
    </row>
    <row r="22" spans="2:17" ht="17.55" customHeight="1" x14ac:dyDescent="0.3">
      <c r="B22" s="66"/>
      <c r="C22" s="67"/>
      <c r="D22" s="67"/>
      <c r="E22" s="67"/>
      <c r="F22" s="67"/>
      <c r="G22" s="67"/>
      <c r="H22" s="67"/>
      <c r="I22" s="67"/>
      <c r="J22" s="67"/>
      <c r="K22" s="67"/>
      <c r="L22" s="67"/>
      <c r="M22" s="68"/>
    </row>
    <row r="23" spans="2:17" ht="17.55" customHeight="1" x14ac:dyDescent="0.3">
      <c r="B23" s="66"/>
      <c r="C23" s="67"/>
      <c r="D23" s="67"/>
      <c r="E23" s="67"/>
      <c r="F23" s="67"/>
      <c r="G23" s="67"/>
      <c r="H23" s="67"/>
      <c r="I23" s="67"/>
      <c r="J23" s="67"/>
      <c r="K23" s="67"/>
      <c r="L23" s="67"/>
      <c r="M23" s="68"/>
    </row>
    <row r="24" spans="2:17" ht="17.55" customHeight="1" x14ac:dyDescent="0.3">
      <c r="B24" s="66"/>
      <c r="C24" s="67"/>
      <c r="D24" s="67"/>
      <c r="E24" s="67"/>
      <c r="F24" s="67"/>
      <c r="G24" s="67"/>
      <c r="H24" s="67"/>
      <c r="I24" s="67"/>
      <c r="J24" s="67"/>
      <c r="K24" s="67"/>
      <c r="L24" s="67"/>
      <c r="M24" s="68"/>
    </row>
    <row r="25" spans="2:17" ht="17.55" customHeight="1" x14ac:dyDescent="0.3">
      <c r="B25" s="66"/>
      <c r="C25" s="67"/>
      <c r="D25" s="67"/>
      <c r="E25" s="67"/>
      <c r="F25" s="67"/>
      <c r="G25" s="67"/>
      <c r="H25" s="67"/>
      <c r="I25" s="67"/>
      <c r="J25" s="67"/>
      <c r="K25" s="67"/>
      <c r="L25" s="67"/>
      <c r="M25" s="68"/>
    </row>
    <row r="26" spans="2:17" ht="17.55" customHeight="1" x14ac:dyDescent="0.3">
      <c r="B26" s="66"/>
      <c r="C26" s="67"/>
      <c r="D26" s="67"/>
      <c r="E26" s="67"/>
      <c r="F26" s="67"/>
      <c r="G26" s="67"/>
      <c r="H26" s="67"/>
      <c r="I26" s="67"/>
      <c r="J26" s="67"/>
      <c r="K26" s="67"/>
      <c r="L26" s="67"/>
      <c r="M26" s="68"/>
    </row>
    <row r="27" spans="2:17" ht="17.55" customHeight="1" x14ac:dyDescent="0.3">
      <c r="B27" s="66"/>
      <c r="C27" s="67"/>
      <c r="D27" s="67"/>
      <c r="E27" s="67"/>
      <c r="F27" s="67"/>
      <c r="G27" s="67"/>
      <c r="H27" s="67"/>
      <c r="I27" s="67"/>
      <c r="J27" s="67"/>
      <c r="K27" s="67"/>
      <c r="L27" s="67"/>
      <c r="M27" s="68"/>
    </row>
    <row r="28" spans="2:17" ht="17.55" customHeight="1" x14ac:dyDescent="0.3">
      <c r="B28" s="66"/>
      <c r="C28" s="67"/>
      <c r="D28" s="67"/>
      <c r="E28" s="67"/>
      <c r="F28" s="67"/>
      <c r="G28" s="67"/>
      <c r="H28" s="67"/>
      <c r="I28" s="67"/>
      <c r="J28" s="67"/>
      <c r="K28" s="67"/>
      <c r="L28" s="67"/>
      <c r="M28" s="68"/>
    </row>
    <row r="29" spans="2:17" ht="17.55" customHeight="1" x14ac:dyDescent="0.3">
      <c r="B29" s="66"/>
      <c r="C29" s="67"/>
      <c r="D29" s="67"/>
      <c r="E29" s="67"/>
      <c r="F29" s="67"/>
      <c r="G29" s="67"/>
      <c r="H29" s="67"/>
      <c r="I29" s="67"/>
      <c r="J29" s="67"/>
      <c r="K29" s="67"/>
      <c r="L29" s="67"/>
      <c r="M29" s="68"/>
    </row>
    <row r="30" spans="2:17" ht="17.55" customHeight="1" x14ac:dyDescent="0.3">
      <c r="B30" s="66"/>
      <c r="C30" s="67"/>
      <c r="D30" s="67"/>
      <c r="E30" s="67"/>
      <c r="F30" s="67"/>
      <c r="G30" s="67"/>
      <c r="H30" s="67"/>
      <c r="I30" s="67"/>
      <c r="J30" s="67"/>
      <c r="K30" s="67"/>
      <c r="L30" s="67"/>
      <c r="M30" s="68"/>
    </row>
    <row r="31" spans="2:17" ht="17.55" customHeight="1" x14ac:dyDescent="0.3">
      <c r="B31" s="66"/>
      <c r="C31" s="67"/>
      <c r="D31" s="67"/>
      <c r="E31" s="67"/>
      <c r="F31" s="67"/>
      <c r="G31" s="67"/>
      <c r="H31" s="67"/>
      <c r="I31" s="67"/>
      <c r="J31" s="67"/>
      <c r="K31" s="67"/>
      <c r="L31" s="67"/>
      <c r="M31" s="68"/>
    </row>
    <row r="32" spans="2:17" ht="17.55" customHeight="1" x14ac:dyDescent="0.3">
      <c r="B32" s="66"/>
      <c r="C32" s="67"/>
      <c r="D32" s="67"/>
      <c r="E32" s="67"/>
      <c r="F32" s="67"/>
      <c r="G32" s="67"/>
      <c r="H32" s="67"/>
      <c r="I32" s="67"/>
      <c r="J32" s="67"/>
      <c r="K32" s="67"/>
      <c r="L32" s="67"/>
      <c r="M32" s="68"/>
    </row>
    <row r="33" spans="2:13" ht="17.55" customHeight="1" x14ac:dyDescent="0.3">
      <c r="B33" s="66"/>
      <c r="C33" s="67"/>
      <c r="D33" s="67"/>
      <c r="E33" s="67"/>
      <c r="F33" s="67"/>
      <c r="G33" s="67"/>
      <c r="H33" s="67"/>
      <c r="I33" s="67"/>
      <c r="J33" s="67"/>
      <c r="K33" s="67"/>
      <c r="L33" s="67"/>
      <c r="M33" s="68"/>
    </row>
    <row r="34" spans="2:13" ht="17.55" customHeight="1" x14ac:dyDescent="0.3">
      <c r="B34" s="66"/>
      <c r="C34" s="67"/>
      <c r="D34" s="67"/>
      <c r="E34" s="67"/>
      <c r="F34" s="67"/>
      <c r="G34" s="67"/>
      <c r="H34" s="67"/>
      <c r="I34" s="67"/>
      <c r="J34" s="67"/>
      <c r="K34" s="67"/>
      <c r="L34" s="67"/>
      <c r="M34" s="68"/>
    </row>
    <row r="35" spans="2:13" ht="17.55" customHeight="1" x14ac:dyDescent="0.3">
      <c r="B35" s="66"/>
      <c r="C35" s="67"/>
      <c r="D35" s="67"/>
      <c r="E35" s="67"/>
      <c r="F35" s="67"/>
      <c r="G35" s="67"/>
      <c r="H35" s="67"/>
      <c r="I35" s="67"/>
      <c r="J35" s="67"/>
      <c r="K35" s="67"/>
      <c r="L35" s="67"/>
      <c r="M35" s="68"/>
    </row>
    <row r="36" spans="2:13" ht="13.5" customHeight="1" x14ac:dyDescent="0.3">
      <c r="B36" s="69"/>
      <c r="C36" s="70"/>
      <c r="D36" s="70"/>
      <c r="E36" s="70"/>
      <c r="F36" s="70"/>
      <c r="G36" s="70"/>
      <c r="H36" s="70"/>
      <c r="I36" s="70"/>
      <c r="J36" s="70"/>
      <c r="K36" s="70"/>
      <c r="L36" s="70"/>
      <c r="M36" s="71"/>
    </row>
  </sheetData>
  <mergeCells count="1">
    <mergeCell ref="B8:M36"/>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85" zoomScaleNormal="85" workbookViewId="0">
      <selection activeCell="N27" sqref="N27"/>
    </sheetView>
  </sheetViews>
  <sheetFormatPr baseColWidth="10" defaultColWidth="11.44140625" defaultRowHeight="14.4" x14ac:dyDescent="0.3"/>
  <cols>
    <col min="1" max="1" width="3.21875" customWidth="1"/>
    <col min="2" max="2" width="2.77734375" customWidth="1"/>
    <col min="3" max="3" width="4.21875" style="52" customWidth="1"/>
    <col min="4" max="4" width="90.44140625" customWidth="1"/>
  </cols>
  <sheetData>
    <row r="3" spans="2:9" ht="14.1" customHeight="1" thickBot="1" x14ac:dyDescent="0.35">
      <c r="B3" s="49"/>
      <c r="C3" s="50" t="s">
        <v>5</v>
      </c>
      <c r="F3" s="51" t="s">
        <v>6</v>
      </c>
    </row>
    <row r="4" spans="2:9" x14ac:dyDescent="0.3">
      <c r="F4" s="72" t="s">
        <v>7</v>
      </c>
      <c r="G4" s="73"/>
      <c r="H4" s="73"/>
      <c r="I4" s="74"/>
    </row>
    <row r="5" spans="2:9" s="15" customFormat="1" ht="20.100000000000001" customHeight="1" x14ac:dyDescent="0.3">
      <c r="C5" s="53" t="s">
        <v>8</v>
      </c>
      <c r="D5" s="15" t="s">
        <v>9</v>
      </c>
      <c r="F5" s="75"/>
      <c r="G5" s="76"/>
      <c r="H5" s="76"/>
      <c r="I5" s="77"/>
    </row>
    <row r="6" spans="2:9" s="15" customFormat="1" ht="20.100000000000001" customHeight="1" x14ac:dyDescent="0.3">
      <c r="C6" s="53" t="s">
        <v>10</v>
      </c>
      <c r="D6" s="15" t="s">
        <v>11</v>
      </c>
      <c r="F6" s="75"/>
      <c r="G6" s="76"/>
      <c r="H6" s="76"/>
      <c r="I6" s="77"/>
    </row>
    <row r="7" spans="2:9" s="15" customFormat="1" ht="20.100000000000001" customHeight="1" x14ac:dyDescent="0.3">
      <c r="C7" s="53" t="s">
        <v>12</v>
      </c>
      <c r="D7" s="15" t="s">
        <v>13</v>
      </c>
      <c r="F7" s="75"/>
      <c r="G7" s="76"/>
      <c r="H7" s="76"/>
      <c r="I7" s="77"/>
    </row>
    <row r="8" spans="2:9" s="15" customFormat="1" ht="20.100000000000001" customHeight="1" x14ac:dyDescent="0.3">
      <c r="C8" s="53" t="s">
        <v>14</v>
      </c>
      <c r="D8" s="15" t="s">
        <v>15</v>
      </c>
      <c r="F8" s="75"/>
      <c r="G8" s="76"/>
      <c r="H8" s="76"/>
      <c r="I8" s="77"/>
    </row>
    <row r="9" spans="2:9" ht="20.100000000000001" customHeight="1" x14ac:dyDescent="0.3">
      <c r="C9" s="53" t="s">
        <v>14</v>
      </c>
      <c r="D9" s="15" t="s">
        <v>16</v>
      </c>
      <c r="F9" s="75"/>
      <c r="G9" s="76"/>
      <c r="H9" s="76"/>
      <c r="I9" s="77"/>
    </row>
    <row r="10" spans="2:9" ht="20.100000000000001" customHeight="1" x14ac:dyDescent="0.3">
      <c r="C10" s="53" t="s">
        <v>17</v>
      </c>
      <c r="D10" s="15" t="s">
        <v>18</v>
      </c>
      <c r="F10" s="75"/>
      <c r="G10" s="76"/>
      <c r="H10" s="76"/>
      <c r="I10" s="77"/>
    </row>
    <row r="11" spans="2:9" x14ac:dyDescent="0.3">
      <c r="C11" s="53"/>
      <c r="F11" s="75"/>
      <c r="G11" s="76"/>
      <c r="H11" s="76"/>
      <c r="I11" s="77"/>
    </row>
    <row r="12" spans="2:9" ht="15" thickBot="1" x14ac:dyDescent="0.35">
      <c r="F12" s="78"/>
      <c r="G12" s="79"/>
      <c r="H12" s="79"/>
      <c r="I12" s="80"/>
    </row>
    <row r="16" spans="2:9" ht="14.1" customHeight="1" x14ac:dyDescent="0.3">
      <c r="B16" s="49"/>
      <c r="C16" s="50" t="s">
        <v>19</v>
      </c>
    </row>
    <row r="18" spans="3:4" x14ac:dyDescent="0.3">
      <c r="D18" s="54" t="s">
        <v>20</v>
      </c>
    </row>
    <row r="19" spans="3:4" x14ac:dyDescent="0.3">
      <c r="C19" s="53"/>
      <c r="D19" t="s">
        <v>21</v>
      </c>
    </row>
    <row r="20" spans="3:4" x14ac:dyDescent="0.3">
      <c r="C20" s="53"/>
      <c r="D20" t="s">
        <v>22</v>
      </c>
    </row>
    <row r="21" spans="3:4" x14ac:dyDescent="0.3">
      <c r="C21" s="53"/>
      <c r="D21" t="s">
        <v>23</v>
      </c>
    </row>
    <row r="22" spans="3:4" ht="3.75" customHeight="1" x14ac:dyDescent="0.3">
      <c r="C22" s="53"/>
    </row>
    <row r="23" spans="3:4" ht="15.6" x14ac:dyDescent="0.3">
      <c r="C23" s="53"/>
      <c r="D23" s="55" t="s">
        <v>24</v>
      </c>
    </row>
    <row r="24" spans="3:4" x14ac:dyDescent="0.3">
      <c r="C24" s="53"/>
      <c r="D24" s="56" t="s">
        <v>25</v>
      </c>
    </row>
    <row r="27" spans="3:4" x14ac:dyDescent="0.3">
      <c r="D27" s="54" t="s">
        <v>26</v>
      </c>
    </row>
    <row r="28" spans="3:4" x14ac:dyDescent="0.3">
      <c r="D28" t="s">
        <v>27</v>
      </c>
    </row>
    <row r="29" spans="3:4" x14ac:dyDescent="0.3">
      <c r="D29" t="s">
        <v>28</v>
      </c>
    </row>
    <row r="30" spans="3:4" x14ac:dyDescent="0.3">
      <c r="D30" t="s">
        <v>29</v>
      </c>
    </row>
    <row r="33" spans="4:4" x14ac:dyDescent="0.3">
      <c r="D33" s="54" t="s">
        <v>30</v>
      </c>
    </row>
    <row r="34" spans="4:4" x14ac:dyDescent="0.3">
      <c r="D34" t="s">
        <v>31</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BAE0EE-F8C3-4549-89A6-B7E84F13180B}">
  <ds:schemaRefs>
    <ds:schemaRef ds:uri="http://schemas.openxmlformats.org/package/2006/metadata/core-properties"/>
    <ds:schemaRef ds:uri="http://schemas.microsoft.com/office/2006/documentManagement/types"/>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8be3414b-2ef9-485f-84d6-269f1d6f703b"/>
    <ds:schemaRef ds:uri="http://www.w3.org/XML/1998/namespace"/>
    <ds:schemaRef ds:uri="http://purl.org/dc/dcmitype/"/>
  </ds:schemaRefs>
</ds:datastoreItem>
</file>

<file path=customXml/itemProps2.xml><?xml version="1.0" encoding="utf-8"?>
<ds:datastoreItem xmlns:ds="http://schemas.openxmlformats.org/officeDocument/2006/customXml" ds:itemID="{82D82B75-C52B-4B94-9751-F7871D8E1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2022-07-26T14:18:37Z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