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6eJSgexAAA3vDnNysZo8lGFY+FWgX6ElNkqrOXrjZzXnPT7iwFVSQkaRtSqYQ/yQWC9TFmjNuO1rW6hkhUU40A==" workbookSaltValue="m3dFwoD5fT3Koq7L4+PU7g==" workbookSpinCount="100000" lockStructure="1"/>
  <bookViews>
    <workbookView showSheetTabs="0" xWindow="-108" yWindow="-108" windowWidth="19416" windowHeight="10416" tabRatio="718" firstSheet="1"/>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Back data" sheetId="1" state="hidden" r:id="rId9"/>
    <sheet name="Instrucciones de actualizacion" sheetId="14" state="hidden" r:id="rId10"/>
    <sheet name="TAM Automático" sheetId="2" state="hidden" r:id="rId11"/>
    <sheet name="Back Data graficos" sheetId="5" state="hidden" r:id="rId12"/>
    <sheet name="Instrucciones de actualización" sheetId="3" state="veryHidden" r:id="rId13"/>
  </sheets>
  <definedNames>
    <definedName name="_xlnm.Print_Area" localSheetId="3">'A. Oliva'!$A$1:$U$52</definedName>
    <definedName name="_xlnm.Print_Area" localSheetId="7">Conclusiones!$A$1:$N$37</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<sst xmlns="http://schemas.openxmlformats.org/spreadsheetml/2006/main" count="697" uniqueCount="88">
  <si>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Marca</t>
  </si>
  <si>
    <t>Canal</t>
  </si>
  <si>
    <t>Seleccionar:</t>
  </si>
  <si>
    <t xml:space="preserve">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</si>
  <si>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</si>
  <si>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</si>
  <si>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</si>
  <si>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</si>
  <si>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</si>
  <si>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</si>
  <si>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</si>
  <si>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</si>
  <si>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</si>
  <si>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</si>
  <si>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</si>
  <si>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</si>
  <si>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</si>
  <si>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</si>
  <si>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</si>
  <si>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</si>
  <si>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</si>
  <si>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</si>
  <si>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21</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</si>
  <si>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</si>
  <si>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</si>
  <si>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</si>
  <si>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</si>
  <si>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</si>
  <si>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</si>
  <si>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</si>
  <si>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</si>
  <si>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</si>
  <si>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</si>
  <si>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</si>
  <si>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</si>
  <si>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</si>
  <si>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</si>
  <si>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</si>
  <si>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</si>
  <si>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</si>
  <si>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</si>
  <si>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</si>
  <si>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</si>
  <si>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</si>
  <si>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</si>
  <si>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</si>
  <si>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</si>
  <si>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</si>
  <si>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</si>
  <si>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</si>
  <si>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</si>
  <si>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</si>
  <si>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</si>
  <si>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</si>
  <si>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</si>
  <si>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</si>
  <si>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</si>
  <si>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</si>
  <si>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</si>
  <si>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</si>
  <si>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</si>
  <si>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</si>
  <si>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</si>
  <si>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</si>
  <si>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</si>
  <si>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La marca y el canal, también leen de TAM Automático y dependerá de los datos seleccionados en la pestaña del tipo de aceite correspondiente. </t>
  </si>
  <si>
    <t>Hojas de gráficos</t>
  </si>
  <si>
    <t xml:space="preserve">El dropdown list es un Data List que lee de la pestaña "Back Data gráficos". </t>
  </si>
  <si>
    <t>%  DECLARADO</t>
  </si>
  <si>
    <t>TOTAL ACEITE</t>
  </si>
  <si>
    <t xml:space="preserve">SIN PROMOCION  </t>
  </si>
  <si>
    <t xml:space="preserve">CON PROMOCION  </t>
  </si>
  <si>
    <t xml:space="preserve">PRINCIPALES FABRICANTE  </t>
  </si>
  <si>
    <t xml:space="preserve">MARCAS DISTRIBUCION  </t>
  </si>
  <si>
    <t>A OLIVA VIRGEN Y A OLIVA VIRGEN EXTRA</t>
  </si>
  <si>
    <t xml:space="preserve">TOTAL </t>
  </si>
  <si>
    <t>TOTAL</t>
  </si>
  <si>
    <t>ACEITE DE OLIVA</t>
  </si>
  <si>
    <t>ACEITE OLIVA VIRGEN EXTRA</t>
  </si>
  <si>
    <t>ACEITE OLIVA VIRGEN</t>
  </si>
  <si>
    <t>TOTAL CATEGORIA</t>
  </si>
  <si>
    <t>MARCA</t>
  </si>
  <si>
    <t>MDF</t>
  </si>
  <si>
    <t>MDD</t>
  </si>
  <si>
    <t>CANAL</t>
  </si>
  <si>
    <t>º</t>
  </si>
  <si>
    <t>insertar columnas (nunca pasar de columna x)</t>
  </si>
  <si>
    <t xml:space="preserve">• Se incrementa la actividad promocional de aceite. Se pasa de vender el 5,0 % de los litros de aceite con promoción en junio de 2021 al 6,8 % en junio de 2022. 
Este aumento viene provocado por cualquiera de los tipos de aceite, especialmente por el de oliva virgen, si bien, pasa de ser el que menor actividad promocional destina en junio de 2021, al segundo que más en junio de 2022 (después del aceite de oliva virgen extra).
• El incremento de la actividad promocional del aceite se traslada tanto a marcas propias de la distribución, como a las marcas de fabricantes, así como a todas las plataformas de distribución de forma generalizada. 
A nivel marcas, existen diferencias entre ellas, por un lado, las marcas de fabricantes son quienes mantienen una mayor proporción de litros adquiridos en promoción, y además aumentan la actividad promocional de 16,6 % a 18,4 %. Por otro lado, las marcas propias, aunque también aumentan su actividad promocional, mantienen una proporción menor (2,0 %).
Todas las plataformas mantienen la inercia creciente del mercado. El hipermercado es el canal que mayor proporción de sus litros destinan a vender con promoción, e incrementa esta proporción en mayor medida pasando del 9,0 % al 13,6 %. El supermercado y autoservicio lo incrementan de 4,2 % al 4,6 %, y el discount de 3,4 % al 6,5 %. 
• El aceite de oliva aumenta su actividad promocional por encima de la del mercado, si bien, pasa de distribuir el 5,0 % de los litros con promoción en junio de 2021 al 7,1 % en junio de 2022. Son las marcas de fabricante las responsables de este aumento, pues pasan de distribuir el 17,4 % al 19, 3 % de los litros con promoción. Sin embargo, las marcas de distribución reducen su actividad promocional de un 1,5 % a un 1,3 %, una reducción insuficiente para frenar el crecimiento de la actividad promocional del segmento.
En cuanto a las plataformas de distribución, son el hipermercado y el discount los canales responsables del incremento de la actividad promocional, si bien, aumentan la proporción de los litros vendidos con promoción del 5,5 % al 12,7 % y del 2,0 % al 6,5 % respectivamente. El supermercado y autoservicio mantienen su actividad promocional estable con respecto a junio de 2021. 
• El aceite de oliva virgen es el tipo de aceite que más incrementa su actividad promocional a cierre de junio de 2022 (3,6 % al 8,8 %), impulsado por las marcas de fabricante, que pasan de distribuir el 22,5 % de los litros con promoción al 28,0 %, si bien, las marcas de distribución no destinan ningún litro a venderlo con promoción.
En cuanto a los canales, el supermercado es el canal responsable del aumento de actividad promoconal del aceite de oliva virgen, si bien, pasa de destinar el 0,6 % de los litros con promoción, al 7,5 %. El hipermercado, aunque siga siendo el que mayor cuota destina (20,7 %) la reduce con respecto a junio de 2021, donde destinaba el 23,1 %. Por su parte, el discount también reduce su actividad promocional de un 3,7 % a un 1,5 %, sin embargo, las reducciones del hipermercado y el discount no son suficientes para frenar el aumento de actividad promocional del segmento.
• El aceite de oliva virgen extra también aumenta su peso en promoción (10,6 % a 11,1 %), pese a que hay movimientos diferenciales en el mercado. Esta creciente tendencia del segmento viene impulsada por las marcas propias, si bien, aumentan su actividad promocional del 0,4 % al 2,7 %. Por el contrario, las marcas de fabricante, aunque mantengan una proporción superior (23,0 %) la reducen con respecto a junio de 2021, donde destinaban un 25,0 % de los litros a venderlos con promoción. 
A nivel de las diferentes plataformas de distribución, son el hipermercado y el discount las que impulsan el crecimiento de la actividad promocional. Por un lado, el hipermercado, aumenta su peso en promoción de un 16,7 % a un 19,6 %, manteniéndose como el canal que mayor proporción de los litros destina a vender con promoción. Por su parte, el discount también aumenta su peso en promoción de un 8,3 % a un 8,4 %. Por el contrario, el supermercado y autoservicio reducen su actividad promocional de un 8,1 % a un 7,3 %.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</si>
</sst>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82">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xf numFmtId="0" fontId="3" fillId="0" borderId="0" xfId="0" applyFont="1" applyAlignment="1">
      <alignment horizontal="left"/>
    </xf>
    <xf numFmtId="164" fontId="3" fillId="0" borderId="0" xfId="1" applyNumberFormat="1"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Alignment="1">
      <alignment horizontal="left" indent="2"/>
    </xf>
    <xf numFmtId="0" fontId="0" fillId="0" borderId="0" xfId="0" applyAlignment="1">
      <alignment horizontal="left" indent="4"/>
    </xf>
    <xf numFmtId="49" fontId="0" fillId="0" borderId="0" xfId="0" applyNumberFormat="1"/>
    <xf numFmtId="165" fontId="5" fillId="0" borderId="2" xfId="2" applyNumberFormat="1" applyFont="1" applyFill="1" applyBorder="1" applyAlignment="1">
      <alignment horizontal="center"/>
    </xf>
    <xf numFmtId="43" fontId="0" fillId="0" borderId="0" xfId="3" applyFont="1"/>
    <xf numFmtId="0" fontId="0" fillId="0" borderId="0" xfId="0" applyAlignment="1">
      <alignment wrapText="1"/>
    </xf>
    <xf numFmtId="0" fontId="0" fillId="0" borderId="0" xfId="0" applyAlignment="1">
      <alignment vertical="top"/>
    </xf>
    <xf numFmtId="0" fontId="0" fillId="0" borderId="0" xfId="0" applyAlignment="1">
      <alignment horizontal="left" vertical="center"/>
    </xf>
    <xf numFmtId="164" fontId="3" fillId="0" borderId="0" xfId="0" applyNumberFormat="1" applyFont="1"/>
    <xf numFmtId="0" fontId="14" fillId="0" borderId="11" xfId="0" applyFont="1" applyBorder="1" applyAlignment="1">
      <alignment vertical="center" wrapText="1"/>
    </xf>
    <xf numFmtId="0" fontId="14" fillId="0" borderId="12" xfId="0" applyFont="1" applyBorder="1" applyAlignment="1">
      <alignment vertical="center" wrapText="1"/>
    </xf>
    <xf numFmtId="0" fontId="14" fillId="0" borderId="13" xfId="0" applyFont="1" applyBorder="1" applyAlignment="1">
      <alignment vertical="center" wrapText="1"/>
    </xf>
    <xf numFmtId="0" fontId="14" fillId="0" borderId="14" xfId="0" applyFont="1" applyBorder="1" applyAlignment="1">
      <alignment vertical="center" wrapText="1"/>
    </xf>
    <xf numFmtId="0" fontId="14" fillId="0" borderId="0" xfId="0" applyFont="1" applyAlignment="1">
      <alignment vertical="center" wrapText="1"/>
    </xf>
    <xf numFmtId="0" fontId="14" fillId="0" borderId="15" xfId="0" applyFont="1" applyBorder="1" applyAlignment="1">
      <alignment vertical="center" wrapText="1"/>
    </xf>
    <xf numFmtId="0" fontId="14" fillId="0" borderId="16" xfId="0" applyFont="1" applyBorder="1" applyAlignment="1">
      <alignment vertical="center" wrapText="1"/>
    </xf>
    <xf numFmtId="0" fontId="14" fillId="0" borderId="17" xfId="0" applyFont="1" applyBorder="1" applyAlignment="1">
      <alignment vertical="center" wrapText="1"/>
    </xf>
    <xf numFmtId="0" fontId="14" fillId="0" borderId="18" xfId="0" applyFont="1" applyBorder="1" applyAlignment="1">
      <alignment vertical="center"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graficos'!$D$11:$P$11</c:f>
              <c:numCache>
                <c:formatCode>0.0%</c:formatCode>
                <c:ptCount val="13"/>
                <c:pt idx="0">
                  <c:v>0.9868515077890524</c:v>
                </c:pt>
                <c:pt idx="1">
                  <c:v>0.99002908184461991</c:v>
                </c:pt>
                <c:pt idx="2">
                  <c:v>0.99165133720107534</c:v>
                </c:pt>
                <c:pt idx="3">
                  <c:v>0.98513115443961286</c:v>
                </c:pt>
                <c:pt idx="4">
                  <c:v>0.9851902173913043</c:v>
                </c:pt>
                <c:pt idx="5">
                  <c:v>0.98856119073869908</c:v>
                </c:pt>
                <c:pt idx="6">
                  <c:v>0.98824017708909806</c:v>
                </c:pt>
                <c:pt idx="7">
                  <c:v>0.9935681917848268</c:v>
                </c:pt>
                <c:pt idx="8">
                  <c:v>0.99136193492657654</c:v>
                </c:pt>
                <c:pt idx="9">
                  <c:v>0.99103819109334057</c:v>
                </c:pt>
                <c:pt idx="10">
                  <c:v>0.99423868312757202</c:v>
                </c:pt>
                <c:pt idx="11">
                  <c:v>0.98668950975224035</c:v>
                </c:pt>
                <c:pt idx="12">
                  <c:v>0.97964344417751925</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graficos'!$D$12:$P$12</c:f>
              <c:numCache>
                <c:formatCode>0.0%</c:formatCode>
                <c:ptCount val="13"/>
                <c:pt idx="0">
                  <c:v>1.3148492210947551E-2</c:v>
                </c:pt>
                <c:pt idx="1">
                  <c:v>9.9709181553801415E-3</c:v>
                </c:pt>
                <c:pt idx="2">
                  <c:v>8.348662798924579E-3</c:v>
                </c:pt>
                <c:pt idx="3">
                  <c:v>1.486884556038715E-2</c:v>
                </c:pt>
                <c:pt idx="4">
                  <c:v>1.4809782608695652E-2</c:v>
                </c:pt>
                <c:pt idx="5">
                  <c:v>1.1438809261300991E-2</c:v>
                </c:pt>
                <c:pt idx="6">
                  <c:v>1.1759822910902048E-2</c:v>
                </c:pt>
                <c:pt idx="7">
                  <c:v>6.4318082151732211E-3</c:v>
                </c:pt>
                <c:pt idx="8">
                  <c:v>8.638065073423554E-3</c:v>
                </c:pt>
                <c:pt idx="9">
                  <c:v>8.9618089066593135E-3</c:v>
                </c:pt>
                <c:pt idx="10">
                  <c:v>5.761316872427983E-3</c:v>
                </c:pt>
                <c:pt idx="11">
                  <c:v>1.331049024775962E-2</c:v>
                </c:pt>
                <c:pt idx="12">
                  <c:v>2.0356555822480717E-2</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374685640"/>
        <c:axId val="374686816"/>
      </c:barChart>
      <c:dateAx>
        <c:axId val="374685640"/>
        <c:scaling>
          <c:orientation val="minMax"/>
        </c:scaling>
        <c:delete val="0"/>
        <c:axPos val="b"/>
        <c:numFmt formatCode="[$-C0A]mmmm\-yy;@" sourceLinked="1"/>
        <c:majorTickMark val="out"/>
        <c:minorTickMark val="none"/>
        <c:tickLblPos val="nextTo"/>
        <c:txPr>
          <a:bodyPr/>
          <a:lstStyle/>
          <a:p>
            <a:pPr>
              <a:defRPr sz="750"/>
            </a:pPr>
            <a:endParaRPr lang="es-ES"/>
          </a:p>
        </c:txPr>
        <c:crossAx val="374686816"/>
        <c:crosses val="autoZero"/>
        <c:auto val="1"/>
        <c:lblOffset val="100"/>
        <c:baseTimeUnit val="months"/>
      </c:dateAx>
      <c:valAx>
        <c:axId val="374686816"/>
        <c:scaling>
          <c:orientation val="minMax"/>
          <c:max val="1"/>
          <c:min val="0"/>
        </c:scaling>
        <c:delete val="1"/>
        <c:axPos val="l"/>
        <c:numFmt formatCode="0.0%" sourceLinked="1"/>
        <c:majorTickMark val="out"/>
        <c:minorTickMark val="none"/>
        <c:tickLblPos val="nextTo"/>
        <c:crossAx val="37468564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graficos'!$D$78:$P$78</c:f>
              <c:numCache>
                <c:formatCode>0.0%</c:formatCode>
                <c:ptCount val="13"/>
                <c:pt idx="0">
                  <c:v>0.99645127901818731</c:v>
                </c:pt>
                <c:pt idx="1">
                  <c:v>0.99391968325791846</c:v>
                </c:pt>
                <c:pt idx="2">
                  <c:v>0.98592964824120599</c:v>
                </c:pt>
                <c:pt idx="3">
                  <c:v>0.98896614268440142</c:v>
                </c:pt>
                <c:pt idx="4">
                  <c:v>0.98709500274574413</c:v>
                </c:pt>
                <c:pt idx="5">
                  <c:v>0.98412698412698418</c:v>
                </c:pt>
                <c:pt idx="6">
                  <c:v>0.97275775356244754</c:v>
                </c:pt>
                <c:pt idx="7">
                  <c:v>0.98029842097638709</c:v>
                </c:pt>
                <c:pt idx="8">
                  <c:v>0.98616957306073361</c:v>
                </c:pt>
                <c:pt idx="9">
                  <c:v>0.98342230963753852</c:v>
                </c:pt>
                <c:pt idx="10">
                  <c:v>0.99436658422643587</c:v>
                </c:pt>
                <c:pt idx="11">
                  <c:v>0.98584648884050075</c:v>
                </c:pt>
                <c:pt idx="12">
                  <c:v>0.97254461500062395</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graficos'!$D$79:$P$79</c:f>
              <c:numCache>
                <c:formatCode>0.0%</c:formatCode>
                <c:ptCount val="13"/>
                <c:pt idx="0">
                  <c:v>3.5487209818128051E-3</c:v>
                </c:pt>
                <c:pt idx="1">
                  <c:v>6.0803167420814472E-3</c:v>
                </c:pt>
                <c:pt idx="2">
                  <c:v>1.4070351758793969E-2</c:v>
                </c:pt>
                <c:pt idx="3">
                  <c:v>1.1033857315598547E-2</c:v>
                </c:pt>
                <c:pt idx="4">
                  <c:v>1.2904997254255902E-2</c:v>
                </c:pt>
                <c:pt idx="5">
                  <c:v>1.5873015873015872E-2</c:v>
                </c:pt>
                <c:pt idx="6">
                  <c:v>2.7242246437552388E-2</c:v>
                </c:pt>
                <c:pt idx="7">
                  <c:v>1.9701579023612924E-2</c:v>
                </c:pt>
                <c:pt idx="8">
                  <c:v>1.3830426939266387E-2</c:v>
                </c:pt>
                <c:pt idx="9">
                  <c:v>1.6577690362461362E-2</c:v>
                </c:pt>
                <c:pt idx="10">
                  <c:v>5.633415773564166E-3</c:v>
                </c:pt>
                <c:pt idx="11">
                  <c:v>1.4153511159499184E-2</c:v>
                </c:pt>
                <c:pt idx="12">
                  <c:v>2.7455384999376012E-2</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378417536"/>
        <c:axId val="378415184"/>
      </c:barChart>
      <c:dateAx>
        <c:axId val="378417536"/>
        <c:scaling>
          <c:orientation val="minMax"/>
        </c:scaling>
        <c:delete val="0"/>
        <c:axPos val="b"/>
        <c:numFmt formatCode="[$-C0A]mmmm\-yy;@" sourceLinked="1"/>
        <c:majorTickMark val="out"/>
        <c:minorTickMark val="none"/>
        <c:tickLblPos val="nextTo"/>
        <c:txPr>
          <a:bodyPr/>
          <a:lstStyle/>
          <a:p>
            <a:pPr>
              <a:defRPr sz="750"/>
            </a:pPr>
            <a:endParaRPr lang="es-ES"/>
          </a:p>
        </c:txPr>
        <c:crossAx val="378415184"/>
        <c:crosses val="autoZero"/>
        <c:auto val="1"/>
        <c:lblOffset val="100"/>
        <c:baseTimeUnit val="months"/>
      </c:dateAx>
      <c:valAx>
        <c:axId val="378415184"/>
        <c:scaling>
          <c:orientation val="minMax"/>
          <c:max val="1"/>
          <c:min val="0"/>
        </c:scaling>
        <c:delete val="1"/>
        <c:axPos val="l"/>
        <c:numFmt formatCode="0.0%" sourceLinked="1"/>
        <c:majorTickMark val="out"/>
        <c:minorTickMark val="none"/>
        <c:tickLblPos val="nextTo"/>
        <c:crossAx val="37841753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graficos'!$D$73:$P$73</c:f>
              <c:numCache>
                <c:formatCode>0.0%</c:formatCode>
                <c:ptCount val="13"/>
                <c:pt idx="0">
                  <c:v>0.89365012020930568</c:v>
                </c:pt>
                <c:pt idx="1">
                  <c:v>0.89398938459331523</c:v>
                </c:pt>
                <c:pt idx="2">
                  <c:v>0.88697508896797161</c:v>
                </c:pt>
                <c:pt idx="3">
                  <c:v>0.87534747622531095</c:v>
                </c:pt>
                <c:pt idx="4">
                  <c:v>0.87929600886917969</c:v>
                </c:pt>
                <c:pt idx="5">
                  <c:v>0.87449173217674159</c:v>
                </c:pt>
                <c:pt idx="6">
                  <c:v>0.88569424964936883</c:v>
                </c:pt>
                <c:pt idx="7">
                  <c:v>0.88482346241457865</c:v>
                </c:pt>
                <c:pt idx="8">
                  <c:v>0.85506601394451864</c:v>
                </c:pt>
                <c:pt idx="9">
                  <c:v>0.87420951333516628</c:v>
                </c:pt>
                <c:pt idx="10">
                  <c:v>0.88366578323336598</c:v>
                </c:pt>
                <c:pt idx="11">
                  <c:v>0.87085069211127542</c:v>
                </c:pt>
                <c:pt idx="12">
                  <c:v>0.88917036098796709</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graficos'!$D$74:$P$74</c:f>
              <c:numCache>
                <c:formatCode>0.0%</c:formatCode>
                <c:ptCount val="13"/>
                <c:pt idx="0">
                  <c:v>0.10634987979069439</c:v>
                </c:pt>
                <c:pt idx="1">
                  <c:v>0.10601061540668484</c:v>
                </c:pt>
                <c:pt idx="2">
                  <c:v>0.11302491103202847</c:v>
                </c:pt>
                <c:pt idx="3">
                  <c:v>0.12465252377468911</c:v>
                </c:pt>
                <c:pt idx="4">
                  <c:v>0.12070399113082042</c:v>
                </c:pt>
                <c:pt idx="5">
                  <c:v>0.12550826782325833</c:v>
                </c:pt>
                <c:pt idx="6">
                  <c:v>0.11430575035063115</c:v>
                </c:pt>
                <c:pt idx="7">
                  <c:v>0.11517653758542142</c:v>
                </c:pt>
                <c:pt idx="8">
                  <c:v>0.14493398605548138</c:v>
                </c:pt>
                <c:pt idx="9">
                  <c:v>0.12579048666483364</c:v>
                </c:pt>
                <c:pt idx="10">
                  <c:v>0.11633421676663412</c:v>
                </c:pt>
                <c:pt idx="11">
                  <c:v>0.12914930788872464</c:v>
                </c:pt>
                <c:pt idx="12">
                  <c:v>0.11082963901203292</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378415968"/>
        <c:axId val="378417144"/>
      </c:barChart>
      <c:dateAx>
        <c:axId val="378415968"/>
        <c:scaling>
          <c:orientation val="minMax"/>
        </c:scaling>
        <c:delete val="0"/>
        <c:axPos val="b"/>
        <c:numFmt formatCode="[$-C0A]mmmm\-yy;@" sourceLinked="1"/>
        <c:majorTickMark val="out"/>
        <c:minorTickMark val="none"/>
        <c:tickLblPos val="nextTo"/>
        <c:txPr>
          <a:bodyPr/>
          <a:lstStyle/>
          <a:p>
            <a:pPr>
              <a:defRPr sz="900"/>
            </a:pPr>
            <a:endParaRPr lang="es-ES"/>
          </a:p>
        </c:txPr>
        <c:crossAx val="378417144"/>
        <c:crosses val="autoZero"/>
        <c:auto val="1"/>
        <c:lblOffset val="100"/>
        <c:baseTimeUnit val="months"/>
      </c:dateAx>
      <c:valAx>
        <c:axId val="378417144"/>
        <c:scaling>
          <c:orientation val="minMax"/>
          <c:max val="1"/>
          <c:min val="0"/>
        </c:scaling>
        <c:delete val="1"/>
        <c:axPos val="l"/>
        <c:numFmt formatCode="0.0%" sourceLinked="1"/>
        <c:majorTickMark val="out"/>
        <c:minorTickMark val="none"/>
        <c:tickLblPos val="nextTo"/>
        <c:crossAx val="3784159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graficos'!$D$83:$P$83</c:f>
              <c:numCache>
                <c:formatCode>0.0%</c:formatCode>
                <c:ptCount val="13"/>
                <c:pt idx="0">
                  <c:v>0.91690022421524653</c:v>
                </c:pt>
                <c:pt idx="1">
                  <c:v>0.94525862068965516</c:v>
                </c:pt>
                <c:pt idx="2">
                  <c:v>0.95956134338588073</c:v>
                </c:pt>
                <c:pt idx="3">
                  <c:v>0.9226336262786341</c:v>
                </c:pt>
                <c:pt idx="4">
                  <c:v>0.96178147634458311</c:v>
                </c:pt>
                <c:pt idx="5">
                  <c:v>0.93217243058938126</c:v>
                </c:pt>
                <c:pt idx="6">
                  <c:v>0.94740355092778006</c:v>
                </c:pt>
                <c:pt idx="7">
                  <c:v>0.92034040178571441</c:v>
                </c:pt>
                <c:pt idx="8">
                  <c:v>0.89149519890260631</c:v>
                </c:pt>
                <c:pt idx="9">
                  <c:v>0.94964519650655022</c:v>
                </c:pt>
                <c:pt idx="10">
                  <c:v>0.9041356130352185</c:v>
                </c:pt>
                <c:pt idx="11">
                  <c:v>0.9095022624434389</c:v>
                </c:pt>
                <c:pt idx="12">
                  <c:v>0.91626129256428068</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graficos'!$D$84:$P$84</c:f>
              <c:numCache>
                <c:formatCode>0.0%</c:formatCode>
                <c:ptCount val="13"/>
                <c:pt idx="0">
                  <c:v>8.3099775784753346E-2</c:v>
                </c:pt>
                <c:pt idx="1">
                  <c:v>5.4741379310344819E-2</c:v>
                </c:pt>
                <c:pt idx="2">
                  <c:v>4.0438656614119259E-2</c:v>
                </c:pt>
                <c:pt idx="3">
                  <c:v>7.7366373721365789E-2</c:v>
                </c:pt>
                <c:pt idx="4">
                  <c:v>3.8218523655416857E-2</c:v>
                </c:pt>
                <c:pt idx="5">
                  <c:v>6.7827569410618613E-2</c:v>
                </c:pt>
                <c:pt idx="6">
                  <c:v>5.2596449072219997E-2</c:v>
                </c:pt>
                <c:pt idx="7">
                  <c:v>7.9659598214285726E-2</c:v>
                </c:pt>
                <c:pt idx="8">
                  <c:v>0.1085048010973937</c:v>
                </c:pt>
                <c:pt idx="9">
                  <c:v>5.0354803493449778E-2</c:v>
                </c:pt>
                <c:pt idx="10">
                  <c:v>9.5864386964781528E-2</c:v>
                </c:pt>
                <c:pt idx="11">
                  <c:v>9.0497737556561084E-2</c:v>
                </c:pt>
                <c:pt idx="12">
                  <c:v>8.3738707435719248E-2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378413616"/>
        <c:axId val="378412048"/>
      </c:barChart>
      <c:dateAx>
        <c:axId val="378413616"/>
        <c:scaling>
          <c:orientation val="minMax"/>
        </c:scaling>
        <c:delete val="0"/>
        <c:axPos val="b"/>
        <c:numFmt formatCode="[$-C0A]mmmm\-yy;@" sourceLinked="1"/>
        <c:majorTickMark val="out"/>
        <c:minorTickMark val="none"/>
        <c:tickLblPos val="nextTo"/>
        <c:txPr>
          <a:bodyPr/>
          <a:lstStyle/>
          <a:p>
            <a:pPr>
              <a:defRPr sz="750"/>
            </a:pPr>
            <a:endParaRPr lang="es-ES"/>
          </a:p>
        </c:txPr>
        <c:crossAx val="378412048"/>
        <c:crosses val="autoZero"/>
        <c:auto val="1"/>
        <c:lblOffset val="100"/>
        <c:baseTimeUnit val="months"/>
      </c:dateAx>
      <c:valAx>
        <c:axId val="378412048"/>
        <c:scaling>
          <c:orientation val="minMax"/>
          <c:max val="1"/>
          <c:min val="0"/>
        </c:scaling>
        <c:delete val="1"/>
        <c:axPos val="l"/>
        <c:numFmt formatCode="0.0%" sourceLinked="1"/>
        <c:majorTickMark val="out"/>
        <c:minorTickMark val="none"/>
        <c:tickLblPos val="nextTo"/>
        <c:crossAx val="37841361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graficos'!$D$34:$P$34</c:f>
              <c:numCache>
                <c:formatCode>0.0%</c:formatCode>
                <c:ptCount val="13"/>
                <c:pt idx="0">
                  <c:v>0.75268384326355331</c:v>
                </c:pt>
                <c:pt idx="1">
                  <c:v>0.68609665427509292</c:v>
                </c:pt>
                <c:pt idx="2">
                  <c:v>0.68747340048233785</c:v>
                </c:pt>
                <c:pt idx="3">
                  <c:v>0.68378029542521146</c:v>
                </c:pt>
                <c:pt idx="4">
                  <c:v>0.72695035460992907</c:v>
                </c:pt>
                <c:pt idx="5">
                  <c:v>0.69555811941159496</c:v>
                </c:pt>
                <c:pt idx="6">
                  <c:v>0.74597051935528302</c:v>
                </c:pt>
                <c:pt idx="7">
                  <c:v>0.69354604786076868</c:v>
                </c:pt>
                <c:pt idx="8">
                  <c:v>0.70401437986818449</c:v>
                </c:pt>
                <c:pt idx="9">
                  <c:v>0.72803460394701269</c:v>
                </c:pt>
                <c:pt idx="10">
                  <c:v>0.69531362653208373</c:v>
                </c:pt>
                <c:pt idx="11">
                  <c:v>0.69124551228942288</c:v>
                </c:pt>
                <c:pt idx="12">
                  <c:v>0.7606237816764132</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graficos'!$D$35:$P$35</c:f>
              <c:numCache>
                <c:formatCode>0.0%</c:formatCode>
                <c:ptCount val="13"/>
                <c:pt idx="0">
                  <c:v>0.24731615673644655</c:v>
                </c:pt>
                <c:pt idx="1">
                  <c:v>0.31390334572490708</c:v>
                </c:pt>
                <c:pt idx="2">
                  <c:v>0.31252659951766204</c:v>
                </c:pt>
                <c:pt idx="3">
                  <c:v>0.31621970457478848</c:v>
                </c:pt>
                <c:pt idx="4">
                  <c:v>0.27304964539007093</c:v>
                </c:pt>
                <c:pt idx="5">
                  <c:v>0.30444188058840493</c:v>
                </c:pt>
                <c:pt idx="6">
                  <c:v>0.25402948064471692</c:v>
                </c:pt>
                <c:pt idx="7">
                  <c:v>0.30645395213923132</c:v>
                </c:pt>
                <c:pt idx="8">
                  <c:v>0.29598562013181545</c:v>
                </c:pt>
                <c:pt idx="9">
                  <c:v>0.27196539605298731</c:v>
                </c:pt>
                <c:pt idx="10">
                  <c:v>0.30468637346791638</c:v>
                </c:pt>
                <c:pt idx="11">
                  <c:v>0.30875448771057717</c:v>
                </c:pt>
                <c:pt idx="12">
                  <c:v>0.23937621832358677</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378414792"/>
        <c:axId val="378415576"/>
      </c:barChart>
      <c:dateAx>
        <c:axId val="378414792"/>
        <c:scaling>
          <c:orientation val="minMax"/>
        </c:scaling>
        <c:delete val="0"/>
        <c:axPos val="b"/>
        <c:numFmt formatCode="[$-C0A]mmmm\-yy;@" sourceLinked="1"/>
        <c:majorTickMark val="out"/>
        <c:minorTickMark val="none"/>
        <c:tickLblPos val="nextTo"/>
        <c:txPr>
          <a:bodyPr/>
          <a:lstStyle/>
          <a:p>
            <a:pPr>
              <a:defRPr sz="750"/>
            </a:pPr>
            <a:endParaRPr lang="es-ES"/>
          </a:p>
        </c:txPr>
        <c:crossAx val="378415576"/>
        <c:crosses val="autoZero"/>
        <c:auto val="1"/>
        <c:lblOffset val="100"/>
        <c:baseTimeUnit val="months"/>
      </c:dateAx>
      <c:valAx>
        <c:axId val="378415576"/>
        <c:scaling>
          <c:orientation val="minMax"/>
          <c:max val="1"/>
          <c:min val="0"/>
        </c:scaling>
        <c:delete val="1"/>
        <c:axPos val="l"/>
        <c:numFmt formatCode="0.0%" sourceLinked="1"/>
        <c:majorTickMark val="out"/>
        <c:minorTickMark val="none"/>
        <c:tickLblPos val="nextTo"/>
        <c:crossAx val="37841479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graficos'!$D$29:$P$29</c:f>
              <c:numCache>
                <c:formatCode>0.0%</c:formatCode>
                <c:ptCount val="13"/>
                <c:pt idx="0">
                  <c:v>0.90968197879858659</c:v>
                </c:pt>
                <c:pt idx="1">
                  <c:v>0.90389536536821147</c:v>
                </c:pt>
                <c:pt idx="2">
                  <c:v>0.88973706530958441</c:v>
                </c:pt>
                <c:pt idx="3">
                  <c:v>0.89260487242323772</c:v>
                </c:pt>
                <c:pt idx="4">
                  <c:v>0.89593562465902898</c:v>
                </c:pt>
                <c:pt idx="5">
                  <c:v>0.89296468655899253</c:v>
                </c:pt>
                <c:pt idx="6">
                  <c:v>0.9095098449937159</c:v>
                </c:pt>
                <c:pt idx="7">
                  <c:v>0.88843930635838142</c:v>
                </c:pt>
                <c:pt idx="8">
                  <c:v>0.86937399208327226</c:v>
                </c:pt>
                <c:pt idx="9">
                  <c:v>0.88400387114613577</c:v>
                </c:pt>
                <c:pt idx="10">
                  <c:v>0.8897812240376628</c:v>
                </c:pt>
                <c:pt idx="11">
                  <c:v>0.88150831991411704</c:v>
                </c:pt>
                <c:pt idx="12">
                  <c:v>0.89373020899303357</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graficos'!$D$30:$P$30</c:f>
              <c:numCache>
                <c:formatCode>0.0%</c:formatCode>
                <c:ptCount val="13"/>
                <c:pt idx="0">
                  <c:v>9.0318021201413426E-2</c:v>
                </c:pt>
                <c:pt idx="1">
                  <c:v>9.6104634631788449E-2</c:v>
                </c:pt>
                <c:pt idx="2">
                  <c:v>0.11026293469041561</c:v>
                </c:pt>
                <c:pt idx="3">
                  <c:v>0.10739512757676228</c:v>
                </c:pt>
                <c:pt idx="4">
                  <c:v>0.1040643753409711</c:v>
                </c:pt>
                <c:pt idx="5">
                  <c:v>0.10703531344100739</c:v>
                </c:pt>
                <c:pt idx="6">
                  <c:v>9.0490155006284045E-2</c:v>
                </c:pt>
                <c:pt idx="7">
                  <c:v>0.11156069364161848</c:v>
                </c:pt>
                <c:pt idx="8">
                  <c:v>0.13062600791672777</c:v>
                </c:pt>
                <c:pt idx="9">
                  <c:v>0.11599612885386425</c:v>
                </c:pt>
                <c:pt idx="10">
                  <c:v>0.1102187759623373</c:v>
                </c:pt>
                <c:pt idx="11">
                  <c:v>0.118491680085883</c:v>
                </c:pt>
                <c:pt idx="12">
                  <c:v>0.10626979100696644</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378418320"/>
        <c:axId val="378411264"/>
      </c:barChart>
      <c:dateAx>
        <c:axId val="378418320"/>
        <c:scaling>
          <c:orientation val="minMax"/>
        </c:scaling>
        <c:delete val="0"/>
        <c:axPos val="b"/>
        <c:numFmt formatCode="[$-C0A]mmmm\-yy;@" sourceLinked="1"/>
        <c:majorTickMark val="out"/>
        <c:minorTickMark val="none"/>
        <c:tickLblPos val="nextTo"/>
        <c:txPr>
          <a:bodyPr/>
          <a:lstStyle/>
          <a:p>
            <a:pPr>
              <a:defRPr sz="900"/>
            </a:pPr>
            <a:endParaRPr lang="es-ES"/>
          </a:p>
        </c:txPr>
        <c:crossAx val="378411264"/>
        <c:crosses val="autoZero"/>
        <c:auto val="1"/>
        <c:lblOffset val="100"/>
        <c:baseTimeUnit val="months"/>
      </c:dateAx>
      <c:valAx>
        <c:axId val="378411264"/>
        <c:scaling>
          <c:orientation val="minMax"/>
          <c:max val="1"/>
          <c:min val="0"/>
        </c:scaling>
        <c:delete val="1"/>
        <c:axPos val="l"/>
        <c:numFmt formatCode="0.0%" sourceLinked="1"/>
        <c:majorTickMark val="out"/>
        <c:minorTickMark val="none"/>
        <c:tickLblPos val="nextTo"/>
        <c:crossAx val="3784183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graficos'!$D$39:$P$39</c:f>
              <c:numCache>
                <c:formatCode>0.0%</c:formatCode>
                <c:ptCount val="13"/>
                <c:pt idx="0">
                  <c:v>0.82722513089005234</c:v>
                </c:pt>
                <c:pt idx="1">
                  <c:v>0.79350669333743662</c:v>
                </c:pt>
                <c:pt idx="2">
                  <c:v>0.76268823201338543</c:v>
                </c:pt>
                <c:pt idx="3">
                  <c:v>0.76233389338628377</c:v>
                </c:pt>
                <c:pt idx="4">
                  <c:v>0.78099406947190053</c:v>
                </c:pt>
                <c:pt idx="5">
                  <c:v>0.81946670552236645</c:v>
                </c:pt>
                <c:pt idx="6">
                  <c:v>0.79988597491448121</c:v>
                </c:pt>
                <c:pt idx="7">
                  <c:v>0.79180887372013653</c:v>
                </c:pt>
                <c:pt idx="8">
                  <c:v>0.75652579241765072</c:v>
                </c:pt>
                <c:pt idx="9">
                  <c:v>0.80258249641319934</c:v>
                </c:pt>
                <c:pt idx="10">
                  <c:v>0.79302359241568965</c:v>
                </c:pt>
                <c:pt idx="11">
                  <c:v>0.79767875053732618</c:v>
                </c:pt>
                <c:pt idx="12">
                  <c:v>0.80285789891505688</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graficos'!$D$40:$P$40</c:f>
              <c:numCache>
                <c:formatCode>0.0%</c:formatCode>
                <c:ptCount val="13"/>
                <c:pt idx="0">
                  <c:v>0.17277486910994766</c:v>
                </c:pt>
                <c:pt idx="1">
                  <c:v>0.20649330666256349</c:v>
                </c:pt>
                <c:pt idx="2">
                  <c:v>0.2373117679866146</c:v>
                </c:pt>
                <c:pt idx="3">
                  <c:v>0.2376661066137162</c:v>
                </c:pt>
                <c:pt idx="4">
                  <c:v>0.21900593052809939</c:v>
                </c:pt>
                <c:pt idx="5">
                  <c:v>0.18053329447763372</c:v>
                </c:pt>
                <c:pt idx="6">
                  <c:v>0.20011402508551882</c:v>
                </c:pt>
                <c:pt idx="7">
                  <c:v>0.20819112627986347</c:v>
                </c:pt>
                <c:pt idx="8">
                  <c:v>0.24347420758234928</c:v>
                </c:pt>
                <c:pt idx="9">
                  <c:v>0.19741750358680057</c:v>
                </c:pt>
                <c:pt idx="10">
                  <c:v>0.20697640758431032</c:v>
                </c:pt>
                <c:pt idx="11">
                  <c:v>0.20232124946267371</c:v>
                </c:pt>
                <c:pt idx="12">
                  <c:v>0.19714210108494312</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379069896"/>
        <c:axId val="379073032"/>
      </c:barChart>
      <c:dateAx>
        <c:axId val="379069896"/>
        <c:scaling>
          <c:orientation val="minMax"/>
        </c:scaling>
        <c:delete val="0"/>
        <c:axPos val="b"/>
        <c:numFmt formatCode="[$-C0A]mmmm\-yy;@" sourceLinked="1"/>
        <c:majorTickMark val="out"/>
        <c:minorTickMark val="none"/>
        <c:tickLblPos val="nextTo"/>
        <c:txPr>
          <a:bodyPr/>
          <a:lstStyle/>
          <a:p>
            <a:pPr>
              <a:defRPr sz="750"/>
            </a:pPr>
            <a:endParaRPr lang="es-ES"/>
          </a:p>
        </c:txPr>
        <c:crossAx val="379073032"/>
        <c:crosses val="autoZero"/>
        <c:auto val="1"/>
        <c:lblOffset val="100"/>
        <c:baseTimeUnit val="months"/>
      </c:dateAx>
      <c:valAx>
        <c:axId val="379073032"/>
        <c:scaling>
          <c:orientation val="minMax"/>
          <c:max val="1"/>
          <c:min val="0"/>
        </c:scaling>
        <c:delete val="1"/>
        <c:axPos val="l"/>
        <c:numFmt formatCode="0.0%" sourceLinked="1"/>
        <c:majorTickMark val="out"/>
        <c:minorTickMark val="none"/>
        <c:tickLblPos val="nextTo"/>
        <c:crossAx val="37906989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graficos'!$D$6:$P$6</c:f>
              <c:numCache>
                <c:formatCode>0.0%</c:formatCode>
                <c:ptCount val="13"/>
                <c:pt idx="0">
                  <c:v>0.95004952596575631</c:v>
                </c:pt>
                <c:pt idx="1">
                  <c:v>0.94832363535605424</c:v>
                </c:pt>
                <c:pt idx="2">
                  <c:v>0.94582580914015824</c:v>
                </c:pt>
                <c:pt idx="3">
                  <c:v>0.93835616438356173</c:v>
                </c:pt>
                <c:pt idx="4">
                  <c:v>0.93960636290105148</c:v>
                </c:pt>
                <c:pt idx="5">
                  <c:v>0.94466403162055335</c:v>
                </c:pt>
                <c:pt idx="6">
                  <c:v>0.95419116641597168</c:v>
                </c:pt>
                <c:pt idx="7">
                  <c:v>0.93799885974914488</c:v>
                </c:pt>
                <c:pt idx="8">
                  <c:v>0.92782189449801467</c:v>
                </c:pt>
                <c:pt idx="9">
                  <c:v>0.9421217486041128</c:v>
                </c:pt>
                <c:pt idx="10">
                  <c:v>0.9486475353563093</c:v>
                </c:pt>
                <c:pt idx="11">
                  <c:v>0.92845891310055129</c:v>
                </c:pt>
                <c:pt idx="12">
                  <c:v>0.93157961300113823</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graficos'!$D$7:$P$7</c:f>
              <c:numCache>
                <c:formatCode>0.0%</c:formatCode>
                <c:ptCount val="13"/>
                <c:pt idx="0">
                  <c:v>4.9950474034243665E-2</c:v>
                </c:pt>
                <c:pt idx="1">
                  <c:v>5.1676364643945684E-2</c:v>
                </c:pt>
                <c:pt idx="2">
                  <c:v>5.4174190859841639E-2</c:v>
                </c:pt>
                <c:pt idx="3">
                  <c:v>6.1643835616438367E-2</c:v>
                </c:pt>
                <c:pt idx="4">
                  <c:v>6.0393637098948502E-2</c:v>
                </c:pt>
                <c:pt idx="5">
                  <c:v>5.5335968379446633E-2</c:v>
                </c:pt>
                <c:pt idx="6">
                  <c:v>4.5808833584028444E-2</c:v>
                </c:pt>
                <c:pt idx="7">
                  <c:v>6.2001140250855187E-2</c:v>
                </c:pt>
                <c:pt idx="8">
                  <c:v>7.2178105501985237E-2</c:v>
                </c:pt>
                <c:pt idx="9">
                  <c:v>5.7878251395887231E-2</c:v>
                </c:pt>
                <c:pt idx="10">
                  <c:v>5.1352464643690789E-2</c:v>
                </c:pt>
                <c:pt idx="11">
                  <c:v>7.1541086899448672E-2</c:v>
                </c:pt>
                <c:pt idx="12">
                  <c:v>6.8420386998861771E-2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374687992"/>
        <c:axId val="374688384"/>
      </c:barChart>
      <c:dateAx>
        <c:axId val="374687992"/>
        <c:scaling>
          <c:orientation val="minMax"/>
        </c:scaling>
        <c:delete val="0"/>
        <c:axPos val="b"/>
        <c:numFmt formatCode="[$-C0A]mmmm\-yy;@" sourceLinked="0"/>
        <c:majorTickMark val="out"/>
        <c:minorTickMark val="none"/>
        <c:tickLblPos val="nextTo"/>
        <c:txPr>
          <a:bodyPr/>
          <a:lstStyle/>
          <a:p>
            <a:pPr>
              <a:defRPr sz="900"/>
            </a:pPr>
            <a:endParaRPr lang="es-ES"/>
          </a:p>
        </c:txPr>
        <c:crossAx val="374688384"/>
        <c:crosses val="autoZero"/>
        <c:auto val="1"/>
        <c:lblOffset val="100"/>
        <c:baseTimeUnit val="months"/>
      </c:dateAx>
      <c:valAx>
        <c:axId val="374688384"/>
        <c:scaling>
          <c:orientation val="minMax"/>
          <c:max val="1"/>
          <c:min val="0"/>
        </c:scaling>
        <c:delete val="1"/>
        <c:axPos val="l"/>
        <c:numFmt formatCode="0.0%" sourceLinked="1"/>
        <c:majorTickMark val="out"/>
        <c:minorTickMark val="none"/>
        <c:tickLblPos val="nextTo"/>
        <c:crossAx val="3746879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graficos'!$D$16:$P$16</c:f>
              <c:numCache>
                <c:formatCode>0.0%</c:formatCode>
                <c:ptCount val="13"/>
                <c:pt idx="0">
                  <c:v>0.9663902226102139</c:v>
                </c:pt>
                <c:pt idx="1">
                  <c:v>0.96432097024397123</c:v>
                </c:pt>
                <c:pt idx="2">
                  <c:v>0.96135051088405155</c:v>
                </c:pt>
                <c:pt idx="3">
                  <c:v>0.94838619922092382</c:v>
                </c:pt>
                <c:pt idx="4">
                  <c:v>0.95422912205567445</c:v>
                </c:pt>
                <c:pt idx="5">
                  <c:v>0.97298392543563417</c:v>
                </c:pt>
                <c:pt idx="6">
                  <c:v>0.98198689956331886</c:v>
                </c:pt>
                <c:pt idx="7">
                  <c:v>0.96296296296296291</c:v>
                </c:pt>
                <c:pt idx="8">
                  <c:v>0.94375952347970626</c:v>
                </c:pt>
                <c:pt idx="9">
                  <c:v>0.95604707216787188</c:v>
                </c:pt>
                <c:pt idx="10">
                  <c:v>0.96645732229517567</c:v>
                </c:pt>
                <c:pt idx="11">
                  <c:v>0.93916600686196883</c:v>
                </c:pt>
                <c:pt idx="12">
                  <c:v>0.93489127718070486</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graficos'!$D$17:$P$17</c:f>
              <c:numCache>
                <c:formatCode>0.0%</c:formatCode>
                <c:ptCount val="13"/>
                <c:pt idx="0">
                  <c:v>3.360977738978612E-2</c:v>
                </c:pt>
                <c:pt idx="1">
                  <c:v>3.5679029756028768E-2</c:v>
                </c:pt>
                <c:pt idx="2">
                  <c:v>3.8649489115948468E-2</c:v>
                </c:pt>
                <c:pt idx="3">
                  <c:v>5.1613800779076242E-2</c:v>
                </c:pt>
                <c:pt idx="4">
                  <c:v>4.577087794432548E-2</c:v>
                </c:pt>
                <c:pt idx="5">
                  <c:v>2.7016074564365798E-2</c:v>
                </c:pt>
                <c:pt idx="6">
                  <c:v>1.8013100436681227E-2</c:v>
                </c:pt>
                <c:pt idx="7">
                  <c:v>3.7037037037037028E-2</c:v>
                </c:pt>
                <c:pt idx="8">
                  <c:v>5.6240476520293667E-2</c:v>
                </c:pt>
                <c:pt idx="9">
                  <c:v>4.3952927832128175E-2</c:v>
                </c:pt>
                <c:pt idx="10">
                  <c:v>3.3542677704824442E-2</c:v>
                </c:pt>
                <c:pt idx="11">
                  <c:v>6.0833993138031145E-2</c:v>
                </c:pt>
                <c:pt idx="12">
                  <c:v>6.5108722819295181E-2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161451928"/>
        <c:axId val="378164224"/>
      </c:barChart>
      <c:dateAx>
        <c:axId val="161451928"/>
        <c:scaling>
          <c:orientation val="minMax"/>
        </c:scaling>
        <c:delete val="0"/>
        <c:axPos val="b"/>
        <c:numFmt formatCode="[$-C0A]mmmm\-yy;@" sourceLinked="1"/>
        <c:majorTickMark val="out"/>
        <c:minorTickMark val="none"/>
        <c:tickLblPos val="nextTo"/>
        <c:txPr>
          <a:bodyPr/>
          <a:lstStyle/>
          <a:p>
            <a:pPr>
              <a:defRPr sz="750"/>
            </a:pPr>
            <a:endParaRPr lang="es-ES"/>
          </a:p>
        </c:txPr>
        <c:crossAx val="378164224"/>
        <c:crosses val="autoZero"/>
        <c:auto val="1"/>
        <c:lblOffset val="100"/>
        <c:baseTimeUnit val="months"/>
      </c:dateAx>
      <c:valAx>
        <c:axId val="378164224"/>
        <c:scaling>
          <c:orientation val="minMax"/>
          <c:max val="1"/>
          <c:min val="0"/>
        </c:scaling>
        <c:delete val="1"/>
        <c:axPos val="l"/>
        <c:numFmt formatCode="0.0%" sourceLinked="1"/>
        <c:majorTickMark val="out"/>
        <c:minorTickMark val="none"/>
        <c:tickLblPos val="nextTo"/>
        <c:crossAx val="16145192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graficos'!$D$56:$P$56</c:f>
              <c:numCache>
                <c:formatCode>0.0%</c:formatCode>
                <c:ptCount val="13"/>
                <c:pt idx="0">
                  <c:v>0.82631826005319975</c:v>
                </c:pt>
                <c:pt idx="1">
                  <c:v>0.85633969522118658</c:v>
                </c:pt>
                <c:pt idx="2">
                  <c:v>0.84016991902296567</c:v>
                </c:pt>
                <c:pt idx="3">
                  <c:v>0.80426021876799081</c:v>
                </c:pt>
                <c:pt idx="4">
                  <c:v>0.80474160895045288</c:v>
                </c:pt>
                <c:pt idx="5">
                  <c:v>0.82643418075336095</c:v>
                </c:pt>
                <c:pt idx="6">
                  <c:v>0.81358885017421601</c:v>
                </c:pt>
                <c:pt idx="7">
                  <c:v>0.81256983240223468</c:v>
                </c:pt>
                <c:pt idx="8">
                  <c:v>0.7549045955388336</c:v>
                </c:pt>
                <c:pt idx="9">
                  <c:v>0.83528117695586412</c:v>
                </c:pt>
                <c:pt idx="10">
                  <c:v>0.89699691271400506</c:v>
                </c:pt>
                <c:pt idx="11">
                  <c:v>0.76400217509516044</c:v>
                </c:pt>
                <c:pt idx="12">
                  <c:v>0.80744694701210784</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graficos'!$D$57:$P$57</c:f>
              <c:numCache>
                <c:formatCode>0.0%</c:formatCode>
                <c:ptCount val="13"/>
                <c:pt idx="0">
                  <c:v>0.17368173994680017</c:v>
                </c:pt>
                <c:pt idx="1">
                  <c:v>0.14366030477881345</c:v>
                </c:pt>
                <c:pt idx="2">
                  <c:v>0.15983008097703438</c:v>
                </c:pt>
                <c:pt idx="3">
                  <c:v>0.19573978123200919</c:v>
                </c:pt>
                <c:pt idx="4">
                  <c:v>0.19525839104954715</c:v>
                </c:pt>
                <c:pt idx="5">
                  <c:v>0.17356581924663916</c:v>
                </c:pt>
                <c:pt idx="6">
                  <c:v>0.18641114982578397</c:v>
                </c:pt>
                <c:pt idx="7">
                  <c:v>0.18743016759776537</c:v>
                </c:pt>
                <c:pt idx="8">
                  <c:v>0.24509540446116632</c:v>
                </c:pt>
                <c:pt idx="9">
                  <c:v>0.16471882304413585</c:v>
                </c:pt>
                <c:pt idx="10">
                  <c:v>0.10300308728599494</c:v>
                </c:pt>
                <c:pt idx="11">
                  <c:v>0.23599782490483956</c:v>
                </c:pt>
                <c:pt idx="12">
                  <c:v>0.19255305298789219</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378162264"/>
        <c:axId val="378163832"/>
      </c:barChart>
      <c:dateAx>
        <c:axId val="378162264"/>
        <c:scaling>
          <c:orientation val="minMax"/>
        </c:scaling>
        <c:delete val="0"/>
        <c:axPos val="b"/>
        <c:numFmt formatCode="[$-C0A]mmmm\-yy;@" sourceLinked="1"/>
        <c:majorTickMark val="out"/>
        <c:minorTickMark val="none"/>
        <c:tickLblPos val="nextTo"/>
        <c:txPr>
          <a:bodyPr/>
          <a:lstStyle/>
          <a:p>
            <a:pPr>
              <a:defRPr sz="750"/>
            </a:pPr>
            <a:endParaRPr lang="es-ES"/>
          </a:p>
        </c:txPr>
        <c:crossAx val="378163832"/>
        <c:crosses val="autoZero"/>
        <c:auto val="1"/>
        <c:lblOffset val="100"/>
        <c:baseTimeUnit val="months"/>
      </c:dateAx>
      <c:valAx>
        <c:axId val="378163832"/>
        <c:scaling>
          <c:orientation val="minMax"/>
          <c:max val="1"/>
          <c:min val="0"/>
        </c:scaling>
        <c:delete val="1"/>
        <c:axPos val="l"/>
        <c:numFmt formatCode="0.0%" sourceLinked="1"/>
        <c:majorTickMark val="out"/>
        <c:minorTickMark val="none"/>
        <c:tickLblPos val="nextTo"/>
        <c:crossAx val="37816226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graficos'!$D$51:$P$51</c:f>
              <c:numCache>
                <c:formatCode>0.0%</c:formatCode>
                <c:ptCount val="13"/>
                <c:pt idx="0">
                  <c:v>0.94951209164191774</c:v>
                </c:pt>
                <c:pt idx="1">
                  <c:v>0.95920558239398812</c:v>
                </c:pt>
                <c:pt idx="2">
                  <c:v>0.95315461684267544</c:v>
                </c:pt>
                <c:pt idx="3">
                  <c:v>0.93235133660665581</c:v>
                </c:pt>
                <c:pt idx="4">
                  <c:v>0.93393834245295604</c:v>
                </c:pt>
                <c:pt idx="5">
                  <c:v>0.94299959574181369</c:v>
                </c:pt>
                <c:pt idx="6">
                  <c:v>0.9539232958395446</c:v>
                </c:pt>
                <c:pt idx="7">
                  <c:v>0.92723549488054613</c:v>
                </c:pt>
                <c:pt idx="8">
                  <c:v>0.91535269709543565</c:v>
                </c:pt>
                <c:pt idx="9">
                  <c:v>0.93244156195108774</c:v>
                </c:pt>
                <c:pt idx="10">
                  <c:v>0.97095548317046687</c:v>
                </c:pt>
                <c:pt idx="11">
                  <c:v>0.92117585848074923</c:v>
                </c:pt>
                <c:pt idx="12">
                  <c:v>0.92932818147825003</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graficos'!$D$52:$P$52</c:f>
              <c:numCache>
                <c:formatCode>0.0%</c:formatCode>
                <c:ptCount val="13"/>
                <c:pt idx="0">
                  <c:v>5.0487908358082312E-2</c:v>
                </c:pt>
                <c:pt idx="1">
                  <c:v>4.0794417606011803E-2</c:v>
                </c:pt>
                <c:pt idx="2">
                  <c:v>4.6845383157324672E-2</c:v>
                </c:pt>
                <c:pt idx="3">
                  <c:v>6.7648663393344244E-2</c:v>
                </c:pt>
                <c:pt idx="4">
                  <c:v>6.6061657547043906E-2</c:v>
                </c:pt>
                <c:pt idx="5">
                  <c:v>5.7000404258186227E-2</c:v>
                </c:pt>
                <c:pt idx="6">
                  <c:v>4.607670416045534E-2</c:v>
                </c:pt>
                <c:pt idx="7">
                  <c:v>7.2764505119453926E-2</c:v>
                </c:pt>
                <c:pt idx="8">
                  <c:v>8.4647302904564306E-2</c:v>
                </c:pt>
                <c:pt idx="9">
                  <c:v>6.7558438048912303E-2</c:v>
                </c:pt>
                <c:pt idx="10">
                  <c:v>2.9044516829533115E-2</c:v>
                </c:pt>
                <c:pt idx="11">
                  <c:v>7.8824141519250782E-2</c:v>
                </c:pt>
                <c:pt idx="12">
                  <c:v>7.067181852174996E-2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378167360"/>
        <c:axId val="378160696"/>
      </c:barChart>
      <c:dateAx>
        <c:axId val="378167360"/>
        <c:scaling>
          <c:orientation val="minMax"/>
        </c:scaling>
        <c:delete val="0"/>
        <c:axPos val="b"/>
        <c:numFmt formatCode="[$-C0A]mmmm\-yy;@" sourceLinked="1"/>
        <c:majorTickMark val="out"/>
        <c:minorTickMark val="none"/>
        <c:tickLblPos val="nextTo"/>
        <c:txPr>
          <a:bodyPr/>
          <a:lstStyle/>
          <a:p>
            <a:pPr>
              <a:defRPr sz="900"/>
            </a:pPr>
            <a:endParaRPr lang="es-ES"/>
          </a:p>
        </c:txPr>
        <c:crossAx val="378160696"/>
        <c:crosses val="autoZero"/>
        <c:auto val="1"/>
        <c:lblOffset val="100"/>
        <c:baseTimeUnit val="months"/>
      </c:dateAx>
      <c:valAx>
        <c:axId val="378160696"/>
        <c:scaling>
          <c:orientation val="minMax"/>
          <c:max val="1"/>
          <c:min val="0"/>
        </c:scaling>
        <c:delete val="1"/>
        <c:axPos val="l"/>
        <c:numFmt formatCode="0.0%" sourceLinked="1"/>
        <c:majorTickMark val="out"/>
        <c:minorTickMark val="none"/>
        <c:tickLblPos val="nextTo"/>
        <c:crossAx val="3781673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graficos'!$D$61:$P$61</c:f>
              <c:numCache>
                <c:formatCode>0.0%</c:formatCode>
                <c:ptCount val="13"/>
                <c:pt idx="0">
                  <c:v>0.97965028640337659</c:v>
                </c:pt>
                <c:pt idx="1">
                  <c:v>0.97257158148247258</c:v>
                </c:pt>
                <c:pt idx="2">
                  <c:v>0.951740506329114</c:v>
                </c:pt>
                <c:pt idx="3">
                  <c:v>0.94697855750487336</c:v>
                </c:pt>
                <c:pt idx="4">
                  <c:v>0.94803070341009188</c:v>
                </c:pt>
                <c:pt idx="5">
                  <c:v>0.96779261586802834</c:v>
                </c:pt>
                <c:pt idx="6">
                  <c:v>0.98513857276743877</c:v>
                </c:pt>
                <c:pt idx="7">
                  <c:v>0.96141250177986626</c:v>
                </c:pt>
                <c:pt idx="8">
                  <c:v>0.89961089494163426</c:v>
                </c:pt>
                <c:pt idx="9">
                  <c:v>0.90484354907843978</c:v>
                </c:pt>
                <c:pt idx="10">
                  <c:v>0.99443334284898655</c:v>
                </c:pt>
                <c:pt idx="11">
                  <c:v>0.90922499329578976</c:v>
                </c:pt>
                <c:pt idx="12">
                  <c:v>0.93495133670075148</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graficos'!$D$62:$P$62</c:f>
              <c:numCache>
                <c:formatCode>0.0%</c:formatCode>
                <c:ptCount val="13"/>
                <c:pt idx="0">
                  <c:v>2.0349713596623461E-2</c:v>
                </c:pt>
                <c:pt idx="1">
                  <c:v>2.7428418517527427E-2</c:v>
                </c:pt>
                <c:pt idx="2">
                  <c:v>4.8259493670886076E-2</c:v>
                </c:pt>
                <c:pt idx="3">
                  <c:v>5.3021442495126705E-2</c:v>
                </c:pt>
                <c:pt idx="4">
                  <c:v>5.1969296589908141E-2</c:v>
                </c:pt>
                <c:pt idx="5">
                  <c:v>3.2207384131971724E-2</c:v>
                </c:pt>
                <c:pt idx="6">
                  <c:v>1.4861427232561255E-2</c:v>
                </c:pt>
                <c:pt idx="7">
                  <c:v>3.8587498220133853E-2</c:v>
                </c:pt>
                <c:pt idx="8">
                  <c:v>0.10038910505836576</c:v>
                </c:pt>
                <c:pt idx="9">
                  <c:v>9.5156450921560234E-2</c:v>
                </c:pt>
                <c:pt idx="10">
                  <c:v>5.5666571510134171E-3</c:v>
                </c:pt>
                <c:pt idx="11">
                  <c:v>9.0775006704210237E-2</c:v>
                </c:pt>
                <c:pt idx="12">
                  <c:v>6.5048663299248494E-2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378163048"/>
        <c:axId val="378165008"/>
      </c:barChart>
      <c:dateAx>
        <c:axId val="378163048"/>
        <c:scaling>
          <c:orientation val="minMax"/>
        </c:scaling>
        <c:delete val="0"/>
        <c:axPos val="b"/>
        <c:numFmt formatCode="[$-C0A]mmmm\-yy;@" sourceLinked="1"/>
        <c:majorTickMark val="out"/>
        <c:minorTickMark val="none"/>
        <c:tickLblPos val="nextTo"/>
        <c:txPr>
          <a:bodyPr/>
          <a:lstStyle/>
          <a:p>
            <a:pPr>
              <a:defRPr sz="750"/>
            </a:pPr>
            <a:endParaRPr lang="es-ES"/>
          </a:p>
        </c:txPr>
        <c:crossAx val="378165008"/>
        <c:crosses val="autoZero"/>
        <c:auto val="1"/>
        <c:lblOffset val="100"/>
        <c:baseTimeUnit val="months"/>
      </c:dateAx>
      <c:valAx>
        <c:axId val="378165008"/>
        <c:scaling>
          <c:orientation val="minMax"/>
          <c:max val="1"/>
          <c:min val="0"/>
        </c:scaling>
        <c:delete val="1"/>
        <c:axPos val="l"/>
        <c:numFmt formatCode="0.0%" sourceLinked="1"/>
        <c:majorTickMark val="out"/>
        <c:minorTickMark val="none"/>
        <c:tickLblPos val="nextTo"/>
        <c:crossAx val="3781630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graficos'!$D$100:$P$100</c:f>
              <c:numCache>
                <c:formatCode>0.0%</c:formatCode>
                <c:ptCount val="13"/>
                <c:pt idx="0">
                  <c:v>0.77473472899340401</c:v>
                </c:pt>
                <c:pt idx="1">
                  <c:v>0.65185081323611904</c:v>
                </c:pt>
                <c:pt idx="2">
                  <c:v>0.56599157265189626</c:v>
                </c:pt>
                <c:pt idx="3">
                  <c:v>0.65836355037048711</c:v>
                </c:pt>
                <c:pt idx="4">
                  <c:v>0.75898242853396269</c:v>
                </c:pt>
                <c:pt idx="5">
                  <c:v>0.72632944228274965</c:v>
                </c:pt>
                <c:pt idx="6">
                  <c:v>0.91220002873976136</c:v>
                </c:pt>
                <c:pt idx="7">
                  <c:v>0.61466701217932107</c:v>
                </c:pt>
                <c:pt idx="8">
                  <c:v>0.70755422587883321</c:v>
                </c:pt>
                <c:pt idx="9">
                  <c:v>0.69575233981281492</c:v>
                </c:pt>
                <c:pt idx="10">
                  <c:v>0.63566726511071214</c:v>
                </c:pt>
                <c:pt idx="11">
                  <c:v>0.70755244755244762</c:v>
                </c:pt>
                <c:pt idx="12">
                  <c:v>0.72004079551249356</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graficos'!$D$101:$P$101</c:f>
              <c:numCache>
                <c:formatCode>0.0%</c:formatCode>
                <c:ptCount val="13"/>
                <c:pt idx="0">
                  <c:v>0.22526527100659591</c:v>
                </c:pt>
                <c:pt idx="1">
                  <c:v>0.34814918676388112</c:v>
                </c:pt>
                <c:pt idx="2">
                  <c:v>0.43400842734810391</c:v>
                </c:pt>
                <c:pt idx="3">
                  <c:v>0.34163644962951289</c:v>
                </c:pt>
                <c:pt idx="4">
                  <c:v>0.24101757146603722</c:v>
                </c:pt>
                <c:pt idx="5">
                  <c:v>0.2736705577172503</c:v>
                </c:pt>
                <c:pt idx="6">
                  <c:v>8.7799971260238543E-2</c:v>
                </c:pt>
                <c:pt idx="7">
                  <c:v>0.38533298782067893</c:v>
                </c:pt>
                <c:pt idx="8">
                  <c:v>0.29244577412116679</c:v>
                </c:pt>
                <c:pt idx="9">
                  <c:v>0.30424766018718502</c:v>
                </c:pt>
                <c:pt idx="10">
                  <c:v>0.36433273488928786</c:v>
                </c:pt>
                <c:pt idx="11">
                  <c:v>0.29244755244755244</c:v>
                </c:pt>
                <c:pt idx="12">
                  <c:v>0.27995920448750639</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378166184"/>
        <c:axId val="378161088"/>
      </c:barChart>
      <c:dateAx>
        <c:axId val="378166184"/>
        <c:scaling>
          <c:orientation val="minMax"/>
        </c:scaling>
        <c:delete val="0"/>
        <c:axPos val="b"/>
        <c:numFmt formatCode="[$-C0A]mmmm\-yy;@" sourceLinked="1"/>
        <c:majorTickMark val="out"/>
        <c:minorTickMark val="none"/>
        <c:tickLblPos val="nextTo"/>
        <c:txPr>
          <a:bodyPr/>
          <a:lstStyle/>
          <a:p>
            <a:pPr>
              <a:defRPr sz="750"/>
            </a:pPr>
            <a:endParaRPr lang="es-ES"/>
          </a:p>
        </c:txPr>
        <c:crossAx val="378161088"/>
        <c:crosses val="autoZero"/>
        <c:auto val="1"/>
        <c:lblOffset val="100"/>
        <c:baseTimeUnit val="months"/>
      </c:dateAx>
      <c:valAx>
        <c:axId val="378161088"/>
        <c:scaling>
          <c:orientation val="minMax"/>
          <c:max val="1"/>
          <c:min val="0"/>
        </c:scaling>
        <c:delete val="1"/>
        <c:axPos val="l"/>
        <c:numFmt formatCode="0.0%" sourceLinked="1"/>
        <c:majorTickMark val="out"/>
        <c:minorTickMark val="none"/>
        <c:tickLblPos val="nextTo"/>
        <c:crossAx val="3781661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graficos'!$D$95:$P$95</c:f>
              <c:numCache>
                <c:formatCode>0.0%</c:formatCode>
                <c:ptCount val="13"/>
                <c:pt idx="0">
                  <c:v>0.96445698166431604</c:v>
                </c:pt>
                <c:pt idx="1">
                  <c:v>0.94224173411990675</c:v>
                </c:pt>
                <c:pt idx="2">
                  <c:v>0.89979324603721578</c:v>
                </c:pt>
                <c:pt idx="3">
                  <c:v>0.94855261352723286</c:v>
                </c:pt>
                <c:pt idx="4">
                  <c:v>0.94900996505759028</c:v>
                </c:pt>
                <c:pt idx="5">
                  <c:v>0.952152434721242</c:v>
                </c:pt>
                <c:pt idx="6">
                  <c:v>0.98305084745762705</c:v>
                </c:pt>
                <c:pt idx="7">
                  <c:v>0.89987900786448871</c:v>
                </c:pt>
                <c:pt idx="8">
                  <c:v>0.91132795927025889</c:v>
                </c:pt>
                <c:pt idx="9">
                  <c:v>0.91229796205200286</c:v>
                </c:pt>
                <c:pt idx="10">
                  <c:v>0.91310790785396734</c:v>
                </c:pt>
                <c:pt idx="11">
                  <c:v>0.92529348986125937</c:v>
                </c:pt>
                <c:pt idx="12">
                  <c:v>0.91198074974670718</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graficos'!$D$96:$P$96</c:f>
              <c:numCache>
                <c:formatCode>0.0%</c:formatCode>
                <c:ptCount val="13"/>
                <c:pt idx="0">
                  <c:v>3.5543018335684066E-2</c:v>
                </c:pt>
                <c:pt idx="1">
                  <c:v>5.7758265880093293E-2</c:v>
                </c:pt>
                <c:pt idx="2">
                  <c:v>0.10020675396278428</c:v>
                </c:pt>
                <c:pt idx="3">
                  <c:v>5.1447386472767184E-2</c:v>
                </c:pt>
                <c:pt idx="4">
                  <c:v>5.0990034942409737E-2</c:v>
                </c:pt>
                <c:pt idx="5">
                  <c:v>4.7847565278757942E-2</c:v>
                </c:pt>
                <c:pt idx="6">
                  <c:v>1.6949152542372878E-2</c:v>
                </c:pt>
                <c:pt idx="7">
                  <c:v>0.10012099213551119</c:v>
                </c:pt>
                <c:pt idx="8">
                  <c:v>8.8672040729741192E-2</c:v>
                </c:pt>
                <c:pt idx="9">
                  <c:v>8.7702037947997205E-2</c:v>
                </c:pt>
                <c:pt idx="10">
                  <c:v>8.6892092146032593E-2</c:v>
                </c:pt>
                <c:pt idx="11">
                  <c:v>7.4706510138740662E-2</c:v>
                </c:pt>
                <c:pt idx="12">
                  <c:v>8.8019250253292797E-2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378166968"/>
        <c:axId val="378161872"/>
      </c:barChart>
      <c:dateAx>
        <c:axId val="378166968"/>
        <c:scaling>
          <c:orientation val="minMax"/>
        </c:scaling>
        <c:delete val="0"/>
        <c:axPos val="b"/>
        <c:numFmt formatCode="[$-C0A]mmmm\-yy;@" sourceLinked="1"/>
        <c:majorTickMark val="out"/>
        <c:minorTickMark val="none"/>
        <c:tickLblPos val="nextTo"/>
        <c:txPr>
          <a:bodyPr/>
          <a:lstStyle/>
          <a:p>
            <a:pPr>
              <a:defRPr sz="900"/>
            </a:pPr>
            <a:endParaRPr lang="es-ES"/>
          </a:p>
        </c:txPr>
        <c:crossAx val="378161872"/>
        <c:crosses val="autoZero"/>
        <c:auto val="1"/>
        <c:lblOffset val="100"/>
        <c:baseTimeUnit val="months"/>
      </c:dateAx>
      <c:valAx>
        <c:axId val="378161872"/>
        <c:scaling>
          <c:orientation val="minMax"/>
          <c:max val="1"/>
          <c:min val="0"/>
        </c:scaling>
        <c:delete val="1"/>
        <c:axPos val="l"/>
        <c:numFmt formatCode="0.0%" sourceLinked="1"/>
        <c:majorTickMark val="out"/>
        <c:minorTickMark val="none"/>
        <c:tickLblPos val="nextTo"/>
        <c:crossAx val="3781669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graficos'!$D$105:$P$105</c:f>
              <c:numCache>
                <c:formatCode>0.0%</c:formatCode>
                <c:ptCount val="13"/>
                <c:pt idx="0">
                  <c:v>0.96285270515143662</c:v>
                </c:pt>
                <c:pt idx="1">
                  <c:v>0.93448275862068964</c:v>
                </c:pt>
                <c:pt idx="2">
                  <c:v>0.95818181818181825</c:v>
                </c:pt>
                <c:pt idx="3">
                  <c:v>1</c:v>
                </c:pt>
                <c:pt idx="4">
                  <c:v>0.95925044616299826</c:v>
                </c:pt>
                <c:pt idx="5">
                  <c:v>0.96124644099968359</c:v>
                </c:pt>
                <c:pt idx="6">
                  <c:v>0.96725331794575886</c:v>
                </c:pt>
                <c:pt idx="7">
                  <c:v>0.97599323753169909</c:v>
                </c:pt>
                <c:pt idx="8">
                  <c:v>0.98677325581395359</c:v>
                </c:pt>
                <c:pt idx="9">
                  <c:v>0.98826979472140764</c:v>
                </c:pt>
                <c:pt idx="10">
                  <c:v>0.89612553811970552</c:v>
                </c:pt>
                <c:pt idx="11">
                  <c:v>0.91795104261106064</c:v>
                </c:pt>
                <c:pt idx="12">
                  <c:v>0.98468912262015706</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numCache>
            </c:numRef>
          </c:cat>
          <c:val>
            <c:numRef>
              <c:f>'Back Data graficos'!$D$106:$P$106</c:f>
              <c:numCache>
                <c:formatCode>0.0%</c:formatCode>
                <c:ptCount val="13"/>
                <c:pt idx="0">
                  <c:v>3.7147294848563293E-2</c:v>
                </c:pt>
                <c:pt idx="1">
                  <c:v>6.5517241379310351E-2</c:v>
                </c:pt>
                <c:pt idx="2">
                  <c:v>4.1818181818181817E-2</c:v>
                </c:pt>
                <c:pt idx="3">
                  <c:v>0</c:v>
                </c:pt>
                <c:pt idx="4">
                  <c:v>4.0749553837001788E-2</c:v>
                </c:pt>
                <c:pt idx="5">
                  <c:v>3.8753559000316358E-2</c:v>
                </c:pt>
                <c:pt idx="6">
                  <c:v>3.2746682054241201E-2</c:v>
                </c:pt>
                <c:pt idx="7">
                  <c:v>2.400676246830093E-2</c:v>
                </c:pt>
                <c:pt idx="8">
                  <c:v>1.3226744186046512E-2</c:v>
                </c:pt>
                <c:pt idx="9">
                  <c:v>1.1730205278592375E-2</c:v>
                </c:pt>
                <c:pt idx="10">
                  <c:v>0.10387446188029441</c:v>
                </c:pt>
                <c:pt idx="11">
                  <c:v>8.2048957388939248E-2</c:v>
                </c:pt>
                <c:pt idx="12">
                  <c:v>1.5310877379842895E-2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378418712"/>
        <c:axId val="378412832"/>
      </c:barChart>
      <c:dateAx>
        <c:axId val="378418712"/>
        <c:scaling>
          <c:orientation val="minMax"/>
        </c:scaling>
        <c:delete val="0"/>
        <c:axPos val="b"/>
        <c:numFmt formatCode="[$-C0A]mmmm\-yy;@" sourceLinked="1"/>
        <c:majorTickMark val="out"/>
        <c:minorTickMark val="none"/>
        <c:tickLblPos val="nextTo"/>
        <c:txPr>
          <a:bodyPr/>
          <a:lstStyle/>
          <a:p>
            <a:pPr>
              <a:defRPr sz="750"/>
            </a:pPr>
            <a:endParaRPr lang="es-ES"/>
          </a:p>
        </c:txPr>
        <c:crossAx val="378412832"/>
        <c:crosses val="autoZero"/>
        <c:auto val="1"/>
        <c:lblOffset val="100"/>
        <c:baseTimeUnit val="months"/>
      </c:dateAx>
      <c:valAx>
        <c:axId val="378412832"/>
        <c:scaling>
          <c:orientation val="minMax"/>
          <c:max val="1"/>
          <c:min val="0"/>
        </c:scaling>
        <c:delete val="1"/>
        <c:axPos val="l"/>
        <c:numFmt formatCode="0.0%" sourceLinked="1"/>
        <c:majorTickMark val="out"/>
        <c:minorTickMark val="none"/>
        <c:tickLblPos val="nextTo"/>
        <c:crossAx val="37841871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3"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6350</xdr:colOff>
      <xdr:row>27</xdr:row>
      <xdr:rowOff>48074</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Junio 2022</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563742"/>
          <a:ext cx="6924714" cy="533123"/>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4995076"/>
          <a:ext cx="6924714" cy="533121"/>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250327"/>
          <a:ext cx="6924714" cy="533122"/>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2936911"/>
          <a:ext cx="6924714" cy="523597"/>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621908"/>
          <a:ext cx="6924714" cy="533121"/>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308492"/>
          <a:ext cx="6924714" cy="533121"/>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681663"/>
          <a:ext cx="6924714" cy="533121"/>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711200</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275206</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70" zoomScaleNormal="70" workbookViewId="0"/>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zoomScale="130" zoomScaleNormal="130" workbookViewId="0">
      <selection activeCell="AT17" sqref="AT17"/>
    </sheetView>
  </sheetViews>
  <sheetFormatPr baseColWidth="10" defaultColWidth="11.44140625" defaultRowHeight="14.4" x14ac:dyDescent="0.3"/>
  <cols>
    <col min="1" max="1" width="3.21875" customWidth="1"/>
    <col min="2" max="2" width="2.77734375" customWidth="1"/>
    <col min="3" max="3" width="4.21875" style="52" customWidth="1"/>
    <col min="4" max="4" width="90.44140625" customWidth="1"/>
  </cols>
  <sheetData>
    <row r="3" spans="2:9" ht="14.1" customHeight="1" thickBot="1" x14ac:dyDescent="0.35">
      <c r="B3" s="49"/>
      <c r="C3" s="50" t="s">
        <v>41</v>
      </c>
      <c r="F3" s="51" t="s">
        <v>42</v>
      </c>
    </row>
    <row r="4" spans="2:9" x14ac:dyDescent="0.3">
      <c r="F4" s="73" t="s">
        <v>43</v>
      </c>
      <c r="G4" s="74"/>
      <c r="H4" s="74"/>
      <c r="I4" s="75"/>
    </row>
    <row r="5" spans="2:9" s="15" customFormat="1" ht="20.100000000000001" customHeight="1" x14ac:dyDescent="0.3">
      <c r="C5" s="53" t="s">
        <v>44</v>
      </c>
      <c r="D5" s="15" t="s">
        <v>45</v>
      </c>
      <c r="F5" s="76"/>
      <c r="G5" s="77"/>
      <c r="H5" s="77"/>
      <c r="I5" s="78"/>
    </row>
    <row r="6" spans="2:9" s="15" customFormat="1" ht="20.100000000000001" customHeight="1" x14ac:dyDescent="0.3">
      <c r="C6" s="53" t="s">
        <v>46</v>
      </c>
      <c r="D6" s="15" t="s">
        <v>47</v>
      </c>
      <c r="F6" s="76"/>
      <c r="G6" s="77"/>
      <c r="H6" s="77"/>
      <c r="I6" s="78"/>
    </row>
    <row r="7" spans="2:9" s="15" customFormat="1" ht="20.100000000000001" customHeight="1" x14ac:dyDescent="0.3">
      <c r="C7" s="53" t="s">
        <v>48</v>
      </c>
      <c r="D7" s="15" t="s">
        <v>49</v>
      </c>
      <c r="F7" s="76"/>
      <c r="G7" s="77"/>
      <c r="H7" s="77"/>
      <c r="I7" s="78"/>
    </row>
    <row r="8" spans="2:9" s="15" customFormat="1" ht="20.100000000000001" customHeight="1" x14ac:dyDescent="0.3">
      <c r="C8" s="53" t="s">
        <v>50</v>
      </c>
      <c r="D8" s="15" t="s">
        <v>51</v>
      </c>
      <c r="F8" s="76"/>
      <c r="G8" s="77"/>
      <c r="H8" s="77"/>
      <c r="I8" s="78"/>
    </row>
    <row r="9" spans="2:9" ht="20.100000000000001" customHeight="1" x14ac:dyDescent="0.3">
      <c r="C9" s="53" t="s">
        <v>50</v>
      </c>
      <c r="D9" s="15" t="s">
        <v>52</v>
      </c>
      <c r="F9" s="76"/>
      <c r="G9" s="77"/>
      <c r="H9" s="77"/>
      <c r="I9" s="78"/>
    </row>
    <row r="10" spans="2:9" ht="20.100000000000001" customHeight="1" x14ac:dyDescent="0.3">
      <c r="C10" s="53" t="s">
        <v>53</v>
      </c>
      <c r="D10" s="15" t="s">
        <v>54</v>
      </c>
      <c r="F10" s="76"/>
      <c r="G10" s="77"/>
      <c r="H10" s="77"/>
      <c r="I10" s="78"/>
    </row>
    <row r="11" spans="2:9" x14ac:dyDescent="0.3">
      <c r="C11" s="53"/>
      <c r="F11" s="76"/>
      <c r="G11" s="77"/>
      <c r="H11" s="77"/>
      <c r="I11" s="78"/>
    </row>
    <row r="12" spans="2:9" ht="15" thickBot="1" x14ac:dyDescent="0.35">
      <c r="F12" s="79"/>
      <c r="G12" s="80"/>
      <c r="H12" s="80"/>
      <c r="I12" s="81"/>
    </row>
    <row r="16" spans="2:9" ht="14.1" customHeight="1" x14ac:dyDescent="0.3">
      <c r="B16" s="49"/>
      <c r="C16" s="50" t="s">
        <v>55</v>
      </c>
    </row>
    <row r="18" spans="3:4" x14ac:dyDescent="0.3">
      <c r="D18" s="54" t="s">
        <v>56</v>
      </c>
    </row>
    <row r="19" spans="3:4" x14ac:dyDescent="0.3">
      <c r="C19" s="53"/>
      <c r="D19" t="s">
        <v>57</v>
      </c>
    </row>
    <row r="20" spans="3:4" x14ac:dyDescent="0.3">
      <c r="C20" s="53"/>
      <c r="D20" t="s">
        <v>58</v>
      </c>
    </row>
    <row r="21" spans="3:4" x14ac:dyDescent="0.3">
      <c r="C21" s="53"/>
      <c r="D21" t="s">
        <v>59</v>
      </c>
    </row>
    <row r="22" spans="3:4" ht="3.75" customHeight="1" x14ac:dyDescent="0.3">
      <c r="C22" s="53"/>
    </row>
    <row r="23" spans="3:4" ht="15.6" x14ac:dyDescent="0.3">
      <c r="C23" s="53"/>
      <c r="D23" s="55" t="s">
        <v>60</v>
      </c>
    </row>
    <row r="24" spans="3:4" x14ac:dyDescent="0.3">
      <c r="C24" s="53"/>
      <c r="D24" s="56" t="s">
        <v>61</v>
      </c>
    </row>
    <row r="27" spans="3:4" x14ac:dyDescent="0.3">
      <c r="D27" s="54" t="s">
        <v>62</v>
      </c>
    </row>
    <row r="28" spans="3:4" x14ac:dyDescent="0.3">
      <c r="D28" t="s">
        <v>63</v>
      </c>
    </row>
    <row r="29" spans="3:4" x14ac:dyDescent="0.3">
      <c r="D29" t="s">
        <v>64</v>
      </c>
    </row>
    <row r="30" spans="3:4" x14ac:dyDescent="0.3">
      <c r="D30" t="s">
        <v>65</v>
      </c>
    </row>
    <row r="33" spans="4:4" x14ac:dyDescent="0.3">
      <c r="D33" s="54" t="s">
        <v>66</v>
      </c>
    </row>
    <row r="34" spans="4:4" x14ac:dyDescent="0.3">
      <c r="D34" t="s">
        <v>67</v>
      </c>
    </row>
  </sheetData>
  <mergeCells count="1">
    <mergeCell ref="F4:I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R163"/>
  <sheetViews>
    <sheetView showGridLines="0" topLeftCell="C1" zoomScale="55" zoomScaleNormal="55" workbookViewId="0">
      <selection activeCell="AT17" sqref="AT17"/>
    </sheetView>
  </sheetViews>
  <sheetFormatPr baseColWidth="10" defaultColWidth="11.44140625" defaultRowHeight="15.6" x14ac:dyDescent="0.3"/>
  <cols>
    <col min="1" max="1" width="29.44140625" style="3" customWidth="1"/>
    <col min="2" max="2" width="24.77734375" style="6" customWidth="1"/>
    <col min="3" max="3" width="34" style="3" customWidth="1"/>
    <col min="4" max="4" width="21.44140625" style="3" customWidth="1"/>
    <col min="5" max="5" width="22.21875" style="3" customWidth="1"/>
    <col min="6" max="7" width="21.21875" style="3" bestFit="1" customWidth="1"/>
    <col min="8" max="9" width="20.21875" style="3" bestFit="1" customWidth="1"/>
    <col min="10" max="10" width="19.21875" style="3" bestFit="1" customWidth="1"/>
    <col min="11" max="12" width="15.77734375" style="3" bestFit="1" customWidth="1"/>
    <col min="13" max="13" width="14.77734375" style="3" customWidth="1"/>
    <col min="14" max="14" width="21.21875" style="3" bestFit="1" customWidth="1"/>
    <col min="15" max="15" width="24" style="3" customWidth="1"/>
    <col min="16" max="16" width="20.44140625" style="3" customWidth="1"/>
    <col min="17" max="16384" width="11.44140625" style="3"/>
  </cols>
  <sheetData>
    <row r="3" spans="1:18" ht="36.75" customHeight="1" x14ac:dyDescent="0.3"/>
    <row r="4" spans="1:18" ht="36.75" customHeight="1" x14ac:dyDescent="0.3"/>
    <row r="5" spans="1:18" ht="36.75" customHeight="1" thickBot="1" x14ac:dyDescent="0.35">
      <c r="A5" s="5"/>
      <c r="B5" s="5"/>
      <c r="D5" s="58" cm="1">
        <f t="array" ref="D5">INDEX('Back data'!$A$4:$AV$4,MAX(IF('Back data'!$A$4:$AW$4&lt;&gt;"",COLUMN('Back data'!$A$4:$AW$4)))-D6)</f>
        <v>44348</v>
      </c>
      <c r="E5" s="58" cm="1">
        <f t="array" ref="E5">INDEX('Back data'!$A$4:$AV$4,MAX(IF('Back data'!$A$4:$AW$4&lt;&gt;"",COLUMN('Back data'!$A$4:$AW$4)))-E6)</f>
        <v>44378</v>
      </c>
      <c r="F5" s="58" cm="1">
        <f t="array" ref="F5">INDEX('Back data'!$A$4:$AV$4,MAX(IF('Back data'!$A$4:$AW$4&lt;&gt;"",COLUMN('Back data'!$A$4:$AW$4)))-F6)</f>
        <v>44409</v>
      </c>
      <c r="G5" s="58" cm="1">
        <f t="array" ref="G5">INDEX('Back data'!$A$4:$AV$4,MAX(IF('Back data'!$A$4:$AW$4&lt;&gt;"",COLUMN('Back data'!$A$4:$AW$4)))-G6)</f>
        <v>44440</v>
      </c>
      <c r="H5" s="58" cm="1">
        <f t="array" ref="H5">INDEX('Back data'!$A$4:$AV$4,MAX(IF('Back data'!$A$4:$AW$4&lt;&gt;"",COLUMN('Back data'!$A$4:$AW$4)))-H6)</f>
        <v>44470</v>
      </c>
      <c r="I5" s="58" cm="1">
        <f t="array" ref="I5">INDEX('Back data'!$A$4:$AV$4,MAX(IF('Back data'!$A$4:$AW$4&lt;&gt;"",COLUMN('Back data'!$A$4:$AW$4)))-I6)</f>
        <v>44501</v>
      </c>
      <c r="J5" s="58" cm="1">
        <f t="array" ref="J5">INDEX('Back data'!$A$4:$AV$4,MAX(IF('Back data'!$A$4:$AW$4&lt;&gt;"",COLUMN('Back data'!$A$4:$AW$4)))-J6)</f>
        <v>44531</v>
      </c>
      <c r="K5" s="58" cm="1">
        <f t="array" ref="K5">INDEX('Back data'!$A$4:$AV$4,MAX(IF('Back data'!$A$4:$AW$4&lt;&gt;"",COLUMN('Back data'!$A$4:$AW$4)))-K6)</f>
        <v>44562</v>
      </c>
      <c r="L5" s="58" cm="1">
        <f t="array" ref="L5">INDEX('Back data'!$A$4:$AV$4,MAX(IF('Back data'!$A$4:$AW$4&lt;&gt;"",COLUMN('Back data'!$A$4:$AW$4)))-L6)</f>
        <v>44593</v>
      </c>
      <c r="M5" s="58" cm="1">
        <f t="array" ref="M5">INDEX('Back data'!$A$4:$AV$4,MAX(IF('Back data'!$A$4:$AW$4&lt;&gt;"",COLUMN('Back data'!$A$4:$AW$4)))-M6)</f>
        <v>44621</v>
      </c>
      <c r="N5" s="58" cm="1">
        <f t="array" ref="N5">INDEX('Back data'!$A$4:$AV$4,MAX(IF('Back data'!$A$4:$AW$4&lt;&gt;"",COLUMN('Back data'!$A$4:$AW$4)))-N6)</f>
        <v>44652</v>
      </c>
      <c r="O5" s="58" cm="1">
        <f t="array" ref="O5">INDEX('Back data'!$A$4:$AV$4,MAX(IF('Back data'!$A$4:$AW$4&lt;&gt;"",COLUMN('Back data'!$A$4:$AW$4)))-O6)</f>
        <v>44682</v>
      </c>
      <c r="P5" s="58" cm="1">
        <f t="array" ref="P5">INDEX('Back data'!$A$4:$AW$4,MAX(IF('Back data'!$A$4:$AW$4&lt;&gt;"",COLUMN('Back data'!$A$4:$AW$4)))-P6)</f>
        <v>44713</v>
      </c>
    </row>
    <row r="6" spans="1:18" x14ac:dyDescent="0.3">
      <c r="D6" s="3">
        <v>12</v>
      </c>
      <c r="E6" s="3">
        <v>11</v>
      </c>
      <c r="F6" s="3">
        <v>10</v>
      </c>
      <c r="G6" s="3">
        <v>9</v>
      </c>
      <c r="H6" s="3">
        <v>8</v>
      </c>
      <c r="I6" s="3">
        <v>7</v>
      </c>
      <c r="J6" s="3">
        <v>6</v>
      </c>
      <c r="K6" s="3">
        <v>5</v>
      </c>
      <c r="L6" s="3">
        <v>4</v>
      </c>
      <c r="M6" s="3">
        <v>3</v>
      </c>
      <c r="N6" s="3">
        <v>2</v>
      </c>
      <c r="O6" s="3">
        <v>1</v>
      </c>
      <c r="P6" s="3">
        <v>0</v>
      </c>
    </row>
    <row r="7" spans="1:18" x14ac:dyDescent="0.3">
      <c r="A7" s="7"/>
      <c r="B7" s="8"/>
      <c r="C7" s="9" t="s">
        <v>68</v>
      </c>
      <c r="D7" s="10" cm="1">
        <f t="array" ref="D7">INDEX('Back data'!$A65:$AW65,,MAX(IF('Back data'!$A65:$AW65&lt;&gt;"",COLUMN('Back data'!$A65:$AW65)))-D$6)+INDEX('Back data'!$A66:$AW66,,MAX(IF('Back data'!$A66:$AW$66&lt;&gt;"",COLUMN('Back data'!$A66:$AW66)))-D$6)</f>
        <v>70.67</v>
      </c>
      <c r="E7" s="10" cm="1">
        <f t="array" ref="E7">INDEX('Back data'!$A65:$AW65,,MAX(IF('Back data'!$A65:$AW65&lt;&gt;"",COLUMN('Back data'!$A65:$AW65)))-E$6)+INDEX('Back data'!$A66:$AW66,,MAX(IF('Back data'!$A66:$AW$66&lt;&gt;"",COLUMN('Back data'!$A66:$AW66)))-E$6)</f>
        <v>72.180000000000007</v>
      </c>
      <c r="F7" s="10" cm="1">
        <f t="array" ref="F7">INDEX('Back data'!$A65:$AW65,,MAX(IF('Back data'!$A65:$AW65&lt;&gt;"",COLUMN('Back data'!$A65:$AW65)))-F$6)+INDEX('Back data'!$A66:$AW66,,MAX(IF('Back data'!$A66:$AW$66&lt;&gt;"",COLUMN('Back data'!$A66:$AW66)))-F$6)</f>
        <v>71.990000000000009</v>
      </c>
      <c r="G7" s="10" cm="1">
        <f t="array" ref="G7">INDEX('Back data'!$A65:$AW65,,MAX(IF('Back data'!$A65:$AW65&lt;&gt;"",COLUMN('Back data'!$A65:$AW65)))-G$6)+INDEX('Back data'!$A66:$AW66,,MAX(IF('Back data'!$A66:$AW$66&lt;&gt;"",COLUMN('Back data'!$A66:$AW66)))-G$6)</f>
        <v>71.539999999999992</v>
      </c>
      <c r="H7" s="10" cm="1">
        <f t="array" ref="H7">INDEX('Back data'!$A65:$AW65,,MAX(IF('Back data'!$A65:$AW65&lt;&gt;"",COLUMN('Back data'!$A65:$AW65)))-H$6)+INDEX('Back data'!$A66:$AW66,,MAX(IF('Back data'!$A66:$AW$66&lt;&gt;"",COLUMN('Back data'!$A66:$AW66)))-H$6)</f>
        <v>74.180000000000007</v>
      </c>
      <c r="I7" s="10" cm="1">
        <f t="array" ref="I7">INDEX('Back data'!$A65:$AW65,,MAX(IF('Back data'!$A65:$AW65&lt;&gt;"",COLUMN('Back data'!$A65:$AW65)))-I$6)+INDEX('Back data'!$A66:$AW66,,MAX(IF('Back data'!$A66:$AW$66&lt;&gt;"",COLUMN('Back data'!$A66:$AW66)))-I$6)</f>
        <v>73.37</v>
      </c>
      <c r="J7" s="10" cm="1">
        <f t="array" ref="J7">INDEX('Back data'!$A65:$AW65,,MAX(IF('Back data'!$A65:$AW65&lt;&gt;"",COLUMN('Back data'!$A65:$AW65)))-J$6)+INDEX('Back data'!$A66:$AW66,,MAX(IF('Back data'!$A66:$AW$66&lt;&gt;"",COLUMN('Back data'!$A66:$AW66)))-J$6)</f>
        <v>73.13</v>
      </c>
      <c r="K7" s="10" cm="1">
        <f t="array" ref="K7">INDEX('Back data'!$A65:$AW65,,MAX(IF('Back data'!$A65:$AW65&lt;&gt;"",COLUMN('Back data'!$A65:$AW65)))-K$6)+INDEX('Back data'!$A66:$AW66,,MAX(IF('Back data'!$A66:$AW$66&lt;&gt;"",COLUMN('Back data'!$A66:$AW66)))-K$6)</f>
        <v>70.16</v>
      </c>
      <c r="L7" s="10" cm="1">
        <f t="array" ref="L7">INDEX('Back data'!$A65:$AW65,,MAX(IF('Back data'!$A65:$AW65&lt;&gt;"",COLUMN('Back data'!$A65:$AW65)))-L$6)+INDEX('Back data'!$A66:$AW66,,MAX(IF('Back data'!$A66:$AW$66&lt;&gt;"",COLUMN('Back data'!$A66:$AW66)))-L$6)</f>
        <v>70.52000000000001</v>
      </c>
      <c r="M7" s="10" cm="1">
        <f t="array" ref="M7">INDEX('Back data'!$A65:$AW65,,MAX(IF('Back data'!$A65:$AW65&lt;&gt;"",COLUMN('Back data'!$A65:$AW65)))-M$6)+INDEX('Back data'!$A66:$AW66,,MAX(IF('Back data'!$A66:$AW$66&lt;&gt;"",COLUMN('Back data'!$A66:$AW66)))-M$6)</f>
        <v>73.430000000000007</v>
      </c>
      <c r="N7" s="10" cm="1">
        <f t="array" ref="N7">INDEX('Back data'!$A65:$AW65,,MAX(IF('Back data'!$A65:$AW65&lt;&gt;"",COLUMN('Back data'!$A65:$AW65)))-N$6)+INDEX('Back data'!$A66:$AW66,,MAX(IF('Back data'!$A66:$AW$66&lt;&gt;"",COLUMN('Back data'!$A66:$AW66)))-N$6)</f>
        <v>72.83</v>
      </c>
      <c r="O7" s="10" cm="1">
        <f t="array" ref="O7">INDEX('Back data'!$A65:$AW65,,MAX(IF('Back data'!$A65:$AW65&lt;&gt;"",COLUMN('Back data'!$A65:$AW65)))-O$6)+INDEX('Back data'!$A66:$AW66,,MAX(IF('Back data'!$A66:$AW$66&lt;&gt;"",COLUMN('Back data'!$A66:$AW66)))-O$6)</f>
        <v>76.180000000000007</v>
      </c>
      <c r="P7" s="10" cm="1">
        <f t="array" ref="P7">INDEX('Back data'!$A65:$AW65,,MAX(IF('Back data'!$A65:$AW65&lt;&gt;"",COLUMN('Back data'!$A65:$AW65)))-P$6)+INDEX('Back data'!$A66:$AW66,,MAX(IF('Back data'!$A66:$AW$66&lt;&gt;"",COLUMN('Back data'!$A66:$AW66)))-P$6)</f>
        <v>79.069999999999993</v>
      </c>
    </row>
    <row r="8" spans="1:18" x14ac:dyDescent="0.3">
      <c r="A8" s="26" t="s">
        <v>69</v>
      </c>
      <c r="B8" s="28" t="s">
        <v>69</v>
      </c>
      <c r="C8" s="11" t="s">
        <v>70</v>
      </c>
      <c r="D8" s="12" cm="1">
        <f t="array" ref="D8">INDEX('Back data'!$A$65:$AW$65,,MAX(IF('Back data'!$A$65:$AW$65&lt;&gt;"",COLUMN('Back data'!$A$65:$AW$65)))-D$6)/D7</f>
        <v>0.95004952596575631</v>
      </c>
      <c r="E8" s="12" cm="1">
        <f t="array" ref="E8">INDEX('Back data'!$A$65:$AW$65,,MAX(IF('Back data'!$A$65:$AW$65&lt;&gt;"",COLUMN('Back data'!$A$65:$AW$65)))-E$6)/E7</f>
        <v>0.94832363535605424</v>
      </c>
      <c r="F8" s="12" cm="1">
        <f t="array" ref="F8">INDEX('Back data'!$A$65:$AW$65,,MAX(IF('Back data'!$A$65:$AW$65&lt;&gt;"",COLUMN('Back data'!$A$65:$AW$65)))-F$6)/F7</f>
        <v>0.94582580914015824</v>
      </c>
      <c r="G8" s="12" cm="1">
        <f t="array" ref="G8">INDEX('Back data'!$A$65:$AW$65,,MAX(IF('Back data'!$A$65:$AW$65&lt;&gt;"",COLUMN('Back data'!$A$65:$AW$65)))-G$6)/G7</f>
        <v>0.93835616438356173</v>
      </c>
      <c r="H8" s="12" cm="1">
        <f t="array" ref="H8">INDEX('Back data'!$A$65:$AW$65,,MAX(IF('Back data'!$A$65:$AW$65&lt;&gt;"",COLUMN('Back data'!$A$65:$AW$65)))-H$6)/H7</f>
        <v>0.93960636290105148</v>
      </c>
      <c r="I8" s="12" cm="1">
        <f t="array" ref="I8">INDEX('Back data'!$A$65:$AW$65,,MAX(IF('Back data'!$A$65:$AW$65&lt;&gt;"",COLUMN('Back data'!$A$65:$AW$65)))-I$6)/I7</f>
        <v>0.94466403162055335</v>
      </c>
      <c r="J8" s="12" cm="1">
        <f t="array" ref="J8">INDEX('Back data'!$A$65:$AW$65,,MAX(IF('Back data'!$A$65:$AW$65&lt;&gt;"",COLUMN('Back data'!$A$65:$AW$65)))-J$6)/J7</f>
        <v>0.95419116641597168</v>
      </c>
      <c r="K8" s="12" cm="1">
        <f t="array" ref="K8">INDEX('Back data'!$A$65:$AW$65,,MAX(IF('Back data'!$A$65:$AW$65&lt;&gt;"",COLUMN('Back data'!$A$65:$AW$65)))-K$6)/K7</f>
        <v>0.93799885974914488</v>
      </c>
      <c r="L8" s="12" cm="1">
        <f t="array" ref="L8">INDEX('Back data'!$A$65:$AW$65,,MAX(IF('Back data'!$A$65:$AW$65&lt;&gt;"",COLUMN('Back data'!$A$65:$AW$65)))-L$6)/L7</f>
        <v>0.92782189449801467</v>
      </c>
      <c r="M8" s="12" cm="1">
        <f t="array" ref="M8">INDEX('Back data'!$A$65:$AW$65,,MAX(IF('Back data'!$A$65:$AW$65&lt;&gt;"",COLUMN('Back data'!$A$65:$AW$65)))-M$6)/M7</f>
        <v>0.9421217486041128</v>
      </c>
      <c r="N8" s="12" cm="1">
        <f t="array" ref="N8">INDEX('Back data'!$A$65:$AW$65,,MAX(IF('Back data'!$A$65:$AW$65&lt;&gt;"",COLUMN('Back data'!$A$65:$AW$65)))-N$6)/N7</f>
        <v>0.9486475353563093</v>
      </c>
      <c r="O8" s="12" cm="1">
        <f t="array" ref="O8">INDEX('Back data'!$A$65:$AW$65,,MAX(IF('Back data'!$A$65:$AW$65&lt;&gt;"",COLUMN('Back data'!$A$65:$AW$65)))-O$6)/O7</f>
        <v>0.92845891310055129</v>
      </c>
      <c r="P8" s="12" cm="1">
        <f t="array" ref="P8">INDEX('Back data'!$A$65:$AW$65,,MAX(IF('Back data'!$A$65:$AW$65&lt;&gt;"",COLUMN('Back data'!$A$65:$AW$65)))-P$6)/P7</f>
        <v>0.93157961300113823</v>
      </c>
    </row>
    <row r="9" spans="1:18" x14ac:dyDescent="0.3">
      <c r="A9" s="26" t="s">
        <v>69</v>
      </c>
      <c r="B9" s="28" t="s">
        <v>69</v>
      </c>
      <c r="C9" s="11" t="s">
        <v>71</v>
      </c>
      <c r="D9" s="12" cm="1">
        <f t="array" ref="D9">INDEX('Back data'!$A$66:$AW$66,,MAX(IF('Back data'!$A$66:$AW$66&lt;&gt;"",COLUMN('Back data'!$A$66:$AW$66)))-D$6)/D7</f>
        <v>4.9950474034243665E-2</v>
      </c>
      <c r="E9" s="12" cm="1">
        <f t="array" ref="E9">INDEX('Back data'!$A$66:$AW$66,,MAX(IF('Back data'!$A$66:$AW$66&lt;&gt;"",COLUMN('Back data'!$A$66:$AW$66)))-E$6)/E7</f>
        <v>5.1676364643945684E-2</v>
      </c>
      <c r="F9" s="12" cm="1">
        <f t="array" ref="F9">INDEX('Back data'!$A$66:$AW$66,,MAX(IF('Back data'!$A$66:$AW$66&lt;&gt;"",COLUMN('Back data'!$A$66:$AW$66)))-F$6)/F7</f>
        <v>5.4174190859841639E-2</v>
      </c>
      <c r="G9" s="12" cm="1">
        <f t="array" ref="G9">INDEX('Back data'!$A$66:$AW$66,,MAX(IF('Back data'!$A$66:$AW$66&lt;&gt;"",COLUMN('Back data'!$A$66:$AW$66)))-G$6)/G7</f>
        <v>6.1643835616438367E-2</v>
      </c>
      <c r="H9" s="12" cm="1">
        <f t="array" ref="H9">INDEX('Back data'!$A$66:$AW$66,,MAX(IF('Back data'!$A$66:$AW$66&lt;&gt;"",COLUMN('Back data'!$A$66:$AW$66)))-H$6)/H7</f>
        <v>6.0393637098948502E-2</v>
      </c>
      <c r="I9" s="12" cm="1">
        <f t="array" ref="I9">INDEX('Back data'!$A$66:$AW$66,,MAX(IF('Back data'!$A$66:$AW$66&lt;&gt;"",COLUMN('Back data'!$A$66:$AW$66)))-I$6)/I7</f>
        <v>5.5335968379446633E-2</v>
      </c>
      <c r="J9" s="12" cm="1">
        <f t="array" ref="J9">INDEX('Back data'!$A$66:$AW$66,,MAX(IF('Back data'!$A$66:$AW$66&lt;&gt;"",COLUMN('Back data'!$A$66:$AW$66)))-J$6)/J7</f>
        <v>4.5808833584028444E-2</v>
      </c>
      <c r="K9" s="12" cm="1">
        <f t="array" ref="K9">INDEX('Back data'!$A$66:$AW$66,,MAX(IF('Back data'!$A$66:$AW$66&lt;&gt;"",COLUMN('Back data'!$A$66:$AW$66)))-K$6)/K7</f>
        <v>6.2001140250855187E-2</v>
      </c>
      <c r="L9" s="12" cm="1">
        <f t="array" ref="L9">INDEX('Back data'!$A$66:$AW$66,,MAX(IF('Back data'!$A$66:$AW$66&lt;&gt;"",COLUMN('Back data'!$A$66:$AW$66)))-L$6)/L7</f>
        <v>7.2178105501985237E-2</v>
      </c>
      <c r="M9" s="12" cm="1">
        <f t="array" ref="M9">INDEX('Back data'!$A$66:$AW$66,,MAX(IF('Back data'!$A$66:$AW$66&lt;&gt;"",COLUMN('Back data'!$A$66:$AW$66)))-M$6)/M7</f>
        <v>5.7878251395887231E-2</v>
      </c>
      <c r="N9" s="12" cm="1">
        <f t="array" ref="N9">INDEX('Back data'!$A$66:$AW$66,,MAX(IF('Back data'!$A$66:$AW$66&lt;&gt;"",COLUMN('Back data'!$A$66:$AW$66)))-N$6)/N7</f>
        <v>5.1352464643690789E-2</v>
      </c>
      <c r="O9" s="12" cm="1">
        <f t="array" ref="O9">INDEX('Back data'!$A$66:$AW$66,,MAX(IF('Back data'!$A$66:$AW$66&lt;&gt;"",COLUMN('Back data'!$A$66:$AW$66)))-O$6)/O7</f>
        <v>7.1541086899448672E-2</v>
      </c>
      <c r="P9" s="12" cm="1">
        <f t="array" ref="P9">INDEX('Back data'!$A$66:$AW$66,,MAX(IF('Back data'!$A$66:$AW$66&lt;&gt;"",COLUMN('Back data'!$A$66:$AW$66)))-P$6)/P7</f>
        <v>6.8420386998861771E-2</v>
      </c>
      <c r="R9" s="63"/>
    </row>
    <row r="10" spans="1:18" x14ac:dyDescent="0.3">
      <c r="B10" s="29"/>
    </row>
    <row r="11" spans="1:18" x14ac:dyDescent="0.3">
      <c r="B11" s="29"/>
    </row>
    <row r="12" spans="1:18" x14ac:dyDescent="0.3">
      <c r="B12" s="29"/>
      <c r="C12" s="9" t="s">
        <v>68</v>
      </c>
      <c r="D12" s="10">
        <f t="array" ref="D12">INDEX('Back data'!$A$71:$AW$71,,MAX(IF('Back data'!$A$71:$AW$71&lt;&gt;"",COLUMN('Back data'!$A$71:$AW$71)))-D$6)+INDEX('Back data'!$A$72:$AW$72,,MAX(IF('Back data'!$A$72:$AW$72&lt;&gt;"",COLUMN('Back data'!$A$72:$AW$72)))-D$6)</f>
        <v>70.679999999999993</v>
      </c>
      <c r="E12" s="10">
        <f t="array" ref="E12">INDEX('Back data'!$A$71:$AW$71,,MAX(IF('Back data'!$A$71:$AW$71&lt;&gt;"",COLUMN('Back data'!$A$71:$AW$71)))-E$6)+INDEX('Back data'!$A$72:$AW$72,,MAX(IF('Back data'!$A$72:$AW$72&lt;&gt;"",COLUMN('Back data'!$A$72:$AW$72)))-E$6)</f>
        <v>69.28</v>
      </c>
      <c r="F12" s="10">
        <f t="array" ref="F12">INDEX('Back data'!$A$71:$AW$71,,MAX(IF('Back data'!$A$71:$AW$71&lt;&gt;"",COLUMN('Back data'!$A$71:$AW$71)))-F$6)+INDEX('Back data'!$A$72:$AW$72,,MAX(IF('Back data'!$A$72:$AW$72&lt;&gt;"",COLUMN('Back data'!$A$72:$AW$72)))-F$6)</f>
        <v>72.47</v>
      </c>
      <c r="G12" s="10">
        <f t="array" ref="G12">INDEX('Back data'!$A$71:$AW$71,,MAX(IF('Back data'!$A$71:$AW$71&lt;&gt;"",COLUMN('Back data'!$A$71:$AW$71)))-G$6)+INDEX('Back data'!$A$72:$AW$72,,MAX(IF('Back data'!$A$72:$AW$72&lt;&gt;"",COLUMN('Back data'!$A$72:$AW$72)))-G$6)</f>
        <v>69.599999999999994</v>
      </c>
      <c r="H12" s="10">
        <f t="array" ref="H12">INDEX('Back data'!$A$71:$AW$71,,MAX(IF('Back data'!$A$71:$AW$71&lt;&gt;"",COLUMN('Back data'!$A$71:$AW$71)))-H$6)+INDEX('Back data'!$A$72:$AW$72,,MAX(IF('Back data'!$A$72:$AW$72&lt;&gt;"",COLUMN('Back data'!$A$72:$AW$72)))-H$6)</f>
        <v>73.58</v>
      </c>
      <c r="I12" s="10">
        <f t="array" ref="I12">INDEX('Back data'!$A$71:$AW$71,,MAX(IF('Back data'!$A$71:$AW$71&lt;&gt;"",COLUMN('Back data'!$A$71:$AW$71)))-I$6)+INDEX('Back data'!$A$72:$AW$72,,MAX(IF('Back data'!$A$72:$AW$72&lt;&gt;"",COLUMN('Back data'!$A$72:$AW$72)))-I$6)</f>
        <v>73.39</v>
      </c>
      <c r="J12" s="10">
        <f t="array" ref="J12">INDEX('Back data'!$A$71:$AW$71,,MAX(IF('Back data'!$A$71:$AW$71&lt;&gt;"",COLUMN('Back data'!$A$71:$AW$71)))-J$6)+INDEX('Back data'!$A$72:$AW$72,,MAX(IF('Back data'!$A$72:$AW$72&lt;&gt;"",COLUMN('Back data'!$A$72:$AW$72)))-J$6)</f>
        <v>73.819999999999993</v>
      </c>
      <c r="K12" s="10">
        <f t="array" ref="K12">INDEX('Back data'!$A$71:$AW$71,,MAX(IF('Back data'!$A$71:$AW$71&lt;&gt;"",COLUMN('Back data'!$A$71:$AW$71)))-K$6)+INDEX('Back data'!$A$72:$AW$72,,MAX(IF('Back data'!$A$72:$AW$72&lt;&gt;"",COLUMN('Back data'!$A$72:$AW$72)))-K$6)</f>
        <v>70.180000000000007</v>
      </c>
      <c r="L12" s="10">
        <f t="array" ref="L12">INDEX('Back data'!$A$71:$AW$71,,MAX(IF('Back data'!$A$71:$AW$71&lt;&gt;"",COLUMN('Back data'!$A$71:$AW$71)))-L$6)+INDEX('Back data'!$A$72:$AW$72,,MAX(IF('Back data'!$A$72:$AW$72&lt;&gt;"",COLUMN('Back data'!$A$72:$AW$72)))-L$6)</f>
        <v>70.5</v>
      </c>
      <c r="M12" s="10">
        <f t="array" ref="M12">INDEX('Back data'!$A$71:$AW$71,,MAX(IF('Back data'!$A$71:$AW$71&lt;&gt;"",COLUMN('Back data'!$A$71:$AW$71)))-M$6)+INDEX('Back data'!$A$72:$AW$72,,MAX(IF('Back data'!$A$72:$AW$72&lt;&gt;"",COLUMN('Back data'!$A$72:$AW$72)))-M$6)</f>
        <v>73.5</v>
      </c>
      <c r="N12" s="10">
        <f t="array" ref="N12">INDEX('Back data'!$A$71:$AW$71,,MAX(IF('Back data'!$A$71:$AW$71&lt;&gt;"",COLUMN('Back data'!$A$71:$AW$71)))-N$6)+INDEX('Back data'!$A$72:$AW$72,,MAX(IF('Back data'!$A$72:$AW$72&lt;&gt;"",COLUMN('Back data'!$A$72:$AW$72)))-N$6)</f>
        <v>70.010000000000005</v>
      </c>
      <c r="O12" s="10">
        <f t="array" ref="O12">INDEX('Back data'!$A$71:$AW$71,,MAX(IF('Back data'!$A$71:$AW$71&lt;&gt;"",COLUMN('Back data'!$A$71:$AW$71)))-O$6)+INDEX('Back data'!$A$72:$AW$72,,MAX(IF('Back data'!$A$72:$AW$72&lt;&gt;"",COLUMN('Back data'!$A$72:$AW$72)))-O$6)</f>
        <v>73.95</v>
      </c>
      <c r="P12" s="10">
        <f t="array" ref="P12">INDEX('Back data'!$A$71:$AW$71,,MAX(IF('Back data'!$A$71:$AW$71&lt;&gt;"",COLUMN('Back data'!$A$71:$AW$71)))-P$6)+INDEX('Back data'!$A$72:$AW$72,,MAX(IF('Back data'!$A$72:$AW$72&lt;&gt;"",COLUMN('Back data'!$A$72:$AW$72)))-P$6)</f>
        <v>77.58</v>
      </c>
    </row>
    <row r="13" spans="1:18" x14ac:dyDescent="0.3">
      <c r="A13" s="26" t="s">
        <v>69</v>
      </c>
      <c r="B13" s="30" t="s">
        <v>72</v>
      </c>
      <c r="C13" s="11" t="s">
        <v>70</v>
      </c>
      <c r="D13" s="12">
        <f t="array" ref="D13">INDEX('Back data'!$A$71:$AW$71,,MAX(IF('Back data'!$A$71:$AW$71&lt;&gt;"",COLUMN('Back data'!$A$71:$AW$71)))-D$6)/D$12</f>
        <v>0.83389926428975669</v>
      </c>
      <c r="E13" s="12">
        <f t="array" ref="E13">INDEX('Back data'!$A$71:$AW$71,,MAX(IF('Back data'!$A$71:$AW$71&lt;&gt;"",COLUMN('Back data'!$A$71:$AW$71)))-E$6)/E$12</f>
        <v>0.80672632794457277</v>
      </c>
      <c r="F13" s="12">
        <f t="array" ref="F13">INDEX('Back data'!$A$71:$AW$71,,MAX(IF('Back data'!$A$71:$AW$71&lt;&gt;"",COLUMN('Back data'!$A$71:$AW$71)))-F$6)/F$12</f>
        <v>0.80419483924382507</v>
      </c>
      <c r="G13" s="12">
        <f t="array" ref="G13">INDEX('Back data'!$A$71:$AW$71,,MAX(IF('Back data'!$A$71:$AW$71&lt;&gt;"",COLUMN('Back data'!$A$71:$AW$71)))-G$6)/G$12</f>
        <v>0.7942528735632185</v>
      </c>
      <c r="H13" s="12">
        <f t="array" ref="H13">INDEX('Back data'!$A$71:$AW$71,,MAX(IF('Back data'!$A$71:$AW$71&lt;&gt;"",COLUMN('Back data'!$A$71:$AW$71)))-H$6)/H$12</f>
        <v>0.80130470236477302</v>
      </c>
      <c r="I13" s="12">
        <f t="array" ref="I13">INDEX('Back data'!$A$71:$AW$71,,MAX(IF('Back data'!$A$71:$AW$71&lt;&gt;"",COLUMN('Back data'!$A$71:$AW$71)))-I$6)/I$12</f>
        <v>0.81346232456737977</v>
      </c>
      <c r="J13" s="12">
        <f t="array" ref="J13">INDEX('Back data'!$A$71:$AW$71,,MAX(IF('Back data'!$A$71:$AW$71&lt;&gt;"",COLUMN('Back data'!$A$71:$AW$71)))-J$6)/J$12</f>
        <v>0.82606339745326474</v>
      </c>
      <c r="K13" s="12">
        <f t="array" ref="K13">INDEX('Back data'!$A$71:$AW$71,,MAX(IF('Back data'!$A$71:$AW$71&lt;&gt;"",COLUMN('Back data'!$A$71:$AW$71)))-K$6)/K$12</f>
        <v>0.78455400398974062</v>
      </c>
      <c r="L13" s="12">
        <f t="array" ref="L13">INDEX('Back data'!$A$71:$AW$71,,MAX(IF('Back data'!$A$71:$AW$71&lt;&gt;"",COLUMN('Back data'!$A$71:$AW$71)))-L$6)/L$12</f>
        <v>0.76312056737588652</v>
      </c>
      <c r="M13" s="12">
        <f t="array" ref="M13">INDEX('Back data'!$A$71:$AW$71,,MAX(IF('Back data'!$A$71:$AW$71&lt;&gt;"",COLUMN('Back data'!$A$71:$AW$71)))-M$6)/M$12</f>
        <v>0.83183673469387753</v>
      </c>
      <c r="N13" s="12">
        <f t="array" ref="N13">INDEX('Back data'!$A$71:$AW$71,,MAX(IF('Back data'!$A$71:$AW$71&lt;&gt;"",COLUMN('Back data'!$A$71:$AW$71)))-N$6)/N$12</f>
        <v>0.8263105270675617</v>
      </c>
      <c r="O13" s="12">
        <f t="array" ref="O13">INDEX('Back data'!$A$71:$AW$71,,MAX(IF('Back data'!$A$71:$AW$71&lt;&gt;"",COLUMN('Back data'!$A$71:$AW$71)))-O$6)/O$12</f>
        <v>0.77471264367816084</v>
      </c>
      <c r="P13" s="12">
        <f t="array" ref="P13">INDEX('Back data'!$A$71:$AW$71,,MAX(IF('Back data'!$A$71:$AW$71&lt;&gt;"",COLUMN('Back data'!$A$71:$AW$71)))-P$6)/P$12</f>
        <v>0.81593194122196444</v>
      </c>
    </row>
    <row r="14" spans="1:18" x14ac:dyDescent="0.3">
      <c r="A14" s="26" t="s">
        <v>69</v>
      </c>
      <c r="B14" s="30" t="s">
        <v>72</v>
      </c>
      <c r="C14" s="11" t="s">
        <v>71</v>
      </c>
      <c r="D14" s="12">
        <f t="array" ref="D14">+INDEX('Back data'!$A$72:$AW$72,,MAX(IF('Back data'!$A$72:$AW$72&lt;&gt;"",COLUMN('Back data'!$A$72:$AW$72)))-D$6)/D12</f>
        <v>0.16610073571024336</v>
      </c>
      <c r="E14" s="12">
        <f t="array" ref="E14">+INDEX('Back data'!$A$72:$AW$72,,MAX(IF('Back data'!$A$72:$AW$72&lt;&gt;"",COLUMN('Back data'!$A$72:$AW$72)))-E$6)/E12</f>
        <v>0.19327367205542725</v>
      </c>
      <c r="F14" s="12">
        <f t="array" ref="F14">+INDEX('Back data'!$A$72:$AW$72,,MAX(IF('Back data'!$A$72:$AW$72&lt;&gt;"",COLUMN('Back data'!$A$72:$AW$72)))-F$6)/F12</f>
        <v>0.19580516075617496</v>
      </c>
      <c r="G14" s="12">
        <f t="array" ref="G14">+INDEX('Back data'!$A$72:$AW$72,,MAX(IF('Back data'!$A$72:$AW$72&lt;&gt;"",COLUMN('Back data'!$A$72:$AW$72)))-G$6)/G12</f>
        <v>0.20574712643678164</v>
      </c>
      <c r="H14" s="12">
        <f t="array" ref="H14">+INDEX('Back data'!$A$72:$AW$72,,MAX(IF('Back data'!$A$72:$AW$72&lt;&gt;"",COLUMN('Back data'!$A$72:$AW$72)))-H$6)/H12</f>
        <v>0.19869529763522695</v>
      </c>
      <c r="I14" s="12">
        <f t="array" ref="I14">+INDEX('Back data'!$A$72:$AW$72,,MAX(IF('Back data'!$A$72:$AW$72&lt;&gt;"",COLUMN('Back data'!$A$72:$AW$72)))-I$6)/I12</f>
        <v>0.18653767543262023</v>
      </c>
      <c r="J14" s="12">
        <f t="array" ref="J14">+INDEX('Back data'!$A$72:$AW$72,,MAX(IF('Back data'!$A$72:$AW$72&lt;&gt;"",COLUMN('Back data'!$A$72:$AW$72)))-J$6)/J12</f>
        <v>0.17393660254673532</v>
      </c>
      <c r="K14" s="12">
        <f t="array" ref="K14">+INDEX('Back data'!$A$72:$AW$72,,MAX(IF('Back data'!$A$72:$AW$72&lt;&gt;"",COLUMN('Back data'!$A$72:$AW$72)))-K$6)/K12</f>
        <v>0.21544599601025929</v>
      </c>
      <c r="L14" s="12">
        <f t="array" ref="L14">+INDEX('Back data'!$A$72:$AW$72,,MAX(IF('Back data'!$A$72:$AW$72&lt;&gt;"",COLUMN('Back data'!$A$72:$AW$72)))-L$6)/L12</f>
        <v>0.23687943262411346</v>
      </c>
      <c r="M14" s="12">
        <f t="array" ref="M14">+INDEX('Back data'!$A$72:$AW$72,,MAX(IF('Back data'!$A$72:$AW$72&lt;&gt;"",COLUMN('Back data'!$A$72:$AW$72)))-M$6)/M12</f>
        <v>0.16816326530612244</v>
      </c>
      <c r="N14" s="12">
        <f t="array" ref="N14">+INDEX('Back data'!$A$72:$AW$72,,MAX(IF('Back data'!$A$72:$AW$72&lt;&gt;"",COLUMN('Back data'!$A$72:$AW$72)))-N$6)/N12</f>
        <v>0.17368947293243822</v>
      </c>
      <c r="O14" s="12">
        <f t="array" ref="O14">+INDEX('Back data'!$A$72:$AW$72,,MAX(IF('Back data'!$A$72:$AW$72&lt;&gt;"",COLUMN('Back data'!$A$72:$AW$72)))-O$6)/O12</f>
        <v>0.22528735632183908</v>
      </c>
      <c r="P14" s="12">
        <f t="array" ref="P14">+INDEX('Back data'!$A$72:$AW$72,,MAX(IF('Back data'!$A$72:$AW$72&lt;&gt;"",COLUMN('Back data'!$A$72:$AW$72)))-P$6)/P12</f>
        <v>0.18406805877803556</v>
      </c>
      <c r="R14" s="63"/>
    </row>
    <row r="16" spans="1:18" x14ac:dyDescent="0.3">
      <c r="C16" s="13"/>
      <c r="D16" s="13"/>
    </row>
    <row r="17" spans="1:18" x14ac:dyDescent="0.3">
      <c r="C17" s="9" t="s">
        <v>68</v>
      </c>
      <c r="D17" s="10">
        <f t="array" ref="D17">INDEX('Back data'!$A$77:$AW$77,,MAX(IF('Back data'!$A$77:$AW$77&lt;&gt;"",COLUMN('Back data'!$A$77:$AW$77)))-D$6)+INDEX('Back data'!$A$78:$AW$78,,MAX(IF('Back data'!$A$78:$AW$78&lt;&gt;"",COLUMN('Back data'!$A$78:$AW$78)))-D$6)</f>
        <v>69.97</v>
      </c>
      <c r="E17" s="10">
        <f t="array" ref="E17">INDEX('Back data'!$A$77:$AW$77,,MAX(IF('Back data'!$A$77:$AW$77&lt;&gt;"",COLUMN('Back data'!$A$77:$AW$77)))-E$6)+INDEX('Back data'!$A$78:$AW$78,,MAX(IF('Back data'!$A$78:$AW$78&lt;&gt;"",COLUMN('Back data'!$A$78:$AW$78)))-E$6)</f>
        <v>72.209999999999994</v>
      </c>
      <c r="F17" s="10">
        <f t="array" ref="F17">INDEX('Back data'!$A$77:$AW$77,,MAX(IF('Back data'!$A$77:$AW$77&lt;&gt;"",COLUMN('Back data'!$A$77:$AW$77)))-F$6)+INDEX('Back data'!$A$78:$AW$78,,MAX(IF('Back data'!$A$78:$AW$78&lt;&gt;"",COLUMN('Back data'!$A$78:$AW$78)))-F$6)</f>
        <v>70.67</v>
      </c>
      <c r="G17" s="10">
        <f t="array" ref="G17">INDEX('Back data'!$A$77:$AW$77,,MAX(IF('Back data'!$A$77:$AW$77&lt;&gt;"",COLUMN('Back data'!$A$77:$AW$77)))-G$6)+INDEX('Back data'!$A$78:$AW$78,,MAX(IF('Back data'!$A$78:$AW$78&lt;&gt;"",COLUMN('Back data'!$A$78:$AW$78)))-G$6)</f>
        <v>71.290000000000006</v>
      </c>
      <c r="H17" s="10">
        <f t="array" ref="H17">INDEX('Back data'!$A$77:$AW$77,,MAX(IF('Back data'!$A$77:$AW$77&lt;&gt;"",COLUMN('Back data'!$A$77:$AW$77)))-H$6)+INDEX('Back data'!$A$78:$AW$78,,MAX(IF('Back data'!$A$78:$AW$78&lt;&gt;"",COLUMN('Back data'!$A$78:$AW$78)))-H$6)</f>
        <v>73.600000000000009</v>
      </c>
      <c r="I17" s="10">
        <f t="array" ref="I17">INDEX('Back data'!$A$77:$AW$77,,MAX(IF('Back data'!$A$77:$AW$77&lt;&gt;"",COLUMN('Back data'!$A$77:$AW$77)))-I$6)+INDEX('Back data'!$A$78:$AW$78,,MAX(IF('Back data'!$A$78:$AW$78&lt;&gt;"",COLUMN('Back data'!$A$78:$AW$78)))-I$6)</f>
        <v>72.56</v>
      </c>
      <c r="J17" s="10">
        <f t="array" ref="J17">INDEX('Back data'!$A$77:$AW$77,,MAX(IF('Back data'!$A$77:$AW$77&lt;&gt;"",COLUMN('Back data'!$A$77:$AW$77)))-J$6)+INDEX('Back data'!$A$78:$AW$78,,MAX(IF('Back data'!$A$78:$AW$78&lt;&gt;"",COLUMN('Back data'!$A$78:$AW$78)))-J$6)</f>
        <v>72.28</v>
      </c>
      <c r="K17" s="10">
        <f t="array" ref="K17">INDEX('Back data'!$A$77:$AW$77,,MAX(IF('Back data'!$A$77:$AW$77&lt;&gt;"",COLUMN('Back data'!$A$77:$AW$77)))-K$6)+INDEX('Back data'!$A$78:$AW$78,,MAX(IF('Back data'!$A$78:$AW$78&lt;&gt;"",COLUMN('Back data'!$A$78:$AW$78)))-K$6)</f>
        <v>68.41</v>
      </c>
      <c r="L17" s="10">
        <f t="array" ref="L17">INDEX('Back data'!$A$77:$AW$77,,MAX(IF('Back data'!$A$77:$AW$77&lt;&gt;"",COLUMN('Back data'!$A$77:$AW$77)))-L$6)+INDEX('Back data'!$A$78:$AW$78,,MAX(IF('Back data'!$A$78:$AW$78&lt;&gt;"",COLUMN('Back data'!$A$78:$AW$78)))-L$6)</f>
        <v>69.459999999999994</v>
      </c>
      <c r="M17" s="10">
        <f t="array" ref="M17">INDEX('Back data'!$A$77:$AW$77,,MAX(IF('Back data'!$A$77:$AW$77&lt;&gt;"",COLUMN('Back data'!$A$77:$AW$77)))-M$6)+INDEX('Back data'!$A$78:$AW$78,,MAX(IF('Back data'!$A$78:$AW$78&lt;&gt;"",COLUMN('Back data'!$A$78:$AW$78)))-M$6)</f>
        <v>72.53</v>
      </c>
      <c r="N17" s="10">
        <f t="array" ref="N17">INDEX('Back data'!$A$77:$AW$77,,MAX(IF('Back data'!$A$77:$AW$77&lt;&gt;"",COLUMN('Back data'!$A$77:$AW$77)))-N$6)+INDEX('Back data'!$A$78:$AW$78,,MAX(IF('Back data'!$A$78:$AW$78&lt;&gt;"",COLUMN('Back data'!$A$78:$AW$78)))-N$6)</f>
        <v>72.900000000000006</v>
      </c>
      <c r="O17" s="10">
        <f t="array" ref="O17">INDEX('Back data'!$A$77:$AW$77,,MAX(IF('Back data'!$A$77:$AW$77&lt;&gt;"",COLUMN('Back data'!$A$77:$AW$77)))-O$6)+INDEX('Back data'!$A$78:$AW$78,,MAX(IF('Back data'!$A$78:$AW$78&lt;&gt;"",COLUMN('Back data'!$A$78:$AW$78)))-O$6)</f>
        <v>75.88000000000001</v>
      </c>
      <c r="P17" s="10">
        <f t="array" ref="P17">INDEX('Back data'!$A$77:$AW$77,,MAX(IF('Back data'!$A$77:$AW$77&lt;&gt;"",COLUMN('Back data'!$A$77:$AW$77)))-P$6)+INDEX('Back data'!$A$78:$AW$78,,MAX(IF('Back data'!$A$78:$AW$78&lt;&gt;"",COLUMN('Back data'!$A$78:$AW$78)))-P$6)</f>
        <v>79.09</v>
      </c>
    </row>
    <row r="18" spans="1:18" x14ac:dyDescent="0.3">
      <c r="A18" s="26" t="s">
        <v>69</v>
      </c>
      <c r="B18" s="30" t="s">
        <v>73</v>
      </c>
      <c r="C18" s="11" t="s">
        <v>70</v>
      </c>
      <c r="D18" s="12">
        <f t="array" ref="D18">INDEX('Back data'!$A$77:$AW$77,,MAX(IF('Back data'!$A$77:$AW$77&lt;&gt;"",COLUMN('Back data'!$A$77:$AW$77)))-D$6)/D17</f>
        <v>0.9868515077890524</v>
      </c>
      <c r="E18" s="12">
        <f t="array" ref="E18">INDEX('Back data'!$A$77:$AW$77,,MAX(IF('Back data'!$A$77:$AW$77&lt;&gt;"",COLUMN('Back data'!$A$77:$AW$77)))-E$6)/E17</f>
        <v>0.99002908184461991</v>
      </c>
      <c r="F18" s="12">
        <f t="array" ref="F18">INDEX('Back data'!$A$77:$AW$77,,MAX(IF('Back data'!$A$77:$AW$77&lt;&gt;"",COLUMN('Back data'!$A$77:$AW$77)))-F$6)/F17</f>
        <v>0.99165133720107534</v>
      </c>
      <c r="G18" s="12">
        <f t="array" ref="G18">INDEX('Back data'!$A$77:$AW$77,,MAX(IF('Back data'!$A$77:$AW$77&lt;&gt;"",COLUMN('Back data'!$A$77:$AW$77)))-G$6)/G17</f>
        <v>0.98513115443961286</v>
      </c>
      <c r="H18" s="12">
        <f t="array" ref="H18">INDEX('Back data'!$A$77:$AW$77,,MAX(IF('Back data'!$A$77:$AW$77&lt;&gt;"",COLUMN('Back data'!$A$77:$AW$77)))-H$6)/H17</f>
        <v>0.9851902173913043</v>
      </c>
      <c r="I18" s="12">
        <f t="array" ref="I18">INDEX('Back data'!$A$77:$AW$77,,MAX(IF('Back data'!$A$77:$AW$77&lt;&gt;"",COLUMN('Back data'!$A$77:$AW$77)))-I$6)/I17</f>
        <v>0.98856119073869908</v>
      </c>
      <c r="J18" s="12">
        <f t="array" ref="J18">INDEX('Back data'!$A$77:$AW$77,,MAX(IF('Back data'!$A$77:$AW$77&lt;&gt;"",COLUMN('Back data'!$A$77:$AW$77)))-J$6)/J17</f>
        <v>0.98824017708909806</v>
      </c>
      <c r="K18" s="12">
        <f t="array" ref="K18">INDEX('Back data'!$A$77:$AW$77,,MAX(IF('Back data'!$A$77:$AW$77&lt;&gt;"",COLUMN('Back data'!$A$77:$AW$77)))-K$6)/K17</f>
        <v>0.9935681917848268</v>
      </c>
      <c r="L18" s="12">
        <f t="array" ref="L18">INDEX('Back data'!$A$77:$AW$77,,MAX(IF('Back data'!$A$77:$AW$77&lt;&gt;"",COLUMN('Back data'!$A$77:$AW$77)))-L$6)/L17</f>
        <v>0.99136193492657654</v>
      </c>
      <c r="M18" s="12">
        <f t="array" ref="M18">INDEX('Back data'!$A$77:$AW$77,,MAX(IF('Back data'!$A$77:$AW$77&lt;&gt;"",COLUMN('Back data'!$A$77:$AW$77)))-M$6)/M17</f>
        <v>0.99103819109334057</v>
      </c>
      <c r="N18" s="12">
        <f t="array" ref="N18">INDEX('Back data'!$A$77:$AW$77,,MAX(IF('Back data'!$A$77:$AW$77&lt;&gt;"",COLUMN('Back data'!$A$77:$AW$77)))-N$6)/N17</f>
        <v>0.99423868312757202</v>
      </c>
      <c r="O18" s="12">
        <f t="array" ref="O18">INDEX('Back data'!$A$77:$AW$77,,MAX(IF('Back data'!$A$77:$AW$77&lt;&gt;"",COLUMN('Back data'!$A$77:$AW$77)))-O$6)/O17</f>
        <v>0.98668950975224035</v>
      </c>
      <c r="P18" s="12">
        <f t="array" ref="P18">INDEX('Back data'!$A$77:$AW$77,,MAX(IF('Back data'!$A$77:$AW$77&lt;&gt;"",COLUMN('Back data'!$A$77:$AW$77)))-P$6)/P17</f>
        <v>0.97964344417751925</v>
      </c>
    </row>
    <row r="19" spans="1:18" x14ac:dyDescent="0.3">
      <c r="A19" s="26" t="s">
        <v>69</v>
      </c>
      <c r="B19" s="30" t="s">
        <v>73</v>
      </c>
      <c r="C19" s="11" t="s">
        <v>71</v>
      </c>
      <c r="D19" s="12">
        <f t="array" ref="D19">INDEX('Back data'!$A$78:$AW$78,,MAX(IF('Back data'!$A$78:$AW$78&lt;&gt;"",COLUMN('Back data'!$A$78:$AW$78)))-D$6)/D17</f>
        <v>1.3148492210947551E-2</v>
      </c>
      <c r="E19" s="12">
        <f t="array" ref="E19">INDEX('Back data'!$A$78:$AW$78,,MAX(IF('Back data'!$A$78:$AW$78&lt;&gt;"",COLUMN('Back data'!$A$78:$AW$78)))-E$6)/E17</f>
        <v>9.9709181553801415E-3</v>
      </c>
      <c r="F19" s="12">
        <f t="array" ref="F19">INDEX('Back data'!$A$78:$AW$78,,MAX(IF('Back data'!$A$78:$AW$78&lt;&gt;"",COLUMN('Back data'!$A$78:$AW$78)))-F$6)/F17</f>
        <v>8.348662798924579E-3</v>
      </c>
      <c r="G19" s="12">
        <f t="array" ref="G19">INDEX('Back data'!$A$78:$AW$78,,MAX(IF('Back data'!$A$78:$AW$78&lt;&gt;"",COLUMN('Back data'!$A$78:$AW$78)))-G$6)/G17</f>
        <v>1.486884556038715E-2</v>
      </c>
      <c r="H19" s="12">
        <f t="array" ref="H19">INDEX('Back data'!$A$78:$AW$78,,MAX(IF('Back data'!$A$78:$AW$78&lt;&gt;"",COLUMN('Back data'!$A$78:$AW$78)))-H$6)/H17</f>
        <v>1.4809782608695652E-2</v>
      </c>
      <c r="I19" s="12">
        <f t="array" ref="I19">INDEX('Back data'!$A$78:$AW$78,,MAX(IF('Back data'!$A$78:$AW$78&lt;&gt;"",COLUMN('Back data'!$A$78:$AW$78)))-I$6)/I17</f>
        <v>1.1438809261300991E-2</v>
      </c>
      <c r="J19" s="12">
        <f t="array" ref="J19">INDEX('Back data'!$A$78:$AW$78,,MAX(IF('Back data'!$A$78:$AW$78&lt;&gt;"",COLUMN('Back data'!$A$78:$AW$78)))-J$6)/J17</f>
        <v>1.1759822910902048E-2</v>
      </c>
      <c r="K19" s="12">
        <f t="array" ref="K19">INDEX('Back data'!$A$78:$AW$78,,MAX(IF('Back data'!$A$78:$AW$78&lt;&gt;"",COLUMN('Back data'!$A$78:$AW$78)))-K$6)/K17</f>
        <v>6.4318082151732211E-3</v>
      </c>
      <c r="L19" s="12">
        <f t="array" ref="L19">INDEX('Back data'!$A$78:$AW$78,,MAX(IF('Back data'!$A$78:$AW$78&lt;&gt;"",COLUMN('Back data'!$A$78:$AW$78)))-L$6)/L17</f>
        <v>8.638065073423554E-3</v>
      </c>
      <c r="M19" s="12">
        <f t="array" ref="M19">INDEX('Back data'!$A$78:$AW$78,,MAX(IF('Back data'!$A$78:$AW$78&lt;&gt;"",COLUMN('Back data'!$A$78:$AW$78)))-M$6)/M17</f>
        <v>8.9618089066593135E-3</v>
      </c>
      <c r="N19" s="12">
        <f t="array" ref="N19">INDEX('Back data'!$A$78:$AW$78,,MAX(IF('Back data'!$A$78:$AW$78&lt;&gt;"",COLUMN('Back data'!$A$78:$AW$78)))-N$6)/N17</f>
        <v>5.761316872427983E-3</v>
      </c>
      <c r="O19" s="12">
        <f t="array" ref="O19">INDEX('Back data'!$A$78:$AW$78,,MAX(IF('Back data'!$A$78:$AW$78&lt;&gt;"",COLUMN('Back data'!$A$78:$AW$78)))-O$6)/O17</f>
        <v>1.331049024775962E-2</v>
      </c>
      <c r="P19" s="12">
        <f t="array" ref="P19">INDEX('Back data'!$A$78:$AW$78,,MAX(IF('Back data'!$A$78:$AW$78&lt;&gt;"",COLUMN('Back data'!$A$78:$AW$78)))-P$6)/P17</f>
        <v>2.0356555822480717E-2</v>
      </c>
      <c r="R19" s="63"/>
    </row>
    <row r="22" spans="1:18" x14ac:dyDescent="0.3">
      <c r="C22" s="9" t="s">
        <v>68</v>
      </c>
      <c r="D22" s="10">
        <f t="array" ref="D22">INDEX('Back data'!$A$285:$AW$285,,MAX(IF('Back data'!$A$285:$AW$285&lt;&gt;"",COLUMN('Back data'!$A$285:$AW$285)))-D$6)+INDEX('Back data'!$A$286:$AW$286,,MAX(IF('Back data'!$A$286:$AW$286&lt;&gt;"",COLUMN('Back data'!$A$286:$AW$286)))-D$6)</f>
        <v>70.36</v>
      </c>
      <c r="E22" s="10">
        <f t="array" ref="E22">INDEX('Back data'!$A$285:$AW$285,,MAX(IF('Back data'!$A$285:$AW$285&lt;&gt;"",COLUMN('Back data'!$A$285:$AW$285)))-E$6)+INDEX('Back data'!$A$286:$AW$286,,MAX(IF('Back data'!$A$286:$AW$286&lt;&gt;"",COLUMN('Back data'!$A$286:$AW$286)))-E$6)</f>
        <v>68.650000000000006</v>
      </c>
      <c r="F22" s="10">
        <f t="array" ref="F22">INDEX('Back data'!$A$285:$AW$285,,MAX(IF('Back data'!$A$285:$AW$285&lt;&gt;"",COLUMN('Back data'!$A$285:$AW$285)))-F$6)+INDEX('Back data'!$A$286:$AW$286,,MAX(IF('Back data'!$A$286:$AW$286&lt;&gt;"",COLUMN('Back data'!$A$286:$AW$286)))-F$6)</f>
        <v>68.039999999999992</v>
      </c>
      <c r="G22" s="10">
        <f t="array" ref="G22">INDEX('Back data'!$A$285:$AW$285,,MAX(IF('Back data'!$A$285:$AW$285&lt;&gt;"",COLUMN('Back data'!$A$285:$AW$285)))-G$6)+INDEX('Back data'!$A$286:$AW$286,,MAX(IF('Back data'!$A$286:$AW$286&lt;&gt;"",COLUMN('Back data'!$A$286:$AW$286)))-G$6)</f>
        <v>67.61</v>
      </c>
      <c r="H22" s="10">
        <f t="array" ref="H22">INDEX('Back data'!$A$285:$AW$285,,MAX(IF('Back data'!$A$285:$AW$285&lt;&gt;"",COLUMN('Back data'!$A$285:$AW$285)))-H$6)+INDEX('Back data'!$A$286:$AW$286,,MAX(IF('Back data'!$A$286:$AW$286&lt;&gt;"",COLUMN('Back data'!$A$286:$AW$286)))-H$6)</f>
        <v>70.650000000000006</v>
      </c>
      <c r="I22" s="10">
        <f t="array" ref="I22">INDEX('Back data'!$A$285:$AW$285,,MAX(IF('Back data'!$A$285:$AW$285&lt;&gt;"",COLUMN('Back data'!$A$285:$AW$285)))-I$6)+INDEX('Back data'!$A$286:$AW$286,,MAX(IF('Back data'!$A$286:$AW$286&lt;&gt;"",COLUMN('Back data'!$A$286:$AW$286)))-I$6)</f>
        <v>70.099999999999994</v>
      </c>
      <c r="J22" s="10">
        <f t="array" ref="J22">INDEX('Back data'!$A$285:$AW$285,,MAX(IF('Back data'!$A$285:$AW$285&lt;&gt;"",COLUMN('Back data'!$A$285:$AW$285)))-J$6)+INDEX('Back data'!$A$286:$AW$286,,MAX(IF('Back data'!$A$286:$AW$286&lt;&gt;"",COLUMN('Back data'!$A$286:$AW$286)))-J$6)</f>
        <v>70.56</v>
      </c>
      <c r="K22" s="10">
        <f t="array" ref="K22">INDEX('Back data'!$A$285:$AW$285,,MAX(IF('Back data'!$A$285:$AW$285&lt;&gt;"",COLUMN('Back data'!$A$285:$AW$285)))-K$6)+INDEX('Back data'!$A$286:$AW$286,,MAX(IF('Back data'!$A$286:$AW$286&lt;&gt;"",COLUMN('Back data'!$A$286:$AW$286)))-K$6)</f>
        <v>68.8</v>
      </c>
      <c r="L22" s="10">
        <f t="array" ref="L22">INDEX('Back data'!$A$285:$AW$285,,MAX(IF('Back data'!$A$285:$AW$285&lt;&gt;"",COLUMN('Back data'!$A$285:$AW$285)))-L$6)+INDEX('Back data'!$A$286:$AW$286,,MAX(IF('Back data'!$A$286:$AW$286&lt;&gt;"",COLUMN('Back data'!$A$286:$AW$286)))-L$6)</f>
        <v>66.680000000000007</v>
      </c>
      <c r="M22" s="10">
        <f t="array" ref="M22">INDEX('Back data'!$A$285:$AW$285,,MAX(IF('Back data'!$A$285:$AW$285&lt;&gt;"",COLUMN('Back data'!$A$285:$AW$285)))-M$6)+INDEX('Back data'!$A$286:$AW$286,,MAX(IF('Back data'!$A$286:$AW$286&lt;&gt;"",COLUMN('Back data'!$A$286:$AW$286)))-M$6)</f>
        <v>72.86</v>
      </c>
      <c r="N22" s="10">
        <f t="array" ref="N22">INDEX('Back data'!$A$285:$AW$285,,MAX(IF('Back data'!$A$285:$AW$285&lt;&gt;"",COLUMN('Back data'!$A$285:$AW$285)))-N$6)+INDEX('Back data'!$A$286:$AW$286,,MAX(IF('Back data'!$A$286:$AW$286&lt;&gt;"",COLUMN('Back data'!$A$286:$AW$286)))-N$6)</f>
        <v>70.150000000000006</v>
      </c>
      <c r="O22" s="10">
        <f t="array" ref="O22">INDEX('Back data'!$A$285:$AW$285,,MAX(IF('Back data'!$A$285:$AW$285&lt;&gt;"",COLUMN('Back data'!$A$285:$AW$285)))-O$6)+INDEX('Back data'!$A$286:$AW$286,,MAX(IF('Back data'!$A$286:$AW$286&lt;&gt;"",COLUMN('Back data'!$A$286:$AW$286)))-O$6)</f>
        <v>70.7</v>
      </c>
      <c r="P22" s="10">
        <f t="array" ref="P22">INDEX('Back data'!$A$285:$AW$285,,MAX(IF('Back data'!$A$285:$AW$285&lt;&gt;"",COLUMN('Back data'!$A$285:$AW$285)))-P$6)+INDEX('Back data'!$A$286:$AW$286,,MAX(IF('Back data'!$A$286:$AW$286&lt;&gt;"",COLUMN('Back data'!$A$286:$AW$286)))-P$6)</f>
        <v>77.009999999999991</v>
      </c>
    </row>
    <row r="23" spans="1:18" x14ac:dyDescent="0.3">
      <c r="A23" s="26" t="s">
        <v>69</v>
      </c>
      <c r="B23" s="30" t="s">
        <v>30</v>
      </c>
      <c r="C23" s="11" t="s">
        <v>70</v>
      </c>
      <c r="D23" s="12">
        <f t="array" ref="D23">INDEX('Back data'!$A$285:$AW$285,,MAX(IF('Back data'!$A$285:$AW$285&lt;&gt;"",COLUMN('Back data'!$A$285:$AW$285)))-D$6)/D22</f>
        <v>0.91003411028993753</v>
      </c>
      <c r="E23" s="12">
        <f t="array" ref="E23">INDEX('Back data'!$A$285:$AW$285,,MAX(IF('Back data'!$A$285:$AW$285&lt;&gt;"",COLUMN('Back data'!$A$285:$AW$285)))-E$6)/E22</f>
        <v>0.89613983976693368</v>
      </c>
      <c r="F23" s="12">
        <f t="array" ref="F23">INDEX('Back data'!$A$285:$AW$285,,MAX(IF('Back data'!$A$285:$AW$285&lt;&gt;"",COLUMN('Back data'!$A$285:$AW$285)))-F$6)/F22</f>
        <v>0.86507936507936523</v>
      </c>
      <c r="G23" s="12">
        <f t="array" ref="G23">INDEX('Back data'!$A$285:$AW$285,,MAX(IF('Back data'!$A$285:$AW$285&lt;&gt;"",COLUMN('Back data'!$A$285:$AW$285)))-G$6)/G22</f>
        <v>0.86836266824434261</v>
      </c>
      <c r="H23" s="12">
        <f t="array" ref="H23">INDEX('Back data'!$A$285:$AW$285,,MAX(IF('Back data'!$A$285:$AW$285&lt;&gt;"",COLUMN('Back data'!$A$285:$AW$285)))-H$6)/H22</f>
        <v>0.88478414720452925</v>
      </c>
      <c r="I23" s="12">
        <f t="array" ref="I23">INDEX('Back data'!$A$285:$AW$285,,MAX(IF('Back data'!$A$285:$AW$285&lt;&gt;"",COLUMN('Back data'!$A$285:$AW$285)))-I$6)/I22</f>
        <v>0.89657631954350936</v>
      </c>
      <c r="J23" s="12">
        <f t="array" ref="J23">INDEX('Back data'!$A$285:$AW$285,,MAX(IF('Back data'!$A$285:$AW$285&lt;&gt;"",COLUMN('Back data'!$A$285:$AW$285)))-J$6)/J22</f>
        <v>0.87868480725623577</v>
      </c>
      <c r="K23" s="12">
        <f t="array" ref="K23">INDEX('Back data'!$A$285:$AW$285,,MAX(IF('Back data'!$A$285:$AW$285&lt;&gt;"",COLUMN('Back data'!$A$285:$AW$285)))-K$6)/K22</f>
        <v>0.8789244186046512</v>
      </c>
      <c r="L23" s="12">
        <f t="array" ref="L23">INDEX('Back data'!$A$285:$AW$285,,MAX(IF('Back data'!$A$285:$AW$285&lt;&gt;"",COLUMN('Back data'!$A$285:$AW$285)))-L$6)/L22</f>
        <v>0.85047990401919604</v>
      </c>
      <c r="M23" s="12">
        <f t="array" ref="M23">INDEX('Back data'!$A$285:$AW$285,,MAX(IF('Back data'!$A$285:$AW$285&lt;&gt;"",COLUMN('Back data'!$A$285:$AW$285)))-M$6)/M22</f>
        <v>0.89555311556409556</v>
      </c>
      <c r="N23" s="12">
        <f t="array" ref="N23">INDEX('Back data'!$A$285:$AW$285,,MAX(IF('Back data'!$A$285:$AW$285&lt;&gt;"",COLUMN('Back data'!$A$285:$AW$285)))-N$6)/N22</f>
        <v>0.88467569493941545</v>
      </c>
      <c r="O23" s="12">
        <f t="array" ref="O23">INDEX('Back data'!$A$285:$AW$285,,MAX(IF('Back data'!$A$285:$AW$285&lt;&gt;"",COLUMN('Back data'!$A$285:$AW$285)))-O$6)/O22</f>
        <v>0.85657708628005658</v>
      </c>
      <c r="P23" s="12">
        <f t="array" ref="P23">INDEX('Back data'!$A$285:$AW$285,,MAX(IF('Back data'!$A$285:$AW$285&lt;&gt;"",COLUMN('Back data'!$A$285:$AW$285)))-P$6)/P22</f>
        <v>0.86378392416569283</v>
      </c>
    </row>
    <row r="24" spans="1:18" x14ac:dyDescent="0.3">
      <c r="A24" s="26" t="s">
        <v>69</v>
      </c>
      <c r="B24" s="30" t="s">
        <v>30</v>
      </c>
      <c r="C24" s="11" t="s">
        <v>71</v>
      </c>
      <c r="D24" s="12">
        <f t="array" ref="D24">+INDEX('Back data'!$A$286:$AW$286,,MAX(IF('Back data'!$A$286:$AW$286&lt;&gt;"",COLUMN('Back data'!$A$286:$AW$286)))-D$6)/D22</f>
        <v>8.9965889710062544E-2</v>
      </c>
      <c r="E24" s="12">
        <f t="array" ref="E24">+INDEX('Back data'!$A$286:$AW$286,,MAX(IF('Back data'!$A$286:$AW$286&lt;&gt;"",COLUMN('Back data'!$A$286:$AW$286)))-E$6)/E22</f>
        <v>0.10386016023306627</v>
      </c>
      <c r="F24" s="12">
        <f t="array" ref="F24">+INDEX('Back data'!$A$286:$AW$286,,MAX(IF('Back data'!$A$286:$AW$286&lt;&gt;"",COLUMN('Back data'!$A$286:$AW$286)))-F$6)/F22</f>
        <v>0.13492063492063494</v>
      </c>
      <c r="G24" s="12">
        <f t="array" ref="G24">+INDEX('Back data'!$A$286:$AW$286,,MAX(IF('Back data'!$A$286:$AW$286&lt;&gt;"",COLUMN('Back data'!$A$286:$AW$286)))-G$6)/G22</f>
        <v>0.13163733175565745</v>
      </c>
      <c r="H24" s="12">
        <f t="array" ref="H24">+INDEX('Back data'!$A$286:$AW$286,,MAX(IF('Back data'!$A$286:$AW$286&lt;&gt;"",COLUMN('Back data'!$A$286:$AW$286)))-H$6)/H22</f>
        <v>0.11521585279547063</v>
      </c>
      <c r="I24" s="12">
        <f t="array" ref="I24">+INDEX('Back data'!$A$286:$AW$286,,MAX(IF('Back data'!$A$286:$AW$286&lt;&gt;"",COLUMN('Back data'!$A$286:$AW$286)))-I$6)/I22</f>
        <v>0.10342368045649074</v>
      </c>
      <c r="J24" s="12">
        <f t="array" ref="J24">+INDEX('Back data'!$A$286:$AW$286,,MAX(IF('Back data'!$A$286:$AW$286&lt;&gt;"",COLUMN('Back data'!$A$286:$AW$286)))-J$6)/J22</f>
        <v>0.12131519274376418</v>
      </c>
      <c r="K24" s="12">
        <f t="array" ref="K24">+INDEX('Back data'!$A$286:$AW$286,,MAX(IF('Back data'!$A$286:$AW$286&lt;&gt;"",COLUMN('Back data'!$A$286:$AW$286)))-K$6)/K22</f>
        <v>0.12107558139534884</v>
      </c>
      <c r="L24" s="12">
        <f t="array" ref="L24">+INDEX('Back data'!$A$286:$AW$286,,MAX(IF('Back data'!$A$286:$AW$286&lt;&gt;"",COLUMN('Back data'!$A$286:$AW$286)))-L$6)/L22</f>
        <v>0.14952009598080385</v>
      </c>
      <c r="M24" s="12">
        <f t="array" ref="M24">+INDEX('Back data'!$A$286:$AW$286,,MAX(IF('Back data'!$A$286:$AW$286&lt;&gt;"",COLUMN('Back data'!$A$286:$AW$286)))-M$6)/M22</f>
        <v>0.10444688443590448</v>
      </c>
      <c r="N24" s="12">
        <f t="array" ref="N24">+INDEX('Back data'!$A$286:$AW$286,,MAX(IF('Back data'!$A$286:$AW$286&lt;&gt;"",COLUMN('Back data'!$A$286:$AW$286)))-N$6)/N22</f>
        <v>0.11532430506058446</v>
      </c>
      <c r="O24" s="12">
        <f t="array" ref="O24">+INDEX('Back data'!$A$286:$AW$286,,MAX(IF('Back data'!$A$286:$AW$286&lt;&gt;"",COLUMN('Back data'!$A$286:$AW$286)))-O$6)/O22</f>
        <v>0.14342291371994342</v>
      </c>
      <c r="P24" s="12">
        <f t="array" ref="P24">+INDEX('Back data'!$A$286:$AW$286,,MAX(IF('Back data'!$A$286:$AW$286&lt;&gt;"",COLUMN('Back data'!$A$286:$AW$286)))-P$6)/P22</f>
        <v>0.13621607583430725</v>
      </c>
      <c r="R24" s="63"/>
    </row>
    <row r="27" spans="1:18" x14ac:dyDescent="0.3">
      <c r="C27" s="9" t="s">
        <v>68</v>
      </c>
      <c r="D27" s="10">
        <f t="array" ref="D27">INDEX('Back data'!$A$291:$AW$291,,MAX(IF('Back data'!$A$291:$AW$291&lt;&gt;"",COLUMN('Back data'!$A$291:$AW$291)))-D$6)+INDEX('Back data'!$A$292:$AW$292,,MAX(IF('Back data'!$A$292:$AW$292&lt;&gt;"",COLUMN('Back data'!$A$292:$AW$292)))-D$6)</f>
        <v>71.309999999999988</v>
      </c>
      <c r="E27" s="10">
        <f t="array" ref="E27">INDEX('Back data'!$A$291:$AW$291,,MAX(IF('Back data'!$A$291:$AW$291&lt;&gt;"",COLUMN('Back data'!$A$291:$AW$291)))-E$6)+INDEX('Back data'!$A$292:$AW$292,,MAX(IF('Back data'!$A$292:$AW$292&lt;&gt;"",COLUMN('Back data'!$A$292:$AW$292)))-E$6)</f>
        <v>73.7</v>
      </c>
      <c r="F27" s="10">
        <f t="array" ref="F27">INDEX('Back data'!$A$291:$AW$291,,MAX(IF('Back data'!$A$291:$AW$291&lt;&gt;"",COLUMN('Back data'!$A$291:$AW$291)))-F$6)+INDEX('Back data'!$A$292:$AW$292,,MAX(IF('Back data'!$A$292:$AW$292&lt;&gt;"",COLUMN('Back data'!$A$292:$AW$292)))-F$6)</f>
        <v>74.47</v>
      </c>
      <c r="G27" s="10">
        <f t="array" ref="G27">INDEX('Back data'!$A$291:$AW$291,,MAX(IF('Back data'!$A$291:$AW$291&lt;&gt;"",COLUMN('Back data'!$A$291:$AW$291)))-G$6)+INDEX('Back data'!$A$292:$AW$292,,MAX(IF('Back data'!$A$292:$AW$292&lt;&gt;"",COLUMN('Back data'!$A$292:$AW$292)))-G$6)</f>
        <v>72.77</v>
      </c>
      <c r="H27" s="10">
        <f t="array" ref="H27">INDEX('Back data'!$A$291:$AW$291,,MAX(IF('Back data'!$A$291:$AW$291&lt;&gt;"",COLUMN('Back data'!$A$291:$AW$291)))-H$6)+INDEX('Back data'!$A$292:$AW$292,,MAX(IF('Back data'!$A$292:$AW$292&lt;&gt;"",COLUMN('Back data'!$A$292:$AW$292)))-H$6)</f>
        <v>75.2</v>
      </c>
      <c r="I27" s="10">
        <f t="array" ref="I27">INDEX('Back data'!$A$291:$AW$291,,MAX(IF('Back data'!$A$291:$AW$291&lt;&gt;"",COLUMN('Back data'!$A$291:$AW$291)))-I$6)+INDEX('Back data'!$A$292:$AW$292,,MAX(IF('Back data'!$A$292:$AW$292&lt;&gt;"",COLUMN('Back data'!$A$292:$AW$292)))-I$6)</f>
        <v>74.22999999999999</v>
      </c>
      <c r="J27" s="10">
        <f t="array" ref="J27">INDEX('Back data'!$A$291:$AW$291,,MAX(IF('Back data'!$A$291:$AW$291&lt;&gt;"",COLUMN('Back data'!$A$291:$AW$291)))-J$6)+INDEX('Back data'!$A$292:$AW$292,,MAX(IF('Back data'!$A$292:$AW$292&lt;&gt;"",COLUMN('Back data'!$A$292:$AW$292)))-J$6)</f>
        <v>73.89</v>
      </c>
      <c r="K27" s="10">
        <f t="array" ref="K27">INDEX('Back data'!$A$291:$AW$291,,MAX(IF('Back data'!$A$291:$AW$291&lt;&gt;"",COLUMN('Back data'!$A$291:$AW$291)))-K$6)+INDEX('Back data'!$A$292:$AW$292,,MAX(IF('Back data'!$A$292:$AW$292&lt;&gt;"",COLUMN('Back data'!$A$292:$AW$292)))-K$6)</f>
        <v>71.23</v>
      </c>
      <c r="L27" s="10">
        <f t="array" ref="L27">INDEX('Back data'!$A$291:$AW$291,,MAX(IF('Back data'!$A$291:$AW$291&lt;&gt;"",COLUMN('Back data'!$A$291:$AW$291)))-L$6)+INDEX('Back data'!$A$292:$AW$292,,MAX(IF('Back data'!$A$292:$AW$292&lt;&gt;"",COLUMN('Back data'!$A$292:$AW$292)))-L$6)</f>
        <v>71.47</v>
      </c>
      <c r="M27" s="10">
        <f t="array" ref="M27">INDEX('Back data'!$A$291:$AW$291,,MAX(IF('Back data'!$A$291:$AW$291&lt;&gt;"",COLUMN('Back data'!$A$291:$AW$291)))-M$6)+INDEX('Back data'!$A$292:$AW$292,,MAX(IF('Back data'!$A$292:$AW$292&lt;&gt;"",COLUMN('Back data'!$A$292:$AW$292)))-M$6)</f>
        <v>74.27</v>
      </c>
      <c r="N27" s="10">
        <f t="array" ref="N27">INDEX('Back data'!$A$291:$AW$291,,MAX(IF('Back data'!$A$291:$AW$291&lt;&gt;"",COLUMN('Back data'!$A$291:$AW$291)))-N$6)+INDEX('Back data'!$A$292:$AW$292,,MAX(IF('Back data'!$A$292:$AW$292&lt;&gt;"",COLUMN('Back data'!$A$292:$AW$292)))-N$6)</f>
        <v>74.52</v>
      </c>
      <c r="O27" s="10">
        <f t="array" ref="O27">INDEX('Back data'!$A$291:$AW$291,,MAX(IF('Back data'!$A$291:$AW$291&lt;&gt;"",COLUMN('Back data'!$A$291:$AW$291)))-O$6)+INDEX('Back data'!$A$292:$AW$292,,MAX(IF('Back data'!$A$292:$AW$292&lt;&gt;"",COLUMN('Back data'!$A$292:$AW$292)))-O$6)</f>
        <v>78.239999999999995</v>
      </c>
      <c r="P27" s="10">
        <f t="array" ref="P27">INDEX('Back data'!$A$291:$AW$291,,MAX(IF('Back data'!$A$291:$AW$291&lt;&gt;"",COLUMN('Back data'!$A$291:$AW$291)))-P$6)+INDEX('Back data'!$A$292:$AW$292,,MAX(IF('Back data'!$A$292:$AW$292&lt;&gt;"",COLUMN('Back data'!$A$292:$AW$292)))-P$6)</f>
        <v>79.540000000000006</v>
      </c>
    </row>
    <row r="28" spans="1:18" x14ac:dyDescent="0.3">
      <c r="A28" s="26" t="s">
        <v>69</v>
      </c>
      <c r="B28" s="30" t="s">
        <v>35</v>
      </c>
      <c r="C28" s="11" t="s">
        <v>70</v>
      </c>
      <c r="D28" s="12">
        <f t="array" ref="D28">INDEX('Back data'!$A$291:$AW$291,,MAX(IF('Back data'!$A$291:$AW$291&lt;&gt;"",COLUMN('Back data'!$A$291:$AW$291)))-D$6)/D27</f>
        <v>0.95849109521806208</v>
      </c>
      <c r="E28" s="12">
        <f t="array" ref="E28">INDEX('Back data'!$A$291:$AW$291,,MAX(IF('Back data'!$A$291:$AW$291&lt;&gt;"",COLUMN('Back data'!$A$291:$AW$291)))-E$6)/E27</f>
        <v>0.96119402985074631</v>
      </c>
      <c r="F28" s="12">
        <f t="array" ref="F28">INDEX('Back data'!$A$291:$AW$291,,MAX(IF('Back data'!$A$291:$AW$291&lt;&gt;"",COLUMN('Back data'!$A$291:$AW$291)))-F$6)/F27</f>
        <v>0.96710084597824619</v>
      </c>
      <c r="G28" s="12">
        <f t="array" ref="G28">INDEX('Back data'!$A$291:$AW$291,,MAX(IF('Back data'!$A$291:$AW$291&lt;&gt;"",COLUMN('Back data'!$A$291:$AW$291)))-G$6)/G27</f>
        <v>0.95740002748385333</v>
      </c>
      <c r="H28" s="12">
        <f t="array" ref="H28">INDEX('Back data'!$A$291:$AW$291,,MAX(IF('Back data'!$A$291:$AW$291&lt;&gt;"",COLUMN('Back data'!$A$291:$AW$291)))-H$6)/H27</f>
        <v>0.95265957446808502</v>
      </c>
      <c r="I28" s="12">
        <f t="array" ref="I28">INDEX('Back data'!$A$291:$AW$291,,MAX(IF('Back data'!$A$291:$AW$291&lt;&gt;"",COLUMN('Back data'!$A$291:$AW$291)))-I$6)/I27</f>
        <v>0.95150208810454007</v>
      </c>
      <c r="J28" s="12">
        <f t="array" ref="J28">INDEX('Back data'!$A$291:$AW$291,,MAX(IF('Back data'!$A$291:$AW$291&lt;&gt;"",COLUMN('Back data'!$A$291:$AW$291)))-J$6)/J27</f>
        <v>0.96982000270672619</v>
      </c>
      <c r="K28" s="12">
        <f t="array" ref="K28">INDEX('Back data'!$A$291:$AW$291,,MAX(IF('Back data'!$A$291:$AW$291&lt;&gt;"",COLUMN('Back data'!$A$291:$AW$291)))-K$6)/K27</f>
        <v>0.95282886424259439</v>
      </c>
      <c r="L28" s="12">
        <f t="array" ref="L28">INDEX('Back data'!$A$291:$AW$291,,MAX(IF('Back data'!$A$291:$AW$291&lt;&gt;"",COLUMN('Back data'!$A$291:$AW$291)))-L$6)/L27</f>
        <v>0.94934937736113045</v>
      </c>
      <c r="M28" s="12">
        <f t="array" ref="M28">INDEX('Back data'!$A$291:$AW$291,,MAX(IF('Back data'!$A$291:$AW$291&lt;&gt;"",COLUMN('Back data'!$A$291:$AW$291)))-M$6)/M27</f>
        <v>0.95300929042682114</v>
      </c>
      <c r="N28" s="12">
        <f t="array" ref="N28">INDEX('Back data'!$A$291:$AW$291,,MAX(IF('Back data'!$A$291:$AW$291&lt;&gt;"",COLUMN('Back data'!$A$291:$AW$291)))-N$6)/N27</f>
        <v>0.9653784219001611</v>
      </c>
      <c r="O28" s="12">
        <f t="array" ref="O28">INDEX('Back data'!$A$291:$AW$291,,MAX(IF('Back data'!$A$291:$AW$291&lt;&gt;"",COLUMN('Back data'!$A$291:$AW$291)))-O$6)/O27</f>
        <v>0.94900306748466268</v>
      </c>
      <c r="P28" s="12">
        <f t="array" ref="P28">INDEX('Back data'!$A$291:$AW$291,,MAX(IF('Back data'!$A$291:$AW$291&lt;&gt;"",COLUMN('Back data'!$A$291:$AW$291)))-P$6)/P27</f>
        <v>0.95385969323610764</v>
      </c>
    </row>
    <row r="29" spans="1:18" x14ac:dyDescent="0.3">
      <c r="A29" s="26" t="s">
        <v>69</v>
      </c>
      <c r="B29" s="30" t="s">
        <v>35</v>
      </c>
      <c r="C29" s="11" t="s">
        <v>71</v>
      </c>
      <c r="D29" s="12">
        <f t="array" ref="D29">+INDEX('Back data'!$A$292:$AW$292,,MAX(IF('Back data'!$A$292:$AW$292&lt;&gt;"",COLUMN('Back data'!$A$292:$AW$292)))-D$6)/D27</f>
        <v>4.1508904781938021E-2</v>
      </c>
      <c r="E29" s="12">
        <f t="array" ref="E29">+INDEX('Back data'!$A$292:$AW$292,,MAX(IF('Back data'!$A$292:$AW$292&lt;&gt;"",COLUMN('Back data'!$A$292:$AW$292)))-E$6)/E27</f>
        <v>3.880597014925373E-2</v>
      </c>
      <c r="F29" s="12">
        <f t="array" ref="F29">+INDEX('Back data'!$A$292:$AW$292,,MAX(IF('Back data'!$A$292:$AW$292&lt;&gt;"",COLUMN('Back data'!$A$292:$AW$292)))-F$6)/F27</f>
        <v>3.2899154021753731E-2</v>
      </c>
      <c r="G29" s="12">
        <f t="array" ref="G29">+INDEX('Back data'!$A$292:$AW$292,,MAX(IF('Back data'!$A$292:$AW$292&lt;&gt;"",COLUMN('Back data'!$A$292:$AW$292)))-G$6)/G27</f>
        <v>4.2599972516146764E-2</v>
      </c>
      <c r="H29" s="12">
        <f t="array" ref="H29">+INDEX('Back data'!$A$292:$AW$292,,MAX(IF('Back data'!$A$292:$AW$292&lt;&gt;"",COLUMN('Back data'!$A$292:$AW$292)))-H$6)/H27</f>
        <v>4.7340425531914893E-2</v>
      </c>
      <c r="I29" s="12">
        <f t="array" ref="I29">+INDEX('Back data'!$A$292:$AW$292,,MAX(IF('Back data'!$A$292:$AW$292&lt;&gt;"",COLUMN('Back data'!$A$292:$AW$292)))-I$6)/I27</f>
        <v>4.8497911895460065E-2</v>
      </c>
      <c r="J29" s="12">
        <f t="array" ref="J29">+INDEX('Back data'!$A$292:$AW$292,,MAX(IF('Back data'!$A$292:$AW$292&lt;&gt;"",COLUMN('Back data'!$A$292:$AW$292)))-J$6)/J27</f>
        <v>3.0179997293273784E-2</v>
      </c>
      <c r="K29" s="12">
        <f t="array" ref="K29">+INDEX('Back data'!$A$292:$AW$292,,MAX(IF('Back data'!$A$292:$AW$292&lt;&gt;"",COLUMN('Back data'!$A$292:$AW$292)))-K$6)/K27</f>
        <v>4.7171135757405586E-2</v>
      </c>
      <c r="L29" s="12">
        <f t="array" ref="L29">+INDEX('Back data'!$A$292:$AW$292,,MAX(IF('Back data'!$A$292:$AW$292&lt;&gt;"",COLUMN('Back data'!$A$292:$AW$292)))-L$6)/L27</f>
        <v>5.0650622638869457E-2</v>
      </c>
      <c r="M29" s="12">
        <f t="array" ref="M29">+INDEX('Back data'!$A$292:$AW$292,,MAX(IF('Back data'!$A$292:$AW$292&lt;&gt;"",COLUMN('Back data'!$A$292:$AW$292)))-M$6)/M27</f>
        <v>4.6990709573178947E-2</v>
      </c>
      <c r="N29" s="12">
        <f t="array" ref="N29">+INDEX('Back data'!$A$292:$AW$292,,MAX(IF('Back data'!$A$292:$AW$292&lt;&gt;"",COLUMN('Back data'!$A$292:$AW$292)))-N$6)/N27</f>
        <v>3.462157809983897E-2</v>
      </c>
      <c r="O29" s="12">
        <f t="array" ref="O29">+INDEX('Back data'!$A$292:$AW$292,,MAX(IF('Back data'!$A$292:$AW$292&lt;&gt;"",COLUMN('Back data'!$A$292:$AW$292)))-O$6)/O27</f>
        <v>5.0996932515337427E-2</v>
      </c>
      <c r="P29" s="12">
        <f t="array" ref="P29">+INDEX('Back data'!$A$292:$AW$292,,MAX(IF('Back data'!$A$292:$AW$292&lt;&gt;"",COLUMN('Back data'!$A$292:$AW$292)))-P$6)/P27</f>
        <v>4.6140306763892379E-2</v>
      </c>
      <c r="R29" s="63"/>
    </row>
    <row r="32" spans="1:18" x14ac:dyDescent="0.3">
      <c r="C32" s="9" t="s">
        <v>68</v>
      </c>
      <c r="D32" s="10">
        <f t="array" ref="D32">INDEX('Back data'!$A$297:$AW$297,,MAX(IF('Back data'!$A$297:$AW$297&lt;&gt;"",COLUMN('Back data'!$A$297:$AW$297)))-D$6)+INDEX('Back data'!$A$298:$AW$298,,MAX(IF('Back data'!$A$298:$AW$298&lt;&gt;"",COLUMN('Back data'!$A$298:$AW$298)))-D$6)</f>
        <v>68.73</v>
      </c>
      <c r="E32" s="10">
        <f t="array" ref="E32">INDEX('Back data'!$A$297:$AW$297,,MAX(IF('Back data'!$A$297:$AW$297&lt;&gt;"",COLUMN('Back data'!$A$297:$AW$297)))-E$6)+INDEX('Back data'!$A$298:$AW$298,,MAX(IF('Back data'!$A$298:$AW$298&lt;&gt;"",COLUMN('Back data'!$A$298:$AW$298)))-E$6)</f>
        <v>70.91</v>
      </c>
      <c r="F32" s="10">
        <f t="array" ref="F32">INDEX('Back data'!$A$297:$AW$297,,MAX(IF('Back data'!$A$297:$AW$297&lt;&gt;"",COLUMN('Back data'!$A$297:$AW$297)))-F$6)+INDEX('Back data'!$A$298:$AW$298,,MAX(IF('Back data'!$A$298:$AW$298&lt;&gt;"",COLUMN('Back data'!$A$298:$AW$298)))-F$6)</f>
        <v>67.53</v>
      </c>
      <c r="G32" s="10">
        <f t="array" ref="G32">INDEX('Back data'!$A$297:$AW$297,,MAX(IF('Back data'!$A$297:$AW$297&lt;&gt;"",COLUMN('Back data'!$A$297:$AW$297)))-G$6)+INDEX('Back data'!$A$298:$AW$298,,MAX(IF('Back data'!$A$298:$AW$298&lt;&gt;"",COLUMN('Back data'!$A$298:$AW$298)))-G$6)</f>
        <v>71.88</v>
      </c>
      <c r="H32" s="10">
        <f t="array" ref="H32">INDEX('Back data'!$A$297:$AW$297,,MAX(IF('Back data'!$A$297:$AW$297&lt;&gt;"",COLUMN('Back data'!$A$297:$AW$297)))-H$6)+INDEX('Back data'!$A$298:$AW$298,,MAX(IF('Back data'!$A$298:$AW$298&lt;&gt;"",COLUMN('Back data'!$A$298:$AW$298)))-H$6)</f>
        <v>74.72</v>
      </c>
      <c r="I32" s="10">
        <f t="array" ref="I32">INDEX('Back data'!$A$297:$AW$297,,MAX(IF('Back data'!$A$297:$AW$297&lt;&gt;"",COLUMN('Back data'!$A$297:$AW$297)))-I$6)+INDEX('Back data'!$A$298:$AW$298,,MAX(IF('Back data'!$A$298:$AW$298&lt;&gt;"",COLUMN('Back data'!$A$298:$AW$298)))-I$6)</f>
        <v>74.03</v>
      </c>
      <c r="J32" s="10">
        <f t="array" ref="J32">INDEX('Back data'!$A$297:$AW$297,,MAX(IF('Back data'!$A$297:$AW$297&lt;&gt;"",COLUMN('Back data'!$A$297:$AW$297)))-J$6)+INDEX('Back data'!$A$298:$AW$298,,MAX(IF('Back data'!$A$298:$AW$298&lt;&gt;"",COLUMN('Back data'!$A$298:$AW$298)))-J$6)</f>
        <v>73.279999999999987</v>
      </c>
      <c r="K32" s="10">
        <f t="array" ref="K32">INDEX('Back data'!$A$297:$AW$297,,MAX(IF('Back data'!$A$297:$AW$297&lt;&gt;"",COLUMN('Back data'!$A$297:$AW$297)))-K$6)+INDEX('Back data'!$A$298:$AW$298,,MAX(IF('Back data'!$A$298:$AW$298&lt;&gt;"",COLUMN('Back data'!$A$298:$AW$298)))-K$6)</f>
        <v>67.77000000000001</v>
      </c>
      <c r="L32" s="10">
        <f t="array" ref="L32">INDEX('Back data'!$A$297:$AW$297,,MAX(IF('Back data'!$A$297:$AW$297&lt;&gt;"",COLUMN('Back data'!$A$297:$AW$297)))-L$6)+INDEX('Back data'!$A$298:$AW$298,,MAX(IF('Back data'!$A$298:$AW$298&lt;&gt;"",COLUMN('Back data'!$A$298:$AW$298)))-L$6)</f>
        <v>72.19</v>
      </c>
      <c r="M32" s="10">
        <f t="array" ref="M32">INDEX('Back data'!$A$297:$AW$297,,MAX(IF('Back data'!$A$297:$AW$297&lt;&gt;"",COLUMN('Back data'!$A$297:$AW$297)))-M$6)+INDEX('Back data'!$A$298:$AW$298,,MAX(IF('Back data'!$A$298:$AW$298&lt;&gt;"",COLUMN('Back data'!$A$298:$AW$298)))-M$6)</f>
        <v>70.53</v>
      </c>
      <c r="N32" s="10">
        <f t="array" ref="N32">INDEX('Back data'!$A$297:$AW$297,,MAX(IF('Back data'!$A$297:$AW$297&lt;&gt;"",COLUMN('Back data'!$A$297:$AW$297)))-N$6)+INDEX('Back data'!$A$298:$AW$298,,MAX(IF('Back data'!$A$298:$AW$298&lt;&gt;"",COLUMN('Back data'!$A$298:$AW$298)))-N$6)</f>
        <v>70.059999999999988</v>
      </c>
      <c r="O32" s="10">
        <f t="array" ref="O32">INDEX('Back data'!$A$297:$AW$297,,MAX(IF('Back data'!$A$297:$AW$297&lt;&gt;"",COLUMN('Back data'!$A$297:$AW$297)))-O$6)+INDEX('Back data'!$A$298:$AW$298,,MAX(IF('Back data'!$A$298:$AW$298&lt;&gt;"",COLUMN('Back data'!$A$298:$AW$298)))-O$6)</f>
        <v>75.78</v>
      </c>
      <c r="P32" s="10">
        <f t="array" ref="P32">INDEX('Back data'!$A$297:$AW$297,,MAX(IF('Back data'!$A$297:$AW$297&lt;&gt;"",COLUMN('Back data'!$A$297:$AW$297)))-P$6)+INDEX('Back data'!$A$298:$AW$298,,MAX(IF('Back data'!$A$298:$AW$298&lt;&gt;"",COLUMN('Back data'!$A$298:$AW$298)))-P$6)</f>
        <v>80.02</v>
      </c>
    </row>
    <row r="33" spans="1:18" x14ac:dyDescent="0.3">
      <c r="A33" s="26" t="s">
        <v>69</v>
      </c>
      <c r="B33" s="30" t="s">
        <v>40</v>
      </c>
      <c r="C33" s="11" t="s">
        <v>70</v>
      </c>
      <c r="D33" s="12">
        <f t="array" ref="D33">INDEX('Back data'!$A$297:$AW$297,,MAX(IF('Back data'!$A$297:$AW$297&lt;&gt;"",COLUMN('Back data'!$A$297:$AW$297)))-D$6)/D32</f>
        <v>0.9663902226102139</v>
      </c>
      <c r="E33" s="12">
        <f t="array" ref="E33">INDEX('Back data'!$A$297:$AW$297,,MAX(IF('Back data'!$A$297:$AW$297&lt;&gt;"",COLUMN('Back data'!$A$297:$AW$297)))-E$6)/E32</f>
        <v>0.96432097024397123</v>
      </c>
      <c r="F33" s="12">
        <f t="array" ref="F33">INDEX('Back data'!$A$297:$AW$297,,MAX(IF('Back data'!$A$297:$AW$297&lt;&gt;"",COLUMN('Back data'!$A$297:$AW$297)))-F$6)/F32</f>
        <v>0.96135051088405155</v>
      </c>
      <c r="G33" s="12">
        <f t="array" ref="G33">INDEX('Back data'!$A$297:$AW$297,,MAX(IF('Back data'!$A$297:$AW$297&lt;&gt;"",COLUMN('Back data'!$A$297:$AW$297)))-G$6)/G32</f>
        <v>0.94838619922092382</v>
      </c>
      <c r="H33" s="12">
        <f t="array" ref="H33">INDEX('Back data'!$A$297:$AW$297,,MAX(IF('Back data'!$A$297:$AW$297&lt;&gt;"",COLUMN('Back data'!$A$297:$AW$297)))-H$6)/H32</f>
        <v>0.95422912205567445</v>
      </c>
      <c r="I33" s="12">
        <f t="array" ref="I33">INDEX('Back data'!$A$297:$AW$297,,MAX(IF('Back data'!$A$297:$AW$297&lt;&gt;"",COLUMN('Back data'!$A$297:$AW$297)))-I$6)/I32</f>
        <v>0.97298392543563417</v>
      </c>
      <c r="J33" s="12">
        <f t="array" ref="J33">INDEX('Back data'!$A$297:$AW$297,,MAX(IF('Back data'!$A$297:$AW$297&lt;&gt;"",COLUMN('Back data'!$A$297:$AW$297)))-J$6)/J32</f>
        <v>0.98198689956331886</v>
      </c>
      <c r="K33" s="12">
        <f t="array" ref="K33">INDEX('Back data'!$A$297:$AW$297,,MAX(IF('Back data'!$A$297:$AW$297&lt;&gt;"",COLUMN('Back data'!$A$297:$AW$297)))-K$6)/K32</f>
        <v>0.96296296296296291</v>
      </c>
      <c r="L33" s="12">
        <f t="array" ref="L33">INDEX('Back data'!$A$297:$AW$297,,MAX(IF('Back data'!$A$297:$AW$297&lt;&gt;"",COLUMN('Back data'!$A$297:$AW$297)))-L$6)/L32</f>
        <v>0.94375952347970626</v>
      </c>
      <c r="M33" s="12">
        <f t="array" ref="M33">INDEX('Back data'!$A$297:$AW$297,,MAX(IF('Back data'!$A$297:$AW$297&lt;&gt;"",COLUMN('Back data'!$A$297:$AW$297)))-M$6)/M32</f>
        <v>0.95604707216787188</v>
      </c>
      <c r="N33" s="12">
        <f t="array" ref="N33">INDEX('Back data'!$A$297:$AW$297,,MAX(IF('Back data'!$A$297:$AW$297&lt;&gt;"",COLUMN('Back data'!$A$297:$AW$297)))-N$6)/N32</f>
        <v>0.96645732229517567</v>
      </c>
      <c r="O33" s="12">
        <f t="array" ref="O33">INDEX('Back data'!$A$297:$AW$297,,MAX(IF('Back data'!$A$297:$AW$297&lt;&gt;"",COLUMN('Back data'!$A$297:$AW$297)))-O$6)/O32</f>
        <v>0.93916600686196883</v>
      </c>
      <c r="P33" s="12">
        <f t="array" ref="P33">INDEX('Back data'!$A$297:$AW$297,,MAX(IF('Back data'!$A$297:$AW$297&lt;&gt;"",COLUMN('Back data'!$A$297:$AW$297)))-P$6)/P32</f>
        <v>0.93489127718070486</v>
      </c>
    </row>
    <row r="34" spans="1:18" x14ac:dyDescent="0.3">
      <c r="A34" s="26" t="s">
        <v>69</v>
      </c>
      <c r="B34" s="30" t="s">
        <v>40</v>
      </c>
      <c r="C34" s="11" t="s">
        <v>71</v>
      </c>
      <c r="D34" s="12">
        <f t="array" ref="D34">+INDEX('Back data'!$A$298:$AW$298,,MAX(IF('Back data'!$A$298:$AW$298&lt;&gt;"",COLUMN('Back data'!$A$298:$AW$298)))-D$6)/D32</f>
        <v>3.360977738978612E-2</v>
      </c>
      <c r="E34" s="12">
        <f t="array" ref="E34">+INDEX('Back data'!$A$298:$AW$298,,MAX(IF('Back data'!$A$298:$AW$298&lt;&gt;"",COLUMN('Back data'!$A$298:$AW$298)))-E$6)/E32</f>
        <v>3.5679029756028768E-2</v>
      </c>
      <c r="F34" s="12">
        <f t="array" ref="F34">+INDEX('Back data'!$A$298:$AW$298,,MAX(IF('Back data'!$A$298:$AW$298&lt;&gt;"",COLUMN('Back data'!$A$298:$AW$298)))-F$6)/F32</f>
        <v>3.8649489115948468E-2</v>
      </c>
      <c r="G34" s="12">
        <f t="array" ref="G34">+INDEX('Back data'!$A$298:$AW$298,,MAX(IF('Back data'!$A$298:$AW$298&lt;&gt;"",COLUMN('Back data'!$A$298:$AW$298)))-G$6)/G32</f>
        <v>5.1613800779076242E-2</v>
      </c>
      <c r="H34" s="12">
        <f t="array" ref="H34">+INDEX('Back data'!$A$298:$AW$298,,MAX(IF('Back data'!$A$298:$AW$298&lt;&gt;"",COLUMN('Back data'!$A$298:$AW$298)))-H$6)/H32</f>
        <v>4.577087794432548E-2</v>
      </c>
      <c r="I34" s="12">
        <f t="array" ref="I34">+INDEX('Back data'!$A$298:$AW$298,,MAX(IF('Back data'!$A$298:$AW$298&lt;&gt;"",COLUMN('Back data'!$A$298:$AW$298)))-I$6)/I32</f>
        <v>2.7016074564365798E-2</v>
      </c>
      <c r="J34" s="12">
        <f t="array" ref="J34">+INDEX('Back data'!$A$298:$AW$298,,MAX(IF('Back data'!$A$298:$AW$298&lt;&gt;"",COLUMN('Back data'!$A$298:$AW$298)))-J$6)/J32</f>
        <v>1.8013100436681227E-2</v>
      </c>
      <c r="K34" s="12">
        <f t="array" ref="K34">+INDEX('Back data'!$A$298:$AW$298,,MAX(IF('Back data'!$A$298:$AW$298&lt;&gt;"",COLUMN('Back data'!$A$298:$AW$298)))-K$6)/K32</f>
        <v>3.7037037037037028E-2</v>
      </c>
      <c r="L34" s="12">
        <f t="array" ref="L34">+INDEX('Back data'!$A$298:$AW$298,,MAX(IF('Back data'!$A$298:$AW$298&lt;&gt;"",COLUMN('Back data'!$A$298:$AW$298)))-L$6)/L32</f>
        <v>5.6240476520293667E-2</v>
      </c>
      <c r="M34" s="12">
        <f t="array" ref="M34">+INDEX('Back data'!$A$298:$AW$298,,MAX(IF('Back data'!$A$298:$AW$298&lt;&gt;"",COLUMN('Back data'!$A$298:$AW$298)))-M$6)/M32</f>
        <v>4.3952927832128175E-2</v>
      </c>
      <c r="N34" s="12">
        <f t="array" ref="N34">+INDEX('Back data'!$A$298:$AW$298,,MAX(IF('Back data'!$A$298:$AW$298&lt;&gt;"",COLUMN('Back data'!$A$298:$AW$298)))-N$6)/N32</f>
        <v>3.3542677704824442E-2</v>
      </c>
      <c r="O34" s="12">
        <f t="array" ref="O34">+INDEX('Back data'!$A$298:$AW$298,,MAX(IF('Back data'!$A$298:$AW$298&lt;&gt;"",COLUMN('Back data'!$A$298:$AW$298)))-O$6)/O32</f>
        <v>6.0833993138031145E-2</v>
      </c>
      <c r="P34" s="12">
        <f t="array" ref="P34">+INDEX('Back data'!$A$298:$AW$298,,MAX(IF('Back data'!$A$298:$AW$298&lt;&gt;"",COLUMN('Back data'!$A$298:$AW$298)))-P$6)/P32</f>
        <v>6.5108722819295181E-2</v>
      </c>
      <c r="R34" s="63"/>
    </row>
    <row r="40" spans="1:18" x14ac:dyDescent="0.3">
      <c r="A40" s="7"/>
      <c r="B40" s="8"/>
      <c r="C40" s="9" t="s">
        <v>68</v>
      </c>
      <c r="D40" s="10">
        <f t="array" ref="D40">INDEX('Back data'!$A$94:$AW$94,,MAX(IF('Back data'!$A$94:$AW$94&lt;&gt;"",COLUMN('Back data'!$A$94:$AW$94)))-D$6)+INDEX('Back data'!$A$95:$AW$95,,MAX(IF('Back data'!$A$95:$AW$95&lt;&gt;"",COLUMN('Back data'!$A$95:$AW$95)))-D$6)</f>
        <v>70.75</v>
      </c>
      <c r="E40" s="10">
        <f t="array" ref="E40">INDEX('Back data'!$A$94:$AW$94,,MAX(IF('Back data'!$A$94:$AW$94&lt;&gt;"",COLUMN('Back data'!$A$94:$AW$94)))-E$6)+INDEX('Back data'!$A$95:$AW$95,,MAX(IF('Back data'!$A$95:$AW$95&lt;&gt;"",COLUMN('Back data'!$A$95:$AW$95)))-E$6)</f>
        <v>70.34</v>
      </c>
      <c r="F40" s="10">
        <f t="array" ref="F40">INDEX('Back data'!$A$94:$AW$94,,MAX(IF('Back data'!$A$94:$AW$94&lt;&gt;"",COLUMN('Back data'!$A$94:$AW$94)))-F$6)+INDEX('Back data'!$A$95:$AW$95,,MAX(IF('Back data'!$A$95:$AW$95&lt;&gt;"",COLUMN('Back data'!$A$95:$AW$95)))-F$6)</f>
        <v>70.739999999999995</v>
      </c>
      <c r="G40" s="10">
        <f t="array" ref="G40">INDEX('Back data'!$A$94:$AW$94,,MAX(IF('Back data'!$A$94:$AW$94&lt;&gt;"",COLUMN('Back data'!$A$94:$AW$94)))-G$6)+INDEX('Back data'!$A$95:$AW$95,,MAX(IF('Back data'!$A$95:$AW$95&lt;&gt;"",COLUMN('Back data'!$A$95:$AW$95)))-G$6)</f>
        <v>69.37</v>
      </c>
      <c r="H40" s="10">
        <f t="array" ref="H40">INDEX('Back data'!$A$94:$AW$94,,MAX(IF('Back data'!$A$94:$AW$94&lt;&gt;"",COLUMN('Back data'!$A$94:$AW$94)))-H$6)+INDEX('Back data'!$A$95:$AW$95,,MAX(IF('Back data'!$A$95:$AW$95&lt;&gt;"",COLUMN('Back data'!$A$95:$AW$95)))-H$6)</f>
        <v>73.319999999999993</v>
      </c>
      <c r="I40" s="10">
        <f t="array" ref="I40">INDEX('Back data'!$A$94:$AW$94,,MAX(IF('Back data'!$A$94:$AW$94&lt;&gt;"",COLUMN('Back data'!$A$94:$AW$94)))-I$6)+INDEX('Back data'!$A$95:$AW$95,,MAX(IF('Back data'!$A$95:$AW$95&lt;&gt;"",COLUMN('Back data'!$A$95:$AW$95)))-I$6)</f>
        <v>73.06</v>
      </c>
      <c r="J40" s="10">
        <f t="array" ref="J40">INDEX('Back data'!$A$94:$AW$94,,MAX(IF('Back data'!$A$94:$AW$94&lt;&gt;"",COLUMN('Back data'!$A$94:$AW$94)))-J$6)+INDEX('Back data'!$A$95:$AW$95,,MAX(IF('Back data'!$A$95:$AW$95&lt;&gt;"",COLUMN('Back data'!$A$95:$AW$95)))-J$6)</f>
        <v>71.61</v>
      </c>
      <c r="K40" s="10">
        <f t="array" ref="K40">INDEX('Back data'!$A$94:$AW$94,,MAX(IF('Back data'!$A$94:$AW$94&lt;&gt;"",COLUMN('Back data'!$A$94:$AW$94)))-K$6)+INDEX('Back data'!$A$95:$AW$95,,MAX(IF('Back data'!$A$95:$AW$95&lt;&gt;"",COLUMN('Back data'!$A$95:$AW$95)))-K$6)</f>
        <v>69.2</v>
      </c>
      <c r="L40" s="10">
        <f t="array" ref="L40">INDEX('Back data'!$A$94:$AW$94,,MAX(IF('Back data'!$A$94:$AW$94&lt;&gt;"",COLUMN('Back data'!$A$94:$AW$94)))-L$6)+INDEX('Back data'!$A$95:$AW$95,,MAX(IF('Back data'!$A$95:$AW$95&lt;&gt;"",COLUMN('Back data'!$A$95:$AW$95)))-L$6)</f>
        <v>68.209999999999994</v>
      </c>
      <c r="M40" s="10">
        <f t="array" ref="M40">INDEX('Back data'!$A$94:$AW$94,,MAX(IF('Back data'!$A$94:$AW$94&lt;&gt;"",COLUMN('Back data'!$A$94:$AW$94)))-M$6)+INDEX('Back data'!$A$95:$AW$95,,MAX(IF('Back data'!$A$95:$AW$95&lt;&gt;"",COLUMN('Back data'!$A$95:$AW$95)))-M$6)</f>
        <v>72.33</v>
      </c>
      <c r="N40" s="10">
        <f t="array" ref="N40">INDEX('Back data'!$A$94:$AW$94,,MAX(IF('Back data'!$A$94:$AW$94&lt;&gt;"",COLUMN('Back data'!$A$94:$AW$94)))-N$6)+INDEX('Back data'!$A$95:$AW$95,,MAX(IF('Back data'!$A$95:$AW$95&lt;&gt;"",COLUMN('Back data'!$A$95:$AW$95)))-N$6)</f>
        <v>72.22</v>
      </c>
      <c r="O40" s="10">
        <f t="array" ref="O40">INDEX('Back data'!$A$94:$AW$94,,MAX(IF('Back data'!$A$94:$AW$94&lt;&gt;"",COLUMN('Back data'!$A$94:$AW$94)))-O$6)+INDEX('Back data'!$A$95:$AW$95,,MAX(IF('Back data'!$A$95:$AW$95&lt;&gt;"",COLUMN('Back data'!$A$95:$AW$95)))-O$6)</f>
        <v>74.52</v>
      </c>
      <c r="P40" s="10">
        <f t="array" ref="P40">INDEX('Back data'!$A$94:$AW$94,,MAX(IF('Back data'!$A$94:$AW$94&lt;&gt;"",COLUMN('Back data'!$A$94:$AW$94)))-P$6)+INDEX('Back data'!$A$95:$AW$95,,MAX(IF('Back data'!$A$95:$AW$95&lt;&gt;"",COLUMN('Back data'!$A$95:$AW$95)))-P$6)</f>
        <v>78.95</v>
      </c>
    </row>
    <row r="41" spans="1:18" x14ac:dyDescent="0.3">
      <c r="A41" s="36" t="s">
        <v>74</v>
      </c>
      <c r="B41" s="28" t="s">
        <v>75</v>
      </c>
      <c r="C41" s="11" t="s">
        <v>70</v>
      </c>
      <c r="D41" s="12">
        <f t="array" ref="D41">INDEX('Back data'!$A$94:$AW$94,,MAX(IF('Back data'!$A$94:$AW$94&lt;&gt;"",COLUMN('Back data'!$A$94:$AW$94)))-D$6)/D40</f>
        <v>0.90968197879858659</v>
      </c>
      <c r="E41" s="12">
        <f t="array" ref="E41">INDEX('Back data'!$A$94:$AW$94,,MAX(IF('Back data'!$A$94:$AW$94&lt;&gt;"",COLUMN('Back data'!$A$94:$AW$94)))-E$6)/E40</f>
        <v>0.90389536536821147</v>
      </c>
      <c r="F41" s="12">
        <f t="array" ref="F41">INDEX('Back data'!$A$94:$AW$94,,MAX(IF('Back data'!$A$94:$AW$94&lt;&gt;"",COLUMN('Back data'!$A$94:$AW$94)))-F$6)/F40</f>
        <v>0.88973706530958441</v>
      </c>
      <c r="G41" s="12">
        <f t="array" ref="G41">INDEX('Back data'!$A$94:$AW$94,,MAX(IF('Back data'!$A$94:$AW$94&lt;&gt;"",COLUMN('Back data'!$A$94:$AW$94)))-G$6)/G40</f>
        <v>0.89260487242323772</v>
      </c>
      <c r="H41" s="12">
        <f t="array" ref="H41">INDEX('Back data'!$A$94:$AW$94,,MAX(IF('Back data'!$A$94:$AW$94&lt;&gt;"",COLUMN('Back data'!$A$94:$AW$94)))-H$6)/H40</f>
        <v>0.89593562465902898</v>
      </c>
      <c r="I41" s="12">
        <f t="array" ref="I41">INDEX('Back data'!$A$94:$AW$94,,MAX(IF('Back data'!$A$94:$AW$94&lt;&gt;"",COLUMN('Back data'!$A$94:$AW$94)))-I$6)/I40</f>
        <v>0.89296468655899253</v>
      </c>
      <c r="J41" s="12">
        <f t="array" ref="J41">INDEX('Back data'!$A$94:$AW$94,,MAX(IF('Back data'!$A$94:$AW$94&lt;&gt;"",COLUMN('Back data'!$A$94:$AW$94)))-J$6)/J40</f>
        <v>0.9095098449937159</v>
      </c>
      <c r="K41" s="12">
        <f t="array" ref="K41">INDEX('Back data'!$A$94:$AW$94,,MAX(IF('Back data'!$A$94:$AW$94&lt;&gt;"",COLUMN('Back data'!$A$94:$AW$94)))-K$6)/K40</f>
        <v>0.88843930635838142</v>
      </c>
      <c r="L41" s="12">
        <f t="array" ref="L41">INDEX('Back data'!$A$94:$AW$94,,MAX(IF('Back data'!$A$94:$AW$94&lt;&gt;"",COLUMN('Back data'!$A$94:$AW$94)))-L$6)/L40</f>
        <v>0.86937399208327226</v>
      </c>
      <c r="M41" s="12">
        <f t="array" ref="M41">INDEX('Back data'!$A$94:$AW$94,,MAX(IF('Back data'!$A$94:$AW$94&lt;&gt;"",COLUMN('Back data'!$A$94:$AW$94)))-M$6)/M40</f>
        <v>0.88400387114613577</v>
      </c>
      <c r="N41" s="12">
        <f t="array" ref="N41">INDEX('Back data'!$A$94:$AW$94,,MAX(IF('Back data'!$A$94:$AW$94&lt;&gt;"",COLUMN('Back data'!$A$94:$AW$94)))-N$6)/N40</f>
        <v>0.8897812240376628</v>
      </c>
      <c r="O41" s="12">
        <f t="array" ref="O41">INDEX('Back data'!$A$94:$AW$94,,MAX(IF('Back data'!$A$94:$AW$94&lt;&gt;"",COLUMN('Back data'!$A$94:$AW$94)))-O$6)/O40</f>
        <v>0.88150831991411704</v>
      </c>
      <c r="P41" s="12">
        <f t="array" ref="P41">INDEX('Back data'!$A$94:$AW$94,,MAX(IF('Back data'!$A$94:$AW$94&lt;&gt;"",COLUMN('Back data'!$A$94:$AW$94)))-P$6)/P40</f>
        <v>0.89373020899303357</v>
      </c>
    </row>
    <row r="42" spans="1:18" x14ac:dyDescent="0.3">
      <c r="A42" s="36" t="s">
        <v>74</v>
      </c>
      <c r="B42" s="28" t="s">
        <v>76</v>
      </c>
      <c r="C42" s="11" t="s">
        <v>71</v>
      </c>
      <c r="D42" s="12">
        <f t="array" ref="D42">INDEX('Back data'!$A$95:$AW$95,,MAX(IF('Back data'!$A$95:$AW$95&lt;&gt;"",COLUMN('Back data'!$A$95:$AW$95)))-D$6)/D40</f>
        <v>9.0318021201413426E-2</v>
      </c>
      <c r="E42" s="12">
        <f t="array" ref="E42">INDEX('Back data'!$A$95:$AW$95,,MAX(IF('Back data'!$A$95:$AW$95&lt;&gt;"",COLUMN('Back data'!$A$95:$AW$95)))-E$6)/E40</f>
        <v>9.6104634631788449E-2</v>
      </c>
      <c r="F42" s="12">
        <f t="array" ref="F42">INDEX('Back data'!$A$95:$AW$95,,MAX(IF('Back data'!$A$95:$AW$95&lt;&gt;"",COLUMN('Back data'!$A$95:$AW$95)))-F$6)/F40</f>
        <v>0.11026293469041561</v>
      </c>
      <c r="G42" s="12">
        <f t="array" ref="G42">INDEX('Back data'!$A$95:$AW$95,,MAX(IF('Back data'!$A$95:$AW$95&lt;&gt;"",COLUMN('Back data'!$A$95:$AW$95)))-G$6)/G40</f>
        <v>0.10739512757676228</v>
      </c>
      <c r="H42" s="12">
        <f t="array" ref="H42">INDEX('Back data'!$A$95:$AW$95,,MAX(IF('Back data'!$A$95:$AW$95&lt;&gt;"",COLUMN('Back data'!$A$95:$AW$95)))-H$6)/H40</f>
        <v>0.1040643753409711</v>
      </c>
      <c r="I42" s="12">
        <f t="array" ref="I42">INDEX('Back data'!$A$95:$AW$95,,MAX(IF('Back data'!$A$95:$AW$95&lt;&gt;"",COLUMN('Back data'!$A$95:$AW$95)))-I$6)/I40</f>
        <v>0.10703531344100739</v>
      </c>
      <c r="J42" s="12">
        <f t="array" ref="J42">INDEX('Back data'!$A$95:$AW$95,,MAX(IF('Back data'!$A$95:$AW$95&lt;&gt;"",COLUMN('Back data'!$A$95:$AW$95)))-J$6)/J40</f>
        <v>9.0490155006284045E-2</v>
      </c>
      <c r="K42" s="12">
        <f t="array" ref="K42">INDEX('Back data'!$A$95:$AW$95,,MAX(IF('Back data'!$A$95:$AW$95&lt;&gt;"",COLUMN('Back data'!$A$95:$AW$95)))-K$6)/K40</f>
        <v>0.11156069364161848</v>
      </c>
      <c r="L42" s="12">
        <f t="array" ref="L42">INDEX('Back data'!$A$95:$AW$95,,MAX(IF('Back data'!$A$95:$AW$95&lt;&gt;"",COLUMN('Back data'!$A$95:$AW$95)))-L$6)/L40</f>
        <v>0.13062600791672777</v>
      </c>
      <c r="M42" s="12">
        <f t="array" ref="M42">INDEX('Back data'!$A$95:$AW$95,,MAX(IF('Back data'!$A$95:$AW$95&lt;&gt;"",COLUMN('Back data'!$A$95:$AW$95)))-M$6)/M40</f>
        <v>0.11599612885386425</v>
      </c>
      <c r="N42" s="12">
        <f t="array" ref="N42">INDEX('Back data'!$A$95:$AW$95,,MAX(IF('Back data'!$A$95:$AW$95&lt;&gt;"",COLUMN('Back data'!$A$95:$AW$95)))-N$6)/N40</f>
        <v>0.1102187759623373</v>
      </c>
      <c r="O42" s="12">
        <f t="array" ref="O42">INDEX('Back data'!$A$95:$AW$95,,MAX(IF('Back data'!$A$95:$AW$95&lt;&gt;"",COLUMN('Back data'!$A$95:$AW$95)))-O$6)/O40</f>
        <v>0.118491680085883</v>
      </c>
      <c r="P42" s="12">
        <f t="array" ref="P42">INDEX('Back data'!$A$95:$AW$95,,MAX(IF('Back data'!$A$95:$AW$95&lt;&gt;"",COLUMN('Back data'!$A$95:$AW$95)))-P$6)/P40</f>
        <v>0.10626979100696644</v>
      </c>
      <c r="R42" s="63"/>
    </row>
    <row r="43" spans="1:18" x14ac:dyDescent="0.3">
      <c r="B43" s="29"/>
    </row>
    <row r="44" spans="1:18" x14ac:dyDescent="0.3">
      <c r="B44" s="29"/>
    </row>
    <row r="45" spans="1:18" x14ac:dyDescent="0.3">
      <c r="B45" s="29"/>
      <c r="C45" s="9" t="s">
        <v>68</v>
      </c>
      <c r="D45" s="10">
        <f t="array" ref="D45">INDEX('Back data'!$A$100:$AW$100,,MAX(IF('Back data'!$A$100:$AW$100&lt;&gt;"",COLUMN('Back data'!$A$100:$AW$100)))-D$6)+INDEX('Back data'!$A$101:$AW$101,,MAX(IF('Back data'!$A$101:$AW$101&lt;&gt;"",COLUMN('Back data'!$A$101:$AW$101)))-D$6)</f>
        <v>74.52000000000001</v>
      </c>
      <c r="E45" s="10">
        <f t="array" ref="E45">INDEX('Back data'!$A$100:$AW$100,,MAX(IF('Back data'!$A$100:$AW$100&lt;&gt;"",COLUMN('Back data'!$A$100:$AW$100)))-E$6)+INDEX('Back data'!$A$101:$AW$101,,MAX(IF('Back data'!$A$101:$AW$101&lt;&gt;"",COLUMN('Back data'!$A$101:$AW$101)))-E$6)</f>
        <v>67.25</v>
      </c>
      <c r="F45" s="10">
        <f t="array" ref="F45">INDEX('Back data'!$A$100:$AW$100,,MAX(IF('Back data'!$A$100:$AW$100&lt;&gt;"",COLUMN('Back data'!$A$100:$AW$100)))-F$6)+INDEX('Back data'!$A$101:$AW$101,,MAX(IF('Back data'!$A$101:$AW$101&lt;&gt;"",COLUMN('Back data'!$A$101:$AW$101)))-F$6)</f>
        <v>70.490000000000009</v>
      </c>
      <c r="G45" s="10">
        <f t="array" ref="G45">INDEX('Back data'!$A$100:$AW$100,,MAX(IF('Back data'!$A$100:$AW$100&lt;&gt;"",COLUMN('Back data'!$A$100:$AW$100)))-G$6)+INDEX('Back data'!$A$101:$AW$101,,MAX(IF('Back data'!$A$101:$AW$101&lt;&gt;"",COLUMN('Back data'!$A$101:$AW$101)))-G$6)</f>
        <v>69.73</v>
      </c>
      <c r="H45" s="10">
        <f t="array" ref="H45">INDEX('Back data'!$A$100:$AW$100,,MAX(IF('Back data'!$A$100:$AW$100&lt;&gt;"",COLUMN('Back data'!$A$100:$AW$100)))-H$6)+INDEX('Back data'!$A$101:$AW$101,,MAX(IF('Back data'!$A$101:$AW$101&lt;&gt;"",COLUMN('Back data'!$A$101:$AW$101)))-H$6)</f>
        <v>73.319999999999993</v>
      </c>
      <c r="I45" s="10">
        <f t="array" ref="I45">INDEX('Back data'!$A$100:$AW$100,,MAX(IF('Back data'!$A$100:$AW$100&lt;&gt;"",COLUMN('Back data'!$A$100:$AW$100)))-I$6)+INDEX('Back data'!$A$101:$AW$101,,MAX(IF('Back data'!$A$101:$AW$101&lt;&gt;"",COLUMN('Back data'!$A$101:$AW$101)))-I$6)</f>
        <v>69.34</v>
      </c>
      <c r="J45" s="10">
        <f t="array" ref="J45">INDEX('Back data'!$A$100:$AW$100,,MAX(IF('Back data'!$A$100:$AW$100&lt;&gt;"",COLUMN('Back data'!$A$100:$AW$100)))-J$6)+INDEX('Back data'!$A$101:$AW$101,,MAX(IF('Back data'!$A$101:$AW$101&lt;&gt;"",COLUMN('Back data'!$A$101:$AW$101)))-J$6)</f>
        <v>72.59</v>
      </c>
      <c r="K45" s="10">
        <f t="array" ref="K45">INDEX('Back data'!$A$100:$AW$100,,MAX(IF('Back data'!$A$100:$AW$100&lt;&gt;"",COLUMN('Back data'!$A$100:$AW$100)))-K$6)+INDEX('Back data'!$A$101:$AW$101,,MAX(IF('Back data'!$A$101:$AW$101&lt;&gt;"",COLUMN('Back data'!$A$101:$AW$101)))-K$6)</f>
        <v>68.95</v>
      </c>
      <c r="L45" s="10">
        <f t="array" ref="L45">INDEX('Back data'!$A$100:$AW$100,,MAX(IF('Back data'!$A$100:$AW$100&lt;&gt;"",COLUMN('Back data'!$A$100:$AW$100)))-L$6)+INDEX('Back data'!$A$101:$AW$101,,MAX(IF('Back data'!$A$101:$AW$101&lt;&gt;"",COLUMN('Back data'!$A$101:$AW$101)))-L$6)</f>
        <v>66.760000000000005</v>
      </c>
      <c r="M45" s="10">
        <f t="array" ref="M45">INDEX('Back data'!$A$100:$AW$100,,MAX(IF('Back data'!$A$100:$AW$100&lt;&gt;"",COLUMN('Back data'!$A$100:$AW$100)))-M$6)+INDEX('Back data'!$A$101:$AW$101,,MAX(IF('Back data'!$A$101:$AW$101&lt;&gt;"",COLUMN('Back data'!$A$101:$AW$101)))-M$6)</f>
        <v>73.98</v>
      </c>
      <c r="N45" s="10">
        <f t="array" ref="N45">INDEX('Back data'!$A$100:$AW$100,,MAX(IF('Back data'!$A$100:$AW$100&lt;&gt;"",COLUMN('Back data'!$A$100:$AW$100)))-N$6)+INDEX('Back data'!$A$101:$AW$101,,MAX(IF('Back data'!$A$101:$AW$101&lt;&gt;"",COLUMN('Back data'!$A$101:$AW$101)))-N$6)</f>
        <v>69.349999999999994</v>
      </c>
      <c r="O45" s="10">
        <f t="array" ref="O45">INDEX('Back data'!$A$100:$AW$100,,MAX(IF('Back data'!$A$100:$AW$100&lt;&gt;"",COLUMN('Back data'!$A$100:$AW$100)))-O$6)+INDEX('Back data'!$A$101:$AW$101,,MAX(IF('Back data'!$A$101:$AW$101&lt;&gt;"",COLUMN('Back data'!$A$101:$AW$101)))-O$6)</f>
        <v>72.42</v>
      </c>
      <c r="P45" s="10">
        <f t="array" ref="P45">INDEX('Back data'!$A$100:$AW$100,,MAX(IF('Back data'!$A$100:$AW$100&lt;&gt;"",COLUMN('Back data'!$A$100:$AW$100)))-P$6)+INDEX('Back data'!$A$101:$AW$101,,MAX(IF('Back data'!$A$101:$AW$101&lt;&gt;"",COLUMN('Back data'!$A$101:$AW$101)))-P$6)</f>
        <v>76.95</v>
      </c>
    </row>
    <row r="46" spans="1:18" x14ac:dyDescent="0.3">
      <c r="A46" s="36" t="s">
        <v>74</v>
      </c>
      <c r="B46" s="30" t="s">
        <v>72</v>
      </c>
      <c r="C46" s="11" t="s">
        <v>70</v>
      </c>
      <c r="D46" s="12">
        <f t="array" ref="D46">INDEX('Back data'!$A$100:$AW$100,,MAX(IF('Back data'!$A$100:$AW$100&lt;&gt;"",COLUMN('Back data'!$A$100:$AW$100)))-D$6)/D45</f>
        <v>0.75268384326355331</v>
      </c>
      <c r="E46" s="12">
        <f t="array" ref="E46">INDEX('Back data'!$A$100:$AW$100,,MAX(IF('Back data'!$A$100:$AW$100&lt;&gt;"",COLUMN('Back data'!$A$100:$AW$100)))-E$6)/E45</f>
        <v>0.68609665427509292</v>
      </c>
      <c r="F46" s="12">
        <f t="array" ref="F46">INDEX('Back data'!$A$100:$AW$100,,MAX(IF('Back data'!$A$100:$AW$100&lt;&gt;"",COLUMN('Back data'!$A$100:$AW$100)))-F$6)/F45</f>
        <v>0.68747340048233785</v>
      </c>
      <c r="G46" s="12">
        <f t="array" ref="G46">INDEX('Back data'!$A$100:$AW$100,,MAX(IF('Back data'!$A$100:$AW$100&lt;&gt;"",COLUMN('Back data'!$A$100:$AW$100)))-G$6)/G45</f>
        <v>0.68378029542521146</v>
      </c>
      <c r="H46" s="12">
        <f t="array" ref="H46">INDEX('Back data'!$A$100:$AW$100,,MAX(IF('Back data'!$A$100:$AW$100&lt;&gt;"",COLUMN('Back data'!$A$100:$AW$100)))-H$6)/H45</f>
        <v>0.72695035460992907</v>
      </c>
      <c r="I46" s="12">
        <f t="array" ref="I46">INDEX('Back data'!$A$100:$AW$100,,MAX(IF('Back data'!$A$100:$AW$100&lt;&gt;"",COLUMN('Back data'!$A$100:$AW$100)))-I$6)/I45</f>
        <v>0.69555811941159496</v>
      </c>
      <c r="J46" s="12">
        <f t="array" ref="J46">INDEX('Back data'!$A$100:$AW$100,,MAX(IF('Back data'!$A$100:$AW$100&lt;&gt;"",COLUMN('Back data'!$A$100:$AW$100)))-J$6)/J45</f>
        <v>0.74597051935528302</v>
      </c>
      <c r="K46" s="12">
        <f t="array" ref="K46">INDEX('Back data'!$A$100:$AW$100,,MAX(IF('Back data'!$A$100:$AW$100&lt;&gt;"",COLUMN('Back data'!$A$100:$AW$100)))-K$6)/K45</f>
        <v>0.69354604786076868</v>
      </c>
      <c r="L46" s="12">
        <f t="array" ref="L46">INDEX('Back data'!$A$100:$AW$100,,MAX(IF('Back data'!$A$100:$AW$100&lt;&gt;"",COLUMN('Back data'!$A$100:$AW$100)))-L$6)/L45</f>
        <v>0.70401437986818449</v>
      </c>
      <c r="M46" s="12">
        <f t="array" ref="M46">INDEX('Back data'!$A$100:$AW$100,,MAX(IF('Back data'!$A$100:$AW$100&lt;&gt;"",COLUMN('Back data'!$A$100:$AW$100)))-M$6)/M45</f>
        <v>0.72803460394701269</v>
      </c>
      <c r="N46" s="12">
        <f t="array" ref="N46">INDEX('Back data'!$A$100:$AW$100,,MAX(IF('Back data'!$A$100:$AW$100&lt;&gt;"",COLUMN('Back data'!$A$100:$AW$100)))-N$6)/N45</f>
        <v>0.69531362653208373</v>
      </c>
      <c r="O46" s="12">
        <f t="array" ref="O46">INDEX('Back data'!$A$100:$AW$100,,MAX(IF('Back data'!$A$100:$AW$100&lt;&gt;"",COLUMN('Back data'!$A$100:$AW$100)))-O$6)/O45</f>
        <v>0.69124551228942288</v>
      </c>
      <c r="P46" s="12">
        <f t="array" ref="P46">INDEX('Back data'!$A$100:$AW$100,,MAX(IF('Back data'!$A$100:$AW$100&lt;&gt;"",COLUMN('Back data'!$A$100:$AW$100)))-P$6)/P45</f>
        <v>0.7606237816764132</v>
      </c>
    </row>
    <row r="47" spans="1:18" x14ac:dyDescent="0.3">
      <c r="A47" s="36" t="s">
        <v>74</v>
      </c>
      <c r="B47" s="30" t="s">
        <v>72</v>
      </c>
      <c r="C47" s="11" t="s">
        <v>71</v>
      </c>
      <c r="D47" s="12">
        <f t="array" ref="D47">INDEX('Back data'!$A$101:$AW$101,,MAX(IF('Back data'!$A$101:$AW$101&lt;&gt;"",COLUMN('Back data'!$A$101:$AW$101)))-D$6)/D45</f>
        <v>0.24731615673644655</v>
      </c>
      <c r="E47" s="12">
        <f t="array" ref="E47">INDEX('Back data'!$A$101:$AW$101,,MAX(IF('Back data'!$A$101:$AW$101&lt;&gt;"",COLUMN('Back data'!$A$101:$AW$101)))-E$6)/E45</f>
        <v>0.31390334572490708</v>
      </c>
      <c r="F47" s="12">
        <f t="array" ref="F47">INDEX('Back data'!$A$101:$AW$101,,MAX(IF('Back data'!$A$101:$AW$101&lt;&gt;"",COLUMN('Back data'!$A$101:$AW$101)))-F$6)/F45</f>
        <v>0.31252659951766204</v>
      </c>
      <c r="G47" s="12">
        <f t="array" ref="G47">INDEX('Back data'!$A$101:$AW$101,,MAX(IF('Back data'!$A$101:$AW$101&lt;&gt;"",COLUMN('Back data'!$A$101:$AW$101)))-G$6)/G45</f>
        <v>0.31621970457478848</v>
      </c>
      <c r="H47" s="12">
        <f t="array" ref="H47">INDEX('Back data'!$A$101:$AW$101,,MAX(IF('Back data'!$A$101:$AW$101&lt;&gt;"",COLUMN('Back data'!$A$101:$AW$101)))-H$6)/H45</f>
        <v>0.27304964539007093</v>
      </c>
      <c r="I47" s="12">
        <f t="array" ref="I47">INDEX('Back data'!$A$101:$AW$101,,MAX(IF('Back data'!$A$101:$AW$101&lt;&gt;"",COLUMN('Back data'!$A$101:$AW$101)))-I$6)/I45</f>
        <v>0.30444188058840493</v>
      </c>
      <c r="J47" s="12">
        <f t="array" ref="J47">INDEX('Back data'!$A$101:$AW$101,,MAX(IF('Back data'!$A$101:$AW$101&lt;&gt;"",COLUMN('Back data'!$A$101:$AW$101)))-J$6)/J45</f>
        <v>0.25402948064471692</v>
      </c>
      <c r="K47" s="12">
        <f t="array" ref="K47">INDEX('Back data'!$A$101:$AW$101,,MAX(IF('Back data'!$A$101:$AW$101&lt;&gt;"",COLUMN('Back data'!$A$101:$AW$101)))-K$6)/K45</f>
        <v>0.30645395213923132</v>
      </c>
      <c r="L47" s="12">
        <f t="array" ref="L47">INDEX('Back data'!$A$101:$AW$101,,MAX(IF('Back data'!$A$101:$AW$101&lt;&gt;"",COLUMN('Back data'!$A$101:$AW$101)))-L$6)/L45</f>
        <v>0.29598562013181545</v>
      </c>
      <c r="M47" s="12">
        <f t="array" ref="M47">INDEX('Back data'!$A$101:$AW$101,,MAX(IF('Back data'!$A$101:$AW$101&lt;&gt;"",COLUMN('Back data'!$A$101:$AW$101)))-M$6)/M45</f>
        <v>0.27196539605298731</v>
      </c>
      <c r="N47" s="12">
        <f t="array" ref="N47">INDEX('Back data'!$A$101:$AW$101,,MAX(IF('Back data'!$A$101:$AW$101&lt;&gt;"",COLUMN('Back data'!$A$101:$AW$101)))-N$6)/N45</f>
        <v>0.30468637346791638</v>
      </c>
      <c r="O47" s="12">
        <f t="array" ref="O47">INDEX('Back data'!$A$101:$AW$101,,MAX(IF('Back data'!$A$101:$AW$101&lt;&gt;"",COLUMN('Back data'!$A$101:$AW$101)))-O$6)/O45</f>
        <v>0.30875448771057717</v>
      </c>
      <c r="P47" s="12">
        <f t="array" ref="P47">INDEX('Back data'!$A$101:$AW$101,,MAX(IF('Back data'!$A$101:$AW$101&lt;&gt;"",COLUMN('Back data'!$A$101:$AW$101)))-P$6)/P45</f>
        <v>0.23937621832358677</v>
      </c>
      <c r="R47" s="63"/>
    </row>
    <row r="49" spans="1:18" x14ac:dyDescent="0.3">
      <c r="C49" s="13"/>
      <c r="D49" s="13"/>
    </row>
    <row r="50" spans="1:18" x14ac:dyDescent="0.3">
      <c r="C50" s="9" t="s">
        <v>68</v>
      </c>
      <c r="D50" s="10">
        <f t="array" ref="D50">INDEX('Back data'!$A$106:$AW$106,,MAX(IF('Back data'!$A$106:$AW$106&lt;&gt;"",COLUMN('Back data'!$A$106:$AW$106)))-D$6)+INDEX('Back data'!$A$107:$AW$107,,MAX(IF('Back data'!$A$107:$AW$107&lt;&gt;"",COLUMN('Back data'!$A$107:$AW$107)))-D$6)</f>
        <v>68.7</v>
      </c>
      <c r="E50" s="10">
        <f t="array" ref="E50">INDEX('Back data'!$A$106:$AW$106,,MAX(IF('Back data'!$A$106:$AW$106&lt;&gt;"",COLUMN('Back data'!$A$106:$AW$106)))-E$6)+INDEX('Back data'!$A$107:$AW$107,,MAX(IF('Back data'!$A$107:$AW$107&lt;&gt;"",COLUMN('Back data'!$A$107:$AW$107)))-E$6)</f>
        <v>71.42</v>
      </c>
      <c r="F50" s="10">
        <f t="array" ref="F50">INDEX('Back data'!$A$106:$AW$106,,MAX(IF('Back data'!$A$106:$AW$106&lt;&gt;"",COLUMN('Back data'!$A$106:$AW$106)))-F$6)+INDEX('Back data'!$A$107:$AW$107,,MAX(IF('Back data'!$A$107:$AW$107&lt;&gt;"",COLUMN('Back data'!$A$107:$AW$107)))-F$6)</f>
        <v>69.7</v>
      </c>
      <c r="G50" s="10">
        <f t="array" ref="G50">INDEX('Back data'!$A$106:$AW$106,,MAX(IF('Back data'!$A$106:$AW$106&lt;&gt;"",COLUMN('Back data'!$A$106:$AW$106)))-G$6)+INDEX('Back data'!$A$107:$AW$107,,MAX(IF('Back data'!$A$107:$AW$107&lt;&gt;"",COLUMN('Back data'!$A$107:$AW$107)))-G$6)</f>
        <v>69</v>
      </c>
      <c r="H50" s="10">
        <f t="array" ref="H50">INDEX('Back data'!$A$106:$AW$106,,MAX(IF('Back data'!$A$106:$AW$106&lt;&gt;"",COLUMN('Back data'!$A$106:$AW$106)))-H$6)+INDEX('Back data'!$A$107:$AW$107,,MAX(IF('Back data'!$A$107:$AW$107&lt;&gt;"",COLUMN('Back data'!$A$107:$AW$107)))-H$6)</f>
        <v>74</v>
      </c>
      <c r="I50" s="10">
        <f t="array" ref="I50">INDEX('Back data'!$A$106:$AW$106,,MAX(IF('Back data'!$A$106:$AW$106&lt;&gt;"",COLUMN('Back data'!$A$106:$AW$106)))-I$6)+INDEX('Back data'!$A$107:$AW$107,,MAX(IF('Back data'!$A$107:$AW$107&lt;&gt;"",COLUMN('Back data'!$A$107:$AW$107)))-I$6)</f>
        <v>73.209999999999994</v>
      </c>
      <c r="J50" s="10">
        <f t="array" ref="J50">INDEX('Back data'!$A$106:$AW$106,,MAX(IF('Back data'!$A$106:$AW$106&lt;&gt;"",COLUMN('Back data'!$A$106:$AW$106)))-J$6)+INDEX('Back data'!$A$107:$AW$107,,MAX(IF('Back data'!$A$107:$AW$107&lt;&gt;"",COLUMN('Back data'!$A$107:$AW$107)))-J$6)</f>
        <v>71.62</v>
      </c>
      <c r="K50" s="10">
        <f t="array" ref="K50">INDEX('Back data'!$A$106:$AW$106,,MAX(IF('Back data'!$A$106:$AW$106&lt;&gt;"",COLUMN('Back data'!$A$106:$AW$106)))-K$6)+INDEX('Back data'!$A$107:$AW$107,,MAX(IF('Back data'!$A$107:$AW$107&lt;&gt;"",COLUMN('Back data'!$A$107:$AW$107)))-K$6)</f>
        <v>66.930000000000007</v>
      </c>
      <c r="L50" s="10">
        <f t="array" ref="L50">INDEX('Back data'!$A$106:$AW$106,,MAX(IF('Back data'!$A$106:$AW$106&lt;&gt;"",COLUMN('Back data'!$A$106:$AW$106)))-L$6)+INDEX('Back data'!$A$107:$AW$107,,MAX(IF('Back data'!$A$107:$AW$107&lt;&gt;"",COLUMN('Back data'!$A$107:$AW$107)))-L$6)</f>
        <v>66.95</v>
      </c>
      <c r="M50" s="10">
        <f t="array" ref="M50">INDEX('Back data'!$A$106:$AW$106,,MAX(IF('Back data'!$A$106:$AW$106&lt;&gt;"",COLUMN('Back data'!$A$106:$AW$106)))-M$6)+INDEX('Back data'!$A$107:$AW$107,,MAX(IF('Back data'!$A$107:$AW$107&lt;&gt;"",COLUMN('Back data'!$A$107:$AW$107)))-M$6)</f>
        <v>70.91</v>
      </c>
      <c r="N50" s="10">
        <f t="array" ref="N50">INDEX('Back data'!$A$106:$AW$106,,MAX(IF('Back data'!$A$106:$AW$106&lt;&gt;"",COLUMN('Back data'!$A$106:$AW$106)))-N$6)+INDEX('Back data'!$A$107:$AW$107,,MAX(IF('Back data'!$A$107:$AW$107&lt;&gt;"",COLUMN('Back data'!$A$107:$AW$107)))-N$6)</f>
        <v>72.08</v>
      </c>
      <c r="O50" s="10">
        <f t="array" ref="O50">INDEX('Back data'!$A$106:$AW$106,,MAX(IF('Back data'!$A$106:$AW$106&lt;&gt;"",COLUMN('Back data'!$A$106:$AW$106)))-O$6)+INDEX('Back data'!$A$107:$AW$107,,MAX(IF('Back data'!$A$107:$AW$107&lt;&gt;"",COLUMN('Back data'!$A$107:$AW$107)))-O$6)</f>
        <v>73.709999999999994</v>
      </c>
      <c r="P50" s="10">
        <f t="array" ref="P50">INDEX('Back data'!$A$106:$AW$106,,MAX(IF('Back data'!$A$106:$AW$106&lt;&gt;"",COLUMN('Back data'!$A$106:$AW$106)))-P$6)+INDEX('Back data'!$A$107:$AW$107,,MAX(IF('Back data'!$A$107:$AW$107&lt;&gt;"",COLUMN('Back data'!$A$107:$AW$107)))-P$6)</f>
        <v>79.66</v>
      </c>
    </row>
    <row r="51" spans="1:18" x14ac:dyDescent="0.3">
      <c r="A51" s="36" t="s">
        <v>74</v>
      </c>
      <c r="B51" s="30" t="s">
        <v>73</v>
      </c>
      <c r="C51" s="11" t="s">
        <v>70</v>
      </c>
      <c r="D51" s="12">
        <f t="array" ref="D51">INDEX('Back data'!$A$106:$AW$106,,MAX(IF('Back data'!$A$106:$AW$106&lt;&gt;"",COLUMN('Back data'!$A$106:$AW$106)))-D$6)/D50</f>
        <v>0.99592430858806402</v>
      </c>
      <c r="E51" s="12">
        <f t="array" ref="E51">INDEX('Back data'!$A$106:$AW$106,,MAX(IF('Back data'!$A$106:$AW$106&lt;&gt;"",COLUMN('Back data'!$A$106:$AW$106)))-E$6)/E50</f>
        <v>0.99075889106692805</v>
      </c>
      <c r="F51" s="12">
        <f t="array" ref="F51">INDEX('Back data'!$A$106:$AW$106,,MAX(IF('Back data'!$A$106:$AW$106&lt;&gt;"",COLUMN('Back data'!$A$106:$AW$106)))-F$6)/F50</f>
        <v>0.98479196556671444</v>
      </c>
      <c r="G51" s="12">
        <f t="array" ref="G51">INDEX('Back data'!$A$106:$AW$106,,MAX(IF('Back data'!$A$106:$AW$106&lt;&gt;"",COLUMN('Back data'!$A$106:$AW$106)))-G$6)/G50</f>
        <v>0.99289855072463773</v>
      </c>
      <c r="H51" s="12">
        <f t="array" ref="H51">INDEX('Back data'!$A$106:$AW$106,,MAX(IF('Back data'!$A$106:$AW$106&lt;&gt;"",COLUMN('Back data'!$A$106:$AW$106)))-H$6)/H50</f>
        <v>0.9856756756756756</v>
      </c>
      <c r="I51" s="12">
        <f t="array" ref="I51">INDEX('Back data'!$A$106:$AW$106,,MAX(IF('Back data'!$A$106:$AW$106&lt;&gt;"",COLUMN('Back data'!$A$106:$AW$106)))-I$6)/I50</f>
        <v>0.98907253107498982</v>
      </c>
      <c r="J51" s="12">
        <f t="array" ref="J51">INDEX('Back data'!$A$106:$AW$106,,MAX(IF('Back data'!$A$106:$AW$106&lt;&gt;"",COLUMN('Back data'!$A$106:$AW$106)))-J$6)/J50</f>
        <v>0.97891650376989658</v>
      </c>
      <c r="K51" s="12">
        <f t="array" ref="K51">INDEX('Back data'!$A$106:$AW$106,,MAX(IF('Back data'!$A$106:$AW$106&lt;&gt;"",COLUMN('Back data'!$A$106:$AW$106)))-K$6)/K50</f>
        <v>0.98670252502614675</v>
      </c>
      <c r="L51" s="12">
        <f t="array" ref="L51">INDEX('Back data'!$A$106:$AW$106,,MAX(IF('Back data'!$A$106:$AW$106&lt;&gt;"",COLUMN('Back data'!$A$106:$AW$106)))-L$6)/L50</f>
        <v>0.98879761015683343</v>
      </c>
      <c r="M51" s="12">
        <f t="array" ref="M51">INDEX('Back data'!$A$106:$AW$106,,MAX(IF('Back data'!$A$106:$AW$106&lt;&gt;"",COLUMN('Back data'!$A$106:$AW$106)))-M$6)/M50</f>
        <v>0.98293611620363852</v>
      </c>
      <c r="N51" s="12">
        <f t="array" ref="N51">INDEX('Back data'!$A$106:$AW$106,,MAX(IF('Back data'!$A$106:$AW$106&lt;&gt;"",COLUMN('Back data'!$A$106:$AW$106)))-N$6)/N50</f>
        <v>0.98848501664816868</v>
      </c>
      <c r="O51" s="12">
        <f t="array" ref="O51">INDEX('Back data'!$A$106:$AW$106,,MAX(IF('Back data'!$A$106:$AW$106&lt;&gt;"",COLUMN('Back data'!$A$106:$AW$106)))-O$6)/O50</f>
        <v>0.98426265092931764</v>
      </c>
      <c r="P51" s="12">
        <f t="array" ref="P51">INDEX('Back data'!$A$106:$AW$106,,MAX(IF('Back data'!$A$106:$AW$106&lt;&gt;"",COLUMN('Back data'!$A$106:$AW$106)))-P$6)/P50</f>
        <v>0.97941250313833794</v>
      </c>
    </row>
    <row r="52" spans="1:18" x14ac:dyDescent="0.3">
      <c r="A52" s="36" t="s">
        <v>74</v>
      </c>
      <c r="B52" s="30" t="s">
        <v>73</v>
      </c>
      <c r="C52" s="31" t="s">
        <v>71</v>
      </c>
      <c r="D52" s="32">
        <f t="array" ref="D52">INDEX('Back data'!$A$107:$AW$107,,MAX(IF('Back data'!$A$107:$AW$107&lt;&gt;"",COLUMN('Back data'!$A$107:$AW$107)))-D$6)/D50</f>
        <v>4.0756914119359534E-3</v>
      </c>
      <c r="E52" s="32">
        <f t="array" ref="E52">INDEX('Back data'!$A$107:$AW$107,,MAX(IF('Back data'!$A$107:$AW$107&lt;&gt;"",COLUMN('Back data'!$A$107:$AW$107)))-E$6)/E50</f>
        <v>9.2411089330719683E-3</v>
      </c>
      <c r="F52" s="32">
        <f t="array" ref="F52">INDEX('Back data'!$A$107:$AW$107,,MAX(IF('Back data'!$A$107:$AW$107&lt;&gt;"",COLUMN('Back data'!$A$107:$AW$107)))-F$6)/F50</f>
        <v>1.5208034433285509E-2</v>
      </c>
      <c r="G52" s="32">
        <f t="array" ref="G52">INDEX('Back data'!$A$107:$AW$107,,MAX(IF('Back data'!$A$107:$AW$107&lt;&gt;"",COLUMN('Back data'!$A$107:$AW$107)))-G$6)/G50</f>
        <v>7.101449275362319E-3</v>
      </c>
      <c r="H52" s="32">
        <f t="array" ref="H52">INDEX('Back data'!$A$107:$AW$107,,MAX(IF('Back data'!$A$107:$AW$107&lt;&gt;"",COLUMN('Back data'!$A$107:$AW$107)))-H$6)/H50</f>
        <v>1.4324324324324325E-2</v>
      </c>
      <c r="I52" s="32">
        <f t="array" ref="I52">INDEX('Back data'!$A$107:$AW$107,,MAX(IF('Back data'!$A$107:$AW$107&lt;&gt;"",COLUMN('Back data'!$A$107:$AW$107)))-I$6)/I50</f>
        <v>1.0927468925010246E-2</v>
      </c>
      <c r="J52" s="32">
        <f t="array" ref="J52">INDEX('Back data'!$A$107:$AW$107,,MAX(IF('Back data'!$A$107:$AW$107&lt;&gt;"",COLUMN('Back data'!$A$107:$AW$107)))-J$6)/J50</f>
        <v>2.1083496230103322E-2</v>
      </c>
      <c r="K52" s="32">
        <f t="array" ref="K52">INDEX('Back data'!$A$107:$AW$107,,MAX(IF('Back data'!$A$107:$AW$107&lt;&gt;"",COLUMN('Back data'!$A$107:$AW$107)))-K$6)/K50</f>
        <v>1.3297474973853278E-2</v>
      </c>
      <c r="L52" s="32">
        <f t="array" ref="L52">INDEX('Back data'!$A$107:$AW$107,,MAX(IF('Back data'!$A$107:$AW$107&lt;&gt;"",COLUMN('Back data'!$A$107:$AW$107)))-L$6)/L50</f>
        <v>1.1202389843166542E-2</v>
      </c>
      <c r="M52" s="32">
        <f t="array" ref="M52">INDEX('Back data'!$A$107:$AW$107,,MAX(IF('Back data'!$A$107:$AW$107&lt;&gt;"",COLUMN('Back data'!$A$107:$AW$107)))-M$6)/M50</f>
        <v>1.7063883796361586E-2</v>
      </c>
      <c r="N52" s="32">
        <f t="array" ref="N52">INDEX('Back data'!$A$107:$AW$107,,MAX(IF('Back data'!$A$107:$AW$107&lt;&gt;"",COLUMN('Back data'!$A$107:$AW$107)))-N$6)/N50</f>
        <v>1.1514983351831298E-2</v>
      </c>
      <c r="O52" s="32">
        <f t="array" ref="O52">INDEX('Back data'!$A$107:$AW$107,,MAX(IF('Back data'!$A$107:$AW$107&lt;&gt;"",COLUMN('Back data'!$A$107:$AW$107)))-O$6)/O50</f>
        <v>1.5737349070682406E-2</v>
      </c>
      <c r="P52" s="32">
        <f t="array" ref="P52">INDEX('Back data'!$A$107:$AW$107,,MAX(IF('Back data'!$A$107:$AW$107&lt;&gt;"",COLUMN('Back data'!$A$107:$AW$107)))-P$6)/P50</f>
        <v>2.0587496861662065E-2</v>
      </c>
      <c r="R52" s="63"/>
    </row>
    <row r="53" spans="1:18" x14ac:dyDescent="0.3">
      <c r="A53" s="33"/>
      <c r="B53" s="30"/>
      <c r="C53" s="34"/>
      <c r="D53" s="35"/>
      <c r="E53" s="35"/>
      <c r="F53" s="35"/>
      <c r="G53" s="35"/>
      <c r="H53" s="35"/>
      <c r="I53" s="35"/>
      <c r="J53" s="35"/>
      <c r="K53" s="35"/>
      <c r="L53" s="35"/>
      <c r="M53" s="35"/>
      <c r="N53" s="35"/>
      <c r="O53" s="35"/>
      <c r="P53" s="35"/>
    </row>
    <row r="54" spans="1:18" x14ac:dyDescent="0.3">
      <c r="A54" s="33"/>
      <c r="B54" s="30"/>
      <c r="C54" s="34"/>
      <c r="D54" s="35"/>
      <c r="E54" s="35"/>
      <c r="F54" s="35"/>
      <c r="G54" s="35"/>
      <c r="H54" s="35"/>
      <c r="I54" s="35"/>
      <c r="J54" s="35"/>
      <c r="K54" s="35"/>
      <c r="L54" s="35"/>
      <c r="M54" s="35"/>
      <c r="N54" s="35"/>
      <c r="O54" s="35"/>
      <c r="P54" s="35"/>
    </row>
    <row r="55" spans="1:18" x14ac:dyDescent="0.3">
      <c r="C55" s="9" t="s">
        <v>68</v>
      </c>
      <c r="D55" s="10">
        <f t="array" ref="D55">INDEX('Back data'!$A$308:$AW$308,,MAX(IF('Back data'!$A$308:$AW$308&lt;&gt;"",COLUMN('Back data'!$A$308:$AW$308)))-D$6)+INDEX('Back data'!$A$309:$AW$309,,MAX(IF('Back data'!$A$309:$AW$309&lt;&gt;"",COLUMN('Back data'!$A$309:$AW$309)))-D$6)</f>
        <v>70.67</v>
      </c>
      <c r="E55" s="10">
        <f t="array" ref="E55">INDEX('Back data'!$A$308:$AW$308,,MAX(IF('Back data'!$A$308:$AW$308&lt;&gt;"",COLUMN('Back data'!$A$308:$AW$308)))-E$6)+INDEX('Back data'!$A$309:$AW$309,,MAX(IF('Back data'!$A$309:$AW$309&lt;&gt;"",COLUMN('Back data'!$A$309:$AW$309)))-E$6)</f>
        <v>64.989999999999995</v>
      </c>
      <c r="F55" s="10">
        <f t="array" ref="F55">INDEX('Back data'!$A$308:$AW$308,,MAX(IF('Back data'!$A$308:$AW$308&lt;&gt;"",COLUMN('Back data'!$A$308:$AW$308)))-F$6)+INDEX('Back data'!$A$309:$AW$309,,MAX(IF('Back data'!$A$309:$AW$309&lt;&gt;"",COLUMN('Back data'!$A$309:$AW$309)))-F$6)</f>
        <v>71.72</v>
      </c>
      <c r="G55" s="10">
        <f t="array" ref="G55">INDEX('Back data'!$A$308:$AW$308,,MAX(IF('Back data'!$A$308:$AW$308&lt;&gt;"",COLUMN('Back data'!$A$308:$AW$308)))-G$6)+INDEX('Back data'!$A$309:$AW$309,,MAX(IF('Back data'!$A$309:$AW$309&lt;&gt;"",COLUMN('Back data'!$A$309:$AW$309)))-G$6)</f>
        <v>65.47</v>
      </c>
      <c r="H55" s="10">
        <f t="array" ref="H55">INDEX('Back data'!$A$308:$AW$308,,MAX(IF('Back data'!$A$308:$AW$308&lt;&gt;"",COLUMN('Back data'!$A$308:$AW$308)))-H$6)+INDEX('Back data'!$A$309:$AW$309,,MAX(IF('Back data'!$A$309:$AW$309&lt;&gt;"",COLUMN('Back data'!$A$309:$AW$309)))-H$6)</f>
        <v>70.820000000000007</v>
      </c>
      <c r="I55" s="10">
        <f t="array" ref="I55">INDEX('Back data'!$A$308:$AW$308,,MAX(IF('Back data'!$A$308:$AW$308&lt;&gt;"",COLUMN('Back data'!$A$308:$AW$308)))-I$6)+INDEX('Back data'!$A$309:$AW$309,,MAX(IF('Back data'!$A$309:$AW$309&lt;&gt;"",COLUMN('Back data'!$A$309:$AW$309)))-I$6)</f>
        <v>68.63</v>
      </c>
      <c r="J55" s="10">
        <f t="array" ref="J55">INDEX('Back data'!$A$308:$AW$308,,MAX(IF('Back data'!$A$308:$AW$308&lt;&gt;"",COLUMN('Back data'!$A$308:$AW$308)))-J$6)+INDEX('Back data'!$A$309:$AW$309,,MAX(IF('Back data'!$A$309:$AW$309&lt;&gt;"",COLUMN('Back data'!$A$309:$AW$309)))-J$6)</f>
        <v>70.16</v>
      </c>
      <c r="K55" s="10">
        <f t="array" ref="K55">INDEX('Back data'!$A$308:$AW$308,,MAX(IF('Back data'!$A$308:$AW$308&lt;&gt;"",COLUMN('Back data'!$A$308:$AW$308)))-K$6)+INDEX('Back data'!$A$309:$AW$309,,MAX(IF('Back data'!$A$309:$AW$309&lt;&gt;"",COLUMN('Back data'!$A$309:$AW$309)))-K$6)</f>
        <v>67.39</v>
      </c>
      <c r="L55" s="10">
        <f t="array" ref="L55">INDEX('Back data'!$A$308:$AW$308,,MAX(IF('Back data'!$A$308:$AW$308&lt;&gt;"",COLUMN('Back data'!$A$308:$AW$308)))-L$6)+INDEX('Back data'!$A$309:$AW$309,,MAX(IF('Back data'!$A$309:$AW$309&lt;&gt;"",COLUMN('Back data'!$A$309:$AW$309)))-L$6)</f>
        <v>64.36</v>
      </c>
      <c r="M55" s="10">
        <f t="array" ref="M55">INDEX('Back data'!$A$308:$AW$308,,MAX(IF('Back data'!$A$308:$AW$308&lt;&gt;"",COLUMN('Back data'!$A$308:$AW$308)))-M$6)+INDEX('Back data'!$A$309:$AW$309,,MAX(IF('Back data'!$A$309:$AW$309&lt;&gt;"",COLUMN('Back data'!$A$309:$AW$309)))-M$6)</f>
        <v>69.7</v>
      </c>
      <c r="N55" s="10">
        <f t="array" ref="N55">INDEX('Back data'!$A$308:$AW$308,,MAX(IF('Back data'!$A$308:$AW$308&lt;&gt;"",COLUMN('Back data'!$A$308:$AW$308)))-N$6)+INDEX('Back data'!$A$309:$AW$309,,MAX(IF('Back data'!$A$309:$AW$309&lt;&gt;"",COLUMN('Back data'!$A$309:$AW$309)))-N$6)</f>
        <v>69.09</v>
      </c>
      <c r="O55" s="10">
        <f t="array" ref="O55">INDEX('Back data'!$A$308:$AW$308,,MAX(IF('Back data'!$A$308:$AW$308&lt;&gt;"",COLUMN('Back data'!$A$308:$AW$308)))-O$6)+INDEX('Back data'!$A$309:$AW$309,,MAX(IF('Back data'!$A$309:$AW$309&lt;&gt;"",COLUMN('Back data'!$A$309:$AW$309)))-O$6)</f>
        <v>69.790000000000006</v>
      </c>
      <c r="P55" s="10">
        <f t="array" ref="P55">INDEX('Back data'!$A$308:$AW$308,,MAX(IF('Back data'!$A$308:$AW$308&lt;&gt;"",COLUMN('Back data'!$A$308:$AW$308)))-P$6)+INDEX('Back data'!$A$309:$AW$309,,MAX(IF('Back data'!$A$309:$AW$309&lt;&gt;"",COLUMN('Back data'!$A$309:$AW$309)))-P$6)</f>
        <v>75.58</v>
      </c>
    </row>
    <row r="56" spans="1:18" x14ac:dyDescent="0.3">
      <c r="A56" s="36" t="s">
        <v>74</v>
      </c>
      <c r="B56" s="30" t="s">
        <v>30</v>
      </c>
      <c r="C56" s="11" t="s">
        <v>70</v>
      </c>
      <c r="D56" s="12">
        <f t="array" ref="D56">INDEX('Back data'!$A$308:$AW$308,,MAX(IF('Back data'!$A$308:$AW$308&lt;&gt;"",COLUMN('Back data'!$A$308:$AW$308)))-D$6)/D55</f>
        <v>0.82722513089005234</v>
      </c>
      <c r="E56" s="12">
        <f t="array" ref="E56">INDEX('Back data'!$A$308:$AW$308,,MAX(IF('Back data'!$A$308:$AW$308&lt;&gt;"",COLUMN('Back data'!$A$308:$AW$308)))-E$6)/E55</f>
        <v>0.79350669333743662</v>
      </c>
      <c r="F56" s="12">
        <f t="array" ref="F56">INDEX('Back data'!$A$308:$AW$308,,MAX(IF('Back data'!$A$308:$AW$308&lt;&gt;"",COLUMN('Back data'!$A$308:$AW$308)))-F$6)/F55</f>
        <v>0.76268823201338543</v>
      </c>
      <c r="G56" s="12">
        <f t="array" ref="G56">INDEX('Back data'!$A$308:$AW$308,,MAX(IF('Back data'!$A$308:$AW$308&lt;&gt;"",COLUMN('Back data'!$A$308:$AW$308)))-G$6)/G55</f>
        <v>0.76233389338628377</v>
      </c>
      <c r="H56" s="12">
        <f t="array" ref="H56">INDEX('Back data'!$A$308:$AW$308,,MAX(IF('Back data'!$A$308:$AW$308&lt;&gt;"",COLUMN('Back data'!$A$308:$AW$308)))-H$6)/H55</f>
        <v>0.78099406947190053</v>
      </c>
      <c r="I56" s="12">
        <f t="array" ref="I56">INDEX('Back data'!$A$308:$AW$308,,MAX(IF('Back data'!$A$308:$AW$308&lt;&gt;"",COLUMN('Back data'!$A$308:$AW$308)))-I$6)/I55</f>
        <v>0.81946670552236645</v>
      </c>
      <c r="J56" s="12">
        <f t="array" ref="J56">INDEX('Back data'!$A$308:$AW$308,,MAX(IF('Back data'!$A$308:$AW$308&lt;&gt;"",COLUMN('Back data'!$A$308:$AW$308)))-J$6)/J55</f>
        <v>0.79988597491448121</v>
      </c>
      <c r="K56" s="12">
        <f t="array" ref="K56">INDEX('Back data'!$A$308:$AW$308,,MAX(IF('Back data'!$A$308:$AW$308&lt;&gt;"",COLUMN('Back data'!$A$308:$AW$308)))-K$6)/K55</f>
        <v>0.79180887372013653</v>
      </c>
      <c r="L56" s="12">
        <f t="array" ref="L56">INDEX('Back data'!$A$308:$AW$308,,MAX(IF('Back data'!$A$308:$AW$308&lt;&gt;"",COLUMN('Back data'!$A$308:$AW$308)))-L$6)/L55</f>
        <v>0.75652579241765072</v>
      </c>
      <c r="M56" s="12">
        <f t="array" ref="M56">INDEX('Back data'!$A$308:$AW$308,,MAX(IF('Back data'!$A$308:$AW$308&lt;&gt;"",COLUMN('Back data'!$A$308:$AW$308)))-M$6)/M55</f>
        <v>0.80258249641319934</v>
      </c>
      <c r="N56" s="12">
        <f t="array" ref="N56">INDEX('Back data'!$A$308:$AW$308,,MAX(IF('Back data'!$A$308:$AW$308&lt;&gt;"",COLUMN('Back data'!$A$308:$AW$308)))-N$6)/N55</f>
        <v>0.79302359241568965</v>
      </c>
      <c r="O56" s="12">
        <f t="array" ref="O56">INDEX('Back data'!$A$308:$AW$308,,MAX(IF('Back data'!$A$308:$AW$308&lt;&gt;"",COLUMN('Back data'!$A$308:$AW$308)))-O$6)/O55</f>
        <v>0.79767875053732618</v>
      </c>
      <c r="P56" s="12">
        <f t="array" ref="P56">INDEX('Back data'!$A$308:$AW$308,,MAX(IF('Back data'!$A$308:$AW$308&lt;&gt;"",COLUMN('Back data'!$A$308:$AW$308)))-P$6)/P55</f>
        <v>0.80285789891505688</v>
      </c>
    </row>
    <row r="57" spans="1:18" x14ac:dyDescent="0.3">
      <c r="A57" s="36" t="s">
        <v>74</v>
      </c>
      <c r="B57" s="30" t="s">
        <v>30</v>
      </c>
      <c r="C57" s="11" t="s">
        <v>71</v>
      </c>
      <c r="D57" s="12">
        <f t="array" ref="D57">+INDEX('Back data'!$A$309:$AW$309,,MAX(IF('Back data'!$A$309:$AW$309&lt;&gt;"",COLUMN('Back data'!$A$309:$AW$309)))-D$6)/D55</f>
        <v>0.17277486910994766</v>
      </c>
      <c r="E57" s="12">
        <f t="array" ref="E57">+INDEX('Back data'!$A$309:$AW$309,,MAX(IF('Back data'!$A$309:$AW$309&lt;&gt;"",COLUMN('Back data'!$A$309:$AW$309)))-E$6)/E55</f>
        <v>0.20649330666256349</v>
      </c>
      <c r="F57" s="12">
        <f t="array" ref="F57">+INDEX('Back data'!$A$309:$AW$309,,MAX(IF('Back data'!$A$309:$AW$309&lt;&gt;"",COLUMN('Back data'!$A$309:$AW$309)))-F$6)/F55</f>
        <v>0.2373117679866146</v>
      </c>
      <c r="G57" s="12">
        <f t="array" ref="G57">+INDEX('Back data'!$A$309:$AW$309,,MAX(IF('Back data'!$A$309:$AW$309&lt;&gt;"",COLUMN('Back data'!$A$309:$AW$309)))-G$6)/G55</f>
        <v>0.2376661066137162</v>
      </c>
      <c r="H57" s="12">
        <f t="array" ref="H57">+INDEX('Back data'!$A$309:$AW$309,,MAX(IF('Back data'!$A$309:$AW$309&lt;&gt;"",COLUMN('Back data'!$A$309:$AW$309)))-H$6)/H55</f>
        <v>0.21900593052809939</v>
      </c>
      <c r="I57" s="12">
        <f t="array" ref="I57">+INDEX('Back data'!$A$309:$AW$309,,MAX(IF('Back data'!$A$309:$AW$309&lt;&gt;"",COLUMN('Back data'!$A$309:$AW$309)))-I$6)/I55</f>
        <v>0.18053329447763372</v>
      </c>
      <c r="J57" s="12">
        <f t="array" ref="J57">+INDEX('Back data'!$A$309:$AW$309,,MAX(IF('Back data'!$A$309:$AW$309&lt;&gt;"",COLUMN('Back data'!$A$309:$AW$309)))-J$6)/J55</f>
        <v>0.20011402508551882</v>
      </c>
      <c r="K57" s="12">
        <f t="array" ref="K57">+INDEX('Back data'!$A$309:$AW$309,,MAX(IF('Back data'!$A$309:$AW$309&lt;&gt;"",COLUMN('Back data'!$A$309:$AW$309)))-K$6)/K55</f>
        <v>0.20819112627986347</v>
      </c>
      <c r="L57" s="12">
        <f t="array" ref="L57">+INDEX('Back data'!$A$309:$AW$309,,MAX(IF('Back data'!$A$309:$AW$309&lt;&gt;"",COLUMN('Back data'!$A$309:$AW$309)))-L$6)/L55</f>
        <v>0.24347420758234928</v>
      </c>
      <c r="M57" s="12">
        <f t="array" ref="M57">+INDEX('Back data'!$A$309:$AW$309,,MAX(IF('Back data'!$A$309:$AW$309&lt;&gt;"",COLUMN('Back data'!$A$309:$AW$309)))-M$6)/M55</f>
        <v>0.19741750358680057</v>
      </c>
      <c r="N57" s="12">
        <f t="array" ref="N57">+INDEX('Back data'!$A$309:$AW$309,,MAX(IF('Back data'!$A$309:$AW$309&lt;&gt;"",COLUMN('Back data'!$A$309:$AW$309)))-N$6)/N55</f>
        <v>0.20697640758431032</v>
      </c>
      <c r="O57" s="12">
        <f t="array" ref="O57">+INDEX('Back data'!$A$309:$AW$309,,MAX(IF('Back data'!$A$309:$AW$309&lt;&gt;"",COLUMN('Back data'!$A$309:$AW$309)))-O$6)/O55</f>
        <v>0.20232124946267371</v>
      </c>
      <c r="P57" s="12">
        <f t="array" ref="P57">+INDEX('Back data'!$A$309:$AW$309,,MAX(IF('Back data'!$A$309:$AW$309&lt;&gt;"",COLUMN('Back data'!$A$309:$AW$309)))-P$6)/P55</f>
        <v>0.19714210108494312</v>
      </c>
      <c r="R57" s="63"/>
    </row>
    <row r="60" spans="1:18" x14ac:dyDescent="0.3">
      <c r="C60" s="9" t="s">
        <v>68</v>
      </c>
      <c r="D60" s="10">
        <f t="array" ref="D60">INDEX('Back data'!$A$314:$AW$314,,MAX(IF('Back data'!$A$314:$AW$314&lt;&gt;"",COLUMN('Back data'!$A$314:$AW$314)))-D$6)+INDEX('Back data'!$A$315:$AW$315,,MAX(IF('Back data'!$A$315:$AW$315&lt;&gt;"",COLUMN('Back data'!$A$315:$AW$315)))-D$6)</f>
        <v>70.150000000000006</v>
      </c>
      <c r="E60" s="10">
        <f t="array" ref="E60">INDEX('Back data'!$A$314:$AW$314,,MAX(IF('Back data'!$A$314:$AW$314&lt;&gt;"",COLUMN('Back data'!$A$314:$AW$314)))-E$6)+INDEX('Back data'!$A$315:$AW$315,,MAX(IF('Back data'!$A$315:$AW$315&lt;&gt;"",COLUMN('Back data'!$A$315:$AW$315)))-E$6)</f>
        <v>72.87</v>
      </c>
      <c r="F60" s="10">
        <f t="array" ref="F60">INDEX('Back data'!$A$314:$AW$314,,MAX(IF('Back data'!$A$314:$AW$314&lt;&gt;"",COLUMN('Back data'!$A$314:$AW$314)))-F$6)+INDEX('Back data'!$A$315:$AW$315,,MAX(IF('Back data'!$A$315:$AW$315&lt;&gt;"",COLUMN('Back data'!$A$315:$AW$315)))-F$6)</f>
        <v>72.72</v>
      </c>
      <c r="G60" s="10">
        <f t="array" ref="G60">INDEX('Back data'!$A$314:$AW$314,,MAX(IF('Back data'!$A$314:$AW$314&lt;&gt;"",COLUMN('Back data'!$A$314:$AW$314)))-G$6)+INDEX('Back data'!$A$315:$AW$315,,MAX(IF('Back data'!$A$315:$AW$315&lt;&gt;"",COLUMN('Back data'!$A$315:$AW$315)))-G$6)</f>
        <v>71.28</v>
      </c>
      <c r="H60" s="10">
        <f t="array" ref="H60">INDEX('Back data'!$A$314:$AW$314,,MAX(IF('Back data'!$A$314:$AW$314&lt;&gt;"",COLUMN('Back data'!$A$314:$AW$314)))-H$6)+INDEX('Back data'!$A$315:$AW$315,,MAX(IF('Back data'!$A$315:$AW$315&lt;&gt;"",COLUMN('Back data'!$A$315:$AW$315)))-H$6)</f>
        <v>76.11</v>
      </c>
      <c r="I60" s="10">
        <f t="array" ref="I60">INDEX('Back data'!$A$314:$AW$314,,MAX(IF('Back data'!$A$314:$AW$314&lt;&gt;"",COLUMN('Back data'!$A$314:$AW$314)))-I$6)+INDEX('Back data'!$A$315:$AW$315,,MAX(IF('Back data'!$A$315:$AW$315&lt;&gt;"",COLUMN('Back data'!$A$315:$AW$315)))-I$6)</f>
        <v>74.48</v>
      </c>
      <c r="J60" s="10">
        <f t="array" ref="J60">INDEX('Back data'!$A$314:$AW$314,,MAX(IF('Back data'!$A$314:$AW$314&lt;&gt;"",COLUMN('Back data'!$A$314:$AW$314)))-J$6)+INDEX('Back data'!$A$315:$AW$315,,MAX(IF('Back data'!$A$315:$AW$315&lt;&gt;"",COLUMN('Back data'!$A$315:$AW$315)))-J$6)</f>
        <v>72.03</v>
      </c>
      <c r="K60" s="10">
        <f t="array" ref="K60">INDEX('Back data'!$A$314:$AW$314,,MAX(IF('Back data'!$A$314:$AW$314&lt;&gt;"",COLUMN('Back data'!$A$314:$AW$314)))-K$6)+INDEX('Back data'!$A$315:$AW$315,,MAX(IF('Back data'!$A$315:$AW$315&lt;&gt;"",COLUMN('Back data'!$A$315:$AW$315)))-K$6)</f>
        <v>70.820000000000007</v>
      </c>
      <c r="L60" s="10">
        <f t="array" ref="L60">INDEX('Back data'!$A$314:$AW$314,,MAX(IF('Back data'!$A$314:$AW$314&lt;&gt;"",COLUMN('Back data'!$A$314:$AW$314)))-L$6)+INDEX('Back data'!$A$315:$AW$315,,MAX(IF('Back data'!$A$315:$AW$315&lt;&gt;"",COLUMN('Back data'!$A$315:$AW$315)))-L$6)</f>
        <v>69.42</v>
      </c>
      <c r="M60" s="10">
        <f t="array" ref="M60">INDEX('Back data'!$A$314:$AW$314,,MAX(IF('Back data'!$A$314:$AW$314&lt;&gt;"",COLUMN('Back data'!$A$314:$AW$314)))-M$6)+INDEX('Back data'!$A$315:$AW$315,,MAX(IF('Back data'!$A$315:$AW$315&lt;&gt;"",COLUMN('Back data'!$A$315:$AW$315)))-M$6)</f>
        <v>73.580000000000013</v>
      </c>
      <c r="N60" s="10">
        <f t="array" ref="N60">INDEX('Back data'!$A$314:$AW$314,,MAX(IF('Back data'!$A$314:$AW$314&lt;&gt;"",COLUMN('Back data'!$A$314:$AW$314)))-N$6)+INDEX('Back data'!$A$315:$AW$315,,MAX(IF('Back data'!$A$315:$AW$315&lt;&gt;"",COLUMN('Back data'!$A$315:$AW$315)))-N$6)</f>
        <v>74.22999999999999</v>
      </c>
      <c r="O60" s="10">
        <f t="array" ref="O60">INDEX('Back data'!$A$314:$AW$314,,MAX(IF('Back data'!$A$314:$AW$314&lt;&gt;"",COLUMN('Back data'!$A$314:$AW$314)))-O$6)+INDEX('Back data'!$A$315:$AW$315,,MAX(IF('Back data'!$A$315:$AW$315&lt;&gt;"",COLUMN('Back data'!$A$315:$AW$315)))-O$6)</f>
        <v>76.449999999999989</v>
      </c>
      <c r="P60" s="10">
        <f t="array" ref="P60">INDEX('Back data'!$A$314:$AW$314,,MAX(IF('Back data'!$A$314:$AW$314&lt;&gt;"",COLUMN('Back data'!$A$314:$AW$314)))-P$6)+INDEX('Back data'!$A$315:$AW$315,,MAX(IF('Back data'!$A$315:$AW$315&lt;&gt;"",COLUMN('Back data'!$A$315:$AW$315)))-P$6)</f>
        <v>79.72</v>
      </c>
    </row>
    <row r="61" spans="1:18" x14ac:dyDescent="0.3">
      <c r="A61" s="36" t="s">
        <v>74</v>
      </c>
      <c r="B61" s="30" t="s">
        <v>35</v>
      </c>
      <c r="C61" s="11" t="s">
        <v>70</v>
      </c>
      <c r="D61" s="12">
        <f t="array" ref="D61">INDEX('Back data'!$A$314:$AW$314,,MAX(IF('Back data'!$A$314:$AW$314&lt;&gt;"",COLUMN('Back data'!$A$314:$AW$314)))-D$6)/D60</f>
        <v>0.93813257305773334</v>
      </c>
      <c r="E61" s="12">
        <f t="array" ref="E61">INDEX('Back data'!$A$314:$AW$314,,MAX(IF('Back data'!$A$314:$AW$314&lt;&gt;"",COLUMN('Back data'!$A$314:$AW$314)))-E$6)/E60</f>
        <v>0.94112803622890073</v>
      </c>
      <c r="F61" s="12">
        <f t="array" ref="F61">INDEX('Back data'!$A$314:$AW$314,,MAX(IF('Back data'!$A$314:$AW$314&lt;&gt;"",COLUMN('Back data'!$A$314:$AW$314)))-F$6)/F60</f>
        <v>0.9335808580858086</v>
      </c>
      <c r="G61" s="12">
        <f t="array" ref="G61">INDEX('Back data'!$A$314:$AW$314,,MAX(IF('Back data'!$A$314:$AW$314&lt;&gt;"",COLUMN('Back data'!$A$314:$AW$314)))-G$6)/G60</f>
        <v>0.93532547699214363</v>
      </c>
      <c r="H61" s="12">
        <f t="array" ref="H61">INDEX('Back data'!$A$314:$AW$314,,MAX(IF('Back data'!$A$314:$AW$314&lt;&gt;"",COLUMN('Back data'!$A$314:$AW$314)))-H$6)/H60</f>
        <v>0.93220338983050854</v>
      </c>
      <c r="I61" s="12">
        <f t="array" ref="I61">INDEX('Back data'!$A$314:$AW$314,,MAX(IF('Back data'!$A$314:$AW$314&lt;&gt;"",COLUMN('Back data'!$A$314:$AW$314)))-I$6)/I60</f>
        <v>0.90977443609022557</v>
      </c>
      <c r="J61" s="12">
        <f t="array" ref="J61">INDEX('Back data'!$A$314:$AW$314,,MAX(IF('Back data'!$A$314:$AW$314&lt;&gt;"",COLUMN('Back data'!$A$314:$AW$314)))-J$6)/J60</f>
        <v>0.94557823129251695</v>
      </c>
      <c r="K61" s="12">
        <f t="array" ref="K61">INDEX('Back data'!$A$314:$AW$314,,MAX(IF('Back data'!$A$314:$AW$314&lt;&gt;"",COLUMN('Back data'!$A$314:$AW$314)))-K$6)/K60</f>
        <v>0.92375035300762487</v>
      </c>
      <c r="L61" s="12">
        <f t="array" ref="L61">INDEX('Back data'!$A$314:$AW$314,,MAX(IF('Back data'!$A$314:$AW$314&lt;&gt;"",COLUMN('Back data'!$A$314:$AW$314)))-L$6)/L60</f>
        <v>0.90968020743301636</v>
      </c>
      <c r="M61" s="12">
        <f t="array" ref="M61">INDEX('Back data'!$A$314:$AW$314,,MAX(IF('Back data'!$A$314:$AW$314&lt;&gt;"",COLUMN('Back data'!$A$314:$AW$314)))-M$6)/M60</f>
        <v>0.89752650176678439</v>
      </c>
      <c r="N61" s="12">
        <f t="array" ref="N61">INDEX('Back data'!$A$314:$AW$314,,MAX(IF('Back data'!$A$314:$AW$314&lt;&gt;"",COLUMN('Back data'!$A$314:$AW$314)))-N$6)/N60</f>
        <v>0.92684898289101447</v>
      </c>
      <c r="O61" s="12">
        <f t="array" ref="O61">INDEX('Back data'!$A$314:$AW$314,,MAX(IF('Back data'!$A$314:$AW$314&lt;&gt;"",COLUMN('Back data'!$A$314:$AW$314)))-O$6)/O60</f>
        <v>0.91079136690647489</v>
      </c>
      <c r="P61" s="12">
        <f t="array" ref="P61">INDEX('Back data'!$A$314:$AW$314,,MAX(IF('Back data'!$A$314:$AW$314&lt;&gt;"",COLUMN('Back data'!$A$314:$AW$314)))-P$6)/P60</f>
        <v>0.92636728549924729</v>
      </c>
    </row>
    <row r="62" spans="1:18" x14ac:dyDescent="0.3">
      <c r="A62" s="36" t="s">
        <v>74</v>
      </c>
      <c r="B62" s="30" t="s">
        <v>35</v>
      </c>
      <c r="C62" s="11" t="s">
        <v>71</v>
      </c>
      <c r="D62" s="12">
        <f t="array" ref="D62">INDEX('Back data'!$A$315:$AW$315,,MAX(IF('Back data'!$A$315:$AW$315&lt;&gt;"",COLUMN('Back data'!$A$315:$AW$315)))-D$6)/D60</f>
        <v>6.1867426942266567E-2</v>
      </c>
      <c r="E62" s="12">
        <f t="array" ref="E62">INDEX('Back data'!$A$315:$AW$315,,MAX(IF('Back data'!$A$315:$AW$315&lt;&gt;"",COLUMN('Back data'!$A$315:$AW$315)))-E$6)/E60</f>
        <v>5.8871963771099212E-2</v>
      </c>
      <c r="F62" s="12">
        <f t="array" ref="F62">INDEX('Back data'!$A$315:$AW$315,,MAX(IF('Back data'!$A$315:$AW$315&lt;&gt;"",COLUMN('Back data'!$A$315:$AW$315)))-F$6)/F60</f>
        <v>6.6419141914191418E-2</v>
      </c>
      <c r="G62" s="12">
        <f t="array" ref="G62">INDEX('Back data'!$A$315:$AW$315,,MAX(IF('Back data'!$A$315:$AW$315&lt;&gt;"",COLUMN('Back data'!$A$315:$AW$315)))-G$6)/G60</f>
        <v>6.4674523007856338E-2</v>
      </c>
      <c r="H62" s="12">
        <f t="array" ref="H62">INDEX('Back data'!$A$315:$AW$315,,MAX(IF('Back data'!$A$315:$AW$315&lt;&gt;"",COLUMN('Back data'!$A$315:$AW$315)))-H$6)/H60</f>
        <v>6.7796610169491525E-2</v>
      </c>
      <c r="I62" s="12">
        <f t="array" ref="I62">INDEX('Back data'!$A$315:$AW$315,,MAX(IF('Back data'!$A$315:$AW$315&lt;&gt;"",COLUMN('Back data'!$A$315:$AW$315)))-I$6)/I60</f>
        <v>9.0225563909774431E-2</v>
      </c>
      <c r="J62" s="12">
        <f t="array" ref="J62">INDEX('Back data'!$A$315:$AW$315,,MAX(IF('Back data'!$A$315:$AW$315&lt;&gt;"",COLUMN('Back data'!$A$315:$AW$315)))-J$6)/J60</f>
        <v>5.4421768707482991E-2</v>
      </c>
      <c r="K62" s="12">
        <f t="array" ref="K62">INDEX('Back data'!$A$315:$AW$315,,MAX(IF('Back data'!$A$315:$AW$315&lt;&gt;"",COLUMN('Back data'!$A$315:$AW$315)))-K$6)/K60</f>
        <v>7.6249646992375034E-2</v>
      </c>
      <c r="L62" s="12">
        <f t="array" ref="L62">INDEX('Back data'!$A$315:$AW$315,,MAX(IF('Back data'!$A$315:$AW$315&lt;&gt;"",COLUMN('Back data'!$A$315:$AW$315)))-L$6)/L60</f>
        <v>9.0319792566983567E-2</v>
      </c>
      <c r="M62" s="12">
        <f t="array" ref="M62">INDEX('Back data'!$A$315:$AW$315,,MAX(IF('Back data'!$A$315:$AW$315&lt;&gt;"",COLUMN('Back data'!$A$315:$AW$315)))-M$6)/M60</f>
        <v>0.10247349823321553</v>
      </c>
      <c r="N62" s="12">
        <f t="array" ref="N62">INDEX('Back data'!$A$315:$AW$315,,MAX(IF('Back data'!$A$315:$AW$315&lt;&gt;"",COLUMN('Back data'!$A$315:$AW$315)))-N$6)/N60</f>
        <v>7.3151017108985597E-2</v>
      </c>
      <c r="O62" s="12">
        <f t="array" ref="O62">INDEX('Back data'!$A$315:$AW$315,,MAX(IF('Back data'!$A$315:$AW$315&lt;&gt;"",COLUMN('Back data'!$A$315:$AW$315)))-O$6)/O60</f>
        <v>8.9208633093525197E-2</v>
      </c>
      <c r="P62" s="12">
        <f t="array" ref="P62">INDEX('Back data'!$A$315:$AW$315,,MAX(IF('Back data'!$A$315:$AW$315&lt;&gt;"",COLUMN('Back data'!$A$315:$AW$315)))-P$6)/P60</f>
        <v>7.3632714500752636E-2</v>
      </c>
      <c r="R62" s="63"/>
    </row>
    <row r="65" spans="1:18" x14ac:dyDescent="0.3">
      <c r="C65" s="9" t="s">
        <v>68</v>
      </c>
      <c r="D65" s="10">
        <f t="array" ref="D65">INDEX('Back data'!$A$320:$AW$320,,MAX(IF('Back data'!$A$320:$AW$320&lt;&gt;"",COLUMN('Back data'!$A$320:$AW$320)))-D$6)+INDEX('Back data'!$A$321:$AW$321,,MAX(IF('Back data'!$A$321:$AW$321&lt;&gt;"",COLUMN('Back data'!$A$321:$AW$321)))-D$6)</f>
        <v>73.040000000000006</v>
      </c>
      <c r="E65" s="10">
        <f t="array" ref="E65">INDEX('Back data'!$A$320:$AW$320,,MAX(IF('Back data'!$A$320:$AW$320&lt;&gt;"",COLUMN('Back data'!$A$320:$AW$320)))-E$6)+INDEX('Back data'!$A$321:$AW$321,,MAX(IF('Back data'!$A$321:$AW$321&lt;&gt;"",COLUMN('Back data'!$A$321:$AW$321)))-E$6)</f>
        <v>70.11</v>
      </c>
      <c r="F65" s="10">
        <f t="array" ref="F65">INDEX('Back data'!$A$320:$AW$320,,MAX(IF('Back data'!$A$320:$AW$320&lt;&gt;"",COLUMN('Back data'!$A$320:$AW$320)))-F$6)+INDEX('Back data'!$A$321:$AW$321,,MAX(IF('Back data'!$A$321:$AW$321&lt;&gt;"",COLUMN('Back data'!$A$321:$AW$321)))-F$6)</f>
        <v>60.150000000000006</v>
      </c>
      <c r="G65" s="10">
        <f t="array" ref="G65">INDEX('Back data'!$A$320:$AW$320,,MAX(IF('Back data'!$A$320:$AW$320&lt;&gt;"",COLUMN('Back data'!$A$320:$AW$320)))-G$6)+INDEX('Back data'!$A$321:$AW$321,,MAX(IF('Back data'!$A$321:$AW$321&lt;&gt;"",COLUMN('Back data'!$A$321:$AW$321)))-G$6)</f>
        <v>68.930000000000007</v>
      </c>
      <c r="H65" s="10">
        <f t="array" ref="H65">INDEX('Back data'!$A$320:$AW$320,,MAX(IF('Back data'!$A$320:$AW$320&lt;&gt;"",COLUMN('Back data'!$A$320:$AW$320)))-H$6)+INDEX('Back data'!$A$321:$AW$321,,MAX(IF('Back data'!$A$321:$AW$321&lt;&gt;"",COLUMN('Back data'!$A$321:$AW$321)))-H$6)</f>
        <v>65.72999999999999</v>
      </c>
      <c r="I65" s="10">
        <f t="array" ref="I65">INDEX('Back data'!$A$320:$AW$320,,MAX(IF('Back data'!$A$320:$AW$320&lt;&gt;"",COLUMN('Back data'!$A$320:$AW$320)))-I$6)+INDEX('Back data'!$A$321:$AW$321,,MAX(IF('Back data'!$A$321:$AW$321&lt;&gt;"",COLUMN('Back data'!$A$321:$AW$321)))-I$6)</f>
        <v>74.81</v>
      </c>
      <c r="J65" s="10">
        <f t="array" ref="J65">INDEX('Back data'!$A$320:$AW$320,,MAX(IF('Back data'!$A$320:$AW$320&lt;&gt;"",COLUMN('Back data'!$A$320:$AW$320)))-J$6)+INDEX('Back data'!$A$321:$AW$321,,MAX(IF('Back data'!$A$321:$AW$321&lt;&gt;"",COLUMN('Back data'!$A$321:$AW$321)))-J$6)</f>
        <v>72.58</v>
      </c>
      <c r="K65" s="10">
        <f t="array" ref="K65">INDEX('Back data'!$A$320:$AW$320,,MAX(IF('Back data'!$A$320:$AW$320&lt;&gt;"",COLUMN('Back data'!$A$320:$AW$320)))-K$6)+INDEX('Back data'!$A$321:$AW$321,,MAX(IF('Back data'!$A$321:$AW$321&lt;&gt;"",COLUMN('Back data'!$A$321:$AW$321)))-K$6)</f>
        <v>65.87</v>
      </c>
      <c r="L65" s="10">
        <f t="array" ref="L65">INDEX('Back data'!$A$320:$AW$320,,MAX(IF('Back data'!$A$320:$AW$320&lt;&gt;"",COLUMN('Back data'!$A$320:$AW$320)))-L$6)+INDEX('Back data'!$A$321:$AW$321,,MAX(IF('Back data'!$A$321:$AW$321&lt;&gt;"",COLUMN('Back data'!$A$321:$AW$321)))-L$6)</f>
        <v>71.430000000000007</v>
      </c>
      <c r="M65" s="10">
        <f t="array" ref="M65">INDEX('Back data'!$A$320:$AW$320,,MAX(IF('Back data'!$A$320:$AW$320&lt;&gt;"",COLUMN('Back data'!$A$320:$AW$320)))-M$6)+INDEX('Back data'!$A$321:$AW$321,,MAX(IF('Back data'!$A$321:$AW$321&lt;&gt;"",COLUMN('Back data'!$A$321:$AW$321)))-M$6)</f>
        <v>71.540000000000006</v>
      </c>
      <c r="N65" s="10">
        <f t="array" ref="N65">INDEX('Back data'!$A$320:$AW$320,,MAX(IF('Back data'!$A$320:$AW$320&lt;&gt;"",COLUMN('Back data'!$A$320:$AW$320)))-N$6)+INDEX('Back data'!$A$321:$AW$321,,MAX(IF('Back data'!$A$321:$AW$321&lt;&gt;"",COLUMN('Back data'!$A$321:$AW$321)))-N$6)</f>
        <v>69.41</v>
      </c>
      <c r="O65" s="10">
        <f t="array" ref="O65">INDEX('Back data'!$A$320:$AW$320,,MAX(IF('Back data'!$A$320:$AW$320&lt;&gt;"",COLUMN('Back data'!$A$320:$AW$320)))-O$6)+INDEX('Back data'!$A$321:$AW$321,,MAX(IF('Back data'!$A$321:$AW$321&lt;&gt;"",COLUMN('Back data'!$A$321:$AW$321)))-O$6)</f>
        <v>75.83</v>
      </c>
      <c r="P65" s="10">
        <f t="array" ref="P65">INDEX('Back data'!$A$320:$AW$320,,MAX(IF('Back data'!$A$320:$AW$320&lt;&gt;"",COLUMN('Back data'!$A$320:$AW$320)))-P$6)+INDEX('Back data'!$A$321:$AW$321,,MAX(IF('Back data'!$A$321:$AW$321&lt;&gt;"",COLUMN('Back data'!$A$321:$AW$321)))-P$6)</f>
        <v>82.76</v>
      </c>
    </row>
    <row r="66" spans="1:18" x14ac:dyDescent="0.3">
      <c r="A66" s="36" t="s">
        <v>74</v>
      </c>
      <c r="B66" s="30" t="s">
        <v>40</v>
      </c>
      <c r="C66" s="11" t="s">
        <v>70</v>
      </c>
      <c r="D66" s="12">
        <f t="array" ref="D66">INDEX('Back data'!$A$320:$AW$320,,MAX(IF('Back data'!$A$320:$AW$320&lt;&gt;"",COLUMN('Back data'!$A$320:$AW$320)))-D$6)/D65</f>
        <v>0.93072289156626509</v>
      </c>
      <c r="E66" s="12">
        <f t="array" ref="E66">INDEX('Back data'!$A$320:$AW$320,,MAX(IF('Back data'!$A$320:$AW$320&lt;&gt;"",COLUMN('Back data'!$A$320:$AW$320)))-E$6)/E65</f>
        <v>0.94337469690486375</v>
      </c>
      <c r="F66" s="12">
        <f t="array" ref="F66">INDEX('Back data'!$A$320:$AW$320,,MAX(IF('Back data'!$A$320:$AW$320&lt;&gt;"",COLUMN('Back data'!$A$320:$AW$320)))-F$6)/F65</f>
        <v>0.95926849542809633</v>
      </c>
      <c r="G66" s="12">
        <f t="array" ref="G66">INDEX('Back data'!$A$320:$AW$320,,MAX(IF('Back data'!$A$320:$AW$320&lt;&gt;"",COLUMN('Back data'!$A$320:$AW$320)))-G$6)/G65</f>
        <v>0.94226026403597851</v>
      </c>
      <c r="H66" s="12">
        <f t="array" ref="H66">INDEX('Back data'!$A$320:$AW$320,,MAX(IF('Back data'!$A$320:$AW$320&lt;&gt;"",COLUMN('Back data'!$A$320:$AW$320)))-H$6)/H65</f>
        <v>0.96090065419138915</v>
      </c>
      <c r="I66" s="12">
        <f t="array" ref="I66">INDEX('Back data'!$A$320:$AW$320,,MAX(IF('Back data'!$A$320:$AW$320&lt;&gt;"",COLUMN('Back data'!$A$320:$AW$320)))-I$6)/I65</f>
        <v>0.94171902152118703</v>
      </c>
      <c r="J66" s="12">
        <f t="array" ref="J66">INDEX('Back data'!$A$320:$AW$320,,MAX(IF('Back data'!$A$320:$AW$320&lt;&gt;"",COLUMN('Back data'!$A$320:$AW$320)))-J$6)/J65</f>
        <v>0.95535960319647295</v>
      </c>
      <c r="K66" s="12">
        <f t="array" ref="K66">INDEX('Back data'!$A$320:$AW$320,,MAX(IF('Back data'!$A$320:$AW$320&lt;&gt;"",COLUMN('Back data'!$A$320:$AW$320)))-K$6)/K65</f>
        <v>0.94352512524669796</v>
      </c>
      <c r="L66" s="12">
        <f t="array" ref="L66">INDEX('Back data'!$A$320:$AW$320,,MAX(IF('Back data'!$A$320:$AW$320&lt;&gt;"",COLUMN('Back data'!$A$320:$AW$320)))-L$6)/L65</f>
        <v>0.9244015119697605</v>
      </c>
      <c r="M66" s="12">
        <f t="array" ref="M66">INDEX('Back data'!$A$320:$AW$320,,MAX(IF('Back data'!$A$320:$AW$320&lt;&gt;"",COLUMN('Back data'!$A$320:$AW$320)))-M$6)/M65</f>
        <v>0.96225887615320094</v>
      </c>
      <c r="N66" s="12">
        <f t="array" ref="N66">INDEX('Back data'!$A$320:$AW$320,,MAX(IF('Back data'!$A$320:$AW$320&lt;&gt;"",COLUMN('Back data'!$A$320:$AW$320)))-N$6)/N65</f>
        <v>0.90188733611871497</v>
      </c>
      <c r="O66" s="12">
        <f t="array" ref="O66">INDEX('Back data'!$A$320:$AW$320,,MAX(IF('Back data'!$A$320:$AW$320&lt;&gt;"",COLUMN('Back data'!$A$320:$AW$320)))-O$6)/O65</f>
        <v>0.91151259396017414</v>
      </c>
      <c r="P66" s="12">
        <f t="array" ref="P66">INDEX('Back data'!$A$320:$AW$320,,MAX(IF('Back data'!$A$320:$AW$320&lt;&gt;"",COLUMN('Back data'!$A$320:$AW$320)))-P$6)/P65</f>
        <v>0.93608023199613333</v>
      </c>
    </row>
    <row r="67" spans="1:18" x14ac:dyDescent="0.3">
      <c r="A67" s="36" t="s">
        <v>74</v>
      </c>
      <c r="B67" s="30" t="s">
        <v>40</v>
      </c>
      <c r="C67" s="11" t="s">
        <v>71</v>
      </c>
      <c r="D67" s="12">
        <f t="array" ref="D67">+INDEX('Back data'!$A$321:$AW$321,,MAX(IF('Back data'!$A$321:$AW$321&lt;&gt;"",COLUMN('Back data'!$A$321:$AW$321)))-D$6)/D65</f>
        <v>6.9277108433734927E-2</v>
      </c>
      <c r="E67" s="12">
        <f t="array" ref="E67">+INDEX('Back data'!$A$321:$AW$321,,MAX(IF('Back data'!$A$321:$AW$321&lt;&gt;"",COLUMN('Back data'!$A$321:$AW$321)))-E$6)/E65</f>
        <v>5.662530309513622E-2</v>
      </c>
      <c r="F67" s="12">
        <f t="array" ref="F67">+INDEX('Back data'!$A$321:$AW$321,,MAX(IF('Back data'!$A$321:$AW$321&lt;&gt;"",COLUMN('Back data'!$A$321:$AW$321)))-F$6)/F65</f>
        <v>4.0731504571903575E-2</v>
      </c>
      <c r="G67" s="12">
        <f t="array" ref="G67">+INDEX('Back data'!$A$321:$AW$321,,MAX(IF('Back data'!$A$321:$AW$321&lt;&gt;"",COLUMN('Back data'!$A$321:$AW$321)))-G$6)/G65</f>
        <v>5.7739735964021467E-2</v>
      </c>
      <c r="H67" s="12">
        <f t="array" ref="H67">+INDEX('Back data'!$A$321:$AW$321,,MAX(IF('Back data'!$A$321:$AW$321&lt;&gt;"",COLUMN('Back data'!$A$321:$AW$321)))-H$6)/H65</f>
        <v>3.9099345808610991E-2</v>
      </c>
      <c r="I67" s="12">
        <f t="array" ref="I67">+INDEX('Back data'!$A$321:$AW$321,,MAX(IF('Back data'!$A$321:$AW$321&lt;&gt;"",COLUMN('Back data'!$A$321:$AW$321)))-I$6)/I65</f>
        <v>5.8280978478812993E-2</v>
      </c>
      <c r="J67" s="12">
        <f t="array" ref="J67">+INDEX('Back data'!$A$321:$AW$321,,MAX(IF('Back data'!$A$321:$AW$321&lt;&gt;"",COLUMN('Back data'!$A$321:$AW$321)))-J$6)/J65</f>
        <v>4.4640396803527146E-2</v>
      </c>
      <c r="K67" s="12">
        <f t="array" ref="K67">+INDEX('Back data'!$A$321:$AW$321,,MAX(IF('Back data'!$A$321:$AW$321&lt;&gt;"",COLUMN('Back data'!$A$321:$AW$321)))-K$6)/K65</f>
        <v>5.6474874753301957E-2</v>
      </c>
      <c r="L67" s="12">
        <f t="array" ref="L67">+INDEX('Back data'!$A$321:$AW$321,,MAX(IF('Back data'!$A$321:$AW$321&lt;&gt;"",COLUMN('Back data'!$A$321:$AW$321)))-L$6)/L65</f>
        <v>7.55984880302394E-2</v>
      </c>
      <c r="M67" s="12">
        <f t="array" ref="M67">+INDEX('Back data'!$A$321:$AW$321,,MAX(IF('Back data'!$A$321:$AW$321&lt;&gt;"",COLUMN('Back data'!$A$321:$AW$321)))-M$6)/M65</f>
        <v>3.7741123846798993E-2</v>
      </c>
      <c r="N67" s="12">
        <f t="array" ref="N67">+INDEX('Back data'!$A$321:$AW$321,,MAX(IF('Back data'!$A$321:$AW$321&lt;&gt;"",COLUMN('Back data'!$A$321:$AW$321)))-N$6)/N65</f>
        <v>9.8112663881285117E-2</v>
      </c>
      <c r="O67" s="12">
        <f t="array" ref="O67">+INDEX('Back data'!$A$321:$AW$321,,MAX(IF('Back data'!$A$321:$AW$321&lt;&gt;"",COLUMN('Back data'!$A$321:$AW$321)))-O$6)/O65</f>
        <v>8.8487406039825925E-2</v>
      </c>
      <c r="P67" s="12">
        <f t="array" ref="P67">+INDEX('Back data'!$A$321:$AW$321,,MAX(IF('Back data'!$A$321:$AW$321&lt;&gt;"",COLUMN('Back data'!$A$321:$AW$321)))-P$6)/P65</f>
        <v>6.3919768003866603E-2</v>
      </c>
      <c r="R67" s="63"/>
    </row>
    <row r="68" spans="1:18" x14ac:dyDescent="0.3">
      <c r="A68" s="33"/>
      <c r="B68" s="30"/>
      <c r="C68" s="34"/>
      <c r="D68" s="35"/>
      <c r="E68" s="35"/>
      <c r="F68" s="35"/>
      <c r="G68" s="35"/>
      <c r="H68" s="35"/>
      <c r="I68" s="35"/>
      <c r="J68" s="35"/>
      <c r="K68" s="35"/>
      <c r="L68" s="35"/>
      <c r="M68" s="35"/>
      <c r="N68" s="35"/>
      <c r="O68" s="35"/>
      <c r="P68" s="35"/>
    </row>
    <row r="69" spans="1:18" x14ac:dyDescent="0.3">
      <c r="A69" s="33"/>
      <c r="B69" s="30"/>
      <c r="C69" s="34"/>
      <c r="D69" s="35"/>
      <c r="E69" s="35"/>
      <c r="F69" s="35"/>
      <c r="G69" s="35"/>
      <c r="H69" s="35"/>
      <c r="I69" s="35"/>
      <c r="J69" s="35"/>
      <c r="K69" s="35"/>
      <c r="L69" s="35"/>
      <c r="M69" s="35"/>
      <c r="N69" s="35"/>
      <c r="O69" s="35"/>
      <c r="P69" s="35"/>
    </row>
    <row r="70" spans="1:18" x14ac:dyDescent="0.3">
      <c r="A70" s="33"/>
      <c r="B70" s="30"/>
      <c r="C70" s="34"/>
      <c r="D70" s="35"/>
      <c r="E70" s="35"/>
      <c r="F70" s="35"/>
      <c r="G70" s="35"/>
      <c r="H70" s="35"/>
      <c r="I70" s="35"/>
      <c r="J70" s="35"/>
      <c r="K70" s="35"/>
      <c r="L70" s="35"/>
      <c r="M70" s="35"/>
      <c r="N70" s="35"/>
      <c r="O70" s="35"/>
      <c r="P70" s="35"/>
    </row>
    <row r="71" spans="1:18" x14ac:dyDescent="0.3">
      <c r="A71" s="33"/>
      <c r="B71" s="30"/>
      <c r="C71" s="34"/>
      <c r="D71" s="35"/>
      <c r="E71" s="35"/>
      <c r="F71" s="35"/>
      <c r="G71" s="35"/>
      <c r="H71" s="35"/>
      <c r="I71" s="35"/>
      <c r="J71" s="35"/>
      <c r="K71" s="35"/>
      <c r="L71" s="35"/>
      <c r="M71" s="35"/>
      <c r="N71" s="35"/>
      <c r="O71" s="35"/>
      <c r="P71" s="35"/>
    </row>
    <row r="72" spans="1:18" x14ac:dyDescent="0.3">
      <c r="A72" s="33"/>
      <c r="B72" s="30"/>
      <c r="C72" s="34"/>
      <c r="D72" s="35"/>
      <c r="E72" s="35"/>
      <c r="F72" s="35"/>
      <c r="G72" s="35"/>
      <c r="H72" s="35"/>
      <c r="I72" s="35"/>
      <c r="J72" s="35"/>
      <c r="K72" s="35"/>
      <c r="L72" s="35"/>
      <c r="M72" s="35"/>
      <c r="N72" s="35"/>
      <c r="O72" s="35"/>
      <c r="P72" s="35"/>
    </row>
    <row r="73" spans="1:18" x14ac:dyDescent="0.3">
      <c r="A73" s="7"/>
      <c r="B73" s="8"/>
      <c r="C73" s="9" t="s">
        <v>68</v>
      </c>
      <c r="D73" s="10">
        <f t="array" ref="D73">INDEX('Back data'!$A$181:$AW$181,,MAX(IF('Back data'!$A$181:$AW$181&lt;&gt;"",COLUMN('Back data'!$A$181:$AW$181)))-D$6)+INDEX('Back data'!$A$182:$AW$182,,MAX(IF('Back data'!$A$182:$AW$182&lt;&gt;"",COLUMN('Back data'!$A$182:$AW$182)))-D$6)</f>
        <v>70.709999999999994</v>
      </c>
      <c r="E73" s="10">
        <f t="array" ref="E73">INDEX('Back data'!$A$181:$AW$181,,MAX(IF('Back data'!$A$181:$AW$181&lt;&gt;"",COLUMN('Back data'!$A$181:$AW$181)))-E$6)+INDEX('Back data'!$A$182:$AW$182,,MAX(IF('Back data'!$A$182:$AW$182&lt;&gt;"",COLUMN('Back data'!$A$182:$AW$182)))-E$6)</f>
        <v>74.52000000000001</v>
      </c>
      <c r="F73" s="10">
        <f t="array" ref="F73">INDEX('Back data'!$A$181:$AW$181,,MAX(IF('Back data'!$A$181:$AW$181&lt;&gt;"",COLUMN('Back data'!$A$181:$AW$181)))-F$6)+INDEX('Back data'!$A$182:$AW$182,,MAX(IF('Back data'!$A$182:$AW$182&lt;&gt;"",COLUMN('Back data'!$A$182:$AW$182)))-F$6)</f>
        <v>73.86</v>
      </c>
      <c r="G73" s="10">
        <f t="array" ref="G73">INDEX('Back data'!$A$181:$AW$181,,MAX(IF('Back data'!$A$181:$AW$181&lt;&gt;"",COLUMN('Back data'!$A$181:$AW$181)))-G$6)+INDEX('Back data'!$A$182:$AW$182,,MAX(IF('Back data'!$A$182:$AW$182&lt;&gt;"",COLUMN('Back data'!$A$182:$AW$182)))-G$6)</f>
        <v>73.319999999999993</v>
      </c>
      <c r="H73" s="10">
        <f t="array" ref="H73">INDEX('Back data'!$A$181:$AW$181,,MAX(IF('Back data'!$A$181:$AW$181&lt;&gt;"",COLUMN('Back data'!$A$181:$AW$181)))-H$6)+INDEX('Back data'!$A$182:$AW$182,,MAX(IF('Back data'!$A$182:$AW$182&lt;&gt;"",COLUMN('Back data'!$A$182:$AW$182)))-H$6)</f>
        <v>74.930000000000007</v>
      </c>
      <c r="I73" s="10">
        <f t="array" ref="I73">INDEX('Back data'!$A$181:$AW$181,,MAX(IF('Back data'!$A$181:$AW$181&lt;&gt;"",COLUMN('Back data'!$A$181:$AW$181)))-I$6)+INDEX('Back data'!$A$182:$AW$182,,MAX(IF('Back data'!$A$182:$AW$182&lt;&gt;"",COLUMN('Back data'!$A$182:$AW$182)))-I$6)</f>
        <v>74.210000000000008</v>
      </c>
      <c r="J73" s="10">
        <f t="array" ref="J73">INDEX('Back data'!$A$181:$AW$181,,MAX(IF('Back data'!$A$181:$AW$181&lt;&gt;"",COLUMN('Back data'!$A$181:$AW$181)))-J$6)+INDEX('Back data'!$A$182:$AW$182,,MAX(IF('Back data'!$A$182:$AW$182&lt;&gt;"",COLUMN('Back data'!$A$182:$AW$182)))-J$6)</f>
        <v>73.790000000000006</v>
      </c>
      <c r="K73" s="10">
        <f t="array" ref="K73">INDEX('Back data'!$A$181:$AW$181,,MAX(IF('Back data'!$A$181:$AW$181&lt;&gt;"",COLUMN('Back data'!$A$181:$AW$181)))-K$6)+INDEX('Back data'!$A$182:$AW$182,,MAX(IF('Back data'!$A$182:$AW$182&lt;&gt;"",COLUMN('Back data'!$A$182:$AW$182)))-K$6)</f>
        <v>73.25</v>
      </c>
      <c r="L73" s="10">
        <f t="array" ref="L73">INDEX('Back data'!$A$181:$AW$181,,MAX(IF('Back data'!$A$181:$AW$181&lt;&gt;"",COLUMN('Back data'!$A$181:$AW$181)))-L$6)+INDEX('Back data'!$A$182:$AW$182,,MAX(IF('Back data'!$A$182:$AW$182&lt;&gt;"",COLUMN('Back data'!$A$182:$AW$182)))-L$6)</f>
        <v>72.300000000000011</v>
      </c>
      <c r="M73" s="10">
        <f t="array" ref="M73">INDEX('Back data'!$A$181:$AW$181,,MAX(IF('Back data'!$A$181:$AW$181&lt;&gt;"",COLUMN('Back data'!$A$181:$AW$181)))-M$6)+INDEX('Back data'!$A$182:$AW$182,,MAX(IF('Back data'!$A$182:$AW$182&lt;&gt;"",COLUMN('Back data'!$A$182:$AW$182)))-M$6)</f>
        <v>74.010000000000005</v>
      </c>
      <c r="N73" s="10">
        <f t="array" ref="N73">INDEX('Back data'!$A$181:$AW$181,,MAX(IF('Back data'!$A$181:$AW$181&lt;&gt;"",COLUMN('Back data'!$A$181:$AW$181)))-N$6)+INDEX('Back data'!$A$182:$AW$182,,MAX(IF('Back data'!$A$182:$AW$182&lt;&gt;"",COLUMN('Back data'!$A$182:$AW$182)))-N$6)</f>
        <v>73.680000000000007</v>
      </c>
      <c r="O73" s="10">
        <f t="array" ref="O73">INDEX('Back data'!$A$181:$AW$181,,MAX(IF('Back data'!$A$181:$AW$181&lt;&gt;"",COLUMN('Back data'!$A$181:$AW$181)))-O$6)+INDEX('Back data'!$A$182:$AW$182,,MAX(IF('Back data'!$A$182:$AW$182&lt;&gt;"",COLUMN('Back data'!$A$182:$AW$182)))-O$6)</f>
        <v>76.88</v>
      </c>
      <c r="P73" s="10">
        <f t="array" ref="P73">INDEX('Back data'!$A$181:$AW$181,,MAX(IF('Back data'!$A$181:$AW$181&lt;&gt;"",COLUMN('Back data'!$A$181:$AW$181)))-P$6)+INDEX('Back data'!$A$182:$AW$182,,MAX(IF('Back data'!$A$182:$AW$182&lt;&gt;"",COLUMN('Back data'!$A$182:$AW$182)))-P$6)</f>
        <v>80.23</v>
      </c>
    </row>
    <row r="74" spans="1:18" x14ac:dyDescent="0.3">
      <c r="A74" s="38" t="s">
        <v>77</v>
      </c>
      <c r="B74" s="39" t="s">
        <v>75</v>
      </c>
      <c r="C74" s="11" t="s">
        <v>70</v>
      </c>
      <c r="D74" s="12">
        <f t="array" ref="D74">INDEX('Back data'!$A$181:$AW$181,,MAX(IF('Back data'!$A$181:$AW$181&lt;&gt;"",COLUMN('Back data'!$A$181:$AW$181)))-D$6)/D73</f>
        <v>0.94951209164191774</v>
      </c>
      <c r="E74" s="12">
        <f t="array" ref="E74">INDEX('Back data'!$A$181:$AW$181,,MAX(IF('Back data'!$A$181:$AW$181&lt;&gt;"",COLUMN('Back data'!$A$181:$AW$181)))-E$6)/E73</f>
        <v>0.95920558239398812</v>
      </c>
      <c r="F74" s="12">
        <f t="array" ref="F74">INDEX('Back data'!$A$181:$AW$181,,MAX(IF('Back data'!$A$181:$AW$181&lt;&gt;"",COLUMN('Back data'!$A$181:$AW$181)))-F$6)/F73</f>
        <v>0.95315461684267544</v>
      </c>
      <c r="G74" s="12">
        <f t="array" ref="G74">INDEX('Back data'!$A$181:$AW$181,,MAX(IF('Back data'!$A$181:$AW$181&lt;&gt;"",COLUMN('Back data'!$A$181:$AW$181)))-G$6)/G73</f>
        <v>0.93235133660665581</v>
      </c>
      <c r="H74" s="12">
        <f t="array" ref="H74">INDEX('Back data'!$A$181:$AW$181,,MAX(IF('Back data'!$A$181:$AW$181&lt;&gt;"",COLUMN('Back data'!$A$181:$AW$181)))-H$6)/H73</f>
        <v>0.93393834245295604</v>
      </c>
      <c r="I74" s="12">
        <f t="array" ref="I74">INDEX('Back data'!$A$181:$AW$181,,MAX(IF('Back data'!$A$181:$AW$181&lt;&gt;"",COLUMN('Back data'!$A$181:$AW$181)))-I$6)/I73</f>
        <v>0.94299959574181369</v>
      </c>
      <c r="J74" s="12">
        <f t="array" ref="J74">INDEX('Back data'!$A$181:$AW$181,,MAX(IF('Back data'!$A$181:$AW$181&lt;&gt;"",COLUMN('Back data'!$A$181:$AW$181)))-J$6)/J73</f>
        <v>0.9539232958395446</v>
      </c>
      <c r="K74" s="12">
        <f t="array" ref="K74">INDEX('Back data'!$A$181:$AW$181,,MAX(IF('Back data'!$A$181:$AW$181&lt;&gt;"",COLUMN('Back data'!$A$181:$AW$181)))-K$6)/K73</f>
        <v>0.92723549488054613</v>
      </c>
      <c r="L74" s="12">
        <f t="array" ref="L74">INDEX('Back data'!$A$181:$AW$181,,MAX(IF('Back data'!$A$181:$AW$181&lt;&gt;"",COLUMN('Back data'!$A$181:$AW$181)))-L$6)/L73</f>
        <v>0.91535269709543565</v>
      </c>
      <c r="M74" s="12">
        <f t="array" ref="M74">INDEX('Back data'!$A$181:$AW$181,,MAX(IF('Back data'!$A$181:$AW$181&lt;&gt;"",COLUMN('Back data'!$A$181:$AW$181)))-M$6)/M73</f>
        <v>0.93244156195108774</v>
      </c>
      <c r="N74" s="12">
        <f t="array" ref="N74">INDEX('Back data'!$A$181:$AW$181,,MAX(IF('Back data'!$A$181:$AW$181&lt;&gt;"",COLUMN('Back data'!$A$181:$AW$181)))-N$6)/N73</f>
        <v>0.97095548317046687</v>
      </c>
      <c r="O74" s="12">
        <f t="array" ref="O74">INDEX('Back data'!$A$181:$AW$181,,MAX(IF('Back data'!$A$181:$AW$181&lt;&gt;"",COLUMN('Back data'!$A$181:$AW$181)))-O$6)/O73</f>
        <v>0.92117585848074923</v>
      </c>
      <c r="P74" s="12">
        <f t="array" ref="P74">INDEX('Back data'!$A$181:$AW$181,,MAX(IF('Back data'!$A$181:$AW$181&lt;&gt;"",COLUMN('Back data'!$A$181:$AW$181)))-P$6)/P73</f>
        <v>0.92932818147825003</v>
      </c>
    </row>
    <row r="75" spans="1:18" x14ac:dyDescent="0.3">
      <c r="A75" s="38" t="s">
        <v>77</v>
      </c>
      <c r="B75" s="39" t="s">
        <v>76</v>
      </c>
      <c r="C75" s="11" t="s">
        <v>71</v>
      </c>
      <c r="D75" s="12">
        <f t="array" ref="D75">INDEX('Back data'!$A$182:$AW$182,,MAX(IF('Back data'!$A$182:$AW$182&lt;&gt;"",COLUMN('Back data'!$A$182:$AW$182)))-D$6)/D73</f>
        <v>5.0487908358082312E-2</v>
      </c>
      <c r="E75" s="12">
        <f t="array" ref="E75">INDEX('Back data'!$A$182:$AW$182,,MAX(IF('Back data'!$A$182:$AW$182&lt;&gt;"",COLUMN('Back data'!$A$182:$AW$182)))-E$6)/E73</f>
        <v>4.0794417606011803E-2</v>
      </c>
      <c r="F75" s="12">
        <f t="array" ref="F75">INDEX('Back data'!$A$182:$AW$182,,MAX(IF('Back data'!$A$182:$AW$182&lt;&gt;"",COLUMN('Back data'!$A$182:$AW$182)))-F$6)/F73</f>
        <v>4.6845383157324672E-2</v>
      </c>
      <c r="G75" s="12">
        <f t="array" ref="G75">INDEX('Back data'!$A$182:$AW$182,,MAX(IF('Back data'!$A$182:$AW$182&lt;&gt;"",COLUMN('Back data'!$A$182:$AW$182)))-G$6)/G73</f>
        <v>6.7648663393344244E-2</v>
      </c>
      <c r="H75" s="12">
        <f t="array" ref="H75">INDEX('Back data'!$A$182:$AW$182,,MAX(IF('Back data'!$A$182:$AW$182&lt;&gt;"",COLUMN('Back data'!$A$182:$AW$182)))-H$6)/H73</f>
        <v>6.6061657547043906E-2</v>
      </c>
      <c r="I75" s="12">
        <f t="array" ref="I75">INDEX('Back data'!$A$182:$AW$182,,MAX(IF('Back data'!$A$182:$AW$182&lt;&gt;"",COLUMN('Back data'!$A$182:$AW$182)))-I$6)/I73</f>
        <v>5.7000404258186227E-2</v>
      </c>
      <c r="J75" s="12">
        <f t="array" ref="J75">INDEX('Back data'!$A$182:$AW$182,,MAX(IF('Back data'!$A$182:$AW$182&lt;&gt;"",COLUMN('Back data'!$A$182:$AW$182)))-J$6)/J73</f>
        <v>4.607670416045534E-2</v>
      </c>
      <c r="K75" s="12">
        <f t="array" ref="K75">INDEX('Back data'!$A$182:$AW$182,,MAX(IF('Back data'!$A$182:$AW$182&lt;&gt;"",COLUMN('Back data'!$A$182:$AW$182)))-K$6)/K73</f>
        <v>7.2764505119453926E-2</v>
      </c>
      <c r="L75" s="12">
        <f t="array" ref="L75">INDEX('Back data'!$A$182:$AW$182,,MAX(IF('Back data'!$A$182:$AW$182&lt;&gt;"",COLUMN('Back data'!$A$182:$AW$182)))-L$6)/L73</f>
        <v>8.4647302904564306E-2</v>
      </c>
      <c r="M75" s="12">
        <f t="array" ref="M75">INDEX('Back data'!$A$182:$AW$182,,MAX(IF('Back data'!$A$182:$AW$182&lt;&gt;"",COLUMN('Back data'!$A$182:$AW$182)))-M$6)/M73</f>
        <v>6.7558438048912303E-2</v>
      </c>
      <c r="N75" s="12">
        <f t="array" ref="N75">INDEX('Back data'!$A$182:$AW$182,,MAX(IF('Back data'!$A$182:$AW$182&lt;&gt;"",COLUMN('Back data'!$A$182:$AW$182)))-N$6)/N73</f>
        <v>2.9044516829533115E-2</v>
      </c>
      <c r="O75" s="12">
        <f t="array" ref="O75">INDEX('Back data'!$A$182:$AW$182,,MAX(IF('Back data'!$A$182:$AW$182&lt;&gt;"",COLUMN('Back data'!$A$182:$AW$182)))-O$6)/O73</f>
        <v>7.8824141519250782E-2</v>
      </c>
      <c r="P75" s="12">
        <f t="array" ref="P75">INDEX('Back data'!$A$182:$AW$182,,MAX(IF('Back data'!$A$182:$AW$182&lt;&gt;"",COLUMN('Back data'!$A$182:$AW$182)))-P$6)/P73</f>
        <v>7.067181852174996E-2</v>
      </c>
      <c r="R75" s="63"/>
    </row>
    <row r="76" spans="1:18" x14ac:dyDescent="0.3">
      <c r="B76" s="29"/>
    </row>
    <row r="77" spans="1:18" x14ac:dyDescent="0.3">
      <c r="B77" s="29"/>
    </row>
    <row r="78" spans="1:18" x14ac:dyDescent="0.3">
      <c r="B78" s="29"/>
      <c r="C78" s="9" t="s">
        <v>68</v>
      </c>
      <c r="D78" s="10">
        <f t="array" ref="D78">INDEX('Back data'!$A$187:$AW$187,,MAX(IF('Back data'!$A$187:$AW$187&lt;&gt;"",COLUMN('Back data'!$A$187:$AW$187)))-D$6)+INDEX('Back data'!$A$188:$AW$188,,MAX(IF('Back data'!$A$188:$AW$188&lt;&gt;"",COLUMN('Back data'!$A$188:$AW$188)))-D$6)</f>
        <v>63.910000000000004</v>
      </c>
      <c r="E78" s="10">
        <f t="array" ref="E78">INDEX('Back data'!$A$187:$AW$187,,MAX(IF('Back data'!$A$187:$AW$187&lt;&gt;"",COLUMN('Back data'!$A$187:$AW$187)))-E$6)+INDEX('Back data'!$A$188:$AW$188,,MAX(IF('Back data'!$A$188:$AW$188&lt;&gt;"",COLUMN('Back data'!$A$188:$AW$188)))-E$6)</f>
        <v>67.59</v>
      </c>
      <c r="F78" s="10">
        <f t="array" ref="F78">INDEX('Back data'!$A$187:$AW$187,,MAX(IF('Back data'!$A$187:$AW$187&lt;&gt;"",COLUMN('Back data'!$A$187:$AW$187)))-F$6)+INDEX('Back data'!$A$188:$AW$188,,MAX(IF('Back data'!$A$188:$AW$188&lt;&gt;"",COLUMN('Back data'!$A$188:$AW$188)))-F$6)</f>
        <v>75.33</v>
      </c>
      <c r="G78" s="10">
        <f t="array" ref="G78">INDEX('Back data'!$A$187:$AW$187,,MAX(IF('Back data'!$A$187:$AW$187&lt;&gt;"",COLUMN('Back data'!$A$187:$AW$187)))-G$6)+INDEX('Back data'!$A$188:$AW$188,,MAX(IF('Back data'!$A$188:$AW$188&lt;&gt;"",COLUMN('Back data'!$A$188:$AW$188)))-G$6)</f>
        <v>69.48</v>
      </c>
      <c r="H78" s="10">
        <f t="array" ref="H78">INDEX('Back data'!$A$187:$AW$187,,MAX(IF('Back data'!$A$187:$AW$187&lt;&gt;"",COLUMN('Back data'!$A$187:$AW$187)))-H$6)+INDEX('Back data'!$A$188:$AW$188,,MAX(IF('Back data'!$A$188:$AW$188&lt;&gt;"",COLUMN('Back data'!$A$188:$AW$188)))-H$6)</f>
        <v>75.08</v>
      </c>
      <c r="I78" s="10">
        <f t="array" ref="I78">INDEX('Back data'!$A$187:$AW$187,,MAX(IF('Back data'!$A$187:$AW$187&lt;&gt;"",COLUMN('Back data'!$A$187:$AW$187)))-I$6)+INDEX('Back data'!$A$188:$AW$188,,MAX(IF('Back data'!$A$188:$AW$188&lt;&gt;"",COLUMN('Back data'!$A$188:$AW$188)))-I$6)</f>
        <v>75.13</v>
      </c>
      <c r="J78" s="10">
        <f t="array" ref="J78">INDEX('Back data'!$A$187:$AW$187,,MAX(IF('Back data'!$A$187:$AW$187&lt;&gt;"",COLUMN('Back data'!$A$187:$AW$187)))-J$6)+INDEX('Back data'!$A$188:$AW$188,,MAX(IF('Back data'!$A$188:$AW$188&lt;&gt;"",COLUMN('Back data'!$A$188:$AW$188)))-J$6)</f>
        <v>74.62</v>
      </c>
      <c r="K78" s="10">
        <f t="array" ref="K78">INDEX('Back data'!$A$187:$AW$187,,MAX(IF('Back data'!$A$187:$AW$187&lt;&gt;"",COLUMN('Back data'!$A$187:$AW$187)))-K$6)+INDEX('Back data'!$A$188:$AW$188,,MAX(IF('Back data'!$A$188:$AW$188&lt;&gt;"",COLUMN('Back data'!$A$188:$AW$188)))-K$6)</f>
        <v>71.599999999999994</v>
      </c>
      <c r="L78" s="10">
        <f t="array" ref="L78">INDEX('Back data'!$A$187:$AW$187,,MAX(IF('Back data'!$A$187:$AW$187&lt;&gt;"",COLUMN('Back data'!$A$187:$AW$187)))-L$6)+INDEX('Back data'!$A$188:$AW$188,,MAX(IF('Back data'!$A$188:$AW$188&lt;&gt;"",COLUMN('Back data'!$A$188:$AW$188)))-L$6)</f>
        <v>74.42</v>
      </c>
      <c r="M78" s="10">
        <f t="array" ref="M78">INDEX('Back data'!$A$187:$AW$187,,MAX(IF('Back data'!$A$187:$AW$187&lt;&gt;"",COLUMN('Back data'!$A$187:$AW$187)))-M$6)+INDEX('Back data'!$A$188:$AW$188,,MAX(IF('Back data'!$A$188:$AW$188&lt;&gt;"",COLUMN('Back data'!$A$188:$AW$188)))-M$6)</f>
        <v>72.73</v>
      </c>
      <c r="N78" s="10">
        <f t="array" ref="N78">INDEX('Back data'!$A$187:$AW$187,,MAX(IF('Back data'!$A$187:$AW$187&lt;&gt;"",COLUMN('Back data'!$A$187:$AW$187)))-N$6)+INDEX('Back data'!$A$188:$AW$188,,MAX(IF('Back data'!$A$188:$AW$188&lt;&gt;"",COLUMN('Back data'!$A$188:$AW$188)))-N$6)</f>
        <v>71.260000000000005</v>
      </c>
      <c r="O78" s="10">
        <f t="array" ref="O78">INDEX('Back data'!$A$187:$AW$187,,MAX(IF('Back data'!$A$187:$AW$187&lt;&gt;"",COLUMN('Back data'!$A$187:$AW$187)))-O$6)+INDEX('Back data'!$A$188:$AW$188,,MAX(IF('Back data'!$A$188:$AW$188&lt;&gt;"",COLUMN('Back data'!$A$188:$AW$188)))-O$6)</f>
        <v>73.56</v>
      </c>
      <c r="P78" s="10">
        <f t="array" ref="P78">INDEX('Back data'!$A$187:$AW$187,,MAX(IF('Back data'!$A$187:$AW$187&lt;&gt;"",COLUMN('Back data'!$A$187:$AW$187)))-P$6)+INDEX('Back data'!$A$188:$AW$188,,MAX(IF('Back data'!$A$188:$AW$188&lt;&gt;"",COLUMN('Back data'!$A$188:$AW$188)))-P$6)</f>
        <v>76.81</v>
      </c>
    </row>
    <row r="79" spans="1:18" x14ac:dyDescent="0.3">
      <c r="A79" s="38" t="s">
        <v>77</v>
      </c>
      <c r="B79" s="40" t="s">
        <v>72</v>
      </c>
      <c r="C79" s="11" t="s">
        <v>70</v>
      </c>
      <c r="D79" s="12">
        <f t="array" ref="D79">INDEX('Back data'!$A$187:$AW$187,,MAX(IF('Back data'!$A$187:$AW$187&lt;&gt;"",COLUMN('Back data'!$A$187:$AW$187)))-D$6)/D78</f>
        <v>0.82631826005319975</v>
      </c>
      <c r="E79" s="12">
        <f t="array" ref="E79">INDEX('Back data'!$A$187:$AW$187,,MAX(IF('Back data'!$A$187:$AW$187&lt;&gt;"",COLUMN('Back data'!$A$187:$AW$187)))-E$6)/E78</f>
        <v>0.85633969522118658</v>
      </c>
      <c r="F79" s="12">
        <f t="array" ref="F79">INDEX('Back data'!$A$187:$AW$187,,MAX(IF('Back data'!$A$187:$AW$187&lt;&gt;"",COLUMN('Back data'!$A$187:$AW$187)))-F$6)/F78</f>
        <v>0.84016991902296567</v>
      </c>
      <c r="G79" s="12">
        <f t="array" ref="G79">INDEX('Back data'!$A$187:$AW$187,,MAX(IF('Back data'!$A$187:$AW$187&lt;&gt;"",COLUMN('Back data'!$A$187:$AW$187)))-G$6)/G78</f>
        <v>0.80426021876799081</v>
      </c>
      <c r="H79" s="12">
        <f t="array" ref="H79">INDEX('Back data'!$A$187:$AW$187,,MAX(IF('Back data'!$A$187:$AW$187&lt;&gt;"",COLUMN('Back data'!$A$187:$AW$187)))-H$6)/H78</f>
        <v>0.80474160895045288</v>
      </c>
      <c r="I79" s="12">
        <f t="array" ref="I79">INDEX('Back data'!$A$187:$AW$187,,MAX(IF('Back data'!$A$187:$AW$187&lt;&gt;"",COLUMN('Back data'!$A$187:$AW$187)))-I$6)/I78</f>
        <v>0.82643418075336095</v>
      </c>
      <c r="J79" s="12">
        <f t="array" ref="J79">INDEX('Back data'!$A$187:$AW$187,,MAX(IF('Back data'!$A$187:$AW$187&lt;&gt;"",COLUMN('Back data'!$A$187:$AW$187)))-J$6)/J78</f>
        <v>0.81358885017421601</v>
      </c>
      <c r="K79" s="12">
        <f t="array" ref="K79">INDEX('Back data'!$A$187:$AW$187,,MAX(IF('Back data'!$A$187:$AW$187&lt;&gt;"",COLUMN('Back data'!$A$187:$AW$187)))-K$6)/K78</f>
        <v>0.81256983240223468</v>
      </c>
      <c r="L79" s="12">
        <f t="array" ref="L79">INDEX('Back data'!$A$187:$AW$187,,MAX(IF('Back data'!$A$187:$AW$187&lt;&gt;"",COLUMN('Back data'!$A$187:$AW$187)))-L$6)/L78</f>
        <v>0.7549045955388336</v>
      </c>
      <c r="M79" s="12">
        <f t="array" ref="M79">INDEX('Back data'!$A$187:$AW$187,,MAX(IF('Back data'!$A$187:$AW$187&lt;&gt;"",COLUMN('Back data'!$A$187:$AW$187)))-M$6)/M78</f>
        <v>0.83528117695586412</v>
      </c>
      <c r="N79" s="12">
        <f t="array" ref="N79">INDEX('Back data'!$A$187:$AW$187,,MAX(IF('Back data'!$A$187:$AW$187&lt;&gt;"",COLUMN('Back data'!$A$187:$AW$187)))-N$6)/N78</f>
        <v>0.89699691271400506</v>
      </c>
      <c r="O79" s="12">
        <f t="array" ref="O79">INDEX('Back data'!$A$187:$AW$187,,MAX(IF('Back data'!$A$187:$AW$187&lt;&gt;"",COLUMN('Back data'!$A$187:$AW$187)))-O$6)/O78</f>
        <v>0.76400217509516044</v>
      </c>
      <c r="P79" s="12">
        <f t="array" ref="P79">INDEX('Back data'!$A$187:$AW$187,,MAX(IF('Back data'!$A$187:$AW$187&lt;&gt;"",COLUMN('Back data'!$A$187:$AW$187)))-P$6)/P78</f>
        <v>0.80744694701210784</v>
      </c>
    </row>
    <row r="80" spans="1:18" x14ac:dyDescent="0.3">
      <c r="A80" s="38" t="s">
        <v>77</v>
      </c>
      <c r="B80" s="40" t="s">
        <v>72</v>
      </c>
      <c r="C80" s="11" t="s">
        <v>71</v>
      </c>
      <c r="D80" s="12">
        <f t="array" ref="D80">INDEX('Back data'!$A$188:$AW$188,,MAX(IF('Back data'!$A$188:$AW$188&lt;&gt;"",COLUMN('Back data'!$A$188:$AW$188)))-D$6)/D78</f>
        <v>0.17368173994680017</v>
      </c>
      <c r="E80" s="12">
        <f t="array" ref="E80">INDEX('Back data'!$A$188:$AW$188,,MAX(IF('Back data'!$A$188:$AW$188&lt;&gt;"",COLUMN('Back data'!$A$188:$AW$188)))-E$6)/E78</f>
        <v>0.14366030477881345</v>
      </c>
      <c r="F80" s="12">
        <f t="array" ref="F80">INDEX('Back data'!$A$188:$AW$188,,MAX(IF('Back data'!$A$188:$AW$188&lt;&gt;"",COLUMN('Back data'!$A$188:$AW$188)))-F$6)/F78</f>
        <v>0.15983008097703438</v>
      </c>
      <c r="G80" s="12">
        <f t="array" ref="G80">INDEX('Back data'!$A$188:$AW$188,,MAX(IF('Back data'!$A$188:$AW$188&lt;&gt;"",COLUMN('Back data'!$A$188:$AW$188)))-G$6)/G78</f>
        <v>0.19573978123200919</v>
      </c>
      <c r="H80" s="12">
        <f t="array" ref="H80">INDEX('Back data'!$A$188:$AW$188,,MAX(IF('Back data'!$A$188:$AW$188&lt;&gt;"",COLUMN('Back data'!$A$188:$AW$188)))-H$6)/H78</f>
        <v>0.19525839104954715</v>
      </c>
      <c r="I80" s="12">
        <f t="array" ref="I80">INDEX('Back data'!$A$188:$AW$188,,MAX(IF('Back data'!$A$188:$AW$188&lt;&gt;"",COLUMN('Back data'!$A$188:$AW$188)))-I$6)/I78</f>
        <v>0.17356581924663916</v>
      </c>
      <c r="J80" s="12">
        <f t="array" ref="J80">INDEX('Back data'!$A$188:$AW$188,,MAX(IF('Back data'!$A$188:$AW$188&lt;&gt;"",COLUMN('Back data'!$A$188:$AW$188)))-J$6)/J78</f>
        <v>0.18641114982578397</v>
      </c>
      <c r="K80" s="12">
        <f t="array" ref="K80">INDEX('Back data'!$A$188:$AW$188,,MAX(IF('Back data'!$A$188:$AW$188&lt;&gt;"",COLUMN('Back data'!$A$188:$AW$188)))-K$6)/K78</f>
        <v>0.18743016759776537</v>
      </c>
      <c r="L80" s="12">
        <f t="array" ref="L80">INDEX('Back data'!$A$188:$AW$188,,MAX(IF('Back data'!$A$188:$AW$188&lt;&gt;"",COLUMN('Back data'!$A$188:$AW$188)))-L$6)/L78</f>
        <v>0.24509540446116632</v>
      </c>
      <c r="M80" s="12">
        <f t="array" ref="M80">INDEX('Back data'!$A$188:$AW$188,,MAX(IF('Back data'!$A$188:$AW$188&lt;&gt;"",COLUMN('Back data'!$A$188:$AW$188)))-M$6)/M78</f>
        <v>0.16471882304413585</v>
      </c>
      <c r="N80" s="12">
        <f t="array" ref="N80">INDEX('Back data'!$A$188:$AW$188,,MAX(IF('Back data'!$A$188:$AW$188&lt;&gt;"",COLUMN('Back data'!$A$188:$AW$188)))-N$6)/N78</f>
        <v>0.10300308728599494</v>
      </c>
      <c r="O80" s="12">
        <f t="array" ref="O80">INDEX('Back data'!$A$188:$AW$188,,MAX(IF('Back data'!$A$188:$AW$188&lt;&gt;"",COLUMN('Back data'!$A$188:$AW$188)))-O$6)/O78</f>
        <v>0.23599782490483956</v>
      </c>
      <c r="P80" s="12">
        <f t="array" ref="P80">INDEX('Back data'!$A$188:$AW$188,,MAX(IF('Back data'!$A$188:$AW$188&lt;&gt;"",COLUMN('Back data'!$A$188:$AW$188)))-P$6)/P78</f>
        <v>0.19255305298789219</v>
      </c>
      <c r="R80" s="63"/>
    </row>
    <row r="82" spans="1:18" x14ac:dyDescent="0.3">
      <c r="C82" s="13"/>
      <c r="D82" s="13"/>
    </row>
    <row r="83" spans="1:18" x14ac:dyDescent="0.3">
      <c r="C83" s="9" t="s">
        <v>68</v>
      </c>
      <c r="D83" s="10">
        <f t="array" ref="D83">INDEX('Back data'!$A$193:$AW$193,,MAX(IF('Back data'!$A$193:$AW$193&lt;&gt;"",COLUMN('Back data'!$A$193:$AW$193)))-D$6)+INDEX('Back data'!$A$194:$AW$194,,MAX(IF('Back data'!$A$194:$AW$194&lt;&gt;"",COLUMN('Back data'!$A$194:$AW$194)))-D$6)</f>
        <v>71.97</v>
      </c>
      <c r="E83" s="10">
        <f t="array" ref="E83">INDEX('Back data'!$A$193:$AW$193,,MAX(IF('Back data'!$A$193:$AW$193&lt;&gt;"",COLUMN('Back data'!$A$193:$AW$193)))-E$6)+INDEX('Back data'!$A$194:$AW$194,,MAX(IF('Back data'!$A$194:$AW$194&lt;&gt;"",COLUMN('Back data'!$A$194:$AW$194)))-E$6)</f>
        <v>75.39</v>
      </c>
      <c r="F83" s="10">
        <f t="array" ref="F83">INDEX('Back data'!$A$193:$AW$193,,MAX(IF('Back data'!$A$193:$AW$193&lt;&gt;"",COLUMN('Back data'!$A$193:$AW$193)))-F$6)+INDEX('Back data'!$A$194:$AW$194,,MAX(IF('Back data'!$A$194:$AW$194&lt;&gt;"",COLUMN('Back data'!$A$194:$AW$194)))-F$6)</f>
        <v>73.100000000000009</v>
      </c>
      <c r="G83" s="10">
        <f t="array" ref="G83">INDEX('Back data'!$A$193:$AW$193,,MAX(IF('Back data'!$A$193:$AW$193&lt;&gt;"",COLUMN('Back data'!$A$193:$AW$193)))-G$6)+INDEX('Back data'!$A$194:$AW$194,,MAX(IF('Back data'!$A$194:$AW$194&lt;&gt;"",COLUMN('Back data'!$A$194:$AW$194)))-G$6)</f>
        <v>73.190000000000012</v>
      </c>
      <c r="H83" s="10">
        <f t="array" ref="H83">INDEX('Back data'!$A$193:$AW$193,,MAX(IF('Back data'!$A$193:$AW$193&lt;&gt;"",COLUMN('Back data'!$A$193:$AW$193)))-H$6)+INDEX('Back data'!$A$194:$AW$194,,MAX(IF('Back data'!$A$194:$AW$194&lt;&gt;"",COLUMN('Back data'!$A$194:$AW$194)))-H$6)</f>
        <v>74</v>
      </c>
      <c r="I83" s="10">
        <f t="array" ref="I83">INDEX('Back data'!$A$193:$AW$193,,MAX(IF('Back data'!$A$193:$AW$193&lt;&gt;"",COLUMN('Back data'!$A$193:$AW$193)))-I$6)+INDEX('Back data'!$A$194:$AW$194,,MAX(IF('Back data'!$A$194:$AW$194&lt;&gt;"",COLUMN('Back data'!$A$194:$AW$194)))-I$6)</f>
        <v>73.259999999999991</v>
      </c>
      <c r="J83" s="10">
        <f t="array" ref="J83">INDEX('Back data'!$A$193:$AW$193,,MAX(IF('Back data'!$A$193:$AW$193&lt;&gt;"",COLUMN('Back data'!$A$193:$AW$193)))-J$6)+INDEX('Back data'!$A$194:$AW$194,,MAX(IF('Back data'!$A$194:$AW$194&lt;&gt;"",COLUMN('Back data'!$A$194:$AW$194)))-J$6)</f>
        <v>71.92</v>
      </c>
      <c r="K83" s="10">
        <f t="array" ref="K83">INDEX('Back data'!$A$193:$AW$193,,MAX(IF('Back data'!$A$193:$AW$193&lt;&gt;"",COLUMN('Back data'!$A$193:$AW$193)))-K$6)+INDEX('Back data'!$A$194:$AW$194,,MAX(IF('Back data'!$A$194:$AW$194&lt;&gt;"",COLUMN('Back data'!$A$194:$AW$194)))-K$6)</f>
        <v>71.58</v>
      </c>
      <c r="L83" s="10">
        <f t="array" ref="L83">INDEX('Back data'!$A$193:$AW$193,,MAX(IF('Back data'!$A$193:$AW$193&lt;&gt;"",COLUMN('Back data'!$A$193:$AW$193)))-L$6)+INDEX('Back data'!$A$194:$AW$194,,MAX(IF('Back data'!$A$194:$AW$194&lt;&gt;"",COLUMN('Back data'!$A$194:$AW$194)))-L$6)</f>
        <v>70.7</v>
      </c>
      <c r="M83" s="10">
        <f t="array" ref="M83">INDEX('Back data'!$A$193:$AW$193,,MAX(IF('Back data'!$A$193:$AW$193&lt;&gt;"",COLUMN('Back data'!$A$193:$AW$193)))-M$6)+INDEX('Back data'!$A$194:$AW$194,,MAX(IF('Back data'!$A$194:$AW$194&lt;&gt;"",COLUMN('Back data'!$A$194:$AW$194)))-M$6)</f>
        <v>73.38</v>
      </c>
      <c r="N83" s="10">
        <f t="array" ref="N83">INDEX('Back data'!$A$193:$AW$193,,MAX(IF('Back data'!$A$193:$AW$193&lt;&gt;"",COLUMN('Back data'!$A$193:$AW$193)))-N$6)+INDEX('Back data'!$A$194:$AW$194,,MAX(IF('Back data'!$A$194:$AW$194&lt;&gt;"",COLUMN('Back data'!$A$194:$AW$194)))-N$6)</f>
        <v>73.61</v>
      </c>
      <c r="O83" s="10">
        <f t="array" ref="O83">INDEX('Back data'!$A$193:$AW$193,,MAX(IF('Back data'!$A$193:$AW$193&lt;&gt;"",COLUMN('Back data'!$A$193:$AW$193)))-O$6)+INDEX('Back data'!$A$194:$AW$194,,MAX(IF('Back data'!$A$194:$AW$194&lt;&gt;"",COLUMN('Back data'!$A$194:$AW$194)))-O$6)</f>
        <v>76.459999999999994</v>
      </c>
      <c r="P83" s="10">
        <f t="array" ref="P83">INDEX('Back data'!$A$193:$AW$193,,MAX(IF('Back data'!$A$193:$AW$193&lt;&gt;"",COLUMN('Back data'!$A$193:$AW$193)))-P$6)+INDEX('Back data'!$A$194:$AW$194,,MAX(IF('Back data'!$A$194:$AW$194&lt;&gt;"",COLUMN('Back data'!$A$194:$AW$194)))-P$6)</f>
        <v>80.41</v>
      </c>
    </row>
    <row r="84" spans="1:18" x14ac:dyDescent="0.3">
      <c r="A84" s="38" t="s">
        <v>77</v>
      </c>
      <c r="B84" s="40" t="s">
        <v>73</v>
      </c>
      <c r="C84" s="11" t="s">
        <v>70</v>
      </c>
      <c r="D84" s="12">
        <f t="array" ref="D84">INDEX('Back data'!$A$193:$AW$193,,MAX(IF('Back data'!$A$193:$AW$193&lt;&gt;"",COLUMN('Back data'!$A$193:$AW$193)))-D$6)/D83</f>
        <v>0.98457690704460188</v>
      </c>
      <c r="E84" s="12">
        <f t="array" ref="E84">INDEX('Back data'!$A$193:$AW$193,,MAX(IF('Back data'!$A$193:$AW$193&lt;&gt;"",COLUMN('Back data'!$A$193:$AW$193)))-E$6)/E83</f>
        <v>0.98925586947871069</v>
      </c>
      <c r="F84" s="12">
        <f t="array" ref="F84">INDEX('Back data'!$A$193:$AW$193,,MAX(IF('Back data'!$A$193:$AW$193&lt;&gt;"",COLUMN('Back data'!$A$193:$AW$193)))-F$6)/F83</f>
        <v>0.99411764705882344</v>
      </c>
      <c r="G84" s="12">
        <f t="array" ref="G84">INDEX('Back data'!$A$193:$AW$193,,MAX(IF('Back data'!$A$193:$AW$193&lt;&gt;"",COLUMN('Back data'!$A$193:$AW$193)))-G$6)/G83</f>
        <v>0.97704604454160393</v>
      </c>
      <c r="H84" s="12">
        <f t="array" ref="H84">INDEX('Back data'!$A$193:$AW$193,,MAX(IF('Back data'!$A$193:$AW$193&lt;&gt;"",COLUMN('Back data'!$A$193:$AW$193)))-H$6)/H83</f>
        <v>0.98175675675675689</v>
      </c>
      <c r="I84" s="12">
        <f t="array" ref="I84">INDEX('Back data'!$A$193:$AW$193,,MAX(IF('Back data'!$A$193:$AW$193&lt;&gt;"",COLUMN('Back data'!$A$193:$AW$193)))-I$6)/I83</f>
        <v>0.98648648648648651</v>
      </c>
      <c r="J84" s="12">
        <f t="array" ref="J84">INDEX('Back data'!$A$193:$AW$193,,MAX(IF('Back data'!$A$193:$AW$193&lt;&gt;"",COLUMN('Back data'!$A$193:$AW$193)))-J$6)/J83</f>
        <v>0.99416017797552836</v>
      </c>
      <c r="K84" s="12">
        <f t="array" ref="K84">INDEX('Back data'!$A$193:$AW$193,,MAX(IF('Back data'!$A$193:$AW$193&lt;&gt;"",COLUMN('Back data'!$A$193:$AW$193)))-K$6)/K83</f>
        <v>0.99525006985191389</v>
      </c>
      <c r="L84" s="12">
        <f t="array" ref="L84">INDEX('Back data'!$A$193:$AW$193,,MAX(IF('Back data'!$A$193:$AW$193&lt;&gt;"",COLUMN('Back data'!$A$193:$AW$193)))-L$6)/L83</f>
        <v>0.99363507779349358</v>
      </c>
      <c r="M84" s="12">
        <f t="array" ref="M84">INDEX('Back data'!$A$193:$AW$193,,MAX(IF('Back data'!$A$193:$AW$193&lt;&gt;"",COLUMN('Back data'!$A$193:$AW$193)))-M$6)/M83</f>
        <v>0.9888252929953667</v>
      </c>
      <c r="N84" s="12">
        <f t="array" ref="N84">INDEX('Back data'!$A$193:$AW$193,,MAX(IF('Back data'!$A$193:$AW$193&lt;&gt;"",COLUMN('Back data'!$A$193:$AW$193)))-N$6)/N83</f>
        <v>0.99864148892813487</v>
      </c>
      <c r="O84" s="12">
        <f t="array" ref="O84">INDEX('Back data'!$A$193:$AW$193,,MAX(IF('Back data'!$A$193:$AW$193&lt;&gt;"",COLUMN('Back data'!$A$193:$AW$193)))-O$6)/O83</f>
        <v>0.98404394454616795</v>
      </c>
      <c r="P84" s="12">
        <f t="array" ref="P84">INDEX('Back data'!$A$193:$AW$193,,MAX(IF('Back data'!$A$193:$AW$193&lt;&gt;"",COLUMN('Back data'!$A$193:$AW$193)))-P$6)/P83</f>
        <v>0.98669319736351213</v>
      </c>
    </row>
    <row r="85" spans="1:18" x14ac:dyDescent="0.3">
      <c r="A85" s="38" t="s">
        <v>77</v>
      </c>
      <c r="B85" s="40" t="s">
        <v>73</v>
      </c>
      <c r="C85" s="31" t="s">
        <v>71</v>
      </c>
      <c r="D85" s="32">
        <f t="array" ref="D85">+INDEX('Back data'!$A$194:$AW$194,,MAX(IF('Back data'!$A$194:$AW$194&lt;&gt;"",COLUMN('Back data'!$A$194:$AW$194)))-D$6)/D83</f>
        <v>1.5423092955398085E-2</v>
      </c>
      <c r="E85" s="32">
        <f t="array" ref="E85">+INDEX('Back data'!$A$194:$AW$194,,MAX(IF('Back data'!$A$194:$AW$194&lt;&gt;"",COLUMN('Back data'!$A$194:$AW$194)))-E$6)/E83</f>
        <v>1.0744130521289296E-2</v>
      </c>
      <c r="F85" s="32">
        <f t="array" ref="F85">+INDEX('Back data'!$A$194:$AW$194,,MAX(IF('Back data'!$A$194:$AW$194&lt;&gt;"",COLUMN('Back data'!$A$194:$AW$194)))-F$6)/F83</f>
        <v>5.8823529411764696E-3</v>
      </c>
      <c r="G85" s="32">
        <f t="array" ref="G85">+INDEX('Back data'!$A$194:$AW$194,,MAX(IF('Back data'!$A$194:$AW$194&lt;&gt;"",COLUMN('Back data'!$A$194:$AW$194)))-G$6)/G83</f>
        <v>2.2953955458395951E-2</v>
      </c>
      <c r="H85" s="32">
        <f t="array" ref="H85">+INDEX('Back data'!$A$194:$AW$194,,MAX(IF('Back data'!$A$194:$AW$194&lt;&gt;"",COLUMN('Back data'!$A$194:$AW$194)))-H$6)/H83</f>
        <v>1.8243243243243244E-2</v>
      </c>
      <c r="I85" s="32">
        <f t="array" ref="I85">+INDEX('Back data'!$A$194:$AW$194,,MAX(IF('Back data'!$A$194:$AW$194&lt;&gt;"",COLUMN('Back data'!$A$194:$AW$194)))-I$6)/I83</f>
        <v>1.3513513513513514E-2</v>
      </c>
      <c r="J85" s="32">
        <f t="array" ref="J85">+INDEX('Back data'!$A$194:$AW$194,,MAX(IF('Back data'!$A$194:$AW$194&lt;&gt;"",COLUMN('Back data'!$A$194:$AW$194)))-J$6)/J83</f>
        <v>5.8398220244716345E-3</v>
      </c>
      <c r="K85" s="32">
        <f t="array" ref="K85">+INDEX('Back data'!$A$194:$AW$194,,MAX(IF('Back data'!$A$194:$AW$194&lt;&gt;"",COLUMN('Back data'!$A$194:$AW$194)))-K$6)/K83</f>
        <v>4.7499301480860576E-3</v>
      </c>
      <c r="L85" s="32">
        <f t="array" ref="L85">+INDEX('Back data'!$A$194:$AW$194,,MAX(IF('Back data'!$A$194:$AW$194&lt;&gt;"",COLUMN('Back data'!$A$194:$AW$194)))-L$6)/L83</f>
        <v>6.3649222065063652E-3</v>
      </c>
      <c r="M85" s="32">
        <f t="array" ref="M85">+INDEX('Back data'!$A$194:$AW$194,,MAX(IF('Back data'!$A$194:$AW$194&lt;&gt;"",COLUMN('Back data'!$A$194:$AW$194)))-M$6)/M83</f>
        <v>1.1174707004633416E-2</v>
      </c>
      <c r="N85" s="32">
        <f t="array" ref="N85">+INDEX('Back data'!$A$194:$AW$194,,MAX(IF('Back data'!$A$194:$AW$194&lt;&gt;"",COLUMN('Back data'!$A$194:$AW$194)))-N$6)/N83</f>
        <v>1.3585110718652357E-3</v>
      </c>
      <c r="O85" s="32">
        <f t="array" ref="O85">+INDEX('Back data'!$A$194:$AW$194,,MAX(IF('Back data'!$A$194:$AW$194&lt;&gt;"",COLUMN('Back data'!$A$194:$AW$194)))-O$6)/O83</f>
        <v>1.5956055453832069E-2</v>
      </c>
      <c r="P85" s="32">
        <f t="array" ref="P85">+INDEX('Back data'!$A$194:$AW$194,,MAX(IF('Back data'!$A$194:$AW$194&lt;&gt;"",COLUMN('Back data'!$A$194:$AW$194)))-P$6)/P83</f>
        <v>1.3306802636488001E-2</v>
      </c>
      <c r="R85" s="63"/>
    </row>
    <row r="86" spans="1:18" x14ac:dyDescent="0.3">
      <c r="A86" s="33"/>
      <c r="B86" s="30"/>
      <c r="C86" s="34"/>
      <c r="D86" s="35"/>
      <c r="E86" s="35"/>
      <c r="F86" s="35"/>
      <c r="G86" s="35"/>
      <c r="H86" s="35"/>
      <c r="I86" s="35"/>
      <c r="J86" s="35"/>
      <c r="K86" s="35"/>
      <c r="L86" s="35"/>
      <c r="M86" s="35"/>
      <c r="N86" s="35"/>
      <c r="O86" s="35"/>
      <c r="P86" s="35"/>
    </row>
    <row r="87" spans="1:18" x14ac:dyDescent="0.3">
      <c r="C87" s="9" t="s">
        <v>68</v>
      </c>
      <c r="D87" s="10">
        <f t="array" ref="D87">INDEX('Back data'!$A$377:$AW$377,,MAX(IF('Back data'!$A$377:$AW$377&lt;&gt;"",COLUMN('Back data'!$A$377:$AW$377)))-D$6)+INDEX('Back data'!$A$378:$AW$378,,MAX(IF('Back data'!$A$378:$AW$378&lt;&gt;"",COLUMN('Back data'!$A$378:$AW$378)))-D$6)</f>
        <v>65.44</v>
      </c>
      <c r="E87" s="10">
        <f t="array" ref="E87">INDEX('Back data'!$A$377:$AW$377,,MAX(IF('Back data'!$A$377:$AW$377&lt;&gt;"",COLUMN('Back data'!$A$377:$AW$377)))-E$6)+INDEX('Back data'!$A$378:$AW$378,,MAX(IF('Back data'!$A$378:$AW$378&lt;&gt;"",COLUMN('Back data'!$A$378:$AW$378)))-E$6)</f>
        <v>70.33</v>
      </c>
      <c r="F87" s="10">
        <f t="array" ref="F87">INDEX('Back data'!$A$377:$AW$377,,MAX(IF('Back data'!$A$377:$AW$377&lt;&gt;"",COLUMN('Back data'!$A$377:$AW$377)))-F$6)+INDEX('Back data'!$A$378:$AW$378,,MAX(IF('Back data'!$A$378:$AW$378&lt;&gt;"",COLUMN('Back data'!$A$378:$AW$378)))-F$6)</f>
        <v>66.239999999999995</v>
      </c>
      <c r="G87" s="10">
        <f t="array" ref="G87">INDEX('Back data'!$A$377:$AW$377,,MAX(IF('Back data'!$A$377:$AW$377&lt;&gt;"",COLUMN('Back data'!$A$377:$AW$377)))-G$6)+INDEX('Back data'!$A$378:$AW$378,,MAX(IF('Back data'!$A$378:$AW$378&lt;&gt;"",COLUMN('Back data'!$A$378:$AW$378)))-G$6)</f>
        <v>68.31</v>
      </c>
      <c r="H87" s="10">
        <f t="array" ref="H87">INDEX('Back data'!$A$377:$AW$377,,MAX(IF('Back data'!$A$377:$AW$377&lt;&gt;"",COLUMN('Back data'!$A$377:$AW$377)))-H$6)+INDEX('Back data'!$A$378:$AW$378,,MAX(IF('Back data'!$A$378:$AW$378&lt;&gt;"",COLUMN('Back data'!$A$378:$AW$378)))-H$6)</f>
        <v>68.8</v>
      </c>
      <c r="I87" s="10">
        <f t="array" ref="I87">INDEX('Back data'!$A$377:$AW$377,,MAX(IF('Back data'!$A$377:$AW$377&lt;&gt;"",COLUMN('Back data'!$A$377:$AW$377)))-I$6)+INDEX('Back data'!$A$378:$AW$378,,MAX(IF('Back data'!$A$378:$AW$378&lt;&gt;"",COLUMN('Back data'!$A$378:$AW$378)))-I$6)</f>
        <v>70.08</v>
      </c>
      <c r="J87" s="10">
        <f t="array" ref="J87">INDEX('Back data'!$A$377:$AW$377,,MAX(IF('Back data'!$A$377:$AW$377&lt;&gt;"",COLUMN('Back data'!$A$377:$AW$377)))-J$6)+INDEX('Back data'!$A$378:$AW$378,,MAX(IF('Back data'!$A$378:$AW$378&lt;&gt;"",COLUMN('Back data'!$A$378:$AW$378)))-J$6)</f>
        <v>65.820000000000007</v>
      </c>
      <c r="K87" s="10">
        <f t="array" ref="K87">INDEX('Back data'!$A$377:$AW$377,,MAX(IF('Back data'!$A$377:$AW$377&lt;&gt;"",COLUMN('Back data'!$A$377:$AW$377)))-K$6)+INDEX('Back data'!$A$378:$AW$378,,MAX(IF('Back data'!$A$378:$AW$378&lt;&gt;"",COLUMN('Back data'!$A$378:$AW$378)))-K$6)</f>
        <v>71.41</v>
      </c>
      <c r="L87" s="10">
        <f t="array" ref="L87">INDEX('Back data'!$A$377:$AW$377,,MAX(IF('Back data'!$A$377:$AW$377&lt;&gt;"",COLUMN('Back data'!$A$377:$AW$377)))-L$6)+INDEX('Back data'!$A$378:$AW$378,,MAX(IF('Back data'!$A$378:$AW$378&lt;&gt;"",COLUMN('Back data'!$A$378:$AW$378)))-L$6)</f>
        <v>66.819999999999993</v>
      </c>
      <c r="M87" s="10">
        <f t="array" ref="M87">INDEX('Back data'!$A$377:$AW$377,,MAX(IF('Back data'!$A$377:$AW$377&lt;&gt;"",COLUMN('Back data'!$A$377:$AW$377)))-M$6)+INDEX('Back data'!$A$378:$AW$378,,MAX(IF('Back data'!$A$378:$AW$378&lt;&gt;"",COLUMN('Back data'!$A$378:$AW$378)))-M$6)</f>
        <v>72.100000000000009</v>
      </c>
      <c r="N87" s="10">
        <f t="array" ref="N87">INDEX('Back data'!$A$377:$AW$377,,MAX(IF('Back data'!$A$377:$AW$377&lt;&gt;"",COLUMN('Back data'!$A$377:$AW$377)))-N$6)+INDEX('Back data'!$A$378:$AW$378,,MAX(IF('Back data'!$A$378:$AW$378&lt;&gt;"",COLUMN('Back data'!$A$378:$AW$378)))-N$6)</f>
        <v>69.84</v>
      </c>
      <c r="O87" s="10">
        <f t="array" ref="O87">INDEX('Back data'!$A$377:$AW$377,,MAX(IF('Back data'!$A$377:$AW$377&lt;&gt;"",COLUMN('Back data'!$A$377:$AW$377)))-O$6)+INDEX('Back data'!$A$378:$AW$378,,MAX(IF('Back data'!$A$378:$AW$378&lt;&gt;"",COLUMN('Back data'!$A$378:$AW$378)))-O$6)</f>
        <v>70.37</v>
      </c>
      <c r="P87" s="10">
        <f t="array" ref="P87">INDEX('Back data'!$A$377:$AW$377,,MAX(IF('Back data'!$A$377:$AW$377&lt;&gt;"",COLUMN('Back data'!$A$377:$AW$377)))-P$6)+INDEX('Back data'!$A$378:$AW$378,,MAX(IF('Back data'!$A$378:$AW$378&lt;&gt;"",COLUMN('Back data'!$A$378:$AW$378)))-P$6)</f>
        <v>79.28</v>
      </c>
    </row>
    <row r="88" spans="1:18" x14ac:dyDescent="0.3">
      <c r="A88" s="38" t="s">
        <v>77</v>
      </c>
      <c r="B88" s="40" t="s">
        <v>30</v>
      </c>
      <c r="C88" s="11" t="s">
        <v>70</v>
      </c>
      <c r="D88" s="12">
        <f t="array" ref="D88">INDEX('Back data'!$A$377:$AW$377,,MAX(IF('Back data'!$A$377:$AW$377&lt;&gt;"",COLUMN('Back data'!$A$377:$AW$377)))-D$6)/D87</f>
        <v>0.94452933985330079</v>
      </c>
      <c r="E88" s="12">
        <f t="array" ref="E88">INDEX('Back data'!$A$377:$AW$377,,MAX(IF('Back data'!$A$377:$AW$377&lt;&gt;"",COLUMN('Back data'!$A$377:$AW$377)))-E$6)/E87</f>
        <v>0.94511588226930188</v>
      </c>
      <c r="F88" s="12">
        <f t="array" ref="F88">INDEX('Back data'!$A$377:$AW$377,,MAX(IF('Back data'!$A$377:$AW$377&lt;&gt;"",COLUMN('Back data'!$A$377:$AW$377)))-F$6)/F87</f>
        <v>0.90428743961352664</v>
      </c>
      <c r="G88" s="12">
        <f t="array" ref="G88">INDEX('Back data'!$A$377:$AW$377,,MAX(IF('Back data'!$A$377:$AW$377&lt;&gt;"",COLUMN('Back data'!$A$377:$AW$377)))-G$6)/G87</f>
        <v>0.8896208461425853</v>
      </c>
      <c r="H88" s="12">
        <f t="array" ref="H88">INDEX('Back data'!$A$377:$AW$377,,MAX(IF('Back data'!$A$377:$AW$377&lt;&gt;"",COLUMN('Back data'!$A$377:$AW$377)))-H$6)/H87</f>
        <v>0.93139534883720931</v>
      </c>
      <c r="I88" s="12">
        <f t="array" ref="I88">INDEX('Back data'!$A$377:$AW$377,,MAX(IF('Back data'!$A$377:$AW$377&lt;&gt;"",COLUMN('Back data'!$A$377:$AW$377)))-I$6)/I87</f>
        <v>0.89768835616438358</v>
      </c>
      <c r="J88" s="12">
        <f t="array" ref="J88">INDEX('Back data'!$A$377:$AW$377,,MAX(IF('Back data'!$A$377:$AW$377&lt;&gt;"",COLUMN('Back data'!$A$377:$AW$377)))-J$6)/J87</f>
        <v>0.86037678517168026</v>
      </c>
      <c r="K88" s="12">
        <f t="array" ref="K88">INDEX('Back data'!$A$377:$AW$377,,MAX(IF('Back data'!$A$377:$AW$377&lt;&gt;"",COLUMN('Back data'!$A$377:$AW$377)))-K$6)/K87</f>
        <v>0.89959389441254722</v>
      </c>
      <c r="L88" s="12">
        <f t="array" ref="L88">INDEX('Back data'!$A$377:$AW$377,,MAX(IF('Back data'!$A$377:$AW$377&lt;&gt;"",COLUMN('Back data'!$A$377:$AW$377)))-L$6)/L87</f>
        <v>0.86605806644717154</v>
      </c>
      <c r="M88" s="12">
        <f t="array" ref="M88">INDEX('Back data'!$A$377:$AW$377,,MAX(IF('Back data'!$A$377:$AW$377&lt;&gt;"",COLUMN('Back data'!$A$377:$AW$377)))-M$6)/M87</f>
        <v>0.91747572815533973</v>
      </c>
      <c r="N88" s="12">
        <f t="array" ref="N88">INDEX('Back data'!$A$377:$AW$377,,MAX(IF('Back data'!$A$377:$AW$377&lt;&gt;"",COLUMN('Back data'!$A$377:$AW$377)))-N$6)/N87</f>
        <v>0.93843069873997709</v>
      </c>
      <c r="O88" s="12">
        <f t="array" ref="O88">INDEX('Back data'!$A$377:$AW$377,,MAX(IF('Back data'!$A$377:$AW$377&lt;&gt;"",COLUMN('Back data'!$A$377:$AW$377)))-O$6)/O87</f>
        <v>0.85164132442802321</v>
      </c>
      <c r="P88" s="12">
        <f t="array" ref="P88">INDEX('Back data'!$A$377:$AW$377,,MAX(IF('Back data'!$A$377:$AW$377&lt;&gt;"",COLUMN('Back data'!$A$377:$AW$377)))-P$6)/P87</f>
        <v>0.87298183652875871</v>
      </c>
    </row>
    <row r="89" spans="1:18" x14ac:dyDescent="0.3">
      <c r="A89" s="38" t="s">
        <v>77</v>
      </c>
      <c r="B89" s="40" t="s">
        <v>30</v>
      </c>
      <c r="C89" s="11" t="s">
        <v>71</v>
      </c>
      <c r="D89" s="12">
        <f t="array" ref="D89">+INDEX('Back data'!$A$378:$AW$378,,MAX(IF('Back data'!$A$378:$AW$378&lt;&gt;"",COLUMN('Back data'!$A$378:$AW$378)))-D$6)/D87</f>
        <v>5.5470660146699269E-2</v>
      </c>
      <c r="E89" s="12">
        <f t="array" ref="E89">+INDEX('Back data'!$A$378:$AW$378,,MAX(IF('Back data'!$A$378:$AW$378&lt;&gt;"",COLUMN('Back data'!$A$378:$AW$378)))-E$6)/E87</f>
        <v>5.4884117730698137E-2</v>
      </c>
      <c r="F89" s="12">
        <f t="array" ref="F89">+INDEX('Back data'!$A$378:$AW$378,,MAX(IF('Back data'!$A$378:$AW$378&lt;&gt;"",COLUMN('Back data'!$A$378:$AW$378)))-F$6)/F87</f>
        <v>9.5712560386473439E-2</v>
      </c>
      <c r="G89" s="12">
        <f t="array" ref="G89">+INDEX('Back data'!$A$378:$AW$378,,MAX(IF('Back data'!$A$378:$AW$378&lt;&gt;"",COLUMN('Back data'!$A$378:$AW$378)))-G$6)/G87</f>
        <v>0.11037915385741473</v>
      </c>
      <c r="H89" s="12">
        <f t="array" ref="H89">+INDEX('Back data'!$A$378:$AW$378,,MAX(IF('Back data'!$A$378:$AW$378&lt;&gt;"",COLUMN('Back data'!$A$378:$AW$378)))-H$6)/H87</f>
        <v>6.86046511627907E-2</v>
      </c>
      <c r="I89" s="12">
        <f t="array" ref="I89">+INDEX('Back data'!$A$378:$AW$378,,MAX(IF('Back data'!$A$378:$AW$378&lt;&gt;"",COLUMN('Back data'!$A$378:$AW$378)))-I$6)/I87</f>
        <v>0.10231164383561644</v>
      </c>
      <c r="J89" s="12">
        <f t="array" ref="J89">+INDEX('Back data'!$A$378:$AW$378,,MAX(IF('Back data'!$A$378:$AW$378&lt;&gt;"",COLUMN('Back data'!$A$378:$AW$378)))-J$6)/J87</f>
        <v>0.13962321482831963</v>
      </c>
      <c r="K89" s="12">
        <f t="array" ref="K89">+INDEX('Back data'!$A$378:$AW$378,,MAX(IF('Back data'!$A$378:$AW$378&lt;&gt;"",COLUMN('Back data'!$A$378:$AW$378)))-K$6)/K87</f>
        <v>0.10040610558745273</v>
      </c>
      <c r="L89" s="12">
        <f t="array" ref="L89">+INDEX('Back data'!$A$378:$AW$378,,MAX(IF('Back data'!$A$378:$AW$378&lt;&gt;"",COLUMN('Back data'!$A$378:$AW$378)))-L$6)/L87</f>
        <v>0.13394193355282849</v>
      </c>
      <c r="M89" s="12">
        <f t="array" ref="M89">+INDEX('Back data'!$A$378:$AW$378,,MAX(IF('Back data'!$A$378:$AW$378&lt;&gt;"",COLUMN('Back data'!$A$378:$AW$378)))-M$6)/M87</f>
        <v>8.2524271844660185E-2</v>
      </c>
      <c r="N89" s="12">
        <f t="array" ref="N89">+INDEX('Back data'!$A$378:$AW$378,,MAX(IF('Back data'!$A$378:$AW$378&lt;&gt;"",COLUMN('Back data'!$A$378:$AW$378)))-N$6)/N87</f>
        <v>6.1569301260022906E-2</v>
      </c>
      <c r="O89" s="12">
        <f t="array" ref="O89">+INDEX('Back data'!$A$378:$AW$378,,MAX(IF('Back data'!$A$378:$AW$378&lt;&gt;"",COLUMN('Back data'!$A$378:$AW$378)))-O$6)/O87</f>
        <v>0.14835867557197668</v>
      </c>
      <c r="P89" s="12">
        <f t="array" ref="P89">+INDEX('Back data'!$A$378:$AW$378,,MAX(IF('Back data'!$A$378:$AW$378&lt;&gt;"",COLUMN('Back data'!$A$378:$AW$378)))-P$6)/P87</f>
        <v>0.12701816347124117</v>
      </c>
      <c r="R89" s="63"/>
    </row>
    <row r="92" spans="1:18" x14ac:dyDescent="0.3">
      <c r="C92" s="9" t="s">
        <v>68</v>
      </c>
      <c r="D92" s="10">
        <f t="array" ref="D92">INDEX('Back data'!$A$383:$AW$383,,MAX(IF('Back data'!$A$383:$AW$383&lt;&gt;"",COLUMN('Back data'!$A$383:$AW$383)))-D$6)+INDEX('Back data'!$A$384:$AW$384,,MAX(IF('Back data'!$A$384:$AW$384&lt;&gt;"",COLUMN('Back data'!$A$384:$AW$384)))-D$6)</f>
        <v>73.47999999999999</v>
      </c>
      <c r="E92" s="10">
        <f t="array" ref="E92">INDEX('Back data'!$A$383:$AW$383,,MAX(IF('Back data'!$A$383:$AW$383&lt;&gt;"",COLUMN('Back data'!$A$383:$AW$383)))-E$6)+INDEX('Back data'!$A$384:$AW$384,,MAX(IF('Back data'!$A$384:$AW$384&lt;&gt;"",COLUMN('Back data'!$A$384:$AW$384)))-E$6)</f>
        <v>75.69</v>
      </c>
      <c r="F92" s="10">
        <f t="array" ref="F92">INDEX('Back data'!$A$383:$AW$383,,MAX(IF('Back data'!$A$383:$AW$383&lt;&gt;"",COLUMN('Back data'!$A$383:$AW$383)))-F$6)+INDEX('Back data'!$A$384:$AW$384,,MAX(IF('Back data'!$A$384:$AW$384&lt;&gt;"",COLUMN('Back data'!$A$384:$AW$384)))-F$6)</f>
        <v>75.77</v>
      </c>
      <c r="G92" s="10">
        <f t="array" ref="G92">INDEX('Back data'!$A$383:$AW$383,,MAX(IF('Back data'!$A$383:$AW$383&lt;&gt;"",COLUMN('Back data'!$A$383:$AW$383)))-G$6)+INDEX('Back data'!$A$384:$AW$384,,MAX(IF('Back data'!$A$384:$AW$384&lt;&gt;"",COLUMN('Back data'!$A$384:$AW$384)))-G$6)</f>
        <v>73.819999999999993</v>
      </c>
      <c r="H92" s="10">
        <f t="array" ref="H92">INDEX('Back data'!$A$383:$AW$383,,MAX(IF('Back data'!$A$383:$AW$383&lt;&gt;"",COLUMN('Back data'!$A$383:$AW$383)))-H$6)+INDEX('Back data'!$A$384:$AW$384,,MAX(IF('Back data'!$A$384:$AW$384&lt;&gt;"",COLUMN('Back data'!$A$384:$AW$384)))-H$6)</f>
        <v>75.75</v>
      </c>
      <c r="I92" s="10">
        <f t="array" ref="I92">INDEX('Back data'!$A$383:$AW$383,,MAX(IF('Back data'!$A$383:$AW$383&lt;&gt;"",COLUMN('Back data'!$A$383:$AW$383)))-I$6)+INDEX('Back data'!$A$384:$AW$384,,MAX(IF('Back data'!$A$384:$AW$384&lt;&gt;"",COLUMN('Back data'!$A$384:$AW$384)))-I$6)</f>
        <v>74.89</v>
      </c>
      <c r="J92" s="10">
        <f t="array" ref="J92">INDEX('Back data'!$A$383:$AW$383,,MAX(IF('Back data'!$A$383:$AW$383&lt;&gt;"",COLUMN('Back data'!$A$383:$AW$383)))-J$6)+INDEX('Back data'!$A$384:$AW$384,,MAX(IF('Back data'!$A$384:$AW$384&lt;&gt;"",COLUMN('Back data'!$A$384:$AW$384)))-J$6)</f>
        <v>75.930000000000007</v>
      </c>
      <c r="K92" s="10">
        <f t="array" ref="K92">INDEX('Back data'!$A$383:$AW$383,,MAX(IF('Back data'!$A$383:$AW$383&lt;&gt;"",COLUMN('Back data'!$A$383:$AW$383)))-K$6)+INDEX('Back data'!$A$384:$AW$384,,MAX(IF('Back data'!$A$384:$AW$384&lt;&gt;"",COLUMN('Back data'!$A$384:$AW$384)))-K$6)</f>
        <v>74.61</v>
      </c>
      <c r="L92" s="10">
        <f t="array" ref="L92">INDEX('Back data'!$A$383:$AW$383,,MAX(IF('Back data'!$A$383:$AW$383&lt;&gt;"",COLUMN('Back data'!$A$383:$AW$383)))-L$6)+INDEX('Back data'!$A$384:$AW$384,,MAX(IF('Back data'!$A$384:$AW$384&lt;&gt;"",COLUMN('Back data'!$A$384:$AW$384)))-L$6)</f>
        <v>73.179999999999993</v>
      </c>
      <c r="M92" s="10">
        <f t="array" ref="M92">INDEX('Back data'!$A$383:$AW$383,,MAX(IF('Back data'!$A$383:$AW$383&lt;&gt;"",COLUMN('Back data'!$A$383:$AW$383)))-M$6)+INDEX('Back data'!$A$384:$AW$384,,MAX(IF('Back data'!$A$384:$AW$384&lt;&gt;"",COLUMN('Back data'!$A$384:$AW$384)))-M$6)</f>
        <v>75.650000000000006</v>
      </c>
      <c r="N92" s="10">
        <f t="array" ref="N92">INDEX('Back data'!$A$383:$AW$383,,MAX(IF('Back data'!$A$383:$AW$383&lt;&gt;"",COLUMN('Back data'!$A$383:$AW$383)))-N$6)+INDEX('Back data'!$A$384:$AW$384,,MAX(IF('Back data'!$A$384:$AW$384&lt;&gt;"",COLUMN('Back data'!$A$384:$AW$384)))-N$6)</f>
        <v>76.070000000000007</v>
      </c>
      <c r="O92" s="10">
        <f t="array" ref="O92">INDEX('Back data'!$A$383:$AW$383,,MAX(IF('Back data'!$A$383:$AW$383&lt;&gt;"",COLUMN('Back data'!$A$383:$AW$383)))-O$6)+INDEX('Back data'!$A$384:$AW$384,,MAX(IF('Back data'!$A$384:$AW$384&lt;&gt;"",COLUMN('Back data'!$A$384:$AW$384)))-O$6)</f>
        <v>79.72</v>
      </c>
      <c r="P92" s="10">
        <f t="array" ref="P92">INDEX('Back data'!$A$383:$AW$383,,MAX(IF('Back data'!$A$383:$AW$383&lt;&gt;"",COLUMN('Back data'!$A$383:$AW$383)))-P$6)+INDEX('Back data'!$A$384:$AW$384,,MAX(IF('Back data'!$A$384:$AW$384&lt;&gt;"",COLUMN('Back data'!$A$384:$AW$384)))-P$6)</f>
        <v>80.289999999999992</v>
      </c>
    </row>
    <row r="93" spans="1:18" x14ac:dyDescent="0.3">
      <c r="A93" s="38" t="s">
        <v>77</v>
      </c>
      <c r="B93" s="40" t="s">
        <v>35</v>
      </c>
      <c r="C93" s="11" t="s">
        <v>70</v>
      </c>
      <c r="D93" s="12">
        <f t="array" ref="D93">INDEX('Back data'!$A$383:$AW$383,,MAX(IF('Back data'!$A$383:$AW$383&lt;&gt;"",COLUMN('Back data'!$A$383:$AW$383)))-D$6)/D92</f>
        <v>0.94379422972237348</v>
      </c>
      <c r="E93" s="12">
        <f t="array" ref="E93">INDEX('Back data'!$A$383:$AW$383,,MAX(IF('Back data'!$A$383:$AW$383&lt;&gt;"",COLUMN('Back data'!$A$383:$AW$383)))-E$6)/E92</f>
        <v>0.9599682917162109</v>
      </c>
      <c r="F93" s="12">
        <f t="array" ref="F93">INDEX('Back data'!$A$383:$AW$383,,MAX(IF('Back data'!$A$383:$AW$383&lt;&gt;"",COLUMN('Back data'!$A$383:$AW$383)))-F$6)/F92</f>
        <v>0.96674145440147818</v>
      </c>
      <c r="G93" s="12">
        <f t="array" ref="G93">INDEX('Back data'!$A$383:$AW$383,,MAX(IF('Back data'!$A$383:$AW$383&lt;&gt;"",COLUMN('Back data'!$A$383:$AW$383)))-G$6)/G92</f>
        <v>0.93998916282850187</v>
      </c>
      <c r="H93" s="12">
        <f t="array" ref="H93">INDEX('Back data'!$A$383:$AW$383,,MAX(IF('Back data'!$A$383:$AW$383&lt;&gt;"",COLUMN('Back data'!$A$383:$AW$383)))-H$6)/H92</f>
        <v>0.93108910891089114</v>
      </c>
      <c r="I93" s="12">
        <f t="array" ref="I93">INDEX('Back data'!$A$383:$AW$383,,MAX(IF('Back data'!$A$383:$AW$383&lt;&gt;"",COLUMN('Back data'!$A$383:$AW$383)))-I$6)/I92</f>
        <v>0.94925891307250643</v>
      </c>
      <c r="J93" s="12">
        <f t="array" ref="J93">INDEX('Back data'!$A$383:$AW$383,,MAX(IF('Back data'!$A$383:$AW$383&lt;&gt;"",COLUMN('Back data'!$A$383:$AW$383)))-J$6)/J92</f>
        <v>0.96984064269722103</v>
      </c>
      <c r="K93" s="12">
        <f t="array" ref="K93">INDEX('Back data'!$A$383:$AW$383,,MAX(IF('Back data'!$A$383:$AW$383&lt;&gt;"",COLUMN('Back data'!$A$383:$AW$383)))-K$6)/K92</f>
        <v>0.92909797614260814</v>
      </c>
      <c r="L93" s="12">
        <f t="array" ref="L93">INDEX('Back data'!$A$383:$AW$383,,MAX(IF('Back data'!$A$383:$AW$383&lt;&gt;"",COLUMN('Back data'!$A$383:$AW$383)))-L$6)/L92</f>
        <v>0.93372506149221102</v>
      </c>
      <c r="M93" s="12">
        <f t="array" ref="M93">INDEX('Back data'!$A$383:$AW$383,,MAX(IF('Back data'!$A$383:$AW$383&lt;&gt;"",COLUMN('Back data'!$A$383:$AW$383)))-M$6)/M92</f>
        <v>0.94342366159947122</v>
      </c>
      <c r="N93" s="12">
        <f t="array" ref="N93">INDEX('Back data'!$A$383:$AW$383,,MAX(IF('Back data'!$A$383:$AW$383&lt;&gt;"",COLUMN('Back data'!$A$383:$AW$383)))-N$6)/N92</f>
        <v>0.97646904167214399</v>
      </c>
      <c r="O93" s="12">
        <f t="array" ref="O93">INDEX('Back data'!$A$383:$AW$383,,MAX(IF('Back data'!$A$383:$AW$383&lt;&gt;"",COLUMN('Back data'!$A$383:$AW$383)))-O$6)/O92</f>
        <v>0.94543401906673363</v>
      </c>
      <c r="P93" s="12">
        <f t="array" ref="P93">INDEX('Back data'!$A$383:$AW$383,,MAX(IF('Back data'!$A$383:$AW$383&lt;&gt;"",COLUMN('Back data'!$A$383:$AW$383)))-P$6)/P92</f>
        <v>0.94445136380620254</v>
      </c>
    </row>
    <row r="94" spans="1:18" x14ac:dyDescent="0.3">
      <c r="A94" s="38" t="s">
        <v>77</v>
      </c>
      <c r="B94" s="40" t="s">
        <v>35</v>
      </c>
      <c r="C94" s="11" t="s">
        <v>71</v>
      </c>
      <c r="D94" s="12">
        <f t="array" ref="D94">+INDEX('Back data'!$A$384:$AW$384,,MAX(IF('Back data'!$A$384:$AW$384&lt;&gt;"",COLUMN('Back data'!$A$384:$AW$384)))-D$6)/D92</f>
        <v>5.620577027762657E-2</v>
      </c>
      <c r="E94" s="12">
        <f t="array" ref="E94">+INDEX('Back data'!$A$384:$AW$384,,MAX(IF('Back data'!$A$384:$AW$384&lt;&gt;"",COLUMN('Back data'!$A$384:$AW$384)))-E$6)/E92</f>
        <v>4.0031708283789137E-2</v>
      </c>
      <c r="F94" s="12">
        <f t="array" ref="F94">+INDEX('Back data'!$A$384:$AW$384,,MAX(IF('Back data'!$A$384:$AW$384&lt;&gt;"",COLUMN('Back data'!$A$384:$AW$384)))-F$6)/F92</f>
        <v>3.3258545598521844E-2</v>
      </c>
      <c r="G94" s="12">
        <f t="array" ref="G94">+INDEX('Back data'!$A$384:$AW$384,,MAX(IF('Back data'!$A$384:$AW$384&lt;&gt;"",COLUMN('Back data'!$A$384:$AW$384)))-G$6)/G92</f>
        <v>6.0010837171498244E-2</v>
      </c>
      <c r="H94" s="12">
        <f t="array" ref="H94">+INDEX('Back data'!$A$384:$AW$384,,MAX(IF('Back data'!$A$384:$AW$384&lt;&gt;"",COLUMN('Back data'!$A$384:$AW$384)))-H$6)/H92</f>
        <v>6.8910891089108903E-2</v>
      </c>
      <c r="I94" s="12">
        <f t="array" ref="I94">+INDEX('Back data'!$A$384:$AW$384,,MAX(IF('Back data'!$A$384:$AW$384&lt;&gt;"",COLUMN('Back data'!$A$384:$AW$384)))-I$6)/I92</f>
        <v>5.0741086927493656E-2</v>
      </c>
      <c r="J94" s="12">
        <f t="array" ref="J94">+INDEX('Back data'!$A$384:$AW$384,,MAX(IF('Back data'!$A$384:$AW$384&lt;&gt;"",COLUMN('Back data'!$A$384:$AW$384)))-J$6)/J92</f>
        <v>3.0159357302778873E-2</v>
      </c>
      <c r="K94" s="12">
        <f t="array" ref="K94">+INDEX('Back data'!$A$384:$AW$384,,MAX(IF('Back data'!$A$384:$AW$384&lt;&gt;"",COLUMN('Back data'!$A$384:$AW$384)))-K$6)/K92</f>
        <v>7.0902023857391777E-2</v>
      </c>
      <c r="L94" s="12">
        <f t="array" ref="L94">+INDEX('Back data'!$A$384:$AW$384,,MAX(IF('Back data'!$A$384:$AW$384&lt;&gt;"",COLUMN('Back data'!$A$384:$AW$384)))-L$6)/L92</f>
        <v>6.6274938507789011E-2</v>
      </c>
      <c r="M94" s="12">
        <f t="array" ref="M94">+INDEX('Back data'!$A$384:$AW$384,,MAX(IF('Back data'!$A$384:$AW$384&lt;&gt;"",COLUMN('Back data'!$A$384:$AW$384)))-M$6)/M92</f>
        <v>5.6576338400528753E-2</v>
      </c>
      <c r="N94" s="12">
        <f t="array" ref="N94">+INDEX('Back data'!$A$384:$AW$384,,MAX(IF('Back data'!$A$384:$AW$384&lt;&gt;"",COLUMN('Back data'!$A$384:$AW$384)))-N$6)/N92</f>
        <v>2.3530958327855921E-2</v>
      </c>
      <c r="O94" s="12">
        <f t="array" ref="O94">+INDEX('Back data'!$A$384:$AW$384,,MAX(IF('Back data'!$A$384:$AW$384&lt;&gt;"",COLUMN('Back data'!$A$384:$AW$384)))-O$6)/O92</f>
        <v>5.4565980933266429E-2</v>
      </c>
      <c r="P94" s="12">
        <f t="array" ref="P94">+INDEX('Back data'!$A$384:$AW$384,,MAX(IF('Back data'!$A$384:$AW$384&lt;&gt;"",COLUMN('Back data'!$A$384:$AW$384)))-P$6)/P92</f>
        <v>5.554863619379749E-2</v>
      </c>
      <c r="R94" s="63"/>
    </row>
    <row r="97" spans="1:18" x14ac:dyDescent="0.3">
      <c r="C97" s="9" t="s">
        <v>68</v>
      </c>
      <c r="D97" s="10">
        <f t="array" ref="D97">INDEX('Back data'!$A$389:$AW$389,,MAX(IF('Back data'!$A$389:$AW$389&lt;&gt;"",COLUMN('Back data'!$A$389:$AW$389)))-D$6)+INDEX('Back data'!$A$390:$AW$390,,MAX(IF('Back data'!$A$390:$AW$390&lt;&gt;"",COLUMN('Back data'!$A$390:$AW$390)))-D$6)</f>
        <v>66.339999999999989</v>
      </c>
      <c r="E97" s="10">
        <f t="array" ref="E97">INDEX('Back data'!$A$389:$AW$389,,MAX(IF('Back data'!$A$389:$AW$389&lt;&gt;"",COLUMN('Back data'!$A$389:$AW$389)))-E$6)+INDEX('Back data'!$A$390:$AW$390,,MAX(IF('Back data'!$A$390:$AW$390&lt;&gt;"",COLUMN('Back data'!$A$390:$AW$390)))-E$6)</f>
        <v>74.739999999999995</v>
      </c>
      <c r="F97" s="10">
        <f t="array" ref="F97">INDEX('Back data'!$A$389:$AW$389,,MAX(IF('Back data'!$A$389:$AW$389&lt;&gt;"",COLUMN('Back data'!$A$389:$AW$389)))-F$6)+INDEX('Back data'!$A$390:$AW$390,,MAX(IF('Back data'!$A$390:$AW$390&lt;&gt;"",COLUMN('Back data'!$A$390:$AW$390)))-F$6)</f>
        <v>75.84</v>
      </c>
      <c r="G97" s="10">
        <f t="array" ref="G97">INDEX('Back data'!$A$389:$AW$389,,MAX(IF('Back data'!$A$389:$AW$389&lt;&gt;"",COLUMN('Back data'!$A$389:$AW$389)))-G$6)+INDEX('Back data'!$A$390:$AW$390,,MAX(IF('Back data'!$A$390:$AW$390&lt;&gt;"",COLUMN('Back data'!$A$390:$AW$390)))-G$6)</f>
        <v>76.95</v>
      </c>
      <c r="H97" s="10">
        <f t="array" ref="H97">INDEX('Back data'!$A$389:$AW$389,,MAX(IF('Back data'!$A$389:$AW$389&lt;&gt;"",COLUMN('Back data'!$A$389:$AW$389)))-H$6)+INDEX('Back data'!$A$390:$AW$390,,MAX(IF('Back data'!$A$390:$AW$390&lt;&gt;"",COLUMN('Back data'!$A$390:$AW$390)))-H$6)</f>
        <v>79.47</v>
      </c>
      <c r="I97" s="10">
        <f t="array" ref="I97">INDEX('Back data'!$A$389:$AW$389,,MAX(IF('Back data'!$A$389:$AW$389&lt;&gt;"",COLUMN('Back data'!$A$389:$AW$389)))-I$6)+INDEX('Back data'!$A$390:$AW$390,,MAX(IF('Back data'!$A$390:$AW$390&lt;&gt;"",COLUMN('Back data'!$A$390:$AW$390)))-I$6)</f>
        <v>76.38</v>
      </c>
      <c r="J97" s="10">
        <f t="array" ref="J97">INDEX('Back data'!$A$389:$AW$389,,MAX(IF('Back data'!$A$389:$AW$389&lt;&gt;"",COLUMN('Back data'!$A$389:$AW$389)))-J$6)+INDEX('Back data'!$A$390:$AW$390,,MAX(IF('Back data'!$A$390:$AW$390&lt;&gt;"",COLUMN('Back data'!$A$390:$AW$390)))-J$6)</f>
        <v>74.69</v>
      </c>
      <c r="K97" s="10">
        <f t="array" ref="K97">INDEX('Back data'!$A$389:$AW$389,,MAX(IF('Back data'!$A$389:$AW$389&lt;&gt;"",COLUMN('Back data'!$A$389:$AW$389)))-K$6)+INDEX('Back data'!$A$390:$AW$390,,MAX(IF('Back data'!$A$390:$AW$390&lt;&gt;"",COLUMN('Back data'!$A$390:$AW$390)))-K$6)</f>
        <v>70.22999999999999</v>
      </c>
      <c r="L97" s="10">
        <f t="array" ref="L97">INDEX('Back data'!$A$389:$AW$389,,MAX(IF('Back data'!$A$389:$AW$389&lt;&gt;"",COLUMN('Back data'!$A$389:$AW$389)))-L$6)+INDEX('Back data'!$A$390:$AW$390,,MAX(IF('Back data'!$A$390:$AW$390&lt;&gt;"",COLUMN('Back data'!$A$390:$AW$390)))-L$6)</f>
        <v>77.099999999999994</v>
      </c>
      <c r="M97" s="10">
        <f t="array" ref="M97">INDEX('Back data'!$A$389:$AW$389,,MAX(IF('Back data'!$A$389:$AW$389&lt;&gt;"",COLUMN('Back data'!$A$389:$AW$389)))-M$6)+INDEX('Back data'!$A$390:$AW$390,,MAX(IF('Back data'!$A$390:$AW$390&lt;&gt;"",COLUMN('Back data'!$A$390:$AW$390)))-M$6)</f>
        <v>69.989999999999995</v>
      </c>
      <c r="N97" s="10">
        <f t="array" ref="N97">INDEX('Back data'!$A$389:$AW$389,,MAX(IF('Back data'!$A$389:$AW$389&lt;&gt;"",COLUMN('Back data'!$A$389:$AW$389)))-N$6)+INDEX('Back data'!$A$390:$AW$390,,MAX(IF('Back data'!$A$390:$AW$390&lt;&gt;"",COLUMN('Back data'!$A$390:$AW$390)))-N$6)</f>
        <v>70.06</v>
      </c>
      <c r="O97" s="10">
        <f t="array" ref="O97">INDEX('Back data'!$A$389:$AW$389,,MAX(IF('Back data'!$A$389:$AW$389&lt;&gt;"",COLUMN('Back data'!$A$389:$AW$389)))-O$6)+INDEX('Back data'!$A$390:$AW$390,,MAX(IF('Back data'!$A$390:$AW$390&lt;&gt;"",COLUMN('Back data'!$A$390:$AW$390)))-O$6)</f>
        <v>74.58</v>
      </c>
      <c r="P97" s="10">
        <f t="array" ref="P97">INDEX('Back data'!$A$389:$AW$389,,MAX(IF('Back data'!$A$389:$AW$389&lt;&gt;"",COLUMN('Back data'!$A$389:$AW$389)))-P$6)+INDEX('Back data'!$A$390:$AW$390,,MAX(IF('Back data'!$A$390:$AW$390&lt;&gt;"",COLUMN('Back data'!$A$390:$AW$390)))-P$6)</f>
        <v>81.17</v>
      </c>
    </row>
    <row r="98" spans="1:18" x14ac:dyDescent="0.3">
      <c r="A98" s="38" t="s">
        <v>77</v>
      </c>
      <c r="B98" s="40" t="s">
        <v>40</v>
      </c>
      <c r="C98" s="11" t="s">
        <v>70</v>
      </c>
      <c r="D98" s="12">
        <f t="array" ref="D98">INDEX('Back data'!$A$389:$AW$389,,MAX(IF('Back data'!$A$389:$AW$389&lt;&gt;"",COLUMN('Back data'!$A$389:$AW$389)))-D$6)/D97</f>
        <v>0.97965028640337659</v>
      </c>
      <c r="E98" s="12">
        <f t="array" ref="E98">INDEX('Back data'!$A$389:$AW$389,,MAX(IF('Back data'!$A$389:$AW$389&lt;&gt;"",COLUMN('Back data'!$A$389:$AW$389)))-E$6)/E97</f>
        <v>0.97257158148247258</v>
      </c>
      <c r="F98" s="12">
        <f t="array" ref="F98">INDEX('Back data'!$A$389:$AW$389,,MAX(IF('Back data'!$A$389:$AW$389&lt;&gt;"",COLUMN('Back data'!$A$389:$AW$389)))-F$6)/F97</f>
        <v>0.951740506329114</v>
      </c>
      <c r="G98" s="12">
        <f t="array" ref="G98">INDEX('Back data'!$A$389:$AW$389,,MAX(IF('Back data'!$A$389:$AW$389&lt;&gt;"",COLUMN('Back data'!$A$389:$AW$389)))-G$6)/G97</f>
        <v>0.94697855750487336</v>
      </c>
      <c r="H98" s="12">
        <f t="array" ref="H98">INDEX('Back data'!$A$389:$AW$389,,MAX(IF('Back data'!$A$389:$AW$389&lt;&gt;"",COLUMN('Back data'!$A$389:$AW$389)))-H$6)/H97</f>
        <v>0.94803070341009188</v>
      </c>
      <c r="I98" s="12">
        <f t="array" ref="I98">INDEX('Back data'!$A$389:$AW$389,,MAX(IF('Back data'!$A$389:$AW$389&lt;&gt;"",COLUMN('Back data'!$A$389:$AW$389)))-I$6)/I97</f>
        <v>0.96779261586802834</v>
      </c>
      <c r="J98" s="12">
        <f t="array" ref="J98">INDEX('Back data'!$A$389:$AW$389,,MAX(IF('Back data'!$A$389:$AW$389&lt;&gt;"",COLUMN('Back data'!$A$389:$AW$389)))-J$6)/J97</f>
        <v>0.98513857276743877</v>
      </c>
      <c r="K98" s="12">
        <f t="array" ref="K98">INDEX('Back data'!$A$389:$AW$389,,MAX(IF('Back data'!$A$389:$AW$389&lt;&gt;"",COLUMN('Back data'!$A$389:$AW$389)))-K$6)/K97</f>
        <v>0.96141250177986626</v>
      </c>
      <c r="L98" s="12">
        <f t="array" ref="L98">INDEX('Back data'!$A$389:$AW$389,,MAX(IF('Back data'!$A$389:$AW$389&lt;&gt;"",COLUMN('Back data'!$A$389:$AW$389)))-L$6)/L97</f>
        <v>0.89961089494163426</v>
      </c>
      <c r="M98" s="12">
        <f t="array" ref="M98">INDEX('Back data'!$A$389:$AW$389,,MAX(IF('Back data'!$A$389:$AW$389&lt;&gt;"",COLUMN('Back data'!$A$389:$AW$389)))-M$6)/M97</f>
        <v>0.90484354907843978</v>
      </c>
      <c r="N98" s="12">
        <f t="array" ref="N98">INDEX('Back data'!$A$389:$AW$389,,MAX(IF('Back data'!$A$389:$AW$389&lt;&gt;"",COLUMN('Back data'!$A$389:$AW$389)))-N$6)/N97</f>
        <v>0.99443334284898655</v>
      </c>
      <c r="O98" s="12">
        <f t="array" ref="O98">INDEX('Back data'!$A$389:$AW$389,,MAX(IF('Back data'!$A$389:$AW$389&lt;&gt;"",COLUMN('Back data'!$A$389:$AW$389)))-O$6)/O97</f>
        <v>0.90922499329578976</v>
      </c>
      <c r="P98" s="12">
        <f t="array" ref="P98">INDEX('Back data'!$A$389:$AW$389,,MAX(IF('Back data'!$A$389:$AW$389&lt;&gt;"",COLUMN('Back data'!$A$389:$AW$389)))-P$6)/P97</f>
        <v>0.93495133670075148</v>
      </c>
    </row>
    <row r="99" spans="1:18" x14ac:dyDescent="0.3">
      <c r="A99" s="38" t="s">
        <v>77</v>
      </c>
      <c r="B99" s="40" t="s">
        <v>40</v>
      </c>
      <c r="C99" s="11" t="s">
        <v>71</v>
      </c>
      <c r="D99" s="12">
        <f t="array" ref="D99">INDEX('Back data'!$A$390:$AW$390,,MAX(IF('Back data'!$A$390:$AW$390&lt;&gt;"",COLUMN('Back data'!$A$390:$AW$390)))-D$6)/D97</f>
        <v>2.0349713596623461E-2</v>
      </c>
      <c r="E99" s="12">
        <f t="array" ref="E99">INDEX('Back data'!$A$390:$AW$390,,MAX(IF('Back data'!$A$390:$AW$390&lt;&gt;"",COLUMN('Back data'!$A$390:$AW$390)))-E$6)/E97</f>
        <v>2.7428418517527427E-2</v>
      </c>
      <c r="F99" s="12">
        <f t="array" ref="F99">INDEX('Back data'!$A$390:$AW$390,,MAX(IF('Back data'!$A$390:$AW$390&lt;&gt;"",COLUMN('Back data'!$A$390:$AW$390)))-F$6)/F97</f>
        <v>4.8259493670886076E-2</v>
      </c>
      <c r="G99" s="12">
        <f t="array" ref="G99">INDEX('Back data'!$A$390:$AW$390,,MAX(IF('Back data'!$A$390:$AW$390&lt;&gt;"",COLUMN('Back data'!$A$390:$AW$390)))-G$6)/G97</f>
        <v>5.3021442495126705E-2</v>
      </c>
      <c r="H99" s="12">
        <f t="array" ref="H99">INDEX('Back data'!$A$390:$AW$390,,MAX(IF('Back data'!$A$390:$AW$390&lt;&gt;"",COLUMN('Back data'!$A$390:$AW$390)))-H$6)/H97</f>
        <v>5.1969296589908141E-2</v>
      </c>
      <c r="I99" s="12">
        <f t="array" ref="I99">INDEX('Back data'!$A$390:$AW$390,,MAX(IF('Back data'!$A$390:$AW$390&lt;&gt;"",COLUMN('Back data'!$A$390:$AW$390)))-I$6)/I97</f>
        <v>3.2207384131971724E-2</v>
      </c>
      <c r="J99" s="12">
        <f t="array" ref="J99">INDEX('Back data'!$A$390:$AW$390,,MAX(IF('Back data'!$A$390:$AW$390&lt;&gt;"",COLUMN('Back data'!$A$390:$AW$390)))-J$6)/J97</f>
        <v>1.4861427232561255E-2</v>
      </c>
      <c r="K99" s="12">
        <f t="array" ref="K99">INDEX('Back data'!$A$390:$AW$390,,MAX(IF('Back data'!$A$390:$AW$390&lt;&gt;"",COLUMN('Back data'!$A$390:$AW$390)))-K$6)/K97</f>
        <v>3.8587498220133853E-2</v>
      </c>
      <c r="L99" s="12">
        <f t="array" ref="L99">INDEX('Back data'!$A$390:$AW$390,,MAX(IF('Back data'!$A$390:$AW$390&lt;&gt;"",COLUMN('Back data'!$A$390:$AW$390)))-L$6)/L97</f>
        <v>0.10038910505836576</v>
      </c>
      <c r="M99" s="12">
        <f t="array" ref="M99">INDEX('Back data'!$A$390:$AW$390,,MAX(IF('Back data'!$A$390:$AW$390&lt;&gt;"",COLUMN('Back data'!$A$390:$AW$390)))-M$6)/M97</f>
        <v>9.5156450921560234E-2</v>
      </c>
      <c r="N99" s="12">
        <f t="array" ref="N99">INDEX('Back data'!$A$390:$AW$390,,MAX(IF('Back data'!$A$390:$AW$390&lt;&gt;"",COLUMN('Back data'!$A$390:$AW$390)))-N$6)/N97</f>
        <v>5.5666571510134171E-3</v>
      </c>
      <c r="O99" s="12">
        <f t="array" ref="O99">INDEX('Back data'!$A$390:$AW$390,,MAX(IF('Back data'!$A$390:$AW$390&lt;&gt;"",COLUMN('Back data'!$A$390:$AW$390)))-O$6)/O97</f>
        <v>9.0775006704210237E-2</v>
      </c>
      <c r="P99" s="12">
        <f t="array" ref="P99">INDEX('Back data'!$A$390:$AW$390,,MAX(IF('Back data'!$A$390:$AW$390&lt;&gt;"",COLUMN('Back data'!$A$390:$AW$390)))-P$6)/P97</f>
        <v>6.5048663299248494E-2</v>
      </c>
      <c r="R99" s="63"/>
    </row>
    <row r="100" spans="1:18" x14ac:dyDescent="0.3">
      <c r="A100" s="33"/>
      <c r="B100" s="30"/>
      <c r="C100" s="34"/>
      <c r="D100" s="35"/>
      <c r="E100" s="35"/>
      <c r="F100" s="35"/>
      <c r="G100" s="35"/>
      <c r="H100" s="35"/>
      <c r="I100" s="35"/>
      <c r="J100" s="35"/>
      <c r="K100" s="35"/>
      <c r="L100" s="35"/>
      <c r="M100" s="35"/>
      <c r="N100" s="35"/>
      <c r="O100" s="35"/>
      <c r="P100" s="35"/>
    </row>
    <row r="101" spans="1:18" x14ac:dyDescent="0.3">
      <c r="A101" s="33"/>
      <c r="B101" s="30"/>
      <c r="C101" s="34"/>
      <c r="D101" s="35"/>
      <c r="E101" s="35"/>
      <c r="F101" s="35"/>
      <c r="G101" s="35"/>
      <c r="H101" s="35"/>
      <c r="I101" s="35"/>
      <c r="J101" s="35"/>
      <c r="K101" s="35"/>
      <c r="L101" s="35"/>
      <c r="M101" s="35"/>
      <c r="N101" s="35"/>
      <c r="O101" s="35"/>
      <c r="P101" s="35"/>
    </row>
    <row r="102" spans="1:18" x14ac:dyDescent="0.3">
      <c r="A102" s="33"/>
      <c r="B102" s="30"/>
      <c r="C102" s="34"/>
      <c r="D102" s="35"/>
      <c r="E102" s="35"/>
      <c r="F102" s="35"/>
      <c r="G102" s="35"/>
      <c r="H102" s="35"/>
      <c r="I102" s="35"/>
      <c r="J102" s="35"/>
      <c r="K102" s="35"/>
      <c r="L102" s="35"/>
      <c r="M102" s="35"/>
      <c r="N102" s="35"/>
      <c r="O102" s="35"/>
      <c r="P102" s="35"/>
    </row>
    <row r="103" spans="1:18" x14ac:dyDescent="0.3">
      <c r="A103" s="33"/>
      <c r="B103" s="30"/>
      <c r="C103" s="34"/>
      <c r="D103" s="35"/>
      <c r="E103" s="35"/>
      <c r="F103" s="35"/>
      <c r="G103" s="35"/>
      <c r="H103" s="35"/>
      <c r="I103" s="35"/>
      <c r="J103" s="35"/>
      <c r="K103" s="35"/>
      <c r="L103" s="35"/>
      <c r="M103" s="35"/>
      <c r="N103" s="35"/>
      <c r="O103" s="35"/>
      <c r="P103" s="35"/>
    </row>
    <row r="104" spans="1:18" x14ac:dyDescent="0.3">
      <c r="A104" s="7"/>
      <c r="B104" s="8"/>
      <c r="C104" s="9" t="s">
        <v>68</v>
      </c>
      <c r="D104" s="10">
        <f t="array" ref="D104">INDEX('Back data'!$A$152:$AW$152,,MAX(IF('Back data'!$A$152:$AW$152&lt;&gt;"",COLUMN('Back data'!$A$152:$AW$152)))-D$6)+INDEX('Back data'!$A$153:$AW$153,,MAX(IF('Back data'!$A$153:$AW$153&lt;&gt;"",COLUMN('Back data'!$A$153:$AW$153)))-D$6)</f>
        <v>70.709999999999994</v>
      </c>
      <c r="E104" s="10">
        <f t="array" ref="E104">INDEX('Back data'!$A$152:$AW$152,,MAX(IF('Back data'!$A$152:$AW$152&lt;&gt;"",COLUMN('Back data'!$A$152:$AW$152)))-E$6)+INDEX('Back data'!$A$153:$AW$153,,MAX(IF('Back data'!$A$153:$AW$153&lt;&gt;"",COLUMN('Back data'!$A$153:$AW$153)))-E$6)</f>
        <v>69.709999999999994</v>
      </c>
      <c r="F104" s="10">
        <f t="array" ref="F104">INDEX('Back data'!$A$152:$AW$152,,MAX(IF('Back data'!$A$152:$AW$152&lt;&gt;"",COLUMN('Back data'!$A$152:$AW$152)))-F$6)+INDEX('Back data'!$A$153:$AW$153,,MAX(IF('Back data'!$A$153:$AW$153&lt;&gt;"",COLUMN('Back data'!$A$153:$AW$153)))-F$6)</f>
        <v>70.25</v>
      </c>
      <c r="G104" s="10">
        <f t="array" ref="G104">INDEX('Back data'!$A$152:$AW$152,,MAX(IF('Back data'!$A$152:$AW$152&lt;&gt;"",COLUMN('Back data'!$A$152:$AW$152)))-G$6)+INDEX('Back data'!$A$153:$AW$153,,MAX(IF('Back data'!$A$153:$AW$153&lt;&gt;"",COLUMN('Back data'!$A$153:$AW$153)))-G$6)</f>
        <v>68.349999999999994</v>
      </c>
      <c r="H104" s="10">
        <f t="array" ref="H104">INDEX('Back data'!$A$152:$AW$152,,MAX(IF('Back data'!$A$152:$AW$152&lt;&gt;"",COLUMN('Back data'!$A$152:$AW$152)))-H$6)+INDEX('Back data'!$A$153:$AW$153,,MAX(IF('Back data'!$A$153:$AW$153&lt;&gt;"",COLUMN('Back data'!$A$153:$AW$153)))-H$6)</f>
        <v>72.16</v>
      </c>
      <c r="I104" s="10">
        <f t="array" ref="I104">INDEX('Back data'!$A$152:$AW$152,,MAX(IF('Back data'!$A$152:$AW$152&lt;&gt;"",COLUMN('Back data'!$A$152:$AW$152)))-I$6)+INDEX('Back data'!$A$153:$AW$153,,MAX(IF('Back data'!$A$153:$AW$153&lt;&gt;"",COLUMN('Back data'!$A$153:$AW$153)))-I$6)</f>
        <v>73.78</v>
      </c>
      <c r="J104" s="10">
        <f t="array" ref="J104">INDEX('Back data'!$A$152:$AW$152,,MAX(IF('Back data'!$A$152:$AW$152&lt;&gt;"",COLUMN('Back data'!$A$152:$AW$152)))-J$6)+INDEX('Back data'!$A$153:$AW$153,,MAX(IF('Back data'!$A$153:$AW$153&lt;&gt;"",COLUMN('Back data'!$A$153:$AW$153)))-J$6)</f>
        <v>71.3</v>
      </c>
      <c r="K104" s="10">
        <f t="array" ref="K104">INDEX('Back data'!$A$152:$AW$152,,MAX(IF('Back data'!$A$152:$AW$152&lt;&gt;"",COLUMN('Back data'!$A$152:$AW$152)))-K$6)+INDEX('Back data'!$A$153:$AW$153,,MAX(IF('Back data'!$A$153:$AW$153&lt;&gt;"",COLUMN('Back data'!$A$153:$AW$153)))-K$6)</f>
        <v>70.239999999999995</v>
      </c>
      <c r="L104" s="10">
        <f t="array" ref="L104">INDEX('Back data'!$A$152:$AW$152,,MAX(IF('Back data'!$A$152:$AW$152&lt;&gt;"",COLUMN('Back data'!$A$152:$AW$152)))-L$6)+INDEX('Back data'!$A$153:$AW$153,,MAX(IF('Back data'!$A$153:$AW$153&lt;&gt;"",COLUMN('Back data'!$A$153:$AW$153)))-L$6)</f>
        <v>67.41</v>
      </c>
      <c r="M104" s="10">
        <f t="array" ref="M104">INDEX('Back data'!$A$152:$AW$152,,MAX(IF('Back data'!$A$152:$AW$152&lt;&gt;"",COLUMN('Back data'!$A$152:$AW$152)))-M$6)+INDEX('Back data'!$A$153:$AW$153,,MAX(IF('Back data'!$A$153:$AW$153&lt;&gt;"",COLUMN('Back data'!$A$153:$AW$153)))-M$6)</f>
        <v>72.740000000000009</v>
      </c>
      <c r="N104" s="10">
        <f t="array" ref="N104">INDEX('Back data'!$A$152:$AW$152,,MAX(IF('Back data'!$A$152:$AW$152&lt;&gt;"",COLUMN('Back data'!$A$152:$AW$152)))-N$6)+INDEX('Back data'!$A$153:$AW$153,,MAX(IF('Back data'!$A$153:$AW$153&lt;&gt;"",COLUMN('Back data'!$A$153:$AW$153)))-N$6)</f>
        <v>71.69</v>
      </c>
      <c r="O104" s="10">
        <f t="array" ref="O104">INDEX('Back data'!$A$152:$AW$152,,MAX(IF('Back data'!$A$152:$AW$152&lt;&gt;"",COLUMN('Back data'!$A$152:$AW$152)))-O$6)+INDEX('Back data'!$A$153:$AW$153,,MAX(IF('Back data'!$A$153:$AW$153&lt;&gt;"",COLUMN('Back data'!$A$153:$AW$153)))-O$6)</f>
        <v>74.41</v>
      </c>
      <c r="P104" s="10">
        <f t="array" ref="P104">INDEX('Back data'!$A$152:$AW$152,,MAX(IF('Back data'!$A$152:$AW$152&lt;&gt;"",COLUMN('Back data'!$A$152:$AW$152)))-P$6)+INDEX('Back data'!$A$153:$AW$153,,MAX(IF('Back data'!$A$153:$AW$153&lt;&gt;"",COLUMN('Back data'!$A$153:$AW$153)))-P$6)</f>
        <v>78.95</v>
      </c>
    </row>
    <row r="105" spans="1:18" x14ac:dyDescent="0.3">
      <c r="A105" s="37" t="s">
        <v>78</v>
      </c>
      <c r="B105" s="45" t="s">
        <v>75</v>
      </c>
      <c r="C105" s="11" t="s">
        <v>70</v>
      </c>
      <c r="D105" s="12">
        <f t="array" ref="D105">INDEX('Back data'!$A$152:$AW$152,,MAX(IF('Back data'!$A$152:$AW$152&lt;&gt;"",COLUMN('Back data'!$A$152:$AW$152)))-D$6)/D104</f>
        <v>0.89365012020930568</v>
      </c>
      <c r="E105" s="12">
        <f t="array" ref="E105">INDEX('Back data'!$A$152:$AW$152,,MAX(IF('Back data'!$A$152:$AW$152&lt;&gt;"",COLUMN('Back data'!$A$152:$AW$152)))-E$6)/E104</f>
        <v>0.89398938459331523</v>
      </c>
      <c r="F105" s="12">
        <f t="array" ref="F105">INDEX('Back data'!$A$152:$AW$152,,MAX(IF('Back data'!$A$152:$AW$152&lt;&gt;"",COLUMN('Back data'!$A$152:$AW$152)))-F$6)/F104</f>
        <v>0.88697508896797161</v>
      </c>
      <c r="G105" s="12">
        <f t="array" ref="G105">INDEX('Back data'!$A$152:$AW$152,,MAX(IF('Back data'!$A$152:$AW$152&lt;&gt;"",COLUMN('Back data'!$A$152:$AW$152)))-G$6)/G104</f>
        <v>0.87534747622531095</v>
      </c>
      <c r="H105" s="12">
        <f t="array" ref="H105">INDEX('Back data'!$A$152:$AW$152,,MAX(IF('Back data'!$A$152:$AW$152&lt;&gt;"",COLUMN('Back data'!$A$152:$AW$152)))-H$6)/H104</f>
        <v>0.87929600886917969</v>
      </c>
      <c r="I105" s="12">
        <f t="array" ref="I105">INDEX('Back data'!$A$152:$AW$152,,MAX(IF('Back data'!$A$152:$AW$152&lt;&gt;"",COLUMN('Back data'!$A$152:$AW$152)))-I$6)/I104</f>
        <v>0.87449173217674159</v>
      </c>
      <c r="J105" s="12">
        <f t="array" ref="J105">INDEX('Back data'!$A$152:$AW$152,,MAX(IF('Back data'!$A$152:$AW$152&lt;&gt;"",COLUMN('Back data'!$A$152:$AW$152)))-J$6)/J104</f>
        <v>0.88569424964936883</v>
      </c>
      <c r="K105" s="12">
        <f t="array" ref="K105">INDEX('Back data'!$A$152:$AW$152,,MAX(IF('Back data'!$A$152:$AW$152&lt;&gt;"",COLUMN('Back data'!$A$152:$AW$152)))-K$6)/K104</f>
        <v>0.88482346241457865</v>
      </c>
      <c r="L105" s="12">
        <f t="array" ref="L105">INDEX('Back data'!$A$152:$AW$152,,MAX(IF('Back data'!$A$152:$AW$152&lt;&gt;"",COLUMN('Back data'!$A$152:$AW$152)))-L$6)/L104</f>
        <v>0.85506601394451864</v>
      </c>
      <c r="M105" s="12">
        <f t="array" ref="M105">INDEX('Back data'!$A$152:$AW$152,,MAX(IF('Back data'!$A$152:$AW$152&lt;&gt;"",COLUMN('Back data'!$A$152:$AW$152)))-M$6)/M104</f>
        <v>0.87420951333516628</v>
      </c>
      <c r="N105" s="12">
        <f t="array" ref="N105">INDEX('Back data'!$A$152:$AW$152,,MAX(IF('Back data'!$A$152:$AW$152&lt;&gt;"",COLUMN('Back data'!$A$152:$AW$152)))-N$6)/N104</f>
        <v>0.88366578323336598</v>
      </c>
      <c r="O105" s="12">
        <f t="array" ref="O105">INDEX('Back data'!$A$152:$AW$152,,MAX(IF('Back data'!$A$152:$AW$152&lt;&gt;"",COLUMN('Back data'!$A$152:$AW$152)))-O$6)/O104</f>
        <v>0.87085069211127542</v>
      </c>
      <c r="P105" s="12">
        <f t="array" ref="P105">INDEX('Back data'!$A$152:$AW$152,,MAX(IF('Back data'!$A$152:$AW$152&lt;&gt;"",COLUMN('Back data'!$A$152:$AW$152)))-P$6)/P104</f>
        <v>0.88917036098796709</v>
      </c>
    </row>
    <row r="106" spans="1:18" x14ac:dyDescent="0.3">
      <c r="A106" s="37" t="s">
        <v>78</v>
      </c>
      <c r="B106" s="45" t="s">
        <v>76</v>
      </c>
      <c r="C106" s="11" t="s">
        <v>71</v>
      </c>
      <c r="D106" s="12">
        <f t="array" ref="D106">+INDEX('Back data'!$A$153:$AW$153,,MAX(IF('Back data'!$A$153:$AW$153&lt;&gt;"",COLUMN('Back data'!$A$153:$AW$153)))-D$6)/D104</f>
        <v>0.10634987979069439</v>
      </c>
      <c r="E106" s="12">
        <f t="array" ref="E106">+INDEX('Back data'!$A$153:$AW$153,,MAX(IF('Back data'!$A$153:$AW$153&lt;&gt;"",COLUMN('Back data'!$A$153:$AW$153)))-E$6)/E104</f>
        <v>0.10601061540668484</v>
      </c>
      <c r="F106" s="12">
        <f t="array" ref="F106">+INDEX('Back data'!$A$153:$AW$153,,MAX(IF('Back data'!$A$153:$AW$153&lt;&gt;"",COLUMN('Back data'!$A$153:$AW$153)))-F$6)/F104</f>
        <v>0.11302491103202847</v>
      </c>
      <c r="G106" s="12">
        <f t="array" ref="G106">+INDEX('Back data'!$A$153:$AW$153,,MAX(IF('Back data'!$A$153:$AW$153&lt;&gt;"",COLUMN('Back data'!$A$153:$AW$153)))-G$6)/G104</f>
        <v>0.12465252377468911</v>
      </c>
      <c r="H106" s="12">
        <f t="array" ref="H106">+INDEX('Back data'!$A$153:$AW$153,,MAX(IF('Back data'!$A$153:$AW$153&lt;&gt;"",COLUMN('Back data'!$A$153:$AW$153)))-H$6)/H104</f>
        <v>0.12070399113082042</v>
      </c>
      <c r="I106" s="12">
        <f t="array" ref="I106">+INDEX('Back data'!$A$153:$AW$153,,MAX(IF('Back data'!$A$153:$AW$153&lt;&gt;"",COLUMN('Back data'!$A$153:$AW$153)))-I$6)/I104</f>
        <v>0.12550826782325833</v>
      </c>
      <c r="J106" s="12">
        <f t="array" ref="J106">+INDEX('Back data'!$A$153:$AW$153,,MAX(IF('Back data'!$A$153:$AW$153&lt;&gt;"",COLUMN('Back data'!$A$153:$AW$153)))-J$6)/J104</f>
        <v>0.11430575035063115</v>
      </c>
      <c r="K106" s="12">
        <f t="array" ref="K106">+INDEX('Back data'!$A$153:$AW$153,,MAX(IF('Back data'!$A$153:$AW$153&lt;&gt;"",COLUMN('Back data'!$A$153:$AW$153)))-K$6)/K104</f>
        <v>0.11517653758542142</v>
      </c>
      <c r="L106" s="12">
        <f t="array" ref="L106">+INDEX('Back data'!$A$153:$AW$153,,MAX(IF('Back data'!$A$153:$AW$153&lt;&gt;"",COLUMN('Back data'!$A$153:$AW$153)))-L$6)/L104</f>
        <v>0.14493398605548138</v>
      </c>
      <c r="M106" s="12">
        <f t="array" ref="M106">+INDEX('Back data'!$A$153:$AW$153,,MAX(IF('Back data'!$A$153:$AW$153&lt;&gt;"",COLUMN('Back data'!$A$153:$AW$153)))-M$6)/M104</f>
        <v>0.12579048666483364</v>
      </c>
      <c r="N106" s="12">
        <f t="array" ref="N106">+INDEX('Back data'!$A$153:$AW$153,,MAX(IF('Back data'!$A$153:$AW$153&lt;&gt;"",COLUMN('Back data'!$A$153:$AW$153)))-N$6)/N104</f>
        <v>0.11633421676663412</v>
      </c>
      <c r="O106" s="12">
        <f t="array" ref="O106">+INDEX('Back data'!$A$153:$AW$153,,MAX(IF('Back data'!$A$153:$AW$153&lt;&gt;"",COLUMN('Back data'!$A$153:$AW$153)))-O$6)/O104</f>
        <v>0.12914930788872464</v>
      </c>
      <c r="P106" s="12">
        <f t="array" ref="P106">+INDEX('Back data'!$A$153:$AW$153,,MAX(IF('Back data'!$A$153:$AW$153&lt;&gt;"",COLUMN('Back data'!$A$153:$AW$153)))-P$6)/P104</f>
        <v>0.11082963901203292</v>
      </c>
      <c r="R106" s="63"/>
    </row>
    <row r="107" spans="1:18" x14ac:dyDescent="0.3">
      <c r="B107" s="46"/>
    </row>
    <row r="108" spans="1:18" x14ac:dyDescent="0.3">
      <c r="B108" s="46"/>
    </row>
    <row r="109" spans="1:18" x14ac:dyDescent="0.3">
      <c r="B109" s="46"/>
      <c r="C109" s="9" t="s">
        <v>68</v>
      </c>
      <c r="D109" s="10">
        <f t="array" ref="D109">INDEX('Back data'!$A$158:$AW$158,,MAX(IF('Back data'!$A$158:$AW$158&lt;&gt;"",COLUMN('Back data'!$A$158:$AW$158)))-D$6)+INDEX('Back data'!$A$159:$AW$159,,MAX(IF('Back data'!$A$159:$AW$159&lt;&gt;"",COLUMN('Back data'!$A$159:$AW$159)))-D$6)</f>
        <v>75.16</v>
      </c>
      <c r="E109" s="10">
        <f t="array" ref="E109">INDEX('Back data'!$A$158:$AW$158,,MAX(IF('Back data'!$A$158:$AW$158&lt;&gt;"",COLUMN('Back data'!$A$158:$AW$158)))-E$6)+INDEX('Back data'!$A$159:$AW$159,,MAX(IF('Back data'!$A$159:$AW$159&lt;&gt;"",COLUMN('Back data'!$A$159:$AW$159)))-E$6)</f>
        <v>66.67</v>
      </c>
      <c r="F109" s="10">
        <f t="array" ref="F109">INDEX('Back data'!$A$158:$AW$158,,MAX(IF('Back data'!$A$158:$AW$158&lt;&gt;"",COLUMN('Back data'!$A$158:$AW$158)))-F$6)+INDEX('Back data'!$A$159:$AW$159,,MAX(IF('Back data'!$A$159:$AW$159&lt;&gt;"",COLUMN('Back data'!$A$159:$AW$159)))-F$6)</f>
        <v>69.94</v>
      </c>
      <c r="G109" s="10">
        <f t="array" ref="G109">INDEX('Back data'!$A$158:$AW$158,,MAX(IF('Back data'!$A$158:$AW$158&lt;&gt;"",COLUMN('Back data'!$A$158:$AW$158)))-G$6)+INDEX('Back data'!$A$159:$AW$159,,MAX(IF('Back data'!$A$159:$AW$159&lt;&gt;"",COLUMN('Back data'!$A$159:$AW$159)))-G$6)</f>
        <v>70.72</v>
      </c>
      <c r="H109" s="10">
        <f t="array" ref="H109">INDEX('Back data'!$A$158:$AW$158,,MAX(IF('Back data'!$A$158:$AW$158&lt;&gt;"",COLUMN('Back data'!$A$158:$AW$158)))-H$6)+INDEX('Back data'!$A$159:$AW$159,,MAX(IF('Back data'!$A$159:$AW$159&lt;&gt;"",COLUMN('Back data'!$A$159:$AW$159)))-H$6)</f>
        <v>72.83</v>
      </c>
      <c r="I109" s="10">
        <f t="array" ref="I109">INDEX('Back data'!$A$158:$AW$158,,MAX(IF('Back data'!$A$158:$AW$158&lt;&gt;"",COLUMN('Back data'!$A$158:$AW$158)))-I$6)+INDEX('Back data'!$A$159:$AW$159,,MAX(IF('Back data'!$A$159:$AW$159&lt;&gt;"",COLUMN('Back data'!$A$159:$AW$159)))-I$6)</f>
        <v>69.33</v>
      </c>
      <c r="J109" s="10">
        <f t="array" ref="J109">INDEX('Back data'!$A$158:$AW$158,,MAX(IF('Back data'!$A$158:$AW$158&lt;&gt;"",COLUMN('Back data'!$A$158:$AW$158)))-J$6)+INDEX('Back data'!$A$159:$AW$159,,MAX(IF('Back data'!$A$159:$AW$159&lt;&gt;"",COLUMN('Back data'!$A$159:$AW$159)))-J$6)</f>
        <v>73.05</v>
      </c>
      <c r="K109" s="10">
        <f t="array" ref="K109">INDEX('Back data'!$A$158:$AW$158,,MAX(IF('Back data'!$A$158:$AW$158&lt;&gt;"",COLUMN('Back data'!$A$158:$AW$158)))-K$6)+INDEX('Back data'!$A$159:$AW$159,,MAX(IF('Back data'!$A$159:$AW$159&lt;&gt;"",COLUMN('Back data'!$A$159:$AW$159)))-K$6)</f>
        <v>67.05</v>
      </c>
      <c r="L109" s="10">
        <f t="array" ref="L109">INDEX('Back data'!$A$158:$AW$158,,MAX(IF('Back data'!$A$158:$AW$158&lt;&gt;"",COLUMN('Back data'!$A$158:$AW$158)))-L$6)+INDEX('Back data'!$A$159:$AW$159,,MAX(IF('Back data'!$A$159:$AW$159&lt;&gt;"",COLUMN('Back data'!$A$159:$AW$159)))-L$6)</f>
        <v>63.78</v>
      </c>
      <c r="M109" s="10">
        <f t="array" ref="M109">INDEX('Back data'!$A$158:$AW$158,,MAX(IF('Back data'!$A$158:$AW$158&lt;&gt;"",COLUMN('Back data'!$A$158:$AW$158)))-M$6)+INDEX('Back data'!$A$159:$AW$159,,MAX(IF('Back data'!$A$159:$AW$159&lt;&gt;"",COLUMN('Back data'!$A$159:$AW$159)))-M$6)</f>
        <v>75.14</v>
      </c>
      <c r="N109" s="10">
        <f t="array" ref="N109">INDEX('Back data'!$A$158:$AW$158,,MAX(IF('Back data'!$A$158:$AW$158&lt;&gt;"",COLUMN('Back data'!$A$158:$AW$158)))-N$6)+INDEX('Back data'!$A$159:$AW$159,,MAX(IF('Back data'!$A$159:$AW$159&lt;&gt;"",COLUMN('Back data'!$A$159:$AW$159)))-N$6)</f>
        <v>67.7</v>
      </c>
      <c r="O109" s="10">
        <f t="array" ref="O109">INDEX('Back data'!$A$158:$AW$158,,MAX(IF('Back data'!$A$158:$AW$158&lt;&gt;"",COLUMN('Back data'!$A$158:$AW$158)))-O$6)+INDEX('Back data'!$A$159:$AW$159,,MAX(IF('Back data'!$A$159:$AW$159&lt;&gt;"",COLUMN('Back data'!$A$159:$AW$159)))-O$6)</f>
        <v>72.58</v>
      </c>
      <c r="P109" s="10">
        <f t="array" ref="P109">INDEX('Back data'!$A$158:$AW$158,,MAX(IF('Back data'!$A$158:$AW$158&lt;&gt;"",COLUMN('Back data'!$A$158:$AW$158)))-P$6)+INDEX('Back data'!$A$159:$AW$159,,MAX(IF('Back data'!$A$159:$AW$159&lt;&gt;"",COLUMN('Back data'!$A$159:$AW$159)))-P$6)</f>
        <v>76.61</v>
      </c>
    </row>
    <row r="110" spans="1:18" x14ac:dyDescent="0.3">
      <c r="A110" s="37" t="s">
        <v>78</v>
      </c>
      <c r="B110" s="47" t="s">
        <v>72</v>
      </c>
      <c r="C110" s="11" t="s">
        <v>70</v>
      </c>
      <c r="D110" s="12">
        <f t="array" ref="D110">INDEX('Back data'!$A$158:$AW$158,,MAX(IF('Back data'!$A$158:$AW$158&lt;&gt;"",COLUMN('Back data'!$A$158:$AW$158)))-D$6)/D109</f>
        <v>0.75</v>
      </c>
      <c r="E110" s="12">
        <f t="array" ref="E110">INDEX('Back data'!$A$158:$AW$158,,MAX(IF('Back data'!$A$158:$AW$158&lt;&gt;"",COLUMN('Back data'!$A$158:$AW$158)))-E$6)/E109</f>
        <v>0.69131543422828867</v>
      </c>
      <c r="F110" s="12">
        <f t="array" ref="F110">INDEX('Back data'!$A$158:$AW$158,,MAX(IF('Back data'!$A$158:$AW$158&lt;&gt;"",COLUMN('Back data'!$A$158:$AW$158)))-F$6)/F109</f>
        <v>0.7101801544180727</v>
      </c>
      <c r="G110" s="12">
        <f t="array" ref="G110">INDEX('Back data'!$A$158:$AW$158,,MAX(IF('Back data'!$A$158:$AW$158&lt;&gt;"",COLUMN('Back data'!$A$158:$AW$158)))-G$6)/G109</f>
        <v>0.68735859728506787</v>
      </c>
      <c r="H110" s="12">
        <f t="array" ref="H110">INDEX('Back data'!$A$158:$AW$158,,MAX(IF('Back data'!$A$158:$AW$158&lt;&gt;"",COLUMN('Back data'!$A$158:$AW$158)))-H$6)/H109</f>
        <v>0.72140601400521764</v>
      </c>
      <c r="I110" s="12">
        <f t="array" ref="I110">INDEX('Back data'!$A$158:$AW$158,,MAX(IF('Back data'!$A$158:$AW$158&lt;&gt;"",COLUMN('Back data'!$A$158:$AW$158)))-I$6)/I109</f>
        <v>0.68916774844944473</v>
      </c>
      <c r="J110" s="12">
        <f t="array" ref="J110">INDEX('Back data'!$A$158:$AW$158,,MAX(IF('Back data'!$A$158:$AW$158&lt;&gt;"",COLUMN('Back data'!$A$158:$AW$158)))-J$6)/J109</f>
        <v>0.72169746748802188</v>
      </c>
      <c r="K110" s="12">
        <f t="array" ref="K110">INDEX('Back data'!$A$158:$AW$158,,MAX(IF('Back data'!$A$158:$AW$158&lt;&gt;"",COLUMN('Back data'!$A$158:$AW$158)))-K$6)/K109</f>
        <v>0.71454138702460845</v>
      </c>
      <c r="L110" s="12">
        <f t="array" ref="L110">INDEX('Back data'!$A$158:$AW$158,,MAX(IF('Back data'!$A$158:$AW$158&lt;&gt;"",COLUMN('Back data'!$A$158:$AW$158)))-L$6)/L109</f>
        <v>0.70304170586390724</v>
      </c>
      <c r="M110" s="12">
        <f t="array" ref="M110">INDEX('Back data'!$A$158:$AW$158,,MAX(IF('Back data'!$A$158:$AW$158&lt;&gt;"",COLUMN('Back data'!$A$158:$AW$158)))-M$6)/M109</f>
        <v>0.73582645727974449</v>
      </c>
      <c r="N110" s="12">
        <f t="array" ref="N110">INDEX('Back data'!$A$158:$AW$158,,MAX(IF('Back data'!$A$158:$AW$158&lt;&gt;"",COLUMN('Back data'!$A$158:$AW$158)))-N$6)/N109</f>
        <v>0.70384047267355976</v>
      </c>
      <c r="O110" s="12">
        <f t="array" ref="O110">INDEX('Back data'!$A$158:$AW$158,,MAX(IF('Back data'!$A$158:$AW$158&lt;&gt;"",COLUMN('Back data'!$A$158:$AW$158)))-O$6)/O109</f>
        <v>0.68834389639019011</v>
      </c>
      <c r="P110" s="12">
        <f t="array" ref="P110">INDEX('Back data'!$A$158:$AW$158,,MAX(IF('Back data'!$A$158:$AW$158&lt;&gt;"",COLUMN('Back data'!$A$158:$AW$158)))-P$6)/P109</f>
        <v>0.77039550972457904</v>
      </c>
    </row>
    <row r="111" spans="1:18" x14ac:dyDescent="0.3">
      <c r="A111" s="37" t="s">
        <v>78</v>
      </c>
      <c r="B111" s="47" t="s">
        <v>72</v>
      </c>
      <c r="C111" s="11" t="s">
        <v>71</v>
      </c>
      <c r="D111" s="12">
        <f t="array" ref="D111">+INDEX('Back data'!$A$159:$AW$159,,MAX(IF('Back data'!$A$159:$AW$159&lt;&gt;"",COLUMN('Back data'!$A$159:$AW$159)))-D$6)/D109</f>
        <v>0.25</v>
      </c>
      <c r="E111" s="12">
        <f t="array" ref="E111">+INDEX('Back data'!$A$159:$AW$159,,MAX(IF('Back data'!$A$159:$AW$159&lt;&gt;"",COLUMN('Back data'!$A$159:$AW$159)))-E$6)/E109</f>
        <v>0.30868456577171138</v>
      </c>
      <c r="F111" s="12">
        <f t="array" ref="F111">+INDEX('Back data'!$A$159:$AW$159,,MAX(IF('Back data'!$A$159:$AW$159&lt;&gt;"",COLUMN('Back data'!$A$159:$AW$159)))-F$6)/F109</f>
        <v>0.28981984558192736</v>
      </c>
      <c r="G111" s="12">
        <f t="array" ref="G111">+INDEX('Back data'!$A$159:$AW$159,,MAX(IF('Back data'!$A$159:$AW$159&lt;&gt;"",COLUMN('Back data'!$A$159:$AW$159)))-G$6)/G109</f>
        <v>0.31264140271493213</v>
      </c>
      <c r="H111" s="12">
        <f t="array" ref="H111">+INDEX('Back data'!$A$159:$AW$159,,MAX(IF('Back data'!$A$159:$AW$159&lt;&gt;"",COLUMN('Back data'!$A$159:$AW$159)))-H$6)/H109</f>
        <v>0.27859398599478236</v>
      </c>
      <c r="I111" s="12">
        <f t="array" ref="I111">+INDEX('Back data'!$A$159:$AW$159,,MAX(IF('Back data'!$A$159:$AW$159&lt;&gt;"",COLUMN('Back data'!$A$159:$AW$159)))-I$6)/I109</f>
        <v>0.31083225155055533</v>
      </c>
      <c r="J111" s="12">
        <f t="array" ref="J111">+INDEX('Back data'!$A$159:$AW$159,,MAX(IF('Back data'!$A$159:$AW$159&lt;&gt;"",COLUMN('Back data'!$A$159:$AW$159)))-J$6)/J109</f>
        <v>0.27830253251197806</v>
      </c>
      <c r="K111" s="12">
        <f t="array" ref="K111">+INDEX('Back data'!$A$159:$AW$159,,MAX(IF('Back data'!$A$159:$AW$159&lt;&gt;"",COLUMN('Back data'!$A$159:$AW$159)))-K$6)/K109</f>
        <v>0.28545861297539155</v>
      </c>
      <c r="L111" s="12">
        <f t="array" ref="L111">+INDEX('Back data'!$A$159:$AW$159,,MAX(IF('Back data'!$A$159:$AW$159&lt;&gt;"",COLUMN('Back data'!$A$159:$AW$159)))-L$6)/L109</f>
        <v>0.29695829413609282</v>
      </c>
      <c r="M111" s="12">
        <f t="array" ref="M111">+INDEX('Back data'!$A$159:$AW$159,,MAX(IF('Back data'!$A$159:$AW$159&lt;&gt;"",COLUMN('Back data'!$A$159:$AW$159)))-M$6)/M109</f>
        <v>0.26417354272025556</v>
      </c>
      <c r="N111" s="12">
        <f t="array" ref="N111">+INDEX('Back data'!$A$159:$AW$159,,MAX(IF('Back data'!$A$159:$AW$159&lt;&gt;"",COLUMN('Back data'!$A$159:$AW$159)))-N$6)/N109</f>
        <v>0.29615952732644019</v>
      </c>
      <c r="O111" s="12">
        <f t="array" ref="O111">+INDEX('Back data'!$A$159:$AW$159,,MAX(IF('Back data'!$A$159:$AW$159&lt;&gt;"",COLUMN('Back data'!$A$159:$AW$159)))-O$6)/O109</f>
        <v>0.31165610360980989</v>
      </c>
      <c r="P111" s="12">
        <f t="array" ref="P111">+INDEX('Back data'!$A$159:$AW$159,,MAX(IF('Back data'!$A$159:$AW$159&lt;&gt;"",COLUMN('Back data'!$A$159:$AW$159)))-P$6)/P109</f>
        <v>0.22960449027542096</v>
      </c>
      <c r="R111" s="63"/>
    </row>
    <row r="112" spans="1:18" x14ac:dyDescent="0.3">
      <c r="B112" s="46"/>
    </row>
    <row r="113" spans="1:18" x14ac:dyDescent="0.3">
      <c r="B113" s="46"/>
    </row>
    <row r="114" spans="1:18" x14ac:dyDescent="0.3">
      <c r="B114" s="46"/>
      <c r="C114" s="9" t="s">
        <v>68</v>
      </c>
      <c r="D114" s="10">
        <f t="array" ref="D114">INDEX('Back data'!$A$164:$AW$164,,MAX(IF('Back data'!$A$164:$AW$164&lt;&gt;"",COLUMN('Back data'!$A$164:$AW$164)))-D$6)+INDEX('Back data'!$A$165:$AW$165,,MAX(IF('Back data'!$A$165:$AW$165&lt;&gt;"",COLUMN('Back data'!$A$165:$AW$165)))-D$6)</f>
        <v>67.63</v>
      </c>
      <c r="E114" s="10">
        <f t="array" ref="E114">INDEX('Back data'!$A$164:$AW$164,,MAX(IF('Back data'!$A$164:$AW$164&lt;&gt;"",COLUMN('Back data'!$A$164:$AW$164)))-E$6)+INDEX('Back data'!$A$165:$AW$165,,MAX(IF('Back data'!$A$165:$AW$165&lt;&gt;"",COLUMN('Back data'!$A$165:$AW$165)))-E$6)</f>
        <v>70.720000000000013</v>
      </c>
      <c r="F114" s="10">
        <f t="array" ref="F114">INDEX('Back data'!$A$164:$AW$164,,MAX(IF('Back data'!$A$164:$AW$164&lt;&gt;"",COLUMN('Back data'!$A$164:$AW$164)))-F$6)+INDEX('Back data'!$A$165:$AW$165,,MAX(IF('Back data'!$A$165:$AW$165&lt;&gt;"",COLUMN('Back data'!$A$165:$AW$165)))-F$6)</f>
        <v>69.650000000000006</v>
      </c>
      <c r="G114" s="10">
        <f t="array" ref="G114">INDEX('Back data'!$A$164:$AW$164,,MAX(IF('Back data'!$A$164:$AW$164&lt;&gt;"",COLUMN('Back data'!$A$164:$AW$164)))-G$6)+INDEX('Back data'!$A$165:$AW$165,,MAX(IF('Back data'!$A$165:$AW$165&lt;&gt;"",COLUMN('Back data'!$A$165:$AW$165)))-G$6)</f>
        <v>66.160000000000011</v>
      </c>
      <c r="H114" s="10">
        <f t="array" ref="H114">INDEX('Back data'!$A$164:$AW$164,,MAX(IF('Back data'!$A$164:$AW$164&lt;&gt;"",COLUMN('Back data'!$A$164:$AW$164)))-H$6)+INDEX('Back data'!$A$165:$AW$165,,MAX(IF('Back data'!$A$165:$AW$165&lt;&gt;"",COLUMN('Back data'!$A$165:$AW$165)))-H$6)</f>
        <v>72.84</v>
      </c>
      <c r="I114" s="10">
        <f t="array" ref="I114">INDEX('Back data'!$A$164:$AW$164,,MAX(IF('Back data'!$A$164:$AW$164&lt;&gt;"",COLUMN('Back data'!$A$164:$AW$164)))-I$6)+INDEX('Back data'!$A$165:$AW$165,,MAX(IF('Back data'!$A$165:$AW$165&lt;&gt;"",COLUMN('Back data'!$A$165:$AW$165)))-I$6)</f>
        <v>74.97</v>
      </c>
      <c r="J114" s="10">
        <f t="array" ref="J114">INDEX('Back data'!$A$164:$AW$164,,MAX(IF('Back data'!$A$164:$AW$164&lt;&gt;"",COLUMN('Back data'!$A$164:$AW$164)))-J$6)+INDEX('Back data'!$A$165:$AW$165,,MAX(IF('Back data'!$A$165:$AW$165&lt;&gt;"",COLUMN('Back data'!$A$165:$AW$165)))-J$6)</f>
        <v>71.58</v>
      </c>
      <c r="K114" s="10">
        <f t="array" ref="K114">INDEX('Back data'!$A$164:$AW$164,,MAX(IF('Back data'!$A$164:$AW$164&lt;&gt;"",COLUMN('Back data'!$A$164:$AW$164)))-K$6)+INDEX('Back data'!$A$165:$AW$165,,MAX(IF('Back data'!$A$165:$AW$165&lt;&gt;"",COLUMN('Back data'!$A$165:$AW$165)))-K$6)</f>
        <v>69.03</v>
      </c>
      <c r="L114" s="10">
        <f t="array" ref="L114">INDEX('Back data'!$A$164:$AW$164,,MAX(IF('Back data'!$A$164:$AW$164&lt;&gt;"",COLUMN('Back data'!$A$164:$AW$164)))-L$6)+INDEX('Back data'!$A$165:$AW$165,,MAX(IF('Back data'!$A$165:$AW$165&lt;&gt;"",COLUMN('Back data'!$A$165:$AW$165)))-L$6)</f>
        <v>66.52</v>
      </c>
      <c r="M114" s="10">
        <f t="array" ref="M114">INDEX('Back data'!$A$164:$AW$164,,MAX(IF('Back data'!$A$164:$AW$164&lt;&gt;"",COLUMN('Back data'!$A$164:$AW$164)))-M$6)+INDEX('Back data'!$A$165:$AW$165,,MAX(IF('Back data'!$A$165:$AW$165&lt;&gt;"",COLUMN('Back data'!$A$165:$AW$165)))-M$6)</f>
        <v>71.180000000000007</v>
      </c>
      <c r="N114" s="10">
        <f t="array" ref="N114">INDEX('Back data'!$A$164:$AW$164,,MAX(IF('Back data'!$A$164:$AW$164&lt;&gt;"",COLUMN('Back data'!$A$164:$AW$164)))-N$6)+INDEX('Back data'!$A$165:$AW$165,,MAX(IF('Back data'!$A$165:$AW$165&lt;&gt;"",COLUMN('Back data'!$A$165:$AW$165)))-N$6)</f>
        <v>72.78</v>
      </c>
      <c r="O114" s="10">
        <f t="array" ref="O114">INDEX('Back data'!$A$164:$AW$164,,MAX(IF('Back data'!$A$164:$AW$164&lt;&gt;"",COLUMN('Back data'!$A$164:$AW$164)))-O$6)+INDEX('Back data'!$A$165:$AW$165,,MAX(IF('Back data'!$A$165:$AW$165&lt;&gt;"",COLUMN('Back data'!$A$165:$AW$165)))-O$6)</f>
        <v>73.48</v>
      </c>
      <c r="P114" s="10">
        <f t="array" ref="P114">INDEX('Back data'!$A$164:$AW$164,,MAX(IF('Back data'!$A$164:$AW$164&lt;&gt;"",COLUMN('Back data'!$A$164:$AW$164)))-P$6)+INDEX('Back data'!$A$165:$AW$165,,MAX(IF('Back data'!$A$165:$AW$165&lt;&gt;"",COLUMN('Back data'!$A$165:$AW$165)))-P$6)</f>
        <v>80.13000000000001</v>
      </c>
    </row>
    <row r="115" spans="1:18" x14ac:dyDescent="0.3">
      <c r="A115" s="37" t="s">
        <v>78</v>
      </c>
      <c r="B115" s="47" t="s">
        <v>73</v>
      </c>
      <c r="C115" s="11" t="s">
        <v>70</v>
      </c>
      <c r="D115" s="12">
        <f t="array" ref="D115">INDEX('Back data'!$A$164:$AW$164,,MAX(IF('Back data'!$A$164:$AW$164&lt;&gt;"",COLUMN('Back data'!$A$164:$AW$164)))-D$6)/D114</f>
        <v>0.99645127901818731</v>
      </c>
      <c r="E115" s="12">
        <f t="array" ref="E115">INDEX('Back data'!$A$164:$AW$164,,MAX(IF('Back data'!$A$164:$AW$164&lt;&gt;"",COLUMN('Back data'!$A$164:$AW$164)))-E$6)/E114</f>
        <v>0.99391968325791846</v>
      </c>
      <c r="F115" s="12">
        <f t="array" ref="F115">INDEX('Back data'!$A$164:$AW$164,,MAX(IF('Back data'!$A$164:$AW$164&lt;&gt;"",COLUMN('Back data'!$A$164:$AW$164)))-F$6)/F114</f>
        <v>0.98592964824120599</v>
      </c>
      <c r="G115" s="12">
        <f t="array" ref="G115">INDEX('Back data'!$A$164:$AW$164,,MAX(IF('Back data'!$A$164:$AW$164&lt;&gt;"",COLUMN('Back data'!$A$164:$AW$164)))-G$6)/G114</f>
        <v>0.98896614268440142</v>
      </c>
      <c r="H115" s="12">
        <f t="array" ref="H115">INDEX('Back data'!$A$164:$AW$164,,MAX(IF('Back data'!$A$164:$AW$164&lt;&gt;"",COLUMN('Back data'!$A$164:$AW$164)))-H$6)/H114</f>
        <v>0.98709500274574413</v>
      </c>
      <c r="I115" s="12">
        <f t="array" ref="I115">INDEX('Back data'!$A$164:$AW$164,,MAX(IF('Back data'!$A$164:$AW$164&lt;&gt;"",COLUMN('Back data'!$A$164:$AW$164)))-I$6)/I114</f>
        <v>0.98412698412698418</v>
      </c>
      <c r="J115" s="12">
        <f t="array" ref="J115">INDEX('Back data'!$A$164:$AW$164,,MAX(IF('Back data'!$A$164:$AW$164&lt;&gt;"",COLUMN('Back data'!$A$164:$AW$164)))-J$6)/J114</f>
        <v>0.97275775356244754</v>
      </c>
      <c r="K115" s="12">
        <f t="array" ref="K115">INDEX('Back data'!$A$164:$AW$164,,MAX(IF('Back data'!$A$164:$AW$164&lt;&gt;"",COLUMN('Back data'!$A$164:$AW$164)))-K$6)/K114</f>
        <v>0.98029842097638709</v>
      </c>
      <c r="L115" s="12">
        <f t="array" ref="L115">INDEX('Back data'!$A$164:$AW$164,,MAX(IF('Back data'!$A$164:$AW$164&lt;&gt;"",COLUMN('Back data'!$A$164:$AW$164)))-L$6)/L114</f>
        <v>0.98616957306073361</v>
      </c>
      <c r="M115" s="12">
        <f t="array" ref="M115">INDEX('Back data'!$A$164:$AW$164,,MAX(IF('Back data'!$A$164:$AW$164&lt;&gt;"",COLUMN('Back data'!$A$164:$AW$164)))-M$6)/M114</f>
        <v>0.98342230963753852</v>
      </c>
      <c r="N115" s="12">
        <f t="array" ref="N115">INDEX('Back data'!$A$164:$AW$164,,MAX(IF('Back data'!$A$164:$AW$164&lt;&gt;"",COLUMN('Back data'!$A$164:$AW$164)))-N$6)/N114</f>
        <v>0.99436658422643587</v>
      </c>
      <c r="O115" s="12">
        <f t="array" ref="O115">INDEX('Back data'!$A$164:$AW$164,,MAX(IF('Back data'!$A$164:$AW$164&lt;&gt;"",COLUMN('Back data'!$A$164:$AW$164)))-O$6)/O114</f>
        <v>0.98584648884050075</v>
      </c>
      <c r="P115" s="12">
        <f t="array" ref="P115">INDEX('Back data'!$A$164:$AW$164,,MAX(IF('Back data'!$A$164:$AW$164&lt;&gt;"",COLUMN('Back data'!$A$164:$AW$164)))-P$6)/P114</f>
        <v>0.97254461500062395</v>
      </c>
    </row>
    <row r="116" spans="1:18" x14ac:dyDescent="0.3">
      <c r="A116" s="37" t="s">
        <v>78</v>
      </c>
      <c r="B116" s="47" t="s">
        <v>73</v>
      </c>
      <c r="C116" s="31" t="s">
        <v>71</v>
      </c>
      <c r="D116" s="32">
        <f t="array" ref="D116">+INDEX('Back data'!$A$165:$AW$165,,MAX(IF('Back data'!$A$165:$AW$165&lt;&gt;"",COLUMN('Back data'!$A$165:$AW$165)))-D$6)/D114</f>
        <v>3.5487209818128051E-3</v>
      </c>
      <c r="E116" s="32">
        <f t="array" ref="E116">+INDEX('Back data'!$A$165:$AW$165,,MAX(IF('Back data'!$A$165:$AW$165&lt;&gt;"",COLUMN('Back data'!$A$165:$AW$165)))-E$6)/E114</f>
        <v>6.0803167420814472E-3</v>
      </c>
      <c r="F116" s="32">
        <f t="array" ref="F116">+INDEX('Back data'!$A$165:$AW$165,,MAX(IF('Back data'!$A$165:$AW$165&lt;&gt;"",COLUMN('Back data'!$A$165:$AW$165)))-F$6)/F114</f>
        <v>1.4070351758793969E-2</v>
      </c>
      <c r="G116" s="32">
        <f t="array" ref="G116">+INDEX('Back data'!$A$165:$AW$165,,MAX(IF('Back data'!$A$165:$AW$165&lt;&gt;"",COLUMN('Back data'!$A$165:$AW$165)))-G$6)/G114</f>
        <v>1.1033857315598547E-2</v>
      </c>
      <c r="H116" s="32">
        <f t="array" ref="H116">+INDEX('Back data'!$A$165:$AW$165,,MAX(IF('Back data'!$A$165:$AW$165&lt;&gt;"",COLUMN('Back data'!$A$165:$AW$165)))-H$6)/H114</f>
        <v>1.2904997254255902E-2</v>
      </c>
      <c r="I116" s="32">
        <f t="array" ref="I116">+INDEX('Back data'!$A$165:$AW$165,,MAX(IF('Back data'!$A$165:$AW$165&lt;&gt;"",COLUMN('Back data'!$A$165:$AW$165)))-I$6)/I114</f>
        <v>1.5873015873015872E-2</v>
      </c>
      <c r="J116" s="32">
        <f t="array" ref="J116">+INDEX('Back data'!$A$165:$AW$165,,MAX(IF('Back data'!$A$165:$AW$165&lt;&gt;"",COLUMN('Back data'!$A$165:$AW$165)))-J$6)/J114</f>
        <v>2.7242246437552388E-2</v>
      </c>
      <c r="K116" s="32">
        <f t="array" ref="K116">+INDEX('Back data'!$A$165:$AW$165,,MAX(IF('Back data'!$A$165:$AW$165&lt;&gt;"",COLUMN('Back data'!$A$165:$AW$165)))-K$6)/K114</f>
        <v>1.9701579023612924E-2</v>
      </c>
      <c r="L116" s="32">
        <f t="array" ref="L116">+INDEX('Back data'!$A$165:$AW$165,,MAX(IF('Back data'!$A$165:$AW$165&lt;&gt;"",COLUMN('Back data'!$A$165:$AW$165)))-L$6)/L114</f>
        <v>1.3830426939266387E-2</v>
      </c>
      <c r="M116" s="32">
        <f t="array" ref="M116">+INDEX('Back data'!$A$165:$AW$165,,MAX(IF('Back data'!$A$165:$AW$165&lt;&gt;"",COLUMN('Back data'!$A$165:$AW$165)))-M$6)/M114</f>
        <v>1.6577690362461362E-2</v>
      </c>
      <c r="N116" s="32">
        <f t="array" ref="N116">+INDEX('Back data'!$A$165:$AW$165,,MAX(IF('Back data'!$A$165:$AW$165&lt;&gt;"",COLUMN('Back data'!$A$165:$AW$165)))-N$6)/N114</f>
        <v>5.633415773564166E-3</v>
      </c>
      <c r="O116" s="32">
        <f t="array" ref="O116">+INDEX('Back data'!$A$165:$AW$165,,MAX(IF('Back data'!$A$165:$AW$165&lt;&gt;"",COLUMN('Back data'!$A$165:$AW$165)))-O$6)/O114</f>
        <v>1.4153511159499184E-2</v>
      </c>
      <c r="P116" s="32">
        <f t="array" ref="P116">+INDEX('Back data'!$A$165:$AW$165,,MAX(IF('Back data'!$A$165:$AW$165&lt;&gt;"",COLUMN('Back data'!$A$165:$AW$165)))-P$6)/P114</f>
        <v>2.7455384999376012E-2</v>
      </c>
      <c r="R116" s="63"/>
    </row>
    <row r="117" spans="1:18" x14ac:dyDescent="0.3">
      <c r="A117" s="33"/>
      <c r="B117" s="47"/>
      <c r="C117" s="34"/>
      <c r="D117" s="35"/>
      <c r="E117" s="35"/>
      <c r="F117" s="35"/>
      <c r="G117" s="35"/>
      <c r="H117" s="35"/>
      <c r="I117" s="35"/>
      <c r="J117" s="35"/>
      <c r="K117" s="35"/>
      <c r="L117" s="35"/>
      <c r="M117" s="35"/>
      <c r="N117" s="35"/>
      <c r="O117" s="35"/>
      <c r="P117" s="35"/>
    </row>
    <row r="118" spans="1:18" x14ac:dyDescent="0.3">
      <c r="A118" s="33"/>
      <c r="B118" s="47"/>
      <c r="C118" s="34"/>
      <c r="D118" s="35"/>
      <c r="E118" s="35"/>
      <c r="F118" s="35"/>
      <c r="G118" s="35"/>
      <c r="H118" s="35"/>
      <c r="I118" s="35"/>
      <c r="J118" s="35"/>
      <c r="K118" s="35"/>
      <c r="L118" s="35"/>
      <c r="M118" s="35"/>
      <c r="N118" s="35"/>
      <c r="O118" s="35"/>
      <c r="P118" s="35"/>
    </row>
    <row r="119" spans="1:18" x14ac:dyDescent="0.3">
      <c r="B119" s="46"/>
      <c r="C119" s="9" t="s">
        <v>68</v>
      </c>
      <c r="D119" s="10">
        <f t="array" ref="D119">INDEX('Back data'!$A$354:$AW$354,,MAX(IF('Back data'!$A$354:$AW$354&lt;&gt;"",COLUMN('Back data'!$A$354:$AW$354)))-D$6)+INDEX('Back data'!$A$355:$AW$355,,MAX(IF('Back data'!$A$355:$AW$355&lt;&gt;"",COLUMN('Back data'!$A$355:$AW$355)))-D$6)</f>
        <v>71.399999999999991</v>
      </c>
      <c r="E119" s="10">
        <f t="array" ref="E119">INDEX('Back data'!$A$354:$AW$354,,MAX(IF('Back data'!$A$354:$AW$354&lt;&gt;"",COLUMN('Back data'!$A$354:$AW$354)))-E$6)+INDEX('Back data'!$A$355:$AW$355,,MAX(IF('Back data'!$A$355:$AW$355&lt;&gt;"",COLUMN('Back data'!$A$355:$AW$355)))-E$6)</f>
        <v>65.16</v>
      </c>
      <c r="F119" s="10">
        <f t="array" ref="F119">INDEX('Back data'!$A$354:$AW$354,,MAX(IF('Back data'!$A$354:$AW$354&lt;&gt;"",COLUMN('Back data'!$A$354:$AW$354)))-F$6)+INDEX('Back data'!$A$355:$AW$355,,MAX(IF('Back data'!$A$355:$AW$355&lt;&gt;"",COLUMN('Back data'!$A$355:$AW$355)))-F$6)</f>
        <v>72.63</v>
      </c>
      <c r="G119" s="10">
        <f t="array" ref="G119">INDEX('Back data'!$A$354:$AW$354,,MAX(IF('Back data'!$A$354:$AW$354&lt;&gt;"",COLUMN('Back data'!$A$354:$AW$354)))-G$6)+INDEX('Back data'!$A$355:$AW$355,,MAX(IF('Back data'!$A$355:$AW$355&lt;&gt;"",COLUMN('Back data'!$A$355:$AW$355)))-G$6)</f>
        <v>65.5</v>
      </c>
      <c r="H119" s="10">
        <f t="array" ref="H119">INDEX('Back data'!$A$354:$AW$354,,MAX(IF('Back data'!$A$354:$AW$354&lt;&gt;"",COLUMN('Back data'!$A$354:$AW$354)))-H$6)+INDEX('Back data'!$A$355:$AW$355,,MAX(IF('Back data'!$A$355:$AW$355&lt;&gt;"",COLUMN('Back data'!$A$355:$AW$355)))-H$6)</f>
        <v>68.59</v>
      </c>
      <c r="I119" s="10">
        <f t="array" ref="I119">INDEX('Back data'!$A$354:$AW$354,,MAX(IF('Back data'!$A$354:$AW$354&lt;&gt;"",COLUMN('Back data'!$A$354:$AW$354)))-I$6)+INDEX('Back data'!$A$355:$AW$355,,MAX(IF('Back data'!$A$355:$AW$355&lt;&gt;"",COLUMN('Back data'!$A$355:$AW$355)))-I$6)</f>
        <v>69.28</v>
      </c>
      <c r="J119" s="10">
        <f t="array" ref="J119">INDEX('Back data'!$A$354:$AW$354,,MAX(IF('Back data'!$A$354:$AW$354&lt;&gt;"",COLUMN('Back data'!$A$354:$AW$354)))-J$6)+INDEX('Back data'!$A$355:$AW$355,,MAX(IF('Back data'!$A$355:$AW$355&lt;&gt;"",COLUMN('Back data'!$A$355:$AW$355)))-J$6)</f>
        <v>71.11</v>
      </c>
      <c r="K119" s="10">
        <f t="array" ref="K119">INDEX('Back data'!$A$354:$AW$354,,MAX(IF('Back data'!$A$354:$AW$354&lt;&gt;"",COLUMN('Back data'!$A$354:$AW$354)))-K$6)+INDEX('Back data'!$A$355:$AW$355,,MAX(IF('Back data'!$A$355:$AW$355&lt;&gt;"",COLUMN('Back data'!$A$355:$AW$355)))-K$6)</f>
        <v>66.36</v>
      </c>
      <c r="L119" s="10">
        <f t="array" ref="L119">INDEX('Back data'!$A$354:$AW$354,,MAX(IF('Back data'!$A$354:$AW$354&lt;&gt;"",COLUMN('Back data'!$A$354:$AW$354)))-L$6)+INDEX('Back data'!$A$355:$AW$355,,MAX(IF('Back data'!$A$355:$AW$355&lt;&gt;"",COLUMN('Back data'!$A$355:$AW$355)))-L$6)</f>
        <v>62.24</v>
      </c>
      <c r="M119" s="10">
        <f t="array" ref="M119">INDEX('Back data'!$A$354:$AW$354,,MAX(IF('Back data'!$A$354:$AW$354&lt;&gt;"",COLUMN('Back data'!$A$354:$AW$354)))-M$6)+INDEX('Back data'!$A$355:$AW$355,,MAX(IF('Back data'!$A$355:$AW$355&lt;&gt;"",COLUMN('Back data'!$A$355:$AW$355)))-M$6)</f>
        <v>72.010000000000005</v>
      </c>
      <c r="N119" s="10">
        <f t="array" ref="N119">INDEX('Back data'!$A$354:$AW$354,,MAX(IF('Back data'!$A$354:$AW$354&lt;&gt;"",COLUMN('Back data'!$A$354:$AW$354)))-N$6)+INDEX('Back data'!$A$355:$AW$355,,MAX(IF('Back data'!$A$355:$AW$355&lt;&gt;"",COLUMN('Back data'!$A$355:$AW$355)))-N$6)</f>
        <v>67.62</v>
      </c>
      <c r="O119" s="10">
        <f t="array" ref="O119">INDEX('Back data'!$A$354:$AW$354,,MAX(IF('Back data'!$A$354:$AW$354&lt;&gt;"",COLUMN('Back data'!$A$354:$AW$354)))-O$6)+INDEX('Back data'!$A$355:$AW$355,,MAX(IF('Back data'!$A$355:$AW$355&lt;&gt;"",COLUMN('Back data'!$A$355:$AW$355)))-O$6)</f>
        <v>68.17</v>
      </c>
      <c r="P119" s="10">
        <f t="array" ref="P119">INDEX('Back data'!$A$354:$AW$354,,MAX(IF('Back data'!$A$354:$AW$354&lt;&gt;"",COLUMN('Back data'!$A$354:$AW$354)))-P$6)+INDEX('Back data'!$A$355:$AW$355,,MAX(IF('Back data'!$A$355:$AW$355&lt;&gt;"",COLUMN('Back data'!$A$355:$AW$355)))-P$6)</f>
        <v>75.290000000000006</v>
      </c>
    </row>
    <row r="120" spans="1:18" x14ac:dyDescent="0.3">
      <c r="A120" s="37" t="s">
        <v>78</v>
      </c>
      <c r="B120" s="47" t="s">
        <v>30</v>
      </c>
      <c r="C120" s="11" t="s">
        <v>70</v>
      </c>
      <c r="D120" s="12">
        <f t="array" ref="D120">INDEX('Back data'!$A$354:$AW$354,,MAX(IF('Back data'!$A$354:$AW$354&lt;&gt;"",COLUMN('Back data'!$A$354:$AW$354)))-D$6)/D119</f>
        <v>0.83305322128851544</v>
      </c>
      <c r="E120" s="12">
        <f t="array" ref="E120">INDEX('Back data'!$A$354:$AW$354,,MAX(IF('Back data'!$A$354:$AW$354&lt;&gt;"",COLUMN('Back data'!$A$354:$AW$354)))-E$6)/E119</f>
        <v>0.78146101903007992</v>
      </c>
      <c r="F120" s="12">
        <f t="array" ref="F120">INDEX('Back data'!$A$354:$AW$354,,MAX(IF('Back data'!$A$354:$AW$354&lt;&gt;"",COLUMN('Back data'!$A$354:$AW$354)))-F$6)/F119</f>
        <v>0.7805314608288586</v>
      </c>
      <c r="G120" s="12">
        <f t="array" ref="G120">INDEX('Back data'!$A$354:$AW$354,,MAX(IF('Back data'!$A$354:$AW$354&lt;&gt;"",COLUMN('Back data'!$A$354:$AW$354)))-G$6)/G119</f>
        <v>0.77160305343511448</v>
      </c>
      <c r="H120" s="12">
        <f t="array" ref="H120">INDEX('Back data'!$A$354:$AW$354,,MAX(IF('Back data'!$A$354:$AW$354&lt;&gt;"",COLUMN('Back data'!$A$354:$AW$354)))-H$6)/H119</f>
        <v>0.76454293628808856</v>
      </c>
      <c r="I120" s="12">
        <f t="array" ref="I120">INDEX('Back data'!$A$354:$AW$354,,MAX(IF('Back data'!$A$354:$AW$354&lt;&gt;"",COLUMN('Back data'!$A$354:$AW$354)))-I$6)/I119</f>
        <v>0.79763279445727475</v>
      </c>
      <c r="J120" s="12">
        <f t="array" ref="J120">INDEX('Back data'!$A$354:$AW$354,,MAX(IF('Back data'!$A$354:$AW$354&lt;&gt;"",COLUMN('Back data'!$A$354:$AW$354)))-J$6)/J119</f>
        <v>0.77232456757136836</v>
      </c>
      <c r="K120" s="12">
        <f t="array" ref="K120">INDEX('Back data'!$A$354:$AW$354,,MAX(IF('Back data'!$A$354:$AW$354&lt;&gt;"",COLUMN('Back data'!$A$354:$AW$354)))-K$6)/K119</f>
        <v>0.8045509342977698</v>
      </c>
      <c r="L120" s="12">
        <f t="array" ref="L120">INDEX('Back data'!$A$354:$AW$354,,MAX(IF('Back data'!$A$354:$AW$354&lt;&gt;"",COLUMN('Back data'!$A$354:$AW$354)))-L$6)/L119</f>
        <v>0.75273136246786632</v>
      </c>
      <c r="M120" s="12">
        <f t="array" ref="M120">INDEX('Back data'!$A$354:$AW$354,,MAX(IF('Back data'!$A$354:$AW$354&lt;&gt;"",COLUMN('Back data'!$A$354:$AW$354)))-M$6)/M119</f>
        <v>0.80238855714484092</v>
      </c>
      <c r="N120" s="12">
        <f t="array" ref="N120">INDEX('Back data'!$A$354:$AW$354,,MAX(IF('Back data'!$A$354:$AW$354&lt;&gt;"",COLUMN('Back data'!$A$354:$AW$354)))-N$6)/N119</f>
        <v>0.78527062999112685</v>
      </c>
      <c r="O120" s="12">
        <f t="array" ref="O120">INDEX('Back data'!$A$354:$AW$354,,MAX(IF('Back data'!$A$354:$AW$354&lt;&gt;"",COLUMN('Back data'!$A$354:$AW$354)))-O$6)/O119</f>
        <v>0.78098870470881621</v>
      </c>
      <c r="P120" s="12">
        <f t="array" ref="P120">INDEX('Back data'!$A$354:$AW$354,,MAX(IF('Back data'!$A$354:$AW$354&lt;&gt;"",COLUMN('Back data'!$A$354:$AW$354)))-P$6)/P119</f>
        <v>0.80448930800903173</v>
      </c>
    </row>
    <row r="121" spans="1:18" x14ac:dyDescent="0.3">
      <c r="A121" s="37" t="s">
        <v>78</v>
      </c>
      <c r="B121" s="47" t="s">
        <v>30</v>
      </c>
      <c r="C121" s="11" t="s">
        <v>71</v>
      </c>
      <c r="D121" s="12">
        <f t="array" ref="D121">+INDEX('Back data'!$A$355:$AW$355,,MAX(IF('Back data'!$A$355:$AW$355&lt;&gt;"",COLUMN('Back data'!$A$355:$AW$355)))-D$6)/D119</f>
        <v>0.16694677871148461</v>
      </c>
      <c r="E121" s="12">
        <f t="array" ref="E121">+INDEX('Back data'!$A$355:$AW$355,,MAX(IF('Back data'!$A$355:$AW$355&lt;&gt;"",COLUMN('Back data'!$A$355:$AW$355)))-E$6)/E119</f>
        <v>0.21853898096992022</v>
      </c>
      <c r="F121" s="12">
        <f t="array" ref="F121">+INDEX('Back data'!$A$355:$AW$355,,MAX(IF('Back data'!$A$355:$AW$355&lt;&gt;"",COLUMN('Back data'!$A$355:$AW$355)))-F$6)/F119</f>
        <v>0.2194685391711414</v>
      </c>
      <c r="G121" s="12">
        <f t="array" ref="G121">+INDEX('Back data'!$A$355:$AW$355,,MAX(IF('Back data'!$A$355:$AW$355&lt;&gt;"",COLUMN('Back data'!$A$355:$AW$355)))-G$6)/G119</f>
        <v>0.22839694656488552</v>
      </c>
      <c r="H121" s="12">
        <f t="array" ref="H121">+INDEX('Back data'!$A$355:$AW$355,,MAX(IF('Back data'!$A$355:$AW$355&lt;&gt;"",COLUMN('Back data'!$A$355:$AW$355)))-H$6)/H119</f>
        <v>0.23545706371191133</v>
      </c>
      <c r="I121" s="12">
        <f t="array" ref="I121">+INDEX('Back data'!$A$355:$AW$355,,MAX(IF('Back data'!$A$355:$AW$355&lt;&gt;"",COLUMN('Back data'!$A$355:$AW$355)))-I$6)/I119</f>
        <v>0.20236720554272516</v>
      </c>
      <c r="J121" s="12">
        <f t="array" ref="J121">+INDEX('Back data'!$A$355:$AW$355,,MAX(IF('Back data'!$A$355:$AW$355&lt;&gt;"",COLUMN('Back data'!$A$355:$AW$355)))-J$6)/J119</f>
        <v>0.22767543242863172</v>
      </c>
      <c r="K121" s="12">
        <f t="array" ref="K121">+INDEX('Back data'!$A$355:$AW$355,,MAX(IF('Back data'!$A$355:$AW$355&lt;&gt;"",COLUMN('Back data'!$A$355:$AW$355)))-K$6)/K119</f>
        <v>0.19544906570223028</v>
      </c>
      <c r="L121" s="12">
        <f t="array" ref="L121">+INDEX('Back data'!$A$355:$AW$355,,MAX(IF('Back data'!$A$355:$AW$355&lt;&gt;"",COLUMN('Back data'!$A$355:$AW$355)))-L$6)/L119</f>
        <v>0.24726863753213368</v>
      </c>
      <c r="M121" s="12">
        <f t="array" ref="M121">+INDEX('Back data'!$A$355:$AW$355,,MAX(IF('Back data'!$A$355:$AW$355&lt;&gt;"",COLUMN('Back data'!$A$355:$AW$355)))-M$6)/M119</f>
        <v>0.197611442855159</v>
      </c>
      <c r="N121" s="12">
        <f t="array" ref="N121">+INDEX('Back data'!$A$355:$AW$355,,MAX(IF('Back data'!$A$355:$AW$355&lt;&gt;"",COLUMN('Back data'!$A$355:$AW$355)))-N$6)/N119</f>
        <v>0.2147293700088731</v>
      </c>
      <c r="O121" s="12">
        <f t="array" ref="O121">+INDEX('Back data'!$A$355:$AW$355,,MAX(IF('Back data'!$A$355:$AW$355&lt;&gt;"",COLUMN('Back data'!$A$355:$AW$355)))-O$6)/O119</f>
        <v>0.21901129529118379</v>
      </c>
      <c r="P121" s="12">
        <f t="array" ref="P121">+INDEX('Back data'!$A$355:$AW$355,,MAX(IF('Back data'!$A$355:$AW$355&lt;&gt;"",COLUMN('Back data'!$A$355:$AW$355)))-P$6)/P119</f>
        <v>0.19551069199096824</v>
      </c>
      <c r="R121" s="63"/>
    </row>
    <row r="122" spans="1:18" x14ac:dyDescent="0.3">
      <c r="B122" s="44"/>
    </row>
    <row r="123" spans="1:18" x14ac:dyDescent="0.3">
      <c r="B123" s="44"/>
    </row>
    <row r="124" spans="1:18" x14ac:dyDescent="0.3">
      <c r="B124" s="44"/>
      <c r="C124" s="9" t="s">
        <v>68</v>
      </c>
      <c r="D124" s="10">
        <f t="array" ref="D124">INDEX('Back data'!$A$360:$AW$360,,MAX(IF('Back data'!$A$360:$AW$360&lt;&gt;"",COLUMN('Back data'!$A$360:$AW$360)))-D$6)+INDEX('Back data'!$A$361:$AW$361,,MAX(IF('Back data'!$A$361:$AW$361&lt;&gt;"",COLUMN('Back data'!$A$361:$AW$361)))-D$6)</f>
        <v>70.179999999999993</v>
      </c>
      <c r="E124" s="10">
        <f t="array" ref="E124">INDEX('Back data'!$A$360:$AW$360,,MAX(IF('Back data'!$A$360:$AW$360&lt;&gt;"",COLUMN('Back data'!$A$360:$AW$360)))-E$6)+INDEX('Back data'!$A$361:$AW$361,,MAX(IF('Back data'!$A$361:$AW$361&lt;&gt;"",COLUMN('Back data'!$A$361:$AW$361)))-E$6)</f>
        <v>72.11</v>
      </c>
      <c r="F124" s="10">
        <f t="array" ref="F124">INDEX('Back data'!$A$360:$AW$360,,MAX(IF('Back data'!$A$360:$AW$360&lt;&gt;"",COLUMN('Back data'!$A$360:$AW$360)))-F$6)+INDEX('Back data'!$A$361:$AW$361,,MAX(IF('Back data'!$A$361:$AW$361&lt;&gt;"",COLUMN('Back data'!$A$361:$AW$361)))-F$6)</f>
        <v>71.75</v>
      </c>
      <c r="G124" s="10">
        <f t="array" ref="G124">INDEX('Back data'!$A$360:$AW$360,,MAX(IF('Back data'!$A$360:$AW$360&lt;&gt;"",COLUMN('Back data'!$A$360:$AW$360)))-G$6)+INDEX('Back data'!$A$361:$AW$361,,MAX(IF('Back data'!$A$361:$AW$361&lt;&gt;"",COLUMN('Back data'!$A$361:$AW$361)))-G$6)</f>
        <v>69.67</v>
      </c>
      <c r="H124" s="10">
        <f t="array" ref="H124">INDEX('Back data'!$A$360:$AW$360,,MAX(IF('Back data'!$A$360:$AW$360&lt;&gt;"",COLUMN('Back data'!$A$360:$AW$360)))-H$6)+INDEX('Back data'!$A$361:$AW$361,,MAX(IF('Back data'!$A$361:$AW$361&lt;&gt;"",COLUMN('Back data'!$A$361:$AW$361)))-H$6)</f>
        <v>75.31</v>
      </c>
      <c r="I124" s="10">
        <f t="array" ref="I124">INDEX('Back data'!$A$360:$AW$360,,MAX(IF('Back data'!$A$360:$AW$360&lt;&gt;"",COLUMN('Back data'!$A$360:$AW$360)))-I$6)+INDEX('Back data'!$A$361:$AW$361,,MAX(IF('Back data'!$A$361:$AW$361&lt;&gt;"",COLUMN('Back data'!$A$361:$AW$361)))-I$6)</f>
        <v>74.38000000000001</v>
      </c>
      <c r="J124" s="10">
        <f t="array" ref="J124">INDEX('Back data'!$A$360:$AW$360,,MAX(IF('Back data'!$A$360:$AW$360&lt;&gt;"",COLUMN('Back data'!$A$360:$AW$360)))-J$6)+INDEX('Back data'!$A$361:$AW$361,,MAX(IF('Back data'!$A$361:$AW$361&lt;&gt;"",COLUMN('Back data'!$A$361:$AW$361)))-J$6)</f>
        <v>70.8</v>
      </c>
      <c r="K124" s="10">
        <f t="array" ref="K124">INDEX('Back data'!$A$360:$AW$360,,MAX(IF('Back data'!$A$360:$AW$360&lt;&gt;"",COLUMN('Back data'!$A$360:$AW$360)))-K$6)+INDEX('Back data'!$A$361:$AW$361,,MAX(IF('Back data'!$A$361:$AW$361&lt;&gt;"",COLUMN('Back data'!$A$361:$AW$361)))-K$6)</f>
        <v>72.210000000000008</v>
      </c>
      <c r="L124" s="10">
        <f t="array" ref="L124">INDEX('Back data'!$A$360:$AW$360,,MAX(IF('Back data'!$A$360:$AW$360&lt;&gt;"",COLUMN('Back data'!$A$360:$AW$360)))-L$6)+INDEX('Back data'!$A$361:$AW$361,,MAX(IF('Back data'!$A$361:$AW$361&lt;&gt;"",COLUMN('Back data'!$A$361:$AW$361)))-L$6)</f>
        <v>69.350000000000009</v>
      </c>
      <c r="M124" s="10">
        <f t="array" ref="M124">INDEX('Back data'!$A$360:$AW$360,,MAX(IF('Back data'!$A$360:$AW$360&lt;&gt;"",COLUMN('Back data'!$A$360:$AW$360)))-M$6)+INDEX('Back data'!$A$361:$AW$361,,MAX(IF('Back data'!$A$361:$AW$361&lt;&gt;"",COLUMN('Back data'!$A$361:$AW$361)))-M$6)</f>
        <v>72.97</v>
      </c>
      <c r="N124" s="10">
        <f t="array" ref="N124">INDEX('Back data'!$A$360:$AW$360,,MAX(IF('Back data'!$A$360:$AW$360&lt;&gt;"",COLUMN('Back data'!$A$360:$AW$360)))-N$6)+INDEX('Back data'!$A$361:$AW$361,,MAX(IF('Back data'!$A$361:$AW$361&lt;&gt;"",COLUMN('Back data'!$A$361:$AW$361)))-N$6)</f>
        <v>74.44</v>
      </c>
      <c r="O124" s="10">
        <f t="array" ref="O124">INDEX('Back data'!$A$360:$AW$360,,MAX(IF('Back data'!$A$360:$AW$360&lt;&gt;"",COLUMN('Back data'!$A$360:$AW$360)))-O$6)+INDEX('Back data'!$A$361:$AW$361,,MAX(IF('Back data'!$A$361:$AW$361&lt;&gt;"",COLUMN('Back data'!$A$361:$AW$361)))-O$6)</f>
        <v>76.47</v>
      </c>
      <c r="P124" s="10">
        <f t="array" ref="P124">INDEX('Back data'!$A$360:$AW$360,,MAX(IF('Back data'!$A$360:$AW$360&lt;&gt;"",COLUMN('Back data'!$A$360:$AW$360)))-P$6)+INDEX('Back data'!$A$361:$AW$361,,MAX(IF('Back data'!$A$361:$AW$361&lt;&gt;"",COLUMN('Back data'!$A$361:$AW$361)))-P$6)</f>
        <v>79.39</v>
      </c>
    </row>
    <row r="125" spans="1:18" x14ac:dyDescent="0.3">
      <c r="A125" s="37" t="s">
        <v>78</v>
      </c>
      <c r="B125" s="47" t="s">
        <v>35</v>
      </c>
      <c r="C125" s="11" t="s">
        <v>70</v>
      </c>
      <c r="D125" s="12">
        <f t="array" ref="D125">INDEX('Back data'!$A$360:$AW$360,,MAX(IF('Back data'!$A$360:$AW$360&lt;&gt;"",COLUMN('Back data'!$A$360:$AW$360)))-D$6)/D124</f>
        <v>0.91863778854374478</v>
      </c>
      <c r="E125" s="12">
        <f t="array" ref="E125">INDEX('Back data'!$A$360:$AW$360,,MAX(IF('Back data'!$A$360:$AW$360&lt;&gt;"",COLUMN('Back data'!$A$360:$AW$360)))-E$6)/E124</f>
        <v>0.93496047704895302</v>
      </c>
      <c r="F125" s="12">
        <f t="array" ref="F125">INDEX('Back data'!$A$360:$AW$360,,MAX(IF('Back data'!$A$360:$AW$360&lt;&gt;"",COLUMN('Back data'!$A$360:$AW$360)))-F$6)/F124</f>
        <v>0.92989547038327525</v>
      </c>
      <c r="G125" s="12">
        <f t="array" ref="G125">INDEX('Back data'!$A$360:$AW$360,,MAX(IF('Back data'!$A$360:$AW$360&lt;&gt;"",COLUMN('Back data'!$A$360:$AW$360)))-G$6)/G124</f>
        <v>0.91789866513563945</v>
      </c>
      <c r="H125" s="12">
        <f t="array" ref="H125">INDEX('Back data'!$A$360:$AW$360,,MAX(IF('Back data'!$A$360:$AW$360&lt;&gt;"",COLUMN('Back data'!$A$360:$AW$360)))-H$6)/H124</f>
        <v>0.91939981410171279</v>
      </c>
      <c r="I125" s="12">
        <f t="array" ref="I125">INDEX('Back data'!$A$360:$AW$360,,MAX(IF('Back data'!$A$360:$AW$360&lt;&gt;"",COLUMN('Back data'!$A$360:$AW$360)))-I$6)/I124</f>
        <v>0.89714977144393648</v>
      </c>
      <c r="J125" s="12">
        <f t="array" ref="J125">INDEX('Back data'!$A$360:$AW$360,,MAX(IF('Back data'!$A$360:$AW$360&lt;&gt;"",COLUMN('Back data'!$A$360:$AW$360)))-J$6)/J124</f>
        <v>0.9286723163841808</v>
      </c>
      <c r="K125" s="12">
        <f t="array" ref="K125">INDEX('Back data'!$A$360:$AW$360,,MAX(IF('Back data'!$A$360:$AW$360&lt;&gt;"",COLUMN('Back data'!$A$360:$AW$360)))-K$6)/K124</f>
        <v>0.92134053455200104</v>
      </c>
      <c r="L125" s="12">
        <f t="array" ref="L125">INDEX('Back data'!$A$360:$AW$360,,MAX(IF('Back data'!$A$360:$AW$360&lt;&gt;"",COLUMN('Back data'!$A$360:$AW$360)))-L$6)/L124</f>
        <v>0.90209084354722413</v>
      </c>
      <c r="M125" s="12">
        <f t="array" ref="M125">INDEX('Back data'!$A$360:$AW$360,,MAX(IF('Back data'!$A$360:$AW$360&lt;&gt;"",COLUMN('Back data'!$A$360:$AW$360)))-M$6)/M124</f>
        <v>0.89173632999862951</v>
      </c>
      <c r="N125" s="12">
        <f t="array" ref="N125">INDEX('Back data'!$A$360:$AW$360,,MAX(IF('Back data'!$A$360:$AW$360&lt;&gt;"",COLUMN('Back data'!$A$360:$AW$360)))-N$6)/N124</f>
        <v>0.92450295540032235</v>
      </c>
      <c r="O125" s="12">
        <f t="array" ref="O125">INDEX('Back data'!$A$360:$AW$360,,MAX(IF('Back data'!$A$360:$AW$360&lt;&gt;"",COLUMN('Back data'!$A$360:$AW$360)))-O$6)/O124</f>
        <v>0.90231463318948613</v>
      </c>
      <c r="P125" s="12">
        <f t="array" ref="P125">INDEX('Back data'!$A$360:$AW$360,,MAX(IF('Back data'!$A$360:$AW$360&lt;&gt;"",COLUMN('Back data'!$A$360:$AW$360)))-P$6)/P124</f>
        <v>0.92681697946844688</v>
      </c>
    </row>
    <row r="126" spans="1:18" x14ac:dyDescent="0.3">
      <c r="A126" s="37" t="s">
        <v>78</v>
      </c>
      <c r="B126" s="47" t="s">
        <v>35</v>
      </c>
      <c r="C126" s="11" t="s">
        <v>71</v>
      </c>
      <c r="D126" s="12">
        <f t="array" ref="D126">+INDEX('Back data'!$A$361:$AW$361,,MAX(IF('Back data'!$A$361:$AW$361&lt;&gt;"",COLUMN('Back data'!$A$361:$AW$361)))-D$6)/D124</f>
        <v>8.1362211456255357E-2</v>
      </c>
      <c r="E126" s="12">
        <f t="array" ref="E126">+INDEX('Back data'!$A$361:$AW$361,,MAX(IF('Back data'!$A$361:$AW$361&lt;&gt;"",COLUMN('Back data'!$A$361:$AW$361)))-E$6)/E124</f>
        <v>6.5039522951047021E-2</v>
      </c>
      <c r="F126" s="12">
        <f t="array" ref="F126">+INDEX('Back data'!$A$361:$AW$361,,MAX(IF('Back data'!$A$361:$AW$361&lt;&gt;"",COLUMN('Back data'!$A$361:$AW$361)))-F$6)/F124</f>
        <v>7.0104529616724739E-2</v>
      </c>
      <c r="G126" s="12">
        <f t="array" ref="G126">+INDEX('Back data'!$A$361:$AW$361,,MAX(IF('Back data'!$A$361:$AW$361&lt;&gt;"",COLUMN('Back data'!$A$361:$AW$361)))-G$6)/G124</f>
        <v>8.2101334864360553E-2</v>
      </c>
      <c r="H126" s="12">
        <f t="array" ref="H126">+INDEX('Back data'!$A$361:$AW$361,,MAX(IF('Back data'!$A$361:$AW$361&lt;&gt;"",COLUMN('Back data'!$A$361:$AW$361)))-H$6)/H124</f>
        <v>8.0600185898287074E-2</v>
      </c>
      <c r="I126" s="12">
        <f t="array" ref="I126">+INDEX('Back data'!$A$361:$AW$361,,MAX(IF('Back data'!$A$361:$AW$361&lt;&gt;"",COLUMN('Back data'!$A$361:$AW$361)))-I$6)/I124</f>
        <v>0.10285022855606345</v>
      </c>
      <c r="J126" s="12">
        <f t="array" ref="J126">+INDEX('Back data'!$A$361:$AW$361,,MAX(IF('Back data'!$A$361:$AW$361&lt;&gt;"",COLUMN('Back data'!$A$361:$AW$361)))-J$6)/J124</f>
        <v>7.1327683615819204E-2</v>
      </c>
      <c r="K126" s="12">
        <f t="array" ref="K126">+INDEX('Back data'!$A$361:$AW$361,,MAX(IF('Back data'!$A$361:$AW$361&lt;&gt;"",COLUMN('Back data'!$A$361:$AW$361)))-K$6)/K124</f>
        <v>7.8659465447998886E-2</v>
      </c>
      <c r="L126" s="12">
        <f t="array" ref="L126">+INDEX('Back data'!$A$361:$AW$361,,MAX(IF('Back data'!$A$361:$AW$361&lt;&gt;"",COLUMN('Back data'!$A$361:$AW$361)))-L$6)/L124</f>
        <v>9.7909156452775759E-2</v>
      </c>
      <c r="M126" s="12">
        <f t="array" ref="M126">+INDEX('Back data'!$A$361:$AW$361,,MAX(IF('Back data'!$A$361:$AW$361&lt;&gt;"",COLUMN('Back data'!$A$361:$AW$361)))-M$6)/M124</f>
        <v>0.10826367000137044</v>
      </c>
      <c r="N126" s="12">
        <f t="array" ref="N126">+INDEX('Back data'!$A$361:$AW$361,,MAX(IF('Back data'!$A$361:$AW$361&lt;&gt;"",COLUMN('Back data'!$A$361:$AW$361)))-N$6)/N124</f>
        <v>7.5497044599677599E-2</v>
      </c>
      <c r="O126" s="12">
        <f t="array" ref="O126">+INDEX('Back data'!$A$361:$AW$361,,MAX(IF('Back data'!$A$361:$AW$361&lt;&gt;"",COLUMN('Back data'!$A$361:$AW$361)))-O$6)/O124</f>
        <v>9.7685366810513929E-2</v>
      </c>
      <c r="P126" s="12">
        <f t="array" ref="P126">+INDEX('Back data'!$A$361:$AW$361,,MAX(IF('Back data'!$A$361:$AW$361&lt;&gt;"",COLUMN('Back data'!$A$361:$AW$361)))-P$6)/P124</f>
        <v>7.3183020531553081E-2</v>
      </c>
      <c r="R126" s="63"/>
    </row>
    <row r="127" spans="1:18" x14ac:dyDescent="0.3">
      <c r="B127" s="44"/>
    </row>
    <row r="128" spans="1:18" x14ac:dyDescent="0.3">
      <c r="B128" s="44"/>
    </row>
    <row r="129" spans="1:18" x14ac:dyDescent="0.3">
      <c r="B129" s="44"/>
      <c r="C129" s="9" t="s">
        <v>68</v>
      </c>
      <c r="D129" s="10">
        <f t="array" ref="D129">INDEX('Back data'!$A$366:$AW$366,,MAX(IF('Back data'!$A$366:$AW$366&lt;&gt;"",COLUMN('Back data'!$A$366:$AW$366)))-D$6)+INDEX('Back data'!$A$367:$AW$367,,MAX(IF('Back data'!$A$367:$AW$367&lt;&gt;"",COLUMN('Back data'!$A$367:$AW$367)))-D$6)</f>
        <v>71.360000000000014</v>
      </c>
      <c r="E129" s="10">
        <f t="array" ref="E129">INDEX('Back data'!$A$366:$AW$366,,MAX(IF('Back data'!$A$366:$AW$366&lt;&gt;"",COLUMN('Back data'!$A$366:$AW$366)))-E$6)+INDEX('Back data'!$A$367:$AW$367,,MAX(IF('Back data'!$A$367:$AW$367&lt;&gt;"",COLUMN('Back data'!$A$367:$AW$367)))-E$6)</f>
        <v>69.600000000000009</v>
      </c>
      <c r="F129" s="10">
        <f t="array" ref="F129">INDEX('Back data'!$A$366:$AW$366,,MAX(IF('Back data'!$A$366:$AW$366&lt;&gt;"",COLUMN('Back data'!$A$366:$AW$366)))-F$6)+INDEX('Back data'!$A$367:$AW$367,,MAX(IF('Back data'!$A$367:$AW$367&lt;&gt;"",COLUMN('Back data'!$A$367:$AW$367)))-F$6)</f>
        <v>58.36</v>
      </c>
      <c r="G129" s="10">
        <f t="array" ref="G129">INDEX('Back data'!$A$366:$AW$366,,MAX(IF('Back data'!$A$366:$AW$366&lt;&gt;"",COLUMN('Back data'!$A$366:$AW$366)))-G$6)+INDEX('Back data'!$A$367:$AW$367,,MAX(IF('Back data'!$A$367:$AW$367&lt;&gt;"",COLUMN('Back data'!$A$367:$AW$367)))-G$6)</f>
        <v>69.410000000000011</v>
      </c>
      <c r="H129" s="10">
        <f t="array" ref="H129">INDEX('Back data'!$A$366:$AW$366,,MAX(IF('Back data'!$A$366:$AW$366&lt;&gt;"",COLUMN('Back data'!$A$366:$AW$366)))-H$6)+INDEX('Back data'!$A$367:$AW$367,,MAX(IF('Back data'!$A$367:$AW$367&lt;&gt;"",COLUMN('Back data'!$A$367:$AW$367)))-H$6)</f>
        <v>64.89</v>
      </c>
      <c r="I129" s="10">
        <f t="array" ref="I129">INDEX('Back data'!$A$366:$AW$366,,MAX(IF('Back data'!$A$366:$AW$366&lt;&gt;"",COLUMN('Back data'!$A$366:$AW$366)))-I$6)+INDEX('Back data'!$A$367:$AW$367,,MAX(IF('Back data'!$A$367:$AW$367&lt;&gt;"",COLUMN('Back data'!$A$367:$AW$367)))-I$6)</f>
        <v>82.12</v>
      </c>
      <c r="J129" s="10">
        <f t="array" ref="J129">INDEX('Back data'!$A$366:$AW$366,,MAX(IF('Back data'!$A$366:$AW$366&lt;&gt;"",COLUMN('Back data'!$A$366:$AW$366)))-J$6)+INDEX('Back data'!$A$367:$AW$367,,MAX(IF('Back data'!$A$367:$AW$367&lt;&gt;"",COLUMN('Back data'!$A$367:$AW$367)))-J$6)</f>
        <v>74.91</v>
      </c>
      <c r="K129" s="10">
        <f t="array" ref="K129">INDEX('Back data'!$A$366:$AW$366,,MAX(IF('Back data'!$A$366:$AW$366&lt;&gt;"",COLUMN('Back data'!$A$366:$AW$366)))-K$6)+INDEX('Back data'!$A$367:$AW$367,,MAX(IF('Back data'!$A$367:$AW$367&lt;&gt;"",COLUMN('Back data'!$A$367:$AW$367)))-K$6)</f>
        <v>71.679999999999993</v>
      </c>
      <c r="L129" s="10">
        <f t="array" ref="L129">INDEX('Back data'!$A$366:$AW$366,,MAX(IF('Back data'!$A$366:$AW$366&lt;&gt;"",COLUMN('Back data'!$A$366:$AW$366)))-L$6)+INDEX('Back data'!$A$367:$AW$367,,MAX(IF('Back data'!$A$367:$AW$367&lt;&gt;"",COLUMN('Back data'!$A$367:$AW$367)))-L$6)</f>
        <v>72.899999999999991</v>
      </c>
      <c r="M129" s="10">
        <f t="array" ref="M129">INDEX('Back data'!$A$366:$AW$366,,MAX(IF('Back data'!$A$366:$AW$366&lt;&gt;"",COLUMN('Back data'!$A$366:$AW$366)))-M$6)+INDEX('Back data'!$A$367:$AW$367,,MAX(IF('Back data'!$A$367:$AW$367&lt;&gt;"",COLUMN('Back data'!$A$367:$AW$367)))-M$6)</f>
        <v>73.28</v>
      </c>
      <c r="N129" s="10">
        <f t="array" ref="N129">INDEX('Back data'!$A$366:$AW$366,,MAX(IF('Back data'!$A$366:$AW$366&lt;&gt;"",COLUMN('Back data'!$A$366:$AW$366)))-N$6)+INDEX('Back data'!$A$367:$AW$367,,MAX(IF('Back data'!$A$367:$AW$367&lt;&gt;"",COLUMN('Back data'!$A$367:$AW$367)))-N$6)</f>
        <v>68.429999999999993</v>
      </c>
      <c r="O129" s="10">
        <f t="array" ref="O129">INDEX('Back data'!$A$366:$AW$366,,MAX(IF('Back data'!$A$366:$AW$366&lt;&gt;"",COLUMN('Back data'!$A$366:$AW$366)))-O$6)+INDEX('Back data'!$A$367:$AW$367,,MAX(IF('Back data'!$A$367:$AW$367&lt;&gt;"",COLUMN('Back data'!$A$367:$AW$367)))-O$6)</f>
        <v>79.56</v>
      </c>
      <c r="P129" s="10">
        <f t="array" ref="P129">INDEX('Back data'!$A$366:$AW$366,,MAX(IF('Back data'!$A$366:$AW$366&lt;&gt;"",COLUMN('Back data'!$A$366:$AW$366)))-P$6)+INDEX('Back data'!$A$367:$AW$367,,MAX(IF('Back data'!$A$367:$AW$367&lt;&gt;"",COLUMN('Back data'!$A$367:$AW$367)))-P$6)</f>
        <v>86.34</v>
      </c>
    </row>
    <row r="130" spans="1:18" x14ac:dyDescent="0.3">
      <c r="A130" s="37" t="s">
        <v>78</v>
      </c>
      <c r="B130" s="47" t="s">
        <v>40</v>
      </c>
      <c r="C130" s="11" t="s">
        <v>70</v>
      </c>
      <c r="D130" s="12">
        <f t="array" ref="D130">INDEX('Back data'!$A$366:$AW$366,,MAX(IF('Back data'!$A$366:$AW$366&lt;&gt;"",COLUMN('Back data'!$A$366:$AW$366)))-D$6)/D129</f>
        <v>0.91690022421524653</v>
      </c>
      <c r="E130" s="12">
        <f t="array" ref="E130">INDEX('Back data'!$A$366:$AW$366,,MAX(IF('Back data'!$A$366:$AW$366&lt;&gt;"",COLUMN('Back data'!$A$366:$AW$366)))-E$6)/E129</f>
        <v>0.94525862068965516</v>
      </c>
      <c r="F130" s="12">
        <f t="array" ref="F130">INDEX('Back data'!$A$366:$AW$366,,MAX(IF('Back data'!$A$366:$AW$366&lt;&gt;"",COLUMN('Back data'!$A$366:$AW$366)))-F$6)/F129</f>
        <v>0.95956134338588073</v>
      </c>
      <c r="G130" s="12">
        <f t="array" ref="G130">INDEX('Back data'!$A$366:$AW$366,,MAX(IF('Back data'!$A$366:$AW$366&lt;&gt;"",COLUMN('Back data'!$A$366:$AW$366)))-G$6)/G129</f>
        <v>0.9226336262786341</v>
      </c>
      <c r="H130" s="12">
        <f t="array" ref="H130">INDEX('Back data'!$A$366:$AW$366,,MAX(IF('Back data'!$A$366:$AW$366&lt;&gt;"",COLUMN('Back data'!$A$366:$AW$366)))-H$6)/H129</f>
        <v>0.96178147634458311</v>
      </c>
      <c r="I130" s="12">
        <f t="array" ref="I130">INDEX('Back data'!$A$366:$AW$366,,MAX(IF('Back data'!$A$366:$AW$366&lt;&gt;"",COLUMN('Back data'!$A$366:$AW$366)))-I$6)/I129</f>
        <v>0.93217243058938126</v>
      </c>
      <c r="J130" s="12">
        <f t="array" ref="J130">INDEX('Back data'!$A$366:$AW$366,,MAX(IF('Back data'!$A$366:$AW$366&lt;&gt;"",COLUMN('Back data'!$A$366:$AW$366)))-J$6)/J129</f>
        <v>0.94740355092778006</v>
      </c>
      <c r="K130" s="12">
        <f t="array" ref="K130">INDEX('Back data'!$A$366:$AW$366,,MAX(IF('Back data'!$A$366:$AW$366&lt;&gt;"",COLUMN('Back data'!$A$366:$AW$366)))-K$6)/K129</f>
        <v>0.92034040178571441</v>
      </c>
      <c r="L130" s="12">
        <f t="array" ref="L130">INDEX('Back data'!$A$366:$AW$366,,MAX(IF('Back data'!$A$366:$AW$366&lt;&gt;"",COLUMN('Back data'!$A$366:$AW$366)))-L$6)/L129</f>
        <v>0.89149519890260631</v>
      </c>
      <c r="M130" s="12">
        <f t="array" ref="M130">INDEX('Back data'!$A$366:$AW$366,,MAX(IF('Back data'!$A$366:$AW$366&lt;&gt;"",COLUMN('Back data'!$A$366:$AW$366)))-M$6)/M129</f>
        <v>0.94964519650655022</v>
      </c>
      <c r="N130" s="12">
        <f t="array" ref="N130">INDEX('Back data'!$A$366:$AW$366,,MAX(IF('Back data'!$A$366:$AW$366&lt;&gt;"",COLUMN('Back data'!$A$366:$AW$366)))-N$6)/N129</f>
        <v>0.9041356130352185</v>
      </c>
      <c r="O130" s="12">
        <f t="array" ref="O130">INDEX('Back data'!$A$366:$AW$366,,MAX(IF('Back data'!$A$366:$AW$366&lt;&gt;"",COLUMN('Back data'!$A$366:$AW$366)))-O$6)/O129</f>
        <v>0.9095022624434389</v>
      </c>
      <c r="P130" s="12">
        <f t="array" ref="P130">INDEX('Back data'!$A$366:$AW$366,,MAX(IF('Back data'!$A$366:$AW$366&lt;&gt;"",COLUMN('Back data'!$A$366:$AW$366)))-P$6)/P129</f>
        <v>0.91626129256428068</v>
      </c>
    </row>
    <row r="131" spans="1:18" x14ac:dyDescent="0.3">
      <c r="A131" s="37" t="s">
        <v>78</v>
      </c>
      <c r="B131" s="47" t="s">
        <v>40</v>
      </c>
      <c r="C131" s="11" t="s">
        <v>71</v>
      </c>
      <c r="D131" s="12">
        <f t="array" ref="D131">+INDEX('Back data'!$A$367:$AW$367,,MAX(IF('Back data'!$A$367:$AW$367&lt;&gt;"",COLUMN('Back data'!$A$367:$AW$367)))-D$6)/D129</f>
        <v>8.3099775784753346E-2</v>
      </c>
      <c r="E131" s="12">
        <f t="array" ref="E131">+INDEX('Back data'!$A$367:$AW$367,,MAX(IF('Back data'!$A$367:$AW$367&lt;&gt;"",COLUMN('Back data'!$A$367:$AW$367)))-E$6)/E129</f>
        <v>5.4741379310344819E-2</v>
      </c>
      <c r="F131" s="12">
        <f t="array" ref="F131">+INDEX('Back data'!$A$367:$AW$367,,MAX(IF('Back data'!$A$367:$AW$367&lt;&gt;"",COLUMN('Back data'!$A$367:$AW$367)))-F$6)/F129</f>
        <v>4.0438656614119259E-2</v>
      </c>
      <c r="G131" s="12">
        <f t="array" ref="G131">+INDEX('Back data'!$A$367:$AW$367,,MAX(IF('Back data'!$A$367:$AW$367&lt;&gt;"",COLUMN('Back data'!$A$367:$AW$367)))-G$6)/G129</f>
        <v>7.7366373721365789E-2</v>
      </c>
      <c r="H131" s="12">
        <f t="array" ref="H131">+INDEX('Back data'!$A$367:$AW$367,,MAX(IF('Back data'!$A$367:$AW$367&lt;&gt;"",COLUMN('Back data'!$A$367:$AW$367)))-H$6)/H129</f>
        <v>3.8218523655416857E-2</v>
      </c>
      <c r="I131" s="12">
        <f t="array" ref="I131">+INDEX('Back data'!$A$367:$AW$367,,MAX(IF('Back data'!$A$367:$AW$367&lt;&gt;"",COLUMN('Back data'!$A$367:$AW$367)))-I$6)/I129</f>
        <v>6.7827569410618613E-2</v>
      </c>
      <c r="J131" s="12">
        <f t="array" ref="J131">+INDEX('Back data'!$A$367:$AW$367,,MAX(IF('Back data'!$A$367:$AW$367&lt;&gt;"",COLUMN('Back data'!$A$367:$AW$367)))-J$6)/J129</f>
        <v>5.2596449072219997E-2</v>
      </c>
      <c r="K131" s="12">
        <f t="array" ref="K131">+INDEX('Back data'!$A$367:$AW$367,,MAX(IF('Back data'!$A$367:$AW$367&lt;&gt;"",COLUMN('Back data'!$A$367:$AW$367)))-K$6)/K129</f>
        <v>7.9659598214285726E-2</v>
      </c>
      <c r="L131" s="12">
        <f t="array" ref="L131">+INDEX('Back data'!$A$367:$AW$367,,MAX(IF('Back data'!$A$367:$AW$367&lt;&gt;"",COLUMN('Back data'!$A$367:$AW$367)))-L$6)/L129</f>
        <v>0.1085048010973937</v>
      </c>
      <c r="M131" s="12">
        <f t="array" ref="M131">+INDEX('Back data'!$A$367:$AW$367,,MAX(IF('Back data'!$A$367:$AW$367&lt;&gt;"",COLUMN('Back data'!$A$367:$AW$367)))-M$6)/M129</f>
        <v>5.0354803493449778E-2</v>
      </c>
      <c r="N131" s="12">
        <f t="array" ref="N131">+INDEX('Back data'!$A$367:$AW$367,,MAX(IF('Back data'!$A$367:$AW$367&lt;&gt;"",COLUMN('Back data'!$A$367:$AW$367)))-N$6)/N129</f>
        <v>9.5864386964781528E-2</v>
      </c>
      <c r="O131" s="12">
        <f t="array" ref="O131">+INDEX('Back data'!$A$367:$AW$367,,MAX(IF('Back data'!$A$367:$AW$367&lt;&gt;"",COLUMN('Back data'!$A$367:$AW$367)))-O$6)/O129</f>
        <v>9.0497737556561084E-2</v>
      </c>
      <c r="P131" s="12">
        <f t="array" ref="P131">+INDEX('Back data'!$A$367:$AW$367,,MAX(IF('Back data'!$A$367:$AW$367&lt;&gt;"",COLUMN('Back data'!$A$367:$AW$367)))-P$6)/P129</f>
        <v>8.3738707435719248E-2</v>
      </c>
      <c r="R131" s="63"/>
    </row>
    <row r="132" spans="1:18" x14ac:dyDescent="0.3">
      <c r="A132" s="33"/>
      <c r="B132" s="30"/>
      <c r="C132" s="34"/>
      <c r="D132" s="35"/>
      <c r="E132" s="35"/>
      <c r="F132" s="35"/>
      <c r="G132" s="35"/>
      <c r="H132" s="35"/>
      <c r="I132" s="35"/>
      <c r="J132" s="35"/>
      <c r="K132" s="35"/>
      <c r="L132" s="35"/>
      <c r="M132" s="35"/>
      <c r="N132" s="35"/>
      <c r="O132" s="35"/>
      <c r="P132" s="35"/>
    </row>
    <row r="133" spans="1:18" x14ac:dyDescent="0.3">
      <c r="A133" s="33"/>
      <c r="B133" s="30"/>
      <c r="C133" s="34"/>
      <c r="D133" s="35"/>
      <c r="E133" s="35"/>
      <c r="F133" s="35"/>
      <c r="G133" s="35"/>
      <c r="H133" s="35"/>
      <c r="I133" s="35"/>
      <c r="J133" s="35"/>
      <c r="K133" s="35"/>
      <c r="L133" s="35"/>
      <c r="M133" s="35"/>
      <c r="N133" s="35"/>
      <c r="O133" s="35"/>
      <c r="P133" s="35"/>
    </row>
    <row r="134" spans="1:18" x14ac:dyDescent="0.3">
      <c r="A134" s="33"/>
      <c r="B134" s="30"/>
      <c r="C134" s="34"/>
      <c r="D134" s="35"/>
      <c r="E134" s="35"/>
      <c r="F134" s="35"/>
      <c r="G134" s="35"/>
      <c r="H134" s="35"/>
      <c r="I134" s="35"/>
      <c r="J134" s="35"/>
      <c r="K134" s="35"/>
      <c r="L134" s="35"/>
      <c r="M134" s="35"/>
      <c r="N134" s="35"/>
      <c r="O134" s="35"/>
      <c r="P134" s="35"/>
    </row>
    <row r="135" spans="1:18" x14ac:dyDescent="0.3">
      <c r="A135" s="33"/>
      <c r="B135" s="30"/>
      <c r="C135" s="34"/>
      <c r="D135" s="35"/>
      <c r="E135" s="35"/>
      <c r="F135" s="35"/>
      <c r="G135" s="35"/>
      <c r="H135" s="35"/>
      <c r="I135" s="35"/>
      <c r="J135" s="35"/>
      <c r="K135" s="35"/>
      <c r="L135" s="35"/>
      <c r="M135" s="35"/>
      <c r="N135" s="35"/>
      <c r="O135" s="35"/>
      <c r="P135" s="35"/>
    </row>
    <row r="136" spans="1:18" x14ac:dyDescent="0.3">
      <c r="A136" s="7"/>
      <c r="B136" s="8"/>
      <c r="C136" s="9" t="s">
        <v>68</v>
      </c>
      <c r="D136" s="10">
        <f t="array" ref="D136">INDEX('Back data'!$A$123:$AW$123,,MAX(IF('Back data'!$A$123:$AW$123&lt;&gt;"",COLUMN('Back data'!$A$123:$AW$123)))-D$6)+INDEX('Back data'!$A$124:$AW$124,,MAX(IF('Back data'!$A$124:$AW$124&lt;&gt;"",COLUMN('Back data'!$A$124:$AW$124)))-D$6)</f>
        <v>70.899999999999991</v>
      </c>
      <c r="E136" s="10">
        <f t="array" ref="E136">INDEX('Back data'!$A$123:$AW$123,,MAX(IF('Back data'!$A$123:$AW$123&lt;&gt;"",COLUMN('Back data'!$A$123:$AW$123)))-E$6)+INDEX('Back data'!$A$124:$AW$124,,MAX(IF('Back data'!$A$124:$AW$124&lt;&gt;"",COLUMN('Back data'!$A$124:$AW$124)))-E$6)</f>
        <v>72.89</v>
      </c>
      <c r="F136" s="10">
        <f t="array" ref="F136">INDEX('Back data'!$A$123:$AW$123,,MAX(IF('Back data'!$A$123:$AW$123&lt;&gt;"",COLUMN('Back data'!$A$123:$AW$123)))-F$6)+INDEX('Back data'!$A$124:$AW$124,,MAX(IF('Back data'!$A$124:$AW$124&lt;&gt;"",COLUMN('Back data'!$A$124:$AW$124)))-F$6)</f>
        <v>72.55</v>
      </c>
      <c r="G136" s="10">
        <f t="array" ref="G136">INDEX('Back data'!$A$123:$AW$123,,MAX(IF('Back data'!$A$123:$AW$123&lt;&gt;"",COLUMN('Back data'!$A$123:$AW$123)))-G$6)+INDEX('Back data'!$A$124:$AW$124,,MAX(IF('Back data'!$A$124:$AW$124&lt;&gt;"",COLUMN('Back data'!$A$124:$AW$124)))-G$6)</f>
        <v>72.89</v>
      </c>
      <c r="H136" s="10">
        <f t="array" ref="H136">INDEX('Back data'!$A$123:$AW$123,,MAX(IF('Back data'!$A$123:$AW$123&lt;&gt;"",COLUMN('Back data'!$A$123:$AW$123)))-H$6)+INDEX('Back data'!$A$124:$AW$124,,MAX(IF('Back data'!$A$124:$AW$124&lt;&gt;"",COLUMN('Back data'!$A$124:$AW$124)))-H$6)</f>
        <v>77.27</v>
      </c>
      <c r="I136" s="10">
        <f t="array" ref="I136">INDEX('Back data'!$A$123:$AW$123,,MAX(IF('Back data'!$A$123:$AW$123&lt;&gt;"",COLUMN('Back data'!$A$123:$AW$123)))-I$6)+INDEX('Back data'!$A$124:$AW$124,,MAX(IF('Back data'!$A$124:$AW$124&lt;&gt;"",COLUMN('Back data'!$A$124:$AW$124)))-I$6)</f>
        <v>70.849999999999994</v>
      </c>
      <c r="J136" s="10">
        <f t="array" ref="J136">INDEX('Back data'!$A$123:$AW$123,,MAX(IF('Back data'!$A$123:$AW$123&lt;&gt;"",COLUMN('Back data'!$A$123:$AW$123)))-J$6)+INDEX('Back data'!$A$124:$AW$124,,MAX(IF('Back data'!$A$124:$AW$124&lt;&gt;"",COLUMN('Back data'!$A$124:$AW$124)))-J$6)</f>
        <v>72.570000000000007</v>
      </c>
      <c r="K136" s="10">
        <f t="array" ref="K136">INDEX('Back data'!$A$123:$AW$123,,MAX(IF('Back data'!$A$123:$AW$123&lt;&gt;"",COLUMN('Back data'!$A$123:$AW$123)))-K$6)+INDEX('Back data'!$A$124:$AW$124,,MAX(IF('Back data'!$A$124:$AW$124&lt;&gt;"",COLUMN('Back data'!$A$124:$AW$124)))-K$6)</f>
        <v>66.12</v>
      </c>
      <c r="L136" s="10">
        <f t="array" ref="L136">INDEX('Back data'!$A$123:$AW$123,,MAX(IF('Back data'!$A$123:$AW$123&lt;&gt;"",COLUMN('Back data'!$A$123:$AW$123)))-L$6)+INDEX('Back data'!$A$124:$AW$124,,MAX(IF('Back data'!$A$124:$AW$124&lt;&gt;"",COLUMN('Back data'!$A$124:$AW$124)))-L$6)</f>
        <v>70.709999999999994</v>
      </c>
      <c r="M136" s="10">
        <f t="array" ref="M136">INDEX('Back data'!$A$123:$AW$123,,MAX(IF('Back data'!$A$123:$AW$123&lt;&gt;"",COLUMN('Back data'!$A$123:$AW$123)))-M$6)+INDEX('Back data'!$A$124:$AW$124,,MAX(IF('Back data'!$A$124:$AW$124&lt;&gt;"",COLUMN('Back data'!$A$124:$AW$124)))-M$6)</f>
        <v>71.149999999999991</v>
      </c>
      <c r="N136" s="10">
        <f t="array" ref="N136">INDEX('Back data'!$A$123:$AW$123,,MAX(IF('Back data'!$A$123:$AW$123&lt;&gt;"",COLUMN('Back data'!$A$123:$AW$123)))-N$6)+INDEX('Back data'!$A$124:$AW$124,,MAX(IF('Back data'!$A$124:$AW$124&lt;&gt;"",COLUMN('Back data'!$A$124:$AW$124)))-N$6)</f>
        <v>74.23</v>
      </c>
      <c r="O136" s="10">
        <f t="array" ref="O136">INDEX('Back data'!$A$123:$AW$123,,MAX(IF('Back data'!$A$123:$AW$123&lt;&gt;"",COLUMN('Back data'!$A$123:$AW$123)))-O$6)+INDEX('Back data'!$A$124:$AW$124,,MAX(IF('Back data'!$A$124:$AW$124&lt;&gt;"",COLUMN('Back data'!$A$124:$AW$124)))-O$6)</f>
        <v>74.959999999999994</v>
      </c>
      <c r="P136" s="10">
        <f t="array" ref="P136">INDEX('Back data'!$A$123:$AW$123,,MAX(IF('Back data'!$A$123:$AW$123&lt;&gt;"",COLUMN('Back data'!$A$123:$AW$123)))-P$6)+INDEX('Back data'!$A$124:$AW$124,,MAX(IF('Back data'!$A$124:$AW$124&lt;&gt;"",COLUMN('Back data'!$A$124:$AW$124)))-P$6)</f>
        <v>78.960000000000008</v>
      </c>
    </row>
    <row r="137" spans="1:18" x14ac:dyDescent="0.3">
      <c r="A137" s="41" t="s">
        <v>79</v>
      </c>
      <c r="B137" s="42" t="s">
        <v>75</v>
      </c>
      <c r="C137" s="11" t="s">
        <v>70</v>
      </c>
      <c r="D137" s="12">
        <f t="array" ref="D137">INDEX('Back data'!$A$123:$AW$123,,MAX(IF('Back data'!$A$123:$AW$123&lt;&gt;"",COLUMN('Back data'!$A$123:$AW$123)))-D$6)/D136</f>
        <v>0.96445698166431604</v>
      </c>
      <c r="E137" s="12">
        <f t="array" ref="E137">INDEX('Back data'!$A$123:$AW$123,,MAX(IF('Back data'!$A$123:$AW$123&lt;&gt;"",COLUMN('Back data'!$A$123:$AW$123)))-E$6)/E136</f>
        <v>0.94224173411990675</v>
      </c>
      <c r="F137" s="12">
        <f t="array" ref="F137">INDEX('Back data'!$A$123:$AW$123,,MAX(IF('Back data'!$A$123:$AW$123&lt;&gt;"",COLUMN('Back data'!$A$123:$AW$123)))-F$6)/F136</f>
        <v>0.89979324603721578</v>
      </c>
      <c r="G137" s="12">
        <f t="array" ref="G137">INDEX('Back data'!$A$123:$AW$123,,MAX(IF('Back data'!$A$123:$AW$123&lt;&gt;"",COLUMN('Back data'!$A$123:$AW$123)))-G$6)/G136</f>
        <v>0.94855261352723286</v>
      </c>
      <c r="H137" s="12">
        <f t="array" ref="H137">INDEX('Back data'!$A$123:$AW$123,,MAX(IF('Back data'!$A$123:$AW$123&lt;&gt;"",COLUMN('Back data'!$A$123:$AW$123)))-H$6)/H136</f>
        <v>0.94900996505759028</v>
      </c>
      <c r="I137" s="12">
        <f t="array" ref="I137">INDEX('Back data'!$A$123:$AW$123,,MAX(IF('Back data'!$A$123:$AW$123&lt;&gt;"",COLUMN('Back data'!$A$123:$AW$123)))-I$6)/I136</f>
        <v>0.952152434721242</v>
      </c>
      <c r="J137" s="12">
        <f t="array" ref="J137">INDEX('Back data'!$A$123:$AW$123,,MAX(IF('Back data'!$A$123:$AW$123&lt;&gt;"",COLUMN('Back data'!$A$123:$AW$123)))-J$6)/J136</f>
        <v>0.98305084745762705</v>
      </c>
      <c r="K137" s="12">
        <f t="array" ref="K137">INDEX('Back data'!$A$123:$AW$123,,MAX(IF('Back data'!$A$123:$AW$123&lt;&gt;"",COLUMN('Back data'!$A$123:$AW$123)))-K$6)/K136</f>
        <v>0.89987900786448871</v>
      </c>
      <c r="L137" s="12">
        <f t="array" ref="L137">INDEX('Back data'!$A$123:$AW$123,,MAX(IF('Back data'!$A$123:$AW$123&lt;&gt;"",COLUMN('Back data'!$A$123:$AW$123)))-L$6)/L136</f>
        <v>0.91132795927025889</v>
      </c>
      <c r="M137" s="12">
        <f t="array" ref="M137">INDEX('Back data'!$A$123:$AW$123,,MAX(IF('Back data'!$A$123:$AW$123&lt;&gt;"",COLUMN('Back data'!$A$123:$AW$123)))-M$6)/M136</f>
        <v>0.91229796205200286</v>
      </c>
      <c r="N137" s="12">
        <f t="array" ref="N137">INDEX('Back data'!$A$123:$AW$123,,MAX(IF('Back data'!$A$123:$AW$123&lt;&gt;"",COLUMN('Back data'!$A$123:$AW$123)))-N$6)/N136</f>
        <v>0.91310790785396734</v>
      </c>
      <c r="O137" s="12">
        <f t="array" ref="O137">INDEX('Back data'!$A$123:$AW$123,,MAX(IF('Back data'!$A$123:$AW$123&lt;&gt;"",COLUMN('Back data'!$A$123:$AW$123)))-O$6)/O136</f>
        <v>0.92529348986125937</v>
      </c>
      <c r="P137" s="12">
        <f t="array" ref="P137">INDEX('Back data'!$A$123:$AW$123,,MAX(IF('Back data'!$A$123:$AW$123&lt;&gt;"",COLUMN('Back data'!$A$123:$AW$123)))-P$6)/P136</f>
        <v>0.91198074974670718</v>
      </c>
    </row>
    <row r="138" spans="1:18" x14ac:dyDescent="0.3">
      <c r="A138" s="41" t="s">
        <v>79</v>
      </c>
      <c r="B138" s="42" t="s">
        <v>76</v>
      </c>
      <c r="C138" s="11" t="s">
        <v>71</v>
      </c>
      <c r="D138" s="12">
        <f t="array" ref="D138">+INDEX('Back data'!$A$124:$AW$124,,MAX(IF('Back data'!$A$124:$AW$124&lt;&gt;"",COLUMN('Back data'!$A$124:$AW$124)))-D$6)/D136</f>
        <v>3.5543018335684066E-2</v>
      </c>
      <c r="E138" s="12">
        <f t="array" ref="E138">+INDEX('Back data'!$A$124:$AW$124,,MAX(IF('Back data'!$A$124:$AW$124&lt;&gt;"",COLUMN('Back data'!$A$124:$AW$124)))-E$6)/E136</f>
        <v>5.7758265880093293E-2</v>
      </c>
      <c r="F138" s="12">
        <f t="array" ref="F138">+INDEX('Back data'!$A$124:$AW$124,,MAX(IF('Back data'!$A$124:$AW$124&lt;&gt;"",COLUMN('Back data'!$A$124:$AW$124)))-F$6)/F136</f>
        <v>0.10020675396278428</v>
      </c>
      <c r="G138" s="12">
        <f t="array" ref="G138">+INDEX('Back data'!$A$124:$AW$124,,MAX(IF('Back data'!$A$124:$AW$124&lt;&gt;"",COLUMN('Back data'!$A$124:$AW$124)))-G$6)/G136</f>
        <v>5.1447386472767184E-2</v>
      </c>
      <c r="H138" s="12">
        <f t="array" ref="H138">+INDEX('Back data'!$A$124:$AW$124,,MAX(IF('Back data'!$A$124:$AW$124&lt;&gt;"",COLUMN('Back data'!$A$124:$AW$124)))-H$6)/H136</f>
        <v>5.0990034942409737E-2</v>
      </c>
      <c r="I138" s="12">
        <f t="array" ref="I138">+INDEX('Back data'!$A$124:$AW$124,,MAX(IF('Back data'!$A$124:$AW$124&lt;&gt;"",COLUMN('Back data'!$A$124:$AW$124)))-I$6)/I136</f>
        <v>4.7847565278757942E-2</v>
      </c>
      <c r="J138" s="12">
        <f t="array" ref="J138">+INDEX('Back data'!$A$124:$AW$124,,MAX(IF('Back data'!$A$124:$AW$124&lt;&gt;"",COLUMN('Back data'!$A$124:$AW$124)))-J$6)/J136</f>
        <v>1.6949152542372878E-2</v>
      </c>
      <c r="K138" s="12">
        <f t="array" ref="K138">+INDEX('Back data'!$A$124:$AW$124,,MAX(IF('Back data'!$A$124:$AW$124&lt;&gt;"",COLUMN('Back data'!$A$124:$AW$124)))-K$6)/K136</f>
        <v>0.10012099213551119</v>
      </c>
      <c r="L138" s="12">
        <f t="array" ref="L138">+INDEX('Back data'!$A$124:$AW$124,,MAX(IF('Back data'!$A$124:$AW$124&lt;&gt;"",COLUMN('Back data'!$A$124:$AW$124)))-L$6)/L136</f>
        <v>8.8672040729741192E-2</v>
      </c>
      <c r="M138" s="12">
        <f t="array" ref="M138">+INDEX('Back data'!$A$124:$AW$124,,MAX(IF('Back data'!$A$124:$AW$124&lt;&gt;"",COLUMN('Back data'!$A$124:$AW$124)))-M$6)/M136</f>
        <v>8.7702037947997205E-2</v>
      </c>
      <c r="N138" s="12">
        <f t="array" ref="N138">+INDEX('Back data'!$A$124:$AW$124,,MAX(IF('Back data'!$A$124:$AW$124&lt;&gt;"",COLUMN('Back data'!$A$124:$AW$124)))-N$6)/N136</f>
        <v>8.6892092146032593E-2</v>
      </c>
      <c r="O138" s="12">
        <f t="array" ref="O138">+INDEX('Back data'!$A$124:$AW$124,,MAX(IF('Back data'!$A$124:$AW$124&lt;&gt;"",COLUMN('Back data'!$A$124:$AW$124)))-O$6)/O136</f>
        <v>7.4706510138740662E-2</v>
      </c>
      <c r="P138" s="12">
        <f t="array" ref="P138">+INDEX('Back data'!$A$124:$AW$124,,MAX(IF('Back data'!$A$124:$AW$124&lt;&gt;"",COLUMN('Back data'!$A$124:$AW$124)))-P$6)/P136</f>
        <v>8.8019250253292797E-2</v>
      </c>
      <c r="R138" s="63"/>
    </row>
    <row r="141" spans="1:18" x14ac:dyDescent="0.3">
      <c r="B141" s="29"/>
      <c r="C141" s="9" t="s">
        <v>68</v>
      </c>
      <c r="D141" s="10">
        <f t="array" ref="D141">INDEX('Back data'!$A$129:$AW$129,,MAX(IF('Back data'!$A$129:$AW$129&lt;&gt;"",COLUMN('Back data'!$A$129:$AW$129)))-D$6)+INDEX('Back data'!$A$130:$AW$130,,MAX(IF('Back data'!$A$130:$AW$130&lt;&gt;"",COLUMN('Back data'!$A$130:$AW$130)))-D$6)</f>
        <v>69.740000000000009</v>
      </c>
      <c r="E141" s="10">
        <f t="array" ref="E141">INDEX('Back data'!$A$129:$AW$129,,MAX(IF('Back data'!$A$129:$AW$129&lt;&gt;"",COLUMN('Back data'!$A$129:$AW$129)))-E$6)+INDEX('Back data'!$A$130:$AW$130,,MAX(IF('Back data'!$A$130:$AW$130&lt;&gt;"",COLUMN('Back data'!$A$130:$AW$130)))-E$6)</f>
        <v>71.319999999999993</v>
      </c>
      <c r="F141" s="10">
        <f t="array" ref="F141">INDEX('Back data'!$A$129:$AW$129,,MAX(IF('Back data'!$A$129:$AW$129&lt;&gt;"",COLUMN('Back data'!$A$129:$AW$129)))-F$6)+INDEX('Back data'!$A$130:$AW$130,,MAX(IF('Back data'!$A$130:$AW$130&lt;&gt;"",COLUMN('Back data'!$A$130:$AW$130)))-F$6)</f>
        <v>73.569999999999993</v>
      </c>
      <c r="G141" s="10">
        <f t="array" ref="G141">INDEX('Back data'!$A$129:$AW$129,,MAX(IF('Back data'!$A$129:$AW$129&lt;&gt;"",COLUMN('Back data'!$A$129:$AW$129)))-G$6)+INDEX('Back data'!$A$130:$AW$130,,MAX(IF('Back data'!$A$130:$AW$130&lt;&gt;"",COLUMN('Back data'!$A$130:$AW$130)))-G$6)</f>
        <v>63.43</v>
      </c>
      <c r="H141" s="10">
        <f t="array" ref="H141">INDEX('Back data'!$A$129:$AW$129,,MAX(IF('Back data'!$A$129:$AW$129&lt;&gt;"",COLUMN('Back data'!$A$129:$AW$129)))-H$6)+INDEX('Back data'!$A$130:$AW$130,,MAX(IF('Back data'!$A$130:$AW$130&lt;&gt;"",COLUMN('Back data'!$A$130:$AW$130)))-H$6)</f>
        <v>76.260000000000005</v>
      </c>
      <c r="I141" s="10">
        <f t="array" ref="I141">INDEX('Back data'!$A$129:$AW$129,,MAX(IF('Back data'!$A$129:$AW$129&lt;&gt;"",COLUMN('Back data'!$A$129:$AW$129)))-I$6)+INDEX('Back data'!$A$130:$AW$130,,MAX(IF('Back data'!$A$130:$AW$130&lt;&gt;"",COLUMN('Back data'!$A$130:$AW$130)))-I$6)</f>
        <v>69.39</v>
      </c>
      <c r="J141" s="10">
        <f t="array" ref="J141">INDEX('Back data'!$A$129:$AW$129,,MAX(IF('Back data'!$A$129:$AW$129&lt;&gt;"",COLUMN('Back data'!$A$129:$AW$129)))-J$6)+INDEX('Back data'!$A$130:$AW$130,,MAX(IF('Back data'!$A$130:$AW$130&lt;&gt;"",COLUMN('Back data'!$A$130:$AW$130)))-J$6)</f>
        <v>69.59</v>
      </c>
      <c r="K141" s="10">
        <f t="array" ref="K141">INDEX('Back data'!$A$129:$AW$129,,MAX(IF('Back data'!$A$129:$AW$129&lt;&gt;"",COLUMN('Back data'!$A$129:$AW$129)))-K$6)+INDEX('Back data'!$A$130:$AW$130,,MAX(IF('Back data'!$A$130:$AW$130&lt;&gt;"",COLUMN('Back data'!$A$130:$AW$130)))-K$6)</f>
        <v>77.179999999999993</v>
      </c>
      <c r="L141" s="10">
        <f t="array" ref="L141">INDEX('Back data'!$A$129:$AW$129,,MAX(IF('Back data'!$A$129:$AW$129&lt;&gt;"",COLUMN('Back data'!$A$129:$AW$129)))-L$6)+INDEX('Back data'!$A$130:$AW$130,,MAX(IF('Back data'!$A$130:$AW$130&lt;&gt;"",COLUMN('Back data'!$A$130:$AW$130)))-L$6)</f>
        <v>80.22</v>
      </c>
      <c r="M141" s="10">
        <f t="array" ref="M141">INDEX('Back data'!$A$129:$AW$129,,MAX(IF('Back data'!$A$129:$AW$129&lt;&gt;"",COLUMN('Back data'!$A$129:$AW$129)))-M$6)+INDEX('Back data'!$A$130:$AW$130,,MAX(IF('Back data'!$A$130:$AW$130&lt;&gt;"",COLUMN('Back data'!$A$130:$AW$130)))-M$6)</f>
        <v>69.45</v>
      </c>
      <c r="N141" s="10">
        <f t="array" ref="N141">INDEX('Back data'!$A$129:$AW$129,,MAX(IF('Back data'!$A$129:$AW$129&lt;&gt;"",COLUMN('Back data'!$A$129:$AW$129)))-N$6)+INDEX('Back data'!$A$130:$AW$130,,MAX(IF('Back data'!$A$130:$AW$130&lt;&gt;"",COLUMN('Back data'!$A$130:$AW$130)))-N$6)</f>
        <v>83.55</v>
      </c>
      <c r="O141" s="10">
        <f t="array" ref="O141">INDEX('Back data'!$A$129:$AW$129,,MAX(IF('Back data'!$A$129:$AW$129&lt;&gt;"",COLUMN('Back data'!$A$129:$AW$129)))-O$6)+INDEX('Back data'!$A$130:$AW$130,,MAX(IF('Back data'!$A$130:$AW$130&lt;&gt;"",COLUMN('Back data'!$A$130:$AW$130)))-O$6)</f>
        <v>71.5</v>
      </c>
      <c r="P141" s="10">
        <f t="array" ref="P141">INDEX('Back data'!$A$129:$AW$129,,MAX(IF('Back data'!$A$129:$AW$129&lt;&gt;"",COLUMN('Back data'!$A$129:$AW$129)))-P$6)+INDEX('Back data'!$A$130:$AW$130,,MAX(IF('Back data'!$A$130:$AW$130&lt;&gt;"",COLUMN('Back data'!$A$130:$AW$130)))-P$6)</f>
        <v>78.44</v>
      </c>
    </row>
    <row r="142" spans="1:18" x14ac:dyDescent="0.3">
      <c r="A142" s="41" t="s">
        <v>79</v>
      </c>
      <c r="B142" s="43" t="s">
        <v>72</v>
      </c>
      <c r="C142" s="11" t="s">
        <v>70</v>
      </c>
      <c r="D142" s="12">
        <f t="array" ref="D142">INDEX('Back data'!$A$129:$AW$129,,MAX(IF('Back data'!$A$129:$AW$129&lt;&gt;"",COLUMN('Back data'!$A$129:$AW$129)))-D$6)/D141</f>
        <v>0.77473472899340401</v>
      </c>
      <c r="E142" s="12">
        <f t="array" ref="E142">INDEX('Back data'!$A$129:$AW$129,,MAX(IF('Back data'!$A$129:$AW$129&lt;&gt;"",COLUMN('Back data'!$A$129:$AW$129)))-E$6)/E141</f>
        <v>0.65185081323611904</v>
      </c>
      <c r="F142" s="12">
        <f t="array" ref="F142">INDEX('Back data'!$A$129:$AW$129,,MAX(IF('Back data'!$A$129:$AW$129&lt;&gt;"",COLUMN('Back data'!$A$129:$AW$129)))-F$6)/F141</f>
        <v>0.56599157265189626</v>
      </c>
      <c r="G142" s="12">
        <f t="array" ref="G142">INDEX('Back data'!$A$129:$AW$129,,MAX(IF('Back data'!$A$129:$AW$129&lt;&gt;"",COLUMN('Back data'!$A$129:$AW$129)))-G$6)/G141</f>
        <v>0.65836355037048711</v>
      </c>
      <c r="H142" s="12">
        <f t="array" ref="H142">INDEX('Back data'!$A$129:$AW$129,,MAX(IF('Back data'!$A$129:$AW$129&lt;&gt;"",COLUMN('Back data'!$A$129:$AW$129)))-H$6)/H141</f>
        <v>0.75898242853396269</v>
      </c>
      <c r="I142" s="12">
        <f t="array" ref="I142">INDEX('Back data'!$A$129:$AW$129,,MAX(IF('Back data'!$A$129:$AW$129&lt;&gt;"",COLUMN('Back data'!$A$129:$AW$129)))-I$6)/I141</f>
        <v>0.72632944228274965</v>
      </c>
      <c r="J142" s="12">
        <f t="array" ref="J142">INDEX('Back data'!$A$129:$AW$129,,MAX(IF('Back data'!$A$129:$AW$129&lt;&gt;"",COLUMN('Back data'!$A$129:$AW$129)))-J$6)/J141</f>
        <v>0.91220002873976136</v>
      </c>
      <c r="K142" s="12">
        <f t="array" ref="K142">INDEX('Back data'!$A$129:$AW$129,,MAX(IF('Back data'!$A$129:$AW$129&lt;&gt;"",COLUMN('Back data'!$A$129:$AW$129)))-K$6)/K141</f>
        <v>0.61466701217932107</v>
      </c>
      <c r="L142" s="12">
        <f t="array" ref="L142">INDEX('Back data'!$A$129:$AW$129,,MAX(IF('Back data'!$A$129:$AW$129&lt;&gt;"",COLUMN('Back data'!$A$129:$AW$129)))-L$6)/L141</f>
        <v>0.70755422587883321</v>
      </c>
      <c r="M142" s="12">
        <f t="array" ref="M142">INDEX('Back data'!$A$129:$AW$129,,MAX(IF('Back data'!$A$129:$AW$129&lt;&gt;"",COLUMN('Back data'!$A$129:$AW$129)))-M$6)/M141</f>
        <v>0.69575233981281492</v>
      </c>
      <c r="N142" s="12">
        <f t="array" ref="N142">INDEX('Back data'!$A$129:$AW$129,,MAX(IF('Back data'!$A$129:$AW$129&lt;&gt;"",COLUMN('Back data'!$A$129:$AW$129)))-N$6)/N141</f>
        <v>0.63566726511071214</v>
      </c>
      <c r="O142" s="12">
        <f t="array" ref="O142">INDEX('Back data'!$A$129:$AW$129,,MAX(IF('Back data'!$A$129:$AW$129&lt;&gt;"",COLUMN('Back data'!$A$129:$AW$129)))-O$6)/O141</f>
        <v>0.70755244755244762</v>
      </c>
      <c r="P142" s="12">
        <f t="array" ref="P142">INDEX('Back data'!$A$129:$AW$129,,MAX(IF('Back data'!$A$129:$AW$129&lt;&gt;"",COLUMN('Back data'!$A$129:$AW$129)))-P$6)/P141</f>
        <v>0.72004079551249356</v>
      </c>
    </row>
    <row r="143" spans="1:18" x14ac:dyDescent="0.3">
      <c r="A143" s="41" t="s">
        <v>79</v>
      </c>
      <c r="B143" s="43" t="s">
        <v>72</v>
      </c>
      <c r="C143" s="11" t="s">
        <v>71</v>
      </c>
      <c r="D143" s="12">
        <f t="array" ref="D143">+INDEX('Back data'!$A$130:$AW$130,,MAX(IF('Back data'!$A$130:$AW$130&lt;&gt;"",COLUMN('Back data'!$A$130:$AW$130)))-D$6)/D141</f>
        <v>0.22526527100659591</v>
      </c>
      <c r="E143" s="12">
        <f t="array" ref="E143">+INDEX('Back data'!$A$130:$AW$130,,MAX(IF('Back data'!$A$130:$AW$130&lt;&gt;"",COLUMN('Back data'!$A$130:$AW$130)))-E$6)/E141</f>
        <v>0.34814918676388112</v>
      </c>
      <c r="F143" s="12">
        <f t="array" ref="F143">+INDEX('Back data'!$A$130:$AW$130,,MAX(IF('Back data'!$A$130:$AW$130&lt;&gt;"",COLUMN('Back data'!$A$130:$AW$130)))-F$6)/F141</f>
        <v>0.43400842734810391</v>
      </c>
      <c r="G143" s="12">
        <f t="array" ref="G143">+INDEX('Back data'!$A$130:$AW$130,,MAX(IF('Back data'!$A$130:$AW$130&lt;&gt;"",COLUMN('Back data'!$A$130:$AW$130)))-G$6)/G141</f>
        <v>0.34163644962951289</v>
      </c>
      <c r="H143" s="12">
        <f t="array" ref="H143">+INDEX('Back data'!$A$130:$AW$130,,MAX(IF('Back data'!$A$130:$AW$130&lt;&gt;"",COLUMN('Back data'!$A$130:$AW$130)))-H$6)/H141</f>
        <v>0.24101757146603722</v>
      </c>
      <c r="I143" s="12">
        <f t="array" ref="I143">+INDEX('Back data'!$A$130:$AW$130,,MAX(IF('Back data'!$A$130:$AW$130&lt;&gt;"",COLUMN('Back data'!$A$130:$AW$130)))-I$6)/I141</f>
        <v>0.2736705577172503</v>
      </c>
      <c r="J143" s="12">
        <f t="array" ref="J143">+INDEX('Back data'!$A$130:$AW$130,,MAX(IF('Back data'!$A$130:$AW$130&lt;&gt;"",COLUMN('Back data'!$A$130:$AW$130)))-J$6)/J141</f>
        <v>8.7799971260238543E-2</v>
      </c>
      <c r="K143" s="12">
        <f t="array" ref="K143">+INDEX('Back data'!$A$130:$AW$130,,MAX(IF('Back data'!$A$130:$AW$130&lt;&gt;"",COLUMN('Back data'!$A$130:$AW$130)))-K$6)/K141</f>
        <v>0.38533298782067893</v>
      </c>
      <c r="L143" s="12">
        <f t="array" ref="L143">+INDEX('Back data'!$A$130:$AW$130,,MAX(IF('Back data'!$A$130:$AW$130&lt;&gt;"",COLUMN('Back data'!$A$130:$AW$130)))-L$6)/L141</f>
        <v>0.29244577412116679</v>
      </c>
      <c r="M143" s="12">
        <f t="array" ref="M143">+INDEX('Back data'!$A$130:$AW$130,,MAX(IF('Back data'!$A$130:$AW$130&lt;&gt;"",COLUMN('Back data'!$A$130:$AW$130)))-M$6)/M141</f>
        <v>0.30424766018718502</v>
      </c>
      <c r="N143" s="12">
        <f t="array" ref="N143">+INDEX('Back data'!$A$130:$AW$130,,MAX(IF('Back data'!$A$130:$AW$130&lt;&gt;"",COLUMN('Back data'!$A$130:$AW$130)))-N$6)/N141</f>
        <v>0.36433273488928786</v>
      </c>
      <c r="O143" s="12">
        <f t="array" ref="O143">+INDEX('Back data'!$A$130:$AW$130,,MAX(IF('Back data'!$A$130:$AW$130&lt;&gt;"",COLUMN('Back data'!$A$130:$AW$130)))-O$6)/O141</f>
        <v>0.29244755244755244</v>
      </c>
      <c r="P143" s="12">
        <f t="array" ref="P143">+INDEX('Back data'!$A$130:$AW$130,,MAX(IF('Back data'!$A$130:$AW$130&lt;&gt;"",COLUMN('Back data'!$A$130:$AW$130)))-P$6)/P141</f>
        <v>0.27995920448750639</v>
      </c>
      <c r="R143" s="63"/>
    </row>
    <row r="146" spans="1:18" x14ac:dyDescent="0.3">
      <c r="B146" s="29"/>
      <c r="C146" s="9" t="s">
        <v>68</v>
      </c>
      <c r="D146" s="10">
        <f t="array" ref="D146">INDEX('Back data'!$A$135:$AW$135,,MAX(IF('Back data'!$A$135:$AW$135&lt;&gt;"",COLUMN('Back data'!$A$135:$AW$135)))-D$6)+INDEX('Back data'!$A$136:$AW$136,,MAX(IF('Back data'!$A$136:$AW$136&lt;&gt;"",COLUMN('Back data'!$A$136:$AW$136)))-D$6)</f>
        <v>70.77000000000001</v>
      </c>
      <c r="E146" s="10">
        <f t="array" ref="E146">INDEX('Back data'!$A$135:$AW$135,,MAX(IF('Back data'!$A$135:$AW$135&lt;&gt;"",COLUMN('Back data'!$A$135:$AW$135)))-E$6)+INDEX('Back data'!$A$136:$AW$136,,MAX(IF('Back data'!$A$136:$AW$136&lt;&gt;"",COLUMN('Back data'!$A$136:$AW$136)))-E$6)</f>
        <v>71.91</v>
      </c>
      <c r="F146" s="10">
        <f t="array" ref="F146">INDEX('Back data'!$A$135:$AW$135,,MAX(IF('Back data'!$A$135:$AW$135&lt;&gt;"",COLUMN('Back data'!$A$135:$AW$135)))-F$6)+INDEX('Back data'!$A$136:$AW$136,,MAX(IF('Back data'!$A$136:$AW$136&lt;&gt;"",COLUMN('Back data'!$A$136:$AW$136)))-F$6)</f>
        <v>69.84</v>
      </c>
      <c r="G146" s="10">
        <f t="array" ref="G146">INDEX('Back data'!$A$135:$AW$135,,MAX(IF('Back data'!$A$135:$AW$135&lt;&gt;"",COLUMN('Back data'!$A$135:$AW$135)))-G$6)+INDEX('Back data'!$A$136:$AW$136,,MAX(IF('Back data'!$A$136:$AW$136&lt;&gt;"",COLUMN('Back data'!$A$136:$AW$136)))-G$6)</f>
        <v>74.849999999999994</v>
      </c>
      <c r="H146" s="10">
        <f t="array" ref="H146">INDEX('Back data'!$A$135:$AW$135,,MAX(IF('Back data'!$A$135:$AW$135&lt;&gt;"",COLUMN('Back data'!$A$135:$AW$135)))-H$6)+INDEX('Back data'!$A$136:$AW$136,,MAX(IF('Back data'!$A$136:$AW$136&lt;&gt;"",COLUMN('Back data'!$A$136:$AW$136)))-H$6)</f>
        <v>76.36</v>
      </c>
      <c r="I146" s="10">
        <f t="array" ref="I146">INDEX('Back data'!$A$135:$AW$135,,MAX(IF('Back data'!$A$135:$AW$135&lt;&gt;"",COLUMN('Back data'!$A$135:$AW$135)))-I$6)+INDEX('Back data'!$A$136:$AW$136,,MAX(IF('Back data'!$A$136:$AW$136&lt;&gt;"",COLUMN('Back data'!$A$136:$AW$136)))-I$6)</f>
        <v>69.53</v>
      </c>
      <c r="J146" s="10">
        <f t="array" ref="J146">INDEX('Back data'!$A$135:$AW$135,,MAX(IF('Back data'!$A$135:$AW$135&lt;&gt;"",COLUMN('Back data'!$A$135:$AW$135)))-J$6)+INDEX('Back data'!$A$136:$AW$136,,MAX(IF('Back data'!$A$136:$AW$136&lt;&gt;"",COLUMN('Back data'!$A$136:$AW$136)))-J$6)</f>
        <v>71.690000000000012</v>
      </c>
      <c r="K146" s="10">
        <f t="array" ref="K146">INDEX('Back data'!$A$135:$AW$135,,MAX(IF('Back data'!$A$135:$AW$135&lt;&gt;"",COLUMN('Back data'!$A$135:$AW$135)))-K$6)+INDEX('Back data'!$A$136:$AW$136,,MAX(IF('Back data'!$A$136:$AW$136&lt;&gt;"",COLUMN('Back data'!$A$136:$AW$136)))-K$6)</f>
        <v>62.95</v>
      </c>
      <c r="L146" s="10">
        <f t="array" ref="L146">INDEX('Back data'!$A$135:$AW$135,,MAX(IF('Back data'!$A$135:$AW$135&lt;&gt;"",COLUMN('Back data'!$A$135:$AW$135)))-L$6)+INDEX('Back data'!$A$136:$AW$136,,MAX(IF('Back data'!$A$136:$AW$136&lt;&gt;"",COLUMN('Back data'!$A$136:$AW$136)))-L$6)</f>
        <v>67.78</v>
      </c>
      <c r="M146" s="10">
        <f t="array" ref="M146">INDEX('Back data'!$A$135:$AW$135,,MAX(IF('Back data'!$A$135:$AW$135&lt;&gt;"",COLUMN('Back data'!$A$135:$AW$135)))-M$6)+INDEX('Back data'!$A$136:$AW$136,,MAX(IF('Back data'!$A$136:$AW$136&lt;&gt;"",COLUMN('Back data'!$A$136:$AW$136)))-M$6)</f>
        <v>70.44</v>
      </c>
      <c r="N146" s="10">
        <f t="array" ref="N146">INDEX('Back data'!$A$135:$AW$135,,MAX(IF('Back data'!$A$135:$AW$135&lt;&gt;"",COLUMN('Back data'!$A$135:$AW$135)))-N$6)+INDEX('Back data'!$A$136:$AW$136,,MAX(IF('Back data'!$A$136:$AW$136&lt;&gt;"",COLUMN('Back data'!$A$136:$AW$136)))-N$6)</f>
        <v>70.56</v>
      </c>
      <c r="O146" s="10">
        <f t="array" ref="O146">INDEX('Back data'!$A$135:$AW$135,,MAX(IF('Back data'!$A$135:$AW$135&lt;&gt;"",COLUMN('Back data'!$A$135:$AW$135)))-O$6)+INDEX('Back data'!$A$136:$AW$136,,MAX(IF('Back data'!$A$136:$AW$136&lt;&gt;"",COLUMN('Back data'!$A$136:$AW$136)))-O$6)</f>
        <v>74.38000000000001</v>
      </c>
      <c r="P146" s="10">
        <f t="array" ref="P146">INDEX('Back data'!$A$135:$AW$135,,MAX(IF('Back data'!$A$135:$AW$135&lt;&gt;"",COLUMN('Back data'!$A$135:$AW$135)))-P$6)+INDEX('Back data'!$A$136:$AW$136,,MAX(IF('Back data'!$A$136:$AW$136&lt;&gt;"",COLUMN('Back data'!$A$136:$AW$136)))-P$6)</f>
        <v>78.27</v>
      </c>
    </row>
    <row r="147" spans="1:18" x14ac:dyDescent="0.3">
      <c r="A147" s="41" t="s">
        <v>79</v>
      </c>
      <c r="B147" s="43" t="s">
        <v>73</v>
      </c>
      <c r="C147" s="11" t="s">
        <v>70</v>
      </c>
      <c r="D147" s="12">
        <f t="array" ref="D147">INDEX('Back data'!$A$135:$AW$135,,MAX(IF('Back data'!$A$135:$AW$135&lt;&gt;"",COLUMN('Back data'!$A$135:$AW$135)))-D$6)/D146</f>
        <v>0.99519570439451743</v>
      </c>
      <c r="E147" s="12">
        <f t="array" ref="E147">INDEX('Back data'!$A$135:$AW$135,,MAX(IF('Back data'!$A$135:$AW$135&lt;&gt;"",COLUMN('Back data'!$A$135:$AW$135)))-E$6)/E146</f>
        <v>1</v>
      </c>
      <c r="F147" s="12">
        <f t="array" ref="F147">INDEX('Back data'!$A$135:$AW$135,,MAX(IF('Back data'!$A$135:$AW$135&lt;&gt;"",COLUMN('Back data'!$A$135:$AW$135)))-F$6)/F146</f>
        <v>0.98167239404352802</v>
      </c>
      <c r="G147" s="12">
        <f t="array" ref="G147">INDEX('Back data'!$A$135:$AW$135,,MAX(IF('Back data'!$A$135:$AW$135&lt;&gt;"",COLUMN('Back data'!$A$135:$AW$135)))-G$6)/G146</f>
        <v>1</v>
      </c>
      <c r="H147" s="12">
        <f t="array" ref="H147">INDEX('Back data'!$A$135:$AW$135,,MAX(IF('Back data'!$A$135:$AW$135&lt;&gt;"",COLUMN('Back data'!$A$135:$AW$135)))-H$6)/H146</f>
        <v>0.98284442116291248</v>
      </c>
      <c r="I147" s="12">
        <f t="array" ref="I147">INDEX('Back data'!$A$135:$AW$135,,MAX(IF('Back data'!$A$135:$AW$135&lt;&gt;"",COLUMN('Back data'!$A$135:$AW$135)))-I$6)/I146</f>
        <v>1</v>
      </c>
      <c r="J147" s="12">
        <f t="array" ref="J147">INDEX('Back data'!$A$135:$AW$135,,MAX(IF('Back data'!$A$135:$AW$135&lt;&gt;"",COLUMN('Back data'!$A$135:$AW$135)))-J$6)/J146</f>
        <v>0.9909331845445668</v>
      </c>
      <c r="K147" s="12">
        <f t="array" ref="K147">INDEX('Back data'!$A$135:$AW$135,,MAX(IF('Back data'!$A$135:$AW$135&lt;&gt;"",COLUMN('Back data'!$A$135:$AW$135)))-K$6)/K146</f>
        <v>1</v>
      </c>
      <c r="L147" s="12">
        <f t="array" ref="L147">INDEX('Back data'!$A$135:$AW$135,,MAX(IF('Back data'!$A$135:$AW$135&lt;&gt;"",COLUMN('Back data'!$A$135:$AW$135)))-L$6)/L146</f>
        <v>0.99350840956034236</v>
      </c>
      <c r="M147" s="12">
        <f t="array" ref="M147">INDEX('Back data'!$A$135:$AW$135,,MAX(IF('Back data'!$A$135:$AW$135&lt;&gt;"",COLUMN('Back data'!$A$135:$AW$135)))-M$6)/M146</f>
        <v>0.98197047132311188</v>
      </c>
      <c r="N147" s="12">
        <f t="array" ref="N147">INDEX('Back data'!$A$135:$AW$135,,MAX(IF('Back data'!$A$135:$AW$135&lt;&gt;"",COLUMN('Back data'!$A$135:$AW$135)))-N$6)/N146</f>
        <v>0.97519841269841268</v>
      </c>
      <c r="O147" s="12">
        <f t="array" ref="O147">INDEX('Back data'!$A$135:$AW$135,,MAX(IF('Back data'!$A$135:$AW$135&lt;&gt;"",COLUMN('Back data'!$A$135:$AW$135)))-O$6)/O146</f>
        <v>0.97969884377520833</v>
      </c>
      <c r="P147" s="12">
        <f t="array" ref="P147">INDEX('Back data'!$A$135:$AW$135,,MAX(IF('Back data'!$A$135:$AW$135&lt;&gt;"",COLUMN('Back data'!$A$135:$AW$135)))-P$6)/P146</f>
        <v>1</v>
      </c>
    </row>
    <row r="148" spans="1:18" x14ac:dyDescent="0.3">
      <c r="A148" s="41" t="s">
        <v>79</v>
      </c>
      <c r="B148" s="43" t="s">
        <v>73</v>
      </c>
      <c r="C148" s="11" t="s">
        <v>71</v>
      </c>
      <c r="D148" s="12">
        <f t="array" ref="D148">+INDEX('Back data'!$A$136:$AW$136,,MAX(IF('Back data'!$A$136:$AW$136&lt;&gt;"",COLUMN('Back data'!$A$136:$AW$136)))-D$6)/D146</f>
        <v>4.8042956054825487E-3</v>
      </c>
      <c r="E148" s="12">
        <f t="array" ref="E148">+INDEX('Back data'!$A$136:$AW$136,,MAX(IF('Back data'!$A$136:$AW$136&lt;&gt;"",COLUMN('Back data'!$A$136:$AW$136)))-E$6)/E146</f>
        <v>0</v>
      </c>
      <c r="F148" s="12">
        <f t="array" ref="F148">+INDEX('Back data'!$A$136:$AW$136,,MAX(IF('Back data'!$A$136:$AW$136&lt;&gt;"",COLUMN('Back data'!$A$136:$AW$136)))-F$6)/F146</f>
        <v>1.8327605956471937E-2</v>
      </c>
      <c r="G148" s="12">
        <f t="array" ref="G148">+INDEX('Back data'!$A$136:$AW$136,,MAX(IF('Back data'!$A$136:$AW$136&lt;&gt;"",COLUMN('Back data'!$A$136:$AW$136)))-G$6)/G146</f>
        <v>0</v>
      </c>
      <c r="H148" s="12">
        <f t="array" ref="H148">+INDEX('Back data'!$A$136:$AW$136,,MAX(IF('Back data'!$A$136:$AW$136&lt;&gt;"",COLUMN('Back data'!$A$136:$AW$136)))-H$6)/H146</f>
        <v>1.715557883708748E-2</v>
      </c>
      <c r="I148" s="12">
        <f t="array" ref="I148">+INDEX('Back data'!$A$136:$AW$136,,MAX(IF('Back data'!$A$136:$AW$136&lt;&gt;"",COLUMN('Back data'!$A$136:$AW$136)))-I$6)/I146</f>
        <v>0</v>
      </c>
      <c r="J148" s="12">
        <f t="array" ref="J148">+INDEX('Back data'!$A$136:$AW$136,,MAX(IF('Back data'!$A$136:$AW$136&lt;&gt;"",COLUMN('Back data'!$A$136:$AW$136)))-J$6)/J146</f>
        <v>9.0668154554331137E-3</v>
      </c>
      <c r="K148" s="12">
        <f t="array" ref="K148">+INDEX('Back data'!$A$136:$AW$136,,MAX(IF('Back data'!$A$136:$AW$136&lt;&gt;"",COLUMN('Back data'!$A$136:$AW$136)))-K$6)/K146</f>
        <v>0</v>
      </c>
      <c r="L148" s="12">
        <f t="array" ref="L148">+INDEX('Back data'!$A$136:$AW$136,,MAX(IF('Back data'!$A$136:$AW$136&lt;&gt;"",COLUMN('Back data'!$A$136:$AW$136)))-L$6)/L146</f>
        <v>6.4915904396577158E-3</v>
      </c>
      <c r="M148" s="12">
        <f t="array" ref="M148">+INDEX('Back data'!$A$136:$AW$136,,MAX(IF('Back data'!$A$136:$AW$136&lt;&gt;"",COLUMN('Back data'!$A$136:$AW$136)))-M$6)/M146</f>
        <v>1.8029528676888132E-2</v>
      </c>
      <c r="N148" s="12">
        <f t="array" ref="N148">+INDEX('Back data'!$A$136:$AW$136,,MAX(IF('Back data'!$A$136:$AW$136&lt;&gt;"",COLUMN('Back data'!$A$136:$AW$136)))-N$6)/N146</f>
        <v>2.48015873015873E-2</v>
      </c>
      <c r="O148" s="12">
        <f t="array" ref="O148">+INDEX('Back data'!$A$136:$AW$136,,MAX(IF('Back data'!$A$136:$AW$136&lt;&gt;"",COLUMN('Back data'!$A$136:$AW$136)))-O$6)/O146</f>
        <v>2.030115622479161E-2</v>
      </c>
      <c r="P148" s="12">
        <f t="array" ref="P148">+INDEX('Back data'!$A$136:$AW$136,,MAX(IF('Back data'!$A$136:$AW$136&lt;&gt;"",COLUMN('Back data'!$A$136:$AW$136)))-P$6)/P146</f>
        <v>0</v>
      </c>
      <c r="R148" s="63"/>
    </row>
    <row r="151" spans="1:18" x14ac:dyDescent="0.3">
      <c r="C151" s="9" t="s">
        <v>68</v>
      </c>
      <c r="D151" s="10">
        <f t="array" ref="D151">INDEX('Back data'!$A$331:$AW$331,,MAX(IF('Back data'!$A$331:$AW$331&lt;&gt;"",COLUMN('Back data'!$A$331:$AW$331)))-D$6)+INDEX('Back data'!$A$332:$AW$332,,MAX(IF('Back data'!$A$332:$AW$332&lt;&gt;"",COLUMN('Back data'!$A$332:$AW$332)))-D$6)</f>
        <v>64</v>
      </c>
      <c r="E151" s="10">
        <f t="array" ref="E151">INDEX('Back data'!$A$331:$AW$331,,MAX(IF('Back data'!$A$331:$AW$331&lt;&gt;"",COLUMN('Back data'!$A$331:$AW$331)))-E$6)+INDEX('Back data'!$A$332:$AW$332,,MAX(IF('Back data'!$A$332:$AW$332&lt;&gt;"",COLUMN('Back data'!$A$332:$AW$332)))-E$6)</f>
        <v>63.879999999999995</v>
      </c>
      <c r="F151" s="10">
        <f t="array" ref="F151">INDEX('Back data'!$A$331:$AW$331,,MAX(IF('Back data'!$A$331:$AW$331&lt;&gt;"",COLUMN('Back data'!$A$331:$AW$331)))-F$6)+INDEX('Back data'!$A$332:$AW$332,,MAX(IF('Back data'!$A$332:$AW$332&lt;&gt;"",COLUMN('Back data'!$A$332:$AW$332)))-F$6)</f>
        <v>65.570000000000007</v>
      </c>
      <c r="G151" s="10">
        <f t="array" ref="G151">INDEX('Back data'!$A$331:$AW$331,,MAX(IF('Back data'!$A$331:$AW$331&lt;&gt;"",COLUMN('Back data'!$A$331:$AW$331)))-G$6)+INDEX('Back data'!$A$332:$AW$332,,MAX(IF('Back data'!$A$332:$AW$332&lt;&gt;"",COLUMN('Back data'!$A$332:$AW$332)))-G$6)</f>
        <v>65.27</v>
      </c>
      <c r="H151" s="10">
        <f t="array" ref="H151">INDEX('Back data'!$A$331:$AW$331,,MAX(IF('Back data'!$A$331:$AW$331&lt;&gt;"",COLUMN('Back data'!$A$331:$AW$331)))-H$6)+INDEX('Back data'!$A$332:$AW$332,,MAX(IF('Back data'!$A$332:$AW$332&lt;&gt;"",COLUMN('Back data'!$A$332:$AW$332)))-H$6)</f>
        <v>84.27</v>
      </c>
      <c r="I151" s="10">
        <f t="array" ref="I151">INDEX('Back data'!$A$331:$AW$331,,MAX(IF('Back data'!$A$331:$AW$331&lt;&gt;"",COLUMN('Back data'!$A$331:$AW$331)))-I$6)+INDEX('Back data'!$A$332:$AW$332,,MAX(IF('Back data'!$A$332:$AW$332&lt;&gt;"",COLUMN('Back data'!$A$332:$AW$332)))-I$6)</f>
        <v>64.25</v>
      </c>
      <c r="J151" s="10">
        <f t="array" ref="J151">INDEX('Back data'!$A$331:$AW$331,,MAX(IF('Back data'!$A$331:$AW$331&lt;&gt;"",COLUMN('Back data'!$A$331:$AW$331)))-J$6)+INDEX('Back data'!$A$332:$AW$332,,MAX(IF('Back data'!$A$332:$AW$332&lt;&gt;"",COLUMN('Back data'!$A$332:$AW$332)))-J$6)</f>
        <v>65.37</v>
      </c>
      <c r="K151" s="10">
        <f t="array" ref="K151">INDEX('Back data'!$A$331:$AW$331,,MAX(IF('Back data'!$A$331:$AW$331&lt;&gt;"",COLUMN('Back data'!$A$331:$AW$331)))-K$6)+INDEX('Back data'!$A$332:$AW$332,,MAX(IF('Back data'!$A$332:$AW$332&lt;&gt;"",COLUMN('Back data'!$A$332:$AW$332)))-K$6)</f>
        <v>72.94</v>
      </c>
      <c r="L151" s="10">
        <f t="array" ref="L151">INDEX('Back data'!$A$331:$AW$331,,MAX(IF('Back data'!$A$331:$AW$331&lt;&gt;"",COLUMN('Back data'!$A$331:$AW$331)))-L$6)+INDEX('Back data'!$A$332:$AW$332,,MAX(IF('Back data'!$A$332:$AW$332&lt;&gt;"",COLUMN('Back data'!$A$332:$AW$332)))-L$6)</f>
        <v>76.55</v>
      </c>
      <c r="M151" s="10">
        <f t="array" ref="M151">INDEX('Back data'!$A$331:$AW$331,,MAX(IF('Back data'!$A$331:$AW$331&lt;&gt;"",COLUMN('Back data'!$A$331:$AW$331)))-M$6)+INDEX('Back data'!$A$332:$AW$332,,MAX(IF('Back data'!$A$332:$AW$332&lt;&gt;"",COLUMN('Back data'!$A$332:$AW$332)))-M$6)</f>
        <v>57.510000000000005</v>
      </c>
      <c r="N151" s="10">
        <f t="array" ref="N151">INDEX('Back data'!$A$331:$AW$331,,MAX(IF('Back data'!$A$331:$AW$331&lt;&gt;"",COLUMN('Back data'!$A$331:$AW$331)))-N$6)+INDEX('Back data'!$A$332:$AW$332,,MAX(IF('Back data'!$A$332:$AW$332&lt;&gt;"",COLUMN('Back data'!$A$332:$AW$332)))-N$6)</f>
        <v>80.3</v>
      </c>
      <c r="O151" s="10">
        <f t="array" ref="O151">INDEX('Back data'!$A$331:$AW$331,,MAX(IF('Back data'!$A$331:$AW$331&lt;&gt;"",COLUMN('Back data'!$A$331:$AW$331)))-O$6)+INDEX('Back data'!$A$332:$AW$332,,MAX(IF('Back data'!$A$332:$AW$332&lt;&gt;"",COLUMN('Back data'!$A$332:$AW$332)))-O$6)</f>
        <v>78.849999999999994</v>
      </c>
      <c r="P151" s="10">
        <f t="array" ref="P151">INDEX('Back data'!$A$331:$AW$331,,MAX(IF('Back data'!$A$331:$AW$331&lt;&gt;"",COLUMN('Back data'!$A$331:$AW$331)))-P$6)+INDEX('Back data'!$A$332:$AW$332,,MAX(IF('Back data'!$A$332:$AW$332&lt;&gt;"",COLUMN('Back data'!$A$332:$AW$332)))-P$6)</f>
        <v>77.490000000000009</v>
      </c>
    </row>
    <row r="152" spans="1:18" x14ac:dyDescent="0.3">
      <c r="A152" s="41" t="s">
        <v>79</v>
      </c>
      <c r="B152" s="43" t="s">
        <v>30</v>
      </c>
      <c r="C152" s="11" t="s">
        <v>70</v>
      </c>
      <c r="D152" s="12">
        <f t="array" ref="D152">INDEX('Back data'!$A$331:$AW$331,,MAX(IF('Back data'!$A$331:$AW$331&lt;&gt;"",COLUMN('Back data'!$A$331:$AW$331)))-D$6)/D151</f>
        <v>0.76875000000000004</v>
      </c>
      <c r="E152" s="12">
        <f t="array" ref="E152">INDEX('Back data'!$A$331:$AW$331,,MAX(IF('Back data'!$A$331:$AW$331&lt;&gt;"",COLUMN('Back data'!$A$331:$AW$331)))-E$6)/E151</f>
        <v>0.87006887914840325</v>
      </c>
      <c r="F152" s="12">
        <f t="array" ref="F152">INDEX('Back data'!$A$331:$AW$331,,MAX(IF('Back data'!$A$331:$AW$331&lt;&gt;"",COLUMN('Back data'!$A$331:$AW$331)))-F$6)/F151</f>
        <v>0.62940369071221591</v>
      </c>
      <c r="G152" s="12">
        <f t="array" ref="G152">INDEX('Back data'!$A$331:$AW$331,,MAX(IF('Back data'!$A$331:$AW$331&lt;&gt;"",COLUMN('Back data'!$A$331:$AW$331)))-G$6)/G151</f>
        <v>0.68500076604872073</v>
      </c>
      <c r="H152" s="12">
        <f t="array" ref="H152">INDEX('Back data'!$A$331:$AW$331,,MAX(IF('Back data'!$A$331:$AW$331&lt;&gt;"",COLUMN('Back data'!$A$331:$AW$331)))-H$6)/H151</f>
        <v>0.86116055535777858</v>
      </c>
      <c r="I152" s="12">
        <f t="array" ref="I152">INDEX('Back data'!$A$331:$AW$331,,MAX(IF('Back data'!$A$331:$AW$331&lt;&gt;"",COLUMN('Back data'!$A$331:$AW$331)))-I$6)/I151</f>
        <v>0.97821011673151759</v>
      </c>
      <c r="J152" s="12">
        <f t="array" ref="J152">INDEX('Back data'!$A$331:$AW$331,,MAX(IF('Back data'!$A$331:$AW$331&lt;&gt;"",COLUMN('Back data'!$A$331:$AW$331)))-J$6)/J151</f>
        <v>0.9524246596297995</v>
      </c>
      <c r="K152" s="12">
        <f t="array" ref="K152">INDEX('Back data'!$A$331:$AW$331,,MAX(IF('Back data'!$A$331:$AW$331&lt;&gt;"",COLUMN('Back data'!$A$331:$AW$331)))-K$6)/K151</f>
        <v>0.72964080065807513</v>
      </c>
      <c r="L152" s="12">
        <f t="array" ref="L152">INDEX('Back data'!$A$331:$AW$331,,MAX(IF('Back data'!$A$331:$AW$331&lt;&gt;"",COLUMN('Back data'!$A$331:$AW$331)))-L$6)/L151</f>
        <v>0.77465708687132595</v>
      </c>
      <c r="M152" s="12">
        <f t="array" ref="M152">INDEX('Back data'!$A$331:$AW$331,,MAX(IF('Back data'!$A$331:$AW$331&lt;&gt;"",COLUMN('Back data'!$A$331:$AW$331)))-M$6)/M151</f>
        <v>0.80351243262041383</v>
      </c>
      <c r="N152" s="12">
        <f t="array" ref="N152">INDEX('Back data'!$A$331:$AW$331,,MAX(IF('Back data'!$A$331:$AW$331&lt;&gt;"",COLUMN('Back data'!$A$331:$AW$331)))-N$6)/N151</f>
        <v>0.84296388542963885</v>
      </c>
      <c r="O152" s="12">
        <f t="array" ref="O152">INDEX('Back data'!$A$331:$AW$331,,MAX(IF('Back data'!$A$331:$AW$331&lt;&gt;"",COLUMN('Back data'!$A$331:$AW$331)))-O$6)/O151</f>
        <v>0.87748890298034243</v>
      </c>
      <c r="P152" s="12">
        <f t="array" ref="P152">INDEX('Back data'!$A$331:$AW$331,,MAX(IF('Back data'!$A$331:$AW$331&lt;&gt;"",COLUMN('Back data'!$A$331:$AW$331)))-P$6)/P151</f>
        <v>0.79261840237449988</v>
      </c>
    </row>
    <row r="153" spans="1:18" x14ac:dyDescent="0.3">
      <c r="A153" s="41" t="s">
        <v>79</v>
      </c>
      <c r="B153" s="43" t="s">
        <v>30</v>
      </c>
      <c r="C153" s="11" t="s">
        <v>71</v>
      </c>
      <c r="D153" s="12">
        <f t="array" ref="D153">+INDEX('Back data'!$A$332:$AW$332,,MAX(IF('Back data'!$A$332:$AW$332&lt;&gt;"",COLUMN('Back data'!$A$332:$AW$332)))-D$6)/D151</f>
        <v>0.23125000000000001</v>
      </c>
      <c r="E153" s="12">
        <f t="array" ref="E153">+INDEX('Back data'!$A$332:$AW$332,,MAX(IF('Back data'!$A$332:$AW$332&lt;&gt;"",COLUMN('Back data'!$A$332:$AW$332)))-E$6)/E151</f>
        <v>0.12993112085159678</v>
      </c>
      <c r="F153" s="12">
        <f t="array" ref="F153">+INDEX('Back data'!$A$332:$AW$332,,MAX(IF('Back data'!$A$332:$AW$332&lt;&gt;"",COLUMN('Back data'!$A$332:$AW$332)))-F$6)/F151</f>
        <v>0.37059630928778403</v>
      </c>
      <c r="G153" s="12">
        <f t="array" ref="G153">+INDEX('Back data'!$A$332:$AW$332,,MAX(IF('Back data'!$A$332:$AW$332&lt;&gt;"",COLUMN('Back data'!$A$332:$AW$332)))-G$6)/G151</f>
        <v>0.31499923395127932</v>
      </c>
      <c r="H153" s="12">
        <f t="array" ref="H153">+INDEX('Back data'!$A$332:$AW$332,,MAX(IF('Back data'!$A$332:$AW$332&lt;&gt;"",COLUMN('Back data'!$A$332:$AW$332)))-H$6)/H151</f>
        <v>0.13883944464222142</v>
      </c>
      <c r="I153" s="12">
        <f t="array" ref="I153">+INDEX('Back data'!$A$332:$AW$332,,MAX(IF('Back data'!$A$332:$AW$332&lt;&gt;"",COLUMN('Back data'!$A$332:$AW$332)))-I$6)/I151</f>
        <v>2.1789883268482489E-2</v>
      </c>
      <c r="J153" s="12">
        <f t="array" ref="J153">+INDEX('Back data'!$A$332:$AW$332,,MAX(IF('Back data'!$A$332:$AW$332&lt;&gt;"",COLUMN('Back data'!$A$332:$AW$332)))-J$6)/J151</f>
        <v>4.7575340370200392E-2</v>
      </c>
      <c r="K153" s="12">
        <f t="array" ref="K153">+INDEX('Back data'!$A$332:$AW$332,,MAX(IF('Back data'!$A$332:$AW$332&lt;&gt;"",COLUMN('Back data'!$A$332:$AW$332)))-K$6)/K151</f>
        <v>0.27035919934192487</v>
      </c>
      <c r="L153" s="12">
        <f t="array" ref="L153">+INDEX('Back data'!$A$332:$AW$332,,MAX(IF('Back data'!$A$332:$AW$332&lt;&gt;"",COLUMN('Back data'!$A$332:$AW$332)))-L$6)/L151</f>
        <v>0.22534291312867408</v>
      </c>
      <c r="M153" s="12">
        <f t="array" ref="M153">+INDEX('Back data'!$A$332:$AW$332,,MAX(IF('Back data'!$A$332:$AW$332&lt;&gt;"",COLUMN('Back data'!$A$332:$AW$332)))-M$6)/M151</f>
        <v>0.19648756737958614</v>
      </c>
      <c r="N153" s="12">
        <f t="array" ref="N153">+INDEX('Back data'!$A$332:$AW$332,,MAX(IF('Back data'!$A$332:$AW$332&lt;&gt;"",COLUMN('Back data'!$A$332:$AW$332)))-N$6)/N151</f>
        <v>0.15703611457036115</v>
      </c>
      <c r="O153" s="12">
        <f t="array" ref="O153">+INDEX('Back data'!$A$332:$AW$332,,MAX(IF('Back data'!$A$332:$AW$332&lt;&gt;"",COLUMN('Back data'!$A$332:$AW$332)))-O$6)/O151</f>
        <v>0.12251109701965759</v>
      </c>
      <c r="P153" s="12">
        <f t="array" ref="P153">+INDEX('Back data'!$A$332:$AW$332,,MAX(IF('Back data'!$A$332:$AW$332&lt;&gt;"",COLUMN('Back data'!$A$332:$AW$332)))-P$6)/P151</f>
        <v>0.20738159762550004</v>
      </c>
      <c r="R153" s="63"/>
    </row>
    <row r="156" spans="1:18" x14ac:dyDescent="0.3">
      <c r="C156" s="9" t="s">
        <v>68</v>
      </c>
      <c r="D156" s="10">
        <f t="array" ref="D156">INDEX('Back data'!$A$337:$AW$337,,MAX(IF('Back data'!$A$337:$AW$337&lt;&gt;"",COLUMN('Back data'!$A$337:$AW$337)))-D$6)+INDEX('Back data'!$A$338:$AW$338,,MAX(IF('Back data'!$A$338:$AW$338&lt;&gt;"",COLUMN('Back data'!$A$338:$AW$338)))-D$6)</f>
        <v>70.040000000000006</v>
      </c>
      <c r="E156" s="10">
        <f t="array" ref="E156">INDEX('Back data'!$A$337:$AW$337,,MAX(IF('Back data'!$A$337:$AW$337&lt;&gt;"",COLUMN('Back data'!$A$337:$AW$337)))-E$6)+INDEX('Back data'!$A$338:$AW$338,,MAX(IF('Back data'!$A$338:$AW$338&lt;&gt;"",COLUMN('Back data'!$A$338:$AW$338)))-E$6)</f>
        <v>75.45</v>
      </c>
      <c r="F156" s="10">
        <f t="array" ref="F156">INDEX('Back data'!$A$337:$AW$337,,MAX(IF('Back data'!$A$337:$AW$337&lt;&gt;"",COLUMN('Back data'!$A$337:$AW$337)))-F$6)+INDEX('Back data'!$A$338:$AW$338,,MAX(IF('Back data'!$A$338:$AW$338&lt;&gt;"",COLUMN('Back data'!$A$338:$AW$338)))-F$6)</f>
        <v>75.649999999999991</v>
      </c>
      <c r="G156" s="10">
        <f t="array" ref="G156">INDEX('Back data'!$A$337:$AW$337,,MAX(IF('Back data'!$A$337:$AW$337&lt;&gt;"",COLUMN('Back data'!$A$337:$AW$337)))-G$6)+INDEX('Back data'!$A$338:$AW$338,,MAX(IF('Back data'!$A$338:$AW$338&lt;&gt;"",COLUMN('Back data'!$A$338:$AW$338)))-G$6)</f>
        <v>75.63</v>
      </c>
      <c r="H156" s="10">
        <f t="array" ref="H156">INDEX('Back data'!$A$337:$AW$337,,MAX(IF('Back data'!$A$337:$AW$337&lt;&gt;"",COLUMN('Back data'!$A$337:$AW$337)))-H$6)+INDEX('Back data'!$A$338:$AW$338,,MAX(IF('Back data'!$A$338:$AW$338&lt;&gt;"",COLUMN('Back data'!$A$338:$AW$338)))-H$6)</f>
        <v>78.709999999999994</v>
      </c>
      <c r="I156" s="10">
        <f t="array" ref="I156">INDEX('Back data'!$A$337:$AW$337,,MAX(IF('Back data'!$A$337:$AW$337&lt;&gt;"",COLUMN('Back data'!$A$337:$AW$337)))-I$6)+INDEX('Back data'!$A$338:$AW$338,,MAX(IF('Back data'!$A$338:$AW$338&lt;&gt;"",COLUMN('Back data'!$A$338:$AW$338)))-I$6)</f>
        <v>74.78</v>
      </c>
      <c r="J156" s="10">
        <f t="array" ref="J156">INDEX('Back data'!$A$337:$AW$337,,MAX(IF('Back data'!$A$337:$AW$337&lt;&gt;"",COLUMN('Back data'!$A$337:$AW$337)))-J$6)+INDEX('Back data'!$A$338:$AW$338,,MAX(IF('Back data'!$A$338:$AW$338&lt;&gt;"",COLUMN('Back data'!$A$338:$AW$338)))-J$6)</f>
        <v>75.95</v>
      </c>
      <c r="K156" s="10">
        <f t="array" ref="K156">INDEX('Back data'!$A$337:$AW$337,,MAX(IF('Back data'!$A$337:$AW$337&lt;&gt;"",COLUMN('Back data'!$A$337:$AW$337)))-K$6)+INDEX('Back data'!$A$338:$AW$338,,MAX(IF('Back data'!$A$338:$AW$338&lt;&gt;"",COLUMN('Back data'!$A$338:$AW$338)))-K$6)</f>
        <v>66.72</v>
      </c>
      <c r="L156" s="10">
        <f t="array" ref="L156">INDEX('Back data'!$A$337:$AW$337,,MAX(IF('Back data'!$A$337:$AW$337&lt;&gt;"",COLUMN('Back data'!$A$337:$AW$337)))-L$6)+INDEX('Back data'!$A$338:$AW$338,,MAX(IF('Back data'!$A$338:$AW$338&lt;&gt;"",COLUMN('Back data'!$A$338:$AW$338)))-L$6)</f>
        <v>69.649999999999991</v>
      </c>
      <c r="M156" s="10">
        <f t="array" ref="M156">INDEX('Back data'!$A$337:$AW$337,,MAX(IF('Back data'!$A$337:$AW$337&lt;&gt;"",COLUMN('Back data'!$A$337:$AW$337)))-M$6)+INDEX('Back data'!$A$338:$AW$338,,MAX(IF('Back data'!$A$338:$AW$338&lt;&gt;"",COLUMN('Back data'!$A$338:$AW$338)))-M$6)</f>
        <v>75.12</v>
      </c>
      <c r="N156" s="10">
        <f t="array" ref="N156">INDEX('Back data'!$A$337:$AW$337,,MAX(IF('Back data'!$A$337:$AW$337&lt;&gt;"",COLUMN('Back data'!$A$337:$AW$337)))-N$6)+INDEX('Back data'!$A$338:$AW$338,,MAX(IF('Back data'!$A$338:$AW$338&lt;&gt;"",COLUMN('Back data'!$A$338:$AW$338)))-N$6)</f>
        <v>73.48</v>
      </c>
      <c r="O156" s="10">
        <f t="array" ref="O156">INDEX('Back data'!$A$337:$AW$337,,MAX(IF('Back data'!$A$337:$AW$337&lt;&gt;"",COLUMN('Back data'!$A$337:$AW$337)))-O$6)+INDEX('Back data'!$A$338:$AW$338,,MAX(IF('Back data'!$A$338:$AW$338&lt;&gt;"",COLUMN('Back data'!$A$338:$AW$338)))-O$6)</f>
        <v>76.400000000000006</v>
      </c>
      <c r="P156" s="10">
        <f t="array" ref="P156">INDEX('Back data'!$A$337:$AW$337,,MAX(IF('Back data'!$A$337:$AW$337&lt;&gt;"",COLUMN('Back data'!$A$337:$AW$337)))-P$6)+INDEX('Back data'!$A$338:$AW$338,,MAX(IF('Back data'!$A$338:$AW$338&lt;&gt;"",COLUMN('Back data'!$A$338:$AW$338)))-P$6)</f>
        <v>81</v>
      </c>
    </row>
    <row r="157" spans="1:18" x14ac:dyDescent="0.3">
      <c r="A157" s="41" t="s">
        <v>79</v>
      </c>
      <c r="B157" s="43" t="s">
        <v>35</v>
      </c>
      <c r="C157" s="11" t="s">
        <v>70</v>
      </c>
      <c r="D157" s="12">
        <f t="array" ref="D157">INDEX('Back data'!$A$337:$AW$337,,MAX(IF('Back data'!$A$337:$AW$337&lt;&gt;"",COLUMN('Back data'!$A$337:$AW$337)))-D$6)/D156</f>
        <v>0.99357509994288973</v>
      </c>
      <c r="E157" s="12">
        <f t="array" ref="E157">INDEX('Back data'!$A$337:$AW$337,,MAX(IF('Back data'!$A$337:$AW$337&lt;&gt;"",COLUMN('Back data'!$A$337:$AW$337)))-E$6)/E156</f>
        <v>0.96050364479787931</v>
      </c>
      <c r="F157" s="12">
        <f t="array" ref="F157">INDEX('Back data'!$A$337:$AW$337,,MAX(IF('Back data'!$A$337:$AW$337&lt;&gt;"",COLUMN('Back data'!$A$337:$AW$337)))-F$6)/F156</f>
        <v>0.94461335095836085</v>
      </c>
      <c r="G157" s="12">
        <f t="array" ref="G157">INDEX('Back data'!$A$337:$AW$337,,MAX(IF('Back data'!$A$337:$AW$337&lt;&gt;"",COLUMN('Back data'!$A$337:$AW$337)))-G$6)/G156</f>
        <v>0.9788443739256909</v>
      </c>
      <c r="H157" s="12">
        <f t="array" ref="H157">INDEX('Back data'!$A$337:$AW$337,,MAX(IF('Back data'!$A$337:$AW$337&lt;&gt;"",COLUMN('Back data'!$A$337:$AW$337)))-H$6)/H156</f>
        <v>0.97192224622030243</v>
      </c>
      <c r="I157" s="12">
        <f t="array" ref="I157">INDEX('Back data'!$A$337:$AW$337,,MAX(IF('Back data'!$A$337:$AW$337&lt;&gt;"",COLUMN('Back data'!$A$337:$AW$337)))-I$6)/I156</f>
        <v>0.94490505482749387</v>
      </c>
      <c r="J157" s="12">
        <f t="array" ref="J157">INDEX('Back data'!$A$337:$AW$337,,MAX(IF('Back data'!$A$337:$AW$337&lt;&gt;"",COLUMN('Back data'!$A$337:$AW$337)))-J$6)/J156</f>
        <v>0.99631336405529958</v>
      </c>
      <c r="K157" s="12">
        <f t="array" ref="K157">INDEX('Back data'!$A$337:$AW$337,,MAX(IF('Back data'!$A$337:$AW$337&lt;&gt;"",COLUMN('Back data'!$A$337:$AW$337)))-K$6)/K156</f>
        <v>0.93150479616306958</v>
      </c>
      <c r="L157" s="12">
        <f t="array" ref="L157">INDEX('Back data'!$A$337:$AW$337,,MAX(IF('Back data'!$A$337:$AW$337&lt;&gt;"",COLUMN('Back data'!$A$337:$AW$337)))-L$6)/L156</f>
        <v>0.9303661162957646</v>
      </c>
      <c r="M157" s="12">
        <f t="array" ref="M157">INDEX('Back data'!$A$337:$AW$337,,MAX(IF('Back data'!$A$337:$AW$337&lt;&gt;"",COLUMN('Back data'!$A$337:$AW$337)))-M$6)/M156</f>
        <v>0.91200745473908418</v>
      </c>
      <c r="N157" s="12">
        <f t="array" ref="N157">INDEX('Back data'!$A$337:$AW$337,,MAX(IF('Back data'!$A$337:$AW$337&lt;&gt;"",COLUMN('Back data'!$A$337:$AW$337)))-N$6)/N156</f>
        <v>0.93494828524768647</v>
      </c>
      <c r="O157" s="12">
        <f t="array" ref="O157">INDEX('Back data'!$A$337:$AW$337,,MAX(IF('Back data'!$A$337:$AW$337&lt;&gt;"",COLUMN('Back data'!$A$337:$AW$337)))-O$6)/O156</f>
        <v>0.94568062827225119</v>
      </c>
      <c r="P157" s="12">
        <f t="array" ref="P157">INDEX('Back data'!$A$337:$AW$337,,MAX(IF('Back data'!$A$337:$AW$337&lt;&gt;"",COLUMN('Back data'!$A$337:$AW$337)))-P$6)/P156</f>
        <v>0.92456790123456789</v>
      </c>
    </row>
    <row r="158" spans="1:18" x14ac:dyDescent="0.3">
      <c r="A158" s="41" t="s">
        <v>79</v>
      </c>
      <c r="B158" s="43" t="s">
        <v>35</v>
      </c>
      <c r="C158" s="11" t="s">
        <v>71</v>
      </c>
      <c r="D158" s="12">
        <f t="array" ref="D158">INDEX('Back data'!$A$338:$AW$338,,MAX(IF('Back data'!$A$338:$AW$338&lt;&gt;"",COLUMN('Back data'!$A$338:$AW$338)))-D$6)/D156</f>
        <v>6.4249000571102227E-3</v>
      </c>
      <c r="E158" s="12">
        <f t="array" ref="E158">INDEX('Back data'!$A$338:$AW$338,,MAX(IF('Back data'!$A$338:$AW$338&lt;&gt;"",COLUMN('Back data'!$A$338:$AW$338)))-E$6)/E156</f>
        <v>3.9496355202120609E-2</v>
      </c>
      <c r="F158" s="12">
        <f t="array" ref="F158">INDEX('Back data'!$A$338:$AW$338,,MAX(IF('Back data'!$A$338:$AW$338&lt;&gt;"",COLUMN('Back data'!$A$338:$AW$338)))-F$6)/F156</f>
        <v>5.538664904163914E-2</v>
      </c>
      <c r="G158" s="12">
        <f t="array" ref="G158">INDEX('Back data'!$A$338:$AW$338,,MAX(IF('Back data'!$A$338:$AW$338&lt;&gt;"",COLUMN('Back data'!$A$338:$AW$338)))-G$6)/G156</f>
        <v>2.1155626074309139E-2</v>
      </c>
      <c r="H158" s="12">
        <f t="array" ref="H158">INDEX('Back data'!$A$338:$AW$338,,MAX(IF('Back data'!$A$338:$AW$338&lt;&gt;"",COLUMN('Back data'!$A$338:$AW$338)))-H$6)/H156</f>
        <v>2.8077753779697626E-2</v>
      </c>
      <c r="I158" s="12">
        <f t="array" ref="I158">INDEX('Back data'!$A$338:$AW$338,,MAX(IF('Back data'!$A$338:$AW$338&lt;&gt;"",COLUMN('Back data'!$A$338:$AW$338)))-I$6)/I156</f>
        <v>5.5094945172506016E-2</v>
      </c>
      <c r="J158" s="12">
        <f t="array" ref="J158">INDEX('Back data'!$A$338:$AW$338,,MAX(IF('Back data'!$A$338:$AW$338&lt;&gt;"",COLUMN('Back data'!$A$338:$AW$338)))-J$6)/J156</f>
        <v>3.6866359447004608E-3</v>
      </c>
      <c r="K158" s="12">
        <f t="array" ref="K158">INDEX('Back data'!$A$338:$AW$338,,MAX(IF('Back data'!$A$338:$AW$338&lt;&gt;"",COLUMN('Back data'!$A$338:$AW$338)))-K$6)/K156</f>
        <v>6.849520383693046E-2</v>
      </c>
      <c r="L158" s="12">
        <f t="array" ref="L158">INDEX('Back data'!$A$338:$AW$338,,MAX(IF('Back data'!$A$338:$AW$338&lt;&gt;"",COLUMN('Back data'!$A$338:$AW$338)))-L$6)/L156</f>
        <v>6.9633883704235469E-2</v>
      </c>
      <c r="M158" s="12">
        <f t="array" ref="M158">INDEX('Back data'!$A$338:$AW$338,,MAX(IF('Back data'!$A$338:$AW$338&lt;&gt;"",COLUMN('Back data'!$A$338:$AW$338)))-M$6)/M156</f>
        <v>8.7992545260915864E-2</v>
      </c>
      <c r="N158" s="12">
        <f t="array" ref="N158">INDEX('Back data'!$A$338:$AW$338,,MAX(IF('Back data'!$A$338:$AW$338&lt;&gt;"",COLUMN('Back data'!$A$338:$AW$338)))-N$6)/N156</f>
        <v>6.5051714752313555E-2</v>
      </c>
      <c r="O158" s="12">
        <f t="array" ref="O158">INDEX('Back data'!$A$338:$AW$338,,MAX(IF('Back data'!$A$338:$AW$338&lt;&gt;"",COLUMN('Back data'!$A$338:$AW$338)))-O$6)/O156</f>
        <v>5.4319371727748693E-2</v>
      </c>
      <c r="P158" s="12">
        <f t="array" ref="P158">INDEX('Back data'!$A$338:$AW$338,,MAX(IF('Back data'!$A$338:$AW$338&lt;&gt;"",COLUMN('Back data'!$A$338:$AW$338)))-P$6)/P156</f>
        <v>7.543209876543211E-2</v>
      </c>
      <c r="R158" s="63"/>
    </row>
    <row r="161" spans="1:18" x14ac:dyDescent="0.3">
      <c r="C161" s="9" t="s">
        <v>68</v>
      </c>
      <c r="D161" s="10">
        <f t="array" ref="D161">INDEX('Back data'!$A$343:$AW$343,,MAX(IF('Back data'!$A$343:$AW$343&lt;&gt;"",COLUMN('Back data'!$A$343:$AW$343)))-D$6)+INDEX('Back data'!$A$344:$AW$344,,MAX(IF('Back data'!$A$344:$AW$344&lt;&gt;"",COLUMN('Back data'!$A$344:$AW$344)))-D$6)</f>
        <v>77.260000000000005</v>
      </c>
      <c r="E161" s="10">
        <f t="array" ref="E161">INDEX('Back data'!$A$343:$AW$343,,MAX(IF('Back data'!$A$343:$AW$343&lt;&gt;"",COLUMN('Back data'!$A$343:$AW$343)))-E$6)+INDEX('Back data'!$A$344:$AW$344,,MAX(IF('Back data'!$A$344:$AW$344&lt;&gt;"",COLUMN('Back data'!$A$344:$AW$344)))-E$6)</f>
        <v>72.5</v>
      </c>
      <c r="F161" s="10">
        <f t="array" ref="F161">INDEX('Back data'!$A$343:$AW$343,,MAX(IF('Back data'!$A$343:$AW$343&lt;&gt;"",COLUMN('Back data'!$A$343:$AW$343)))-F$6)+INDEX('Back data'!$A$344:$AW$344,,MAX(IF('Back data'!$A$344:$AW$344&lt;&gt;"",COLUMN('Back data'!$A$344:$AW$344)))-F$6)</f>
        <v>66</v>
      </c>
      <c r="G161" s="10">
        <f t="array" ref="G161">INDEX('Back data'!$A$343:$AW$343,,MAX(IF('Back data'!$A$343:$AW$343&lt;&gt;"",COLUMN('Back data'!$A$343:$AW$343)))-G$6)+INDEX('Back data'!$A$344:$AW$344,,MAX(IF('Back data'!$A$344:$AW$344&lt;&gt;"",COLUMN('Back data'!$A$344:$AW$344)))-G$6)</f>
        <v>67.540000000000006</v>
      </c>
      <c r="H161" s="10">
        <f t="array" ref="H161">INDEX('Back data'!$A$343:$AW$343,,MAX(IF('Back data'!$A$343:$AW$343&lt;&gt;"",COLUMN('Back data'!$A$343:$AW$343)))-H$6)+INDEX('Back data'!$A$344:$AW$344,,MAX(IF('Back data'!$A$344:$AW$344&lt;&gt;"",COLUMN('Back data'!$A$344:$AW$344)))-H$6)</f>
        <v>67.239999999999995</v>
      </c>
      <c r="I161" s="10">
        <f t="array" ref="I161">INDEX('Back data'!$A$343:$AW$343,,MAX(IF('Back data'!$A$343:$AW$343&lt;&gt;"",COLUMN('Back data'!$A$343:$AW$343)))-I$6)+INDEX('Back data'!$A$344:$AW$344,,MAX(IF('Back data'!$A$344:$AW$344&lt;&gt;"",COLUMN('Back data'!$A$344:$AW$344)))-I$6)</f>
        <v>63.220000000000006</v>
      </c>
      <c r="J161" s="10">
        <f t="array" ref="J161">INDEX('Back data'!$A$343:$AW$343,,MAX(IF('Back data'!$A$343:$AW$343&lt;&gt;"",COLUMN('Back data'!$A$343:$AW$343)))-J$6)+INDEX('Back data'!$A$344:$AW$344,,MAX(IF('Back data'!$A$344:$AW$344&lt;&gt;"",COLUMN('Back data'!$A$344:$AW$344)))-J$6)</f>
        <v>69.319999999999993</v>
      </c>
      <c r="K161" s="10">
        <f t="array" ref="K161">INDEX('Back data'!$A$343:$AW$343,,MAX(IF('Back data'!$A$343:$AW$343&lt;&gt;"",COLUMN('Back data'!$A$343:$AW$343)))-K$6)+INDEX('Back data'!$A$344:$AW$344,,MAX(IF('Back data'!$A$344:$AW$344&lt;&gt;"",COLUMN('Back data'!$A$344:$AW$344)))-K$6)</f>
        <v>59.15</v>
      </c>
      <c r="L161" s="10">
        <f t="array" ref="L161">INDEX('Back data'!$A$343:$AW$343,,MAX(IF('Back data'!$A$343:$AW$343&lt;&gt;"",COLUMN('Back data'!$A$343:$AW$343)))-L$6)+INDEX('Back data'!$A$344:$AW$344,,MAX(IF('Back data'!$A$344:$AW$344&lt;&gt;"",COLUMN('Back data'!$A$344:$AW$344)))-L$6)</f>
        <v>68.8</v>
      </c>
      <c r="M161" s="10">
        <f t="array" ref="M161">INDEX('Back data'!$A$343:$AW$343,,MAX(IF('Back data'!$A$343:$AW$343&lt;&gt;"",COLUMN('Back data'!$A$343:$AW$343)))-M$6)+INDEX('Back data'!$A$344:$AW$344,,MAX(IF('Back data'!$A$344:$AW$344&lt;&gt;"",COLUMN('Back data'!$A$344:$AW$344)))-M$6)</f>
        <v>68.2</v>
      </c>
      <c r="N161" s="10">
        <f t="array" ref="N161">INDEX('Back data'!$A$343:$AW$343,,MAX(IF('Back data'!$A$343:$AW$343&lt;&gt;"",COLUMN('Back data'!$A$343:$AW$343)))-N$6)+INDEX('Back data'!$A$344:$AW$344,,MAX(IF('Back data'!$A$344:$AW$344&lt;&gt;"",COLUMN('Back data'!$A$344:$AW$344)))-N$6)</f>
        <v>72.010000000000005</v>
      </c>
      <c r="O161" s="10">
        <f t="array" ref="O161">INDEX('Back data'!$A$343:$AW$343,,MAX(IF('Back data'!$A$343:$AW$343&lt;&gt;"",COLUMN('Back data'!$A$343:$AW$343)))-O$6)+INDEX('Back data'!$A$344:$AW$344,,MAX(IF('Back data'!$A$344:$AW$344&lt;&gt;"",COLUMN('Back data'!$A$344:$AW$344)))-O$6)</f>
        <v>66.180000000000007</v>
      </c>
      <c r="P161" s="10">
        <f t="array" ref="P161">INDEX('Back data'!$A$343:$AW$343,,MAX(IF('Back data'!$A$343:$AW$343&lt;&gt;"",COLUMN('Back data'!$A$343:$AW$343)))-P$6)+INDEX('Back data'!$A$344:$AW$344,,MAX(IF('Back data'!$A$344:$AW$344&lt;&gt;"",COLUMN('Back data'!$A$344:$AW$344)))-P$6)</f>
        <v>75.11</v>
      </c>
    </row>
    <row r="162" spans="1:18" x14ac:dyDescent="0.3">
      <c r="A162" s="41" t="s">
        <v>79</v>
      </c>
      <c r="B162" s="43" t="s">
        <v>40</v>
      </c>
      <c r="C162" s="11" t="s">
        <v>70</v>
      </c>
      <c r="D162" s="12">
        <f t="array" ref="D162">INDEX('Back data'!$A$343:$AW$343,,MAX(IF('Back data'!$A$343:$AW$343&lt;&gt;"",COLUMN('Back data'!$A$343:$AW$343)))-D$6)/D161</f>
        <v>0.96285270515143662</v>
      </c>
      <c r="E162" s="12">
        <f t="array" ref="E162">INDEX('Back data'!$A$343:$AW$343,,MAX(IF('Back data'!$A$343:$AW$343&lt;&gt;"",COLUMN('Back data'!$A$343:$AW$343)))-E$6)/E161</f>
        <v>0.93448275862068964</v>
      </c>
      <c r="F162" s="12">
        <f t="array" ref="F162">INDEX('Back data'!$A$343:$AW$343,,MAX(IF('Back data'!$A$343:$AW$343&lt;&gt;"",COLUMN('Back data'!$A$343:$AW$343)))-F$6)/F161</f>
        <v>0.95818181818181825</v>
      </c>
      <c r="G162" s="12">
        <f t="array" ref="G162">INDEX('Back data'!$A$343:$AW$343,,MAX(IF('Back data'!$A$343:$AW$343&lt;&gt;"",COLUMN('Back data'!$A$343:$AW$343)))-G$6)/G161</f>
        <v>1</v>
      </c>
      <c r="H162" s="12">
        <f t="array" ref="H162">INDEX('Back data'!$A$343:$AW$343,,MAX(IF('Back data'!$A$343:$AW$343&lt;&gt;"",COLUMN('Back data'!$A$343:$AW$343)))-H$6)/H161</f>
        <v>0.95925044616299826</v>
      </c>
      <c r="I162" s="12">
        <f t="array" ref="I162">INDEX('Back data'!$A$343:$AW$343,,MAX(IF('Back data'!$A$343:$AW$343&lt;&gt;"",COLUMN('Back data'!$A$343:$AW$343)))-I$6)/I161</f>
        <v>0.96124644099968359</v>
      </c>
      <c r="J162" s="12">
        <f t="array" ref="J162">INDEX('Back data'!$A$343:$AW$343,,MAX(IF('Back data'!$A$343:$AW$343&lt;&gt;"",COLUMN('Back data'!$A$343:$AW$343)))-J$6)/J161</f>
        <v>0.96725331794575886</v>
      </c>
      <c r="K162" s="12">
        <f t="array" ref="K162">INDEX('Back data'!$A$343:$AW$343,,MAX(IF('Back data'!$A$343:$AW$343&lt;&gt;"",COLUMN('Back data'!$A$343:$AW$343)))-K$6)/K161</f>
        <v>0.97599323753169909</v>
      </c>
      <c r="L162" s="12">
        <f t="array" ref="L162">INDEX('Back data'!$A$343:$AW$343,,MAX(IF('Back data'!$A$343:$AW$343&lt;&gt;"",COLUMN('Back data'!$A$343:$AW$343)))-L$6)/L161</f>
        <v>0.98677325581395359</v>
      </c>
      <c r="M162" s="12">
        <f t="array" ref="M162">INDEX('Back data'!$A$343:$AW$343,,MAX(IF('Back data'!$A$343:$AW$343&lt;&gt;"",COLUMN('Back data'!$A$343:$AW$343)))-M$6)/M161</f>
        <v>0.98826979472140764</v>
      </c>
      <c r="N162" s="12">
        <f t="array" ref="N162">INDEX('Back data'!$A$343:$AW$343,,MAX(IF('Back data'!$A$343:$AW$343&lt;&gt;"",COLUMN('Back data'!$A$343:$AW$343)))-N$6)/N161</f>
        <v>0.89612553811970552</v>
      </c>
      <c r="O162" s="12">
        <f t="array" ref="O162">INDEX('Back data'!$A$343:$AW$343,,MAX(IF('Back data'!$A$343:$AW$343&lt;&gt;"",COLUMN('Back data'!$A$343:$AW$343)))-O$6)/O161</f>
        <v>0.91795104261106064</v>
      </c>
      <c r="P162" s="12">
        <f t="array" ref="P162">INDEX('Back data'!$A$343:$AW$343,,MAX(IF('Back data'!$A$343:$AW$343&lt;&gt;"",COLUMN('Back data'!$A$343:$AW$343)))-P$6)/P161</f>
        <v>0.98468912262015706</v>
      </c>
    </row>
    <row r="163" spans="1:18" x14ac:dyDescent="0.3">
      <c r="A163" s="41" t="s">
        <v>79</v>
      </c>
      <c r="B163" s="43" t="s">
        <v>40</v>
      </c>
      <c r="C163" s="11" t="s">
        <v>71</v>
      </c>
      <c r="D163" s="12">
        <f t="array" ref="D163">INDEX('Back data'!$A$344:$AW$344,,MAX(IF('Back data'!$A$344:$AW$344&lt;&gt;"",COLUMN('Back data'!$A$344:$AW$344)))-D$6)/D161</f>
        <v>3.7147294848563293E-2</v>
      </c>
      <c r="E163" s="12">
        <f t="array" ref="E163">INDEX('Back data'!$A$344:$AW$344,,MAX(IF('Back data'!$A$344:$AW$344&lt;&gt;"",COLUMN('Back data'!$A$344:$AW$344)))-E$6)/E161</f>
        <v>6.5517241379310351E-2</v>
      </c>
      <c r="F163" s="12">
        <f t="array" ref="F163">INDEX('Back data'!$A$344:$AW$344,,MAX(IF('Back data'!$A$344:$AW$344&lt;&gt;"",COLUMN('Back data'!$A$344:$AW$344)))-F$6)/F161</f>
        <v>4.1818181818181817E-2</v>
      </c>
      <c r="G163" s="12">
        <f t="array" ref="G163">INDEX('Back data'!$A$344:$AW$344,,MAX(IF('Back data'!$A$344:$AW$344&lt;&gt;"",COLUMN('Back data'!$A$344:$AW$344)))-G$6)/G161</f>
        <v>0</v>
      </c>
      <c r="H163" s="12">
        <f t="array" ref="H163">INDEX('Back data'!$A$344:$AW$344,,MAX(IF('Back data'!$A$344:$AW$344&lt;&gt;"",COLUMN('Back data'!$A$344:$AW$344)))-H$6)/H161</f>
        <v>4.0749553837001788E-2</v>
      </c>
      <c r="I163" s="12">
        <f t="array" ref="I163">INDEX('Back data'!$A$344:$AW$344,,MAX(IF('Back data'!$A$344:$AW$344&lt;&gt;"",COLUMN('Back data'!$A$344:$AW$344)))-I$6)/I161</f>
        <v>3.8753559000316358E-2</v>
      </c>
      <c r="J163" s="12">
        <f t="array" ref="J163">INDEX('Back data'!$A$344:$AW$344,,MAX(IF('Back data'!$A$344:$AW$344&lt;&gt;"",COLUMN('Back data'!$A$344:$AW$344)))-J$6)/J161</f>
        <v>3.2746682054241201E-2</v>
      </c>
      <c r="K163" s="12">
        <f t="array" ref="K163">INDEX('Back data'!$A$344:$AW$344,,MAX(IF('Back data'!$A$344:$AW$344&lt;&gt;"",COLUMN('Back data'!$A$344:$AW$344)))-K$6)/K161</f>
        <v>2.400676246830093E-2</v>
      </c>
      <c r="L163" s="12">
        <f t="array" ref="L163">INDEX('Back data'!$A$344:$AW$344,,MAX(IF('Back data'!$A$344:$AW$344&lt;&gt;"",COLUMN('Back data'!$A$344:$AW$344)))-L$6)/L161</f>
        <v>1.3226744186046512E-2</v>
      </c>
      <c r="M163" s="12">
        <f t="array" ref="M163">INDEX('Back data'!$A$344:$AW$344,,MAX(IF('Back data'!$A$344:$AW$344&lt;&gt;"",COLUMN('Back data'!$A$344:$AW$344)))-M$6)/M161</f>
        <v>1.1730205278592375E-2</v>
      </c>
      <c r="N163" s="12">
        <f t="array" ref="N163">INDEX('Back data'!$A$344:$AW$344,,MAX(IF('Back data'!$A$344:$AW$344&lt;&gt;"",COLUMN('Back data'!$A$344:$AW$344)))-N$6)/N161</f>
        <v>0.10387446188029441</v>
      </c>
      <c r="O163" s="12">
        <f t="array" ref="O163">INDEX('Back data'!$A$344:$AW$344,,MAX(IF('Back data'!$A$344:$AW$344&lt;&gt;"",COLUMN('Back data'!$A$344:$AW$344)))-O$6)/O161</f>
        <v>8.2048957388939248E-2</v>
      </c>
      <c r="P163" s="12">
        <f t="array" ref="P163">INDEX('Back data'!$A$344:$AW$344,,MAX(IF('Back data'!$A$344:$AW$344&lt;&gt;"",COLUMN('Back data'!$A$344:$AW$344)))-P$6)/P161</f>
        <v>1.5310877379842895E-2</v>
      </c>
      <c r="R163" s="63"/>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A67" zoomScale="74" zoomScaleNormal="69" workbookViewId="0">
      <selection activeCell="AT17" sqref="AT17"/>
    </sheetView>
  </sheetViews>
  <sheetFormatPr baseColWidth="10" defaultColWidth="11.44140625" defaultRowHeight="14.4" x14ac:dyDescent="0.3"/>
  <cols>
    <col min="3" max="3" width="24.44140625" bestFit="1" customWidth="1"/>
    <col min="4" max="4" width="12.77734375" bestFit="1" customWidth="1"/>
    <col min="5" max="7" width="15.77734375" bestFit="1" customWidth="1"/>
    <col min="8" max="9" width="15.21875" bestFit="1" customWidth="1"/>
    <col min="10" max="10" width="14.5546875" bestFit="1" customWidth="1"/>
    <col min="11" max="11" width="13.21875" bestFit="1" customWidth="1"/>
    <col min="12" max="13" width="11.554687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19"/>
      <c r="C2" s="23" t="s">
        <v>69</v>
      </c>
      <c r="D2" s="19"/>
      <c r="E2" s="19"/>
      <c r="F2" s="19"/>
      <c r="G2" s="19"/>
      <c r="H2" s="19"/>
      <c r="I2" s="19"/>
      <c r="J2" s="19"/>
      <c r="K2" s="19"/>
      <c r="L2" s="19"/>
      <c r="M2" s="19"/>
      <c r="N2" s="19"/>
      <c r="O2" s="19"/>
      <c r="P2" s="19"/>
      <c r="Q2" s="19"/>
      <c r="R2" s="19"/>
    </row>
    <row r="3" spans="2:19" ht="18.75" customHeight="1" x14ac:dyDescent="0.3"/>
    <row r="4" spans="2:19" s="15" customFormat="1" ht="25.5" customHeight="1" x14ac:dyDescent="0.3">
      <c r="C4" s="16" t="s">
        <v>80</v>
      </c>
    </row>
    <row r="5" spans="2:19" ht="16.2" thickBot="1" x14ac:dyDescent="0.35">
      <c r="C5" s="3"/>
      <c r="D5" s="58">
        <f>'TAM Automático'!D5</f>
        <v>44348</v>
      </c>
      <c r="E5" s="58">
        <f>'TAM Automático'!E5</f>
        <v>44378</v>
      </c>
      <c r="F5" s="58">
        <f>'TAM Automático'!F5</f>
        <v>44409</v>
      </c>
      <c r="G5" s="58">
        <f>'TAM Automático'!G5</f>
        <v>44440</v>
      </c>
      <c r="H5" s="58">
        <f>'TAM Automático'!H5</f>
        <v>44470</v>
      </c>
      <c r="I5" s="58">
        <f>'TAM Automático'!I5</f>
        <v>44501</v>
      </c>
      <c r="J5" s="58">
        <f>'TAM Automático'!J5</f>
        <v>44531</v>
      </c>
      <c r="K5" s="58">
        <f>'TAM Automático'!K5</f>
        <v>44562</v>
      </c>
      <c r="L5" s="58">
        <f>'TAM Automático'!L5</f>
        <v>44593</v>
      </c>
      <c r="M5" s="58">
        <f>'TAM Automático'!M5</f>
        <v>44621</v>
      </c>
      <c r="N5" s="58">
        <f>'TAM Automático'!N5</f>
        <v>44652</v>
      </c>
      <c r="O5" s="58">
        <f>'TAM Automático'!O5</f>
        <v>44682</v>
      </c>
      <c r="P5" s="58">
        <f>'TAM Automático'!P5</f>
        <v>44713</v>
      </c>
    </row>
    <row r="6" spans="2:19" ht="15.6" x14ac:dyDescent="0.3">
      <c r="C6" s="11" t="s">
        <v>70</v>
      </c>
      <c r="D6" s="12">
        <f>'TAM Automático'!D8</f>
        <v>0.95004952596575631</v>
      </c>
      <c r="E6" s="12">
        <f>'TAM Automático'!E8</f>
        <v>0.94832363535605424</v>
      </c>
      <c r="F6" s="12">
        <f>'TAM Automático'!F8</f>
        <v>0.94582580914015824</v>
      </c>
      <c r="G6" s="12">
        <f>'TAM Automático'!G8</f>
        <v>0.93835616438356173</v>
      </c>
      <c r="H6" s="12">
        <f>'TAM Automático'!H8</f>
        <v>0.93960636290105148</v>
      </c>
      <c r="I6" s="12">
        <f>'TAM Automático'!I8</f>
        <v>0.94466403162055335</v>
      </c>
      <c r="J6" s="12">
        <f>'TAM Automático'!J8</f>
        <v>0.95419116641597168</v>
      </c>
      <c r="K6" s="12">
        <f>'TAM Automático'!K8</f>
        <v>0.93799885974914488</v>
      </c>
      <c r="L6" s="12">
        <f>'TAM Automático'!L8</f>
        <v>0.92782189449801467</v>
      </c>
      <c r="M6" s="12">
        <f>'TAM Automático'!M8</f>
        <v>0.9421217486041128</v>
      </c>
      <c r="N6" s="12">
        <f>'TAM Automático'!N8</f>
        <v>0.9486475353563093</v>
      </c>
      <c r="O6" s="12">
        <f>'TAM Automático'!O8</f>
        <v>0.92845891310055129</v>
      </c>
      <c r="P6" s="12">
        <f>'TAM Automático'!P8</f>
        <v>0.93157961300113823</v>
      </c>
    </row>
    <row r="7" spans="2:19" ht="15.6" x14ac:dyDescent="0.3">
      <c r="C7" s="11" t="s">
        <v>71</v>
      </c>
      <c r="D7" s="12">
        <f>'TAM Automático'!D9</f>
        <v>4.9950474034243665E-2</v>
      </c>
      <c r="E7" s="12">
        <f>'TAM Automático'!E9</f>
        <v>5.1676364643945684E-2</v>
      </c>
      <c r="F7" s="12">
        <f>'TAM Automático'!F9</f>
        <v>5.4174190859841639E-2</v>
      </c>
      <c r="G7" s="12">
        <f>'TAM Automático'!G9</f>
        <v>6.1643835616438367E-2</v>
      </c>
      <c r="H7" s="12">
        <f>'TAM Automático'!H9</f>
        <v>6.0393637098948502E-2</v>
      </c>
      <c r="I7" s="12">
        <f>'TAM Automático'!I9</f>
        <v>5.5335968379446633E-2</v>
      </c>
      <c r="J7" s="12">
        <f>'TAM Automático'!J9</f>
        <v>4.5808833584028444E-2</v>
      </c>
      <c r="K7" s="12">
        <f>'TAM Automático'!K9</f>
        <v>6.2001140250855187E-2</v>
      </c>
      <c r="L7" s="12">
        <f>'TAM Automático'!L9</f>
        <v>7.2178105501985237E-2</v>
      </c>
      <c r="M7" s="12">
        <f>'TAM Automático'!M9</f>
        <v>5.7878251395887231E-2</v>
      </c>
      <c r="N7" s="12">
        <f>'TAM Automático'!N9</f>
        <v>5.1352464643690789E-2</v>
      </c>
      <c r="O7" s="12">
        <f>'TAM Automático'!O9</f>
        <v>7.1541086899448672E-2</v>
      </c>
      <c r="P7" s="12">
        <f>'TAM Automático'!P9</f>
        <v>6.8420386998861771E-2</v>
      </c>
    </row>
    <row r="9" spans="2:19" s="15" customFormat="1" ht="29.25" customHeight="1" x14ac:dyDescent="0.3">
      <c r="C9" s="16" t="s">
        <v>81</v>
      </c>
    </row>
    <row r="10" spans="2:19" ht="16.2" thickBot="1" x14ac:dyDescent="0.35">
      <c r="C10" s="3"/>
      <c r="D10" s="58">
        <f>D5</f>
        <v>44348</v>
      </c>
      <c r="E10" s="58">
        <f t="shared" ref="E10:P10" si="0">E5</f>
        <v>44378</v>
      </c>
      <c r="F10" s="58">
        <f t="shared" si="0"/>
        <v>44409</v>
      </c>
      <c r="G10" s="58">
        <f t="shared" si="0"/>
        <v>44440</v>
      </c>
      <c r="H10" s="58">
        <f t="shared" si="0"/>
        <v>44470</v>
      </c>
      <c r="I10" s="58">
        <f t="shared" si="0"/>
        <v>44501</v>
      </c>
      <c r="J10" s="58">
        <f t="shared" si="0"/>
        <v>44531</v>
      </c>
      <c r="K10" s="58">
        <f t="shared" si="0"/>
        <v>44562</v>
      </c>
      <c r="L10" s="58">
        <f t="shared" si="0"/>
        <v>44593</v>
      </c>
      <c r="M10" s="58">
        <f t="shared" si="0"/>
        <v>44621</v>
      </c>
      <c r="N10" s="58">
        <f t="shared" si="0"/>
        <v>44652</v>
      </c>
      <c r="O10" s="58">
        <f t="shared" si="0"/>
        <v>44682</v>
      </c>
      <c r="P10" s="58">
        <f t="shared" si="0"/>
        <v>44713</v>
      </c>
    </row>
    <row r="11" spans="2:19" ht="15.6" x14ac:dyDescent="0.3">
      <c r="C11" s="11" t="s">
        <v>70</v>
      </c>
      <c r="D11" s="12">
        <f>IF('Total Aceite'!$D$29=$R$11,'TAM Automático'!D13,'TAM Automático'!D18)</f>
        <v>0.9868515077890524</v>
      </c>
      <c r="E11" s="12">
        <f>IF('Total Aceite'!$D$29=$R$11,'TAM Automático'!E13,'TAM Automático'!E18)</f>
        <v>0.99002908184461991</v>
      </c>
      <c r="F11" s="12">
        <f>IF('Total Aceite'!$D$29=$R$11,'TAM Automático'!F13,'TAM Automático'!F18)</f>
        <v>0.99165133720107534</v>
      </c>
      <c r="G11" s="12">
        <f>IF('Total Aceite'!$D$29=$R$11,'TAM Automático'!G13,'TAM Automático'!G18)</f>
        <v>0.98513115443961286</v>
      </c>
      <c r="H11" s="12">
        <f>IF('Total Aceite'!$D$29=$R$11,'TAM Automático'!H13,'TAM Automático'!H18)</f>
        <v>0.9851902173913043</v>
      </c>
      <c r="I11" s="12">
        <f>IF('Total Aceite'!$D$29=$R$11,'TAM Automático'!I13,'TAM Automático'!I18)</f>
        <v>0.98856119073869908</v>
      </c>
      <c r="J11" s="12">
        <f>IF('Total Aceite'!$D$29=$R$11,'TAM Automático'!J13,'TAM Automático'!J18)</f>
        <v>0.98824017708909806</v>
      </c>
      <c r="K11" s="12">
        <f>IF('Total Aceite'!$D$29=$R$11,'TAM Automático'!K13,'TAM Automático'!K18)</f>
        <v>0.9935681917848268</v>
      </c>
      <c r="L11" s="12">
        <f>IF('Total Aceite'!$D$29=$R$11,'TAM Automático'!L13,'TAM Automático'!L18)</f>
        <v>0.99136193492657654</v>
      </c>
      <c r="M11" s="12">
        <f>IF('Total Aceite'!$D$29=$R$11,'TAM Automático'!M13,'TAM Automático'!M18)</f>
        <v>0.99103819109334057</v>
      </c>
      <c r="N11" s="12">
        <f>IF('Total Aceite'!$D$29=$R$11,'TAM Automático'!N13,'TAM Automático'!N18)</f>
        <v>0.99423868312757202</v>
      </c>
      <c r="O11" s="12">
        <f>IF('Total Aceite'!$D$29=$R$11,'TAM Automático'!O13,'TAM Automático'!O18)</f>
        <v>0.98668950975224035</v>
      </c>
      <c r="P11" s="12">
        <f>IF('Total Aceite'!$D$29=$R$11,'TAM Automático'!P13,'TAM Automático'!P18)</f>
        <v>0.97964344417751925</v>
      </c>
      <c r="R11">
        <v>1</v>
      </c>
      <c r="S11" s="16" t="s">
        <v>82</v>
      </c>
    </row>
    <row r="12" spans="2:19" ht="15.6" x14ac:dyDescent="0.3">
      <c r="C12" s="11" t="s">
        <v>71</v>
      </c>
      <c r="D12" s="12">
        <f>IF('Total Aceite'!$D$29=$R$11,'TAM Automático'!D14,'TAM Automático'!D19)</f>
        <v>1.3148492210947551E-2</v>
      </c>
      <c r="E12" s="12">
        <f>IF('Total Aceite'!$D$29=$R$11,'TAM Automático'!E14,'TAM Automático'!E19)</f>
        <v>9.9709181553801415E-3</v>
      </c>
      <c r="F12" s="12">
        <f>IF('Total Aceite'!$D$29=$R$11,'TAM Automático'!F14,'TAM Automático'!F19)</f>
        <v>8.348662798924579E-3</v>
      </c>
      <c r="G12" s="12">
        <f>IF('Total Aceite'!$D$29=$R$11,'TAM Automático'!G14,'TAM Automático'!G19)</f>
        <v>1.486884556038715E-2</v>
      </c>
      <c r="H12" s="12">
        <f>IF('Total Aceite'!$D$29=$R$11,'TAM Automático'!H14,'TAM Automático'!H19)</f>
        <v>1.4809782608695652E-2</v>
      </c>
      <c r="I12" s="12">
        <f>IF('Total Aceite'!$D$29=$R$11,'TAM Automático'!I14,'TAM Automático'!I19)</f>
        <v>1.1438809261300991E-2</v>
      </c>
      <c r="J12" s="12">
        <f>IF('Total Aceite'!$D$29=$R$11,'TAM Automático'!J14,'TAM Automático'!J19)</f>
        <v>1.1759822910902048E-2</v>
      </c>
      <c r="K12" s="12">
        <f>IF('Total Aceite'!$D$29=$R$11,'TAM Automático'!K14,'TAM Automático'!K19)</f>
        <v>6.4318082151732211E-3</v>
      </c>
      <c r="L12" s="12">
        <f>IF('Total Aceite'!$D$29=$R$11,'TAM Automático'!L14,'TAM Automático'!L19)</f>
        <v>8.638065073423554E-3</v>
      </c>
      <c r="M12" s="12">
        <f>IF('Total Aceite'!$D$29=$R$11,'TAM Automático'!M14,'TAM Automático'!M19)</f>
        <v>8.9618089066593135E-3</v>
      </c>
      <c r="N12" s="12">
        <f>IF('Total Aceite'!$D$29=$R$11,'TAM Automático'!N14,'TAM Automático'!N19)</f>
        <v>5.761316872427983E-3</v>
      </c>
      <c r="O12" s="12">
        <f>IF('Total Aceite'!$D$29=$R$11,'TAM Automático'!O14,'TAM Automático'!O19)</f>
        <v>1.331049024775962E-2</v>
      </c>
      <c r="P12" s="12">
        <f>IF('Total Aceite'!$D$29=$R$11,'TAM Automático'!P14,'TAM Automático'!P19)</f>
        <v>2.0356555822480717E-2</v>
      </c>
      <c r="R12">
        <v>2</v>
      </c>
      <c r="S12" s="16" t="s">
        <v>83</v>
      </c>
    </row>
    <row r="14" spans="2:19" s="15" customFormat="1" ht="29.25" customHeight="1" x14ac:dyDescent="0.3">
      <c r="C14" s="16" t="s">
        <v>84</v>
      </c>
    </row>
    <row r="15" spans="2:19" ht="16.2" thickBot="1" x14ac:dyDescent="0.35">
      <c r="C15" s="3"/>
      <c r="D15" s="58">
        <f>D10</f>
        <v>44348</v>
      </c>
      <c r="E15" s="58">
        <f t="shared" ref="E15:P15" si="1">E10</f>
        <v>44378</v>
      </c>
      <c r="F15" s="58">
        <f t="shared" si="1"/>
        <v>44409</v>
      </c>
      <c r="G15" s="58">
        <f t="shared" si="1"/>
        <v>44440</v>
      </c>
      <c r="H15" s="58">
        <f t="shared" si="1"/>
        <v>44470</v>
      </c>
      <c r="I15" s="58">
        <f t="shared" si="1"/>
        <v>44501</v>
      </c>
      <c r="J15" s="58">
        <f t="shared" si="1"/>
        <v>44531</v>
      </c>
      <c r="K15" s="58">
        <f t="shared" si="1"/>
        <v>44562</v>
      </c>
      <c r="L15" s="58">
        <f t="shared" si="1"/>
        <v>44593</v>
      </c>
      <c r="M15" s="58">
        <f t="shared" si="1"/>
        <v>44621</v>
      </c>
      <c r="N15" s="58">
        <f t="shared" si="1"/>
        <v>44652</v>
      </c>
      <c r="O15" s="58">
        <f t="shared" si="1"/>
        <v>44682</v>
      </c>
      <c r="P15" s="58">
        <f t="shared" si="1"/>
        <v>44713</v>
      </c>
      <c r="R15">
        <v>1</v>
      </c>
      <c r="S15" s="16" t="s">
        <v>30</v>
      </c>
    </row>
    <row r="16" spans="2:19" ht="15.6" x14ac:dyDescent="0.3">
      <c r="C16" s="11" t="s">
        <v>70</v>
      </c>
      <c r="D16" s="12">
        <f>IF('Total Aceite'!$N$29=$R$15,'TAM Automático'!D23,IF('Total Aceite'!$N$29=$R$16,'TAM Automático'!D28,'TAM Automático'!D33))</f>
        <v>0.9663902226102139</v>
      </c>
      <c r="E16" s="12">
        <f>IF('Total Aceite'!$N$29=$R$15,'TAM Automático'!E23,IF('Total Aceite'!$N$29=$R$16,'TAM Automático'!E28,'TAM Automático'!E33))</f>
        <v>0.96432097024397123</v>
      </c>
      <c r="F16" s="12">
        <f>IF('Total Aceite'!$N$29=$R$15,'TAM Automático'!F23,IF('Total Aceite'!$N$29=$R$16,'TAM Automático'!F28,'TAM Automático'!F33))</f>
        <v>0.96135051088405155</v>
      </c>
      <c r="G16" s="12">
        <f>IF('Total Aceite'!$N$29=$R$15,'TAM Automático'!G23,IF('Total Aceite'!$N$29=$R$16,'TAM Automático'!G28,'TAM Automático'!G33))</f>
        <v>0.94838619922092382</v>
      </c>
      <c r="H16" s="12">
        <f>IF('Total Aceite'!$N$29=$R$15,'TAM Automático'!H23,IF('Total Aceite'!$N$29=$R$16,'TAM Automático'!H28,'TAM Automático'!H33))</f>
        <v>0.95422912205567445</v>
      </c>
      <c r="I16" s="12">
        <f>IF('Total Aceite'!$N$29=$R$15,'TAM Automático'!I23,IF('Total Aceite'!$N$29=$R$16,'TAM Automático'!I28,'TAM Automático'!I33))</f>
        <v>0.97298392543563417</v>
      </c>
      <c r="J16" s="12">
        <f>IF('Total Aceite'!$N$29=$R$15,'TAM Automático'!J23,IF('Total Aceite'!$N$29=$R$16,'TAM Automático'!J28,'TAM Automático'!J33))</f>
        <v>0.98198689956331886</v>
      </c>
      <c r="K16" s="12">
        <f>IF('Total Aceite'!$N$29=$R$15,'TAM Automático'!K23,IF('Total Aceite'!$N$29=$R$16,'TAM Automático'!K28,'TAM Automático'!K33))</f>
        <v>0.96296296296296291</v>
      </c>
      <c r="L16" s="12">
        <f>IF('Total Aceite'!$N$29=$R$15,'TAM Automático'!L23,IF('Total Aceite'!$N$29=$R$16,'TAM Automático'!L28,'TAM Automático'!L33))</f>
        <v>0.94375952347970626</v>
      </c>
      <c r="M16" s="12">
        <f>IF('Total Aceite'!$N$29=$R$15,'TAM Automático'!M23,IF('Total Aceite'!$N$29=$R$16,'TAM Automático'!M28,'TAM Automático'!M33))</f>
        <v>0.95604707216787188</v>
      </c>
      <c r="N16" s="12">
        <f>IF('Total Aceite'!$N$29=$R$15,'TAM Automático'!N23,IF('Total Aceite'!$N$29=$R$16,'TAM Automático'!N28,'TAM Automático'!N33))</f>
        <v>0.96645732229517567</v>
      </c>
      <c r="O16" s="12">
        <f>IF('Total Aceite'!$N$29=$R$15,'TAM Automático'!O23,IF('Total Aceite'!$N$29=$R$16,'TAM Automático'!O28,'TAM Automático'!O33))</f>
        <v>0.93916600686196883</v>
      </c>
      <c r="P16" s="12">
        <f>IF('Total Aceite'!$N$29=$R$15,'TAM Automático'!P23,IF('Total Aceite'!$N$29=$R$16,'TAM Automático'!P28,'TAM Automático'!P33))</f>
        <v>0.93489127718070486</v>
      </c>
      <c r="R16">
        <v>2</v>
      </c>
      <c r="S16" s="8" t="s">
        <v>35</v>
      </c>
    </row>
    <row r="17" spans="2:19" ht="15.6" x14ac:dyDescent="0.3">
      <c r="C17" s="11" t="s">
        <v>71</v>
      </c>
      <c r="D17" s="12">
        <f>IF('Total Aceite'!$N$29=$R$15,'TAM Automático'!D24,IF('Total Aceite'!$N$29=$R$16,'TAM Automático'!D29,'TAM Automático'!D34))</f>
        <v>3.360977738978612E-2</v>
      </c>
      <c r="E17" s="12">
        <f>IF('Total Aceite'!$N$29=$R$15,'TAM Automático'!E24,IF('Total Aceite'!$N$29=$R$16,'TAM Automático'!E29,'TAM Automático'!E34))</f>
        <v>3.5679029756028768E-2</v>
      </c>
      <c r="F17" s="12">
        <f>IF('Total Aceite'!$N$29=$R$15,'TAM Automático'!F24,IF('Total Aceite'!$N$29=$R$16,'TAM Automático'!F29,'TAM Automático'!F34))</f>
        <v>3.8649489115948468E-2</v>
      </c>
      <c r="G17" s="12">
        <f>IF('Total Aceite'!$N$29=$R$15,'TAM Automático'!G24,IF('Total Aceite'!$N$29=$R$16,'TAM Automático'!G29,'TAM Automático'!G34))</f>
        <v>5.1613800779076242E-2</v>
      </c>
      <c r="H17" s="12">
        <f>IF('Total Aceite'!$N$29=$R$15,'TAM Automático'!H24,IF('Total Aceite'!$N$29=$R$16,'TAM Automático'!H29,'TAM Automático'!H34))</f>
        <v>4.577087794432548E-2</v>
      </c>
      <c r="I17" s="12">
        <f>IF('Total Aceite'!$N$29=$R$15,'TAM Automático'!I24,IF('Total Aceite'!$N$29=$R$16,'TAM Automático'!I29,'TAM Automático'!I34))</f>
        <v>2.7016074564365798E-2</v>
      </c>
      <c r="J17" s="12">
        <f>IF('Total Aceite'!$N$29=$R$15,'TAM Automático'!J24,IF('Total Aceite'!$N$29=$R$16,'TAM Automático'!J29,'TAM Automático'!J34))</f>
        <v>1.8013100436681227E-2</v>
      </c>
      <c r="K17" s="12">
        <f>IF('Total Aceite'!$N$29=$R$15,'TAM Automático'!K24,IF('Total Aceite'!$N$29=$R$16,'TAM Automático'!K29,'TAM Automático'!K34))</f>
        <v>3.7037037037037028E-2</v>
      </c>
      <c r="L17" s="12">
        <f>IF('Total Aceite'!$N$29=$R$15,'TAM Automático'!L24,IF('Total Aceite'!$N$29=$R$16,'TAM Automático'!L29,'TAM Automático'!L34))</f>
        <v>5.6240476520293667E-2</v>
      </c>
      <c r="M17" s="12">
        <f>IF('Total Aceite'!$N$29=$R$15,'TAM Automático'!M24,IF('Total Aceite'!$N$29=$R$16,'TAM Automático'!M29,'TAM Automático'!M34))</f>
        <v>4.3952927832128175E-2</v>
      </c>
      <c r="N17" s="12">
        <f>IF('Total Aceite'!$N$29=$R$15,'TAM Automático'!N24,IF('Total Aceite'!$N$29=$R$16,'TAM Automático'!N29,'TAM Automático'!N34))</f>
        <v>3.3542677704824442E-2</v>
      </c>
      <c r="O17" s="12">
        <f>IF('Total Aceite'!$N$29=$R$15,'TAM Automático'!O24,IF('Total Aceite'!$N$29=$R$16,'TAM Automático'!O29,'TAM Automático'!O34))</f>
        <v>6.0833993138031145E-2</v>
      </c>
      <c r="P17" s="12">
        <f>IF('Total Aceite'!$N$29=$R$15,'TAM Automático'!P24,IF('Total Aceite'!$N$29=$R$16,'TAM Automático'!P29,'TAM Automático'!P34))</f>
        <v>6.5108722819295181E-2</v>
      </c>
      <c r="R17">
        <v>2</v>
      </c>
      <c r="S17" s="8" t="s">
        <v>40</v>
      </c>
    </row>
    <row r="19" spans="2:19" s="15" customFormat="1" ht="29.25" customHeight="1" x14ac:dyDescent="0.3">
      <c r="C19" s="16"/>
    </row>
    <row r="20" spans="2:19" ht="15.6" x14ac:dyDescent="0.3">
      <c r="C20" s="16"/>
      <c r="D20" s="15"/>
      <c r="E20" s="15"/>
      <c r="F20" s="15"/>
      <c r="G20" s="15"/>
      <c r="H20" s="15"/>
      <c r="I20" s="15"/>
      <c r="J20" s="15"/>
      <c r="K20" s="15"/>
      <c r="L20" s="15"/>
      <c r="M20" s="15"/>
      <c r="N20" s="15"/>
      <c r="O20" s="15"/>
      <c r="P20" s="15"/>
    </row>
    <row r="21" spans="2:19" ht="15.6" x14ac:dyDescent="0.3">
      <c r="C21" s="16"/>
      <c r="D21" s="15"/>
      <c r="E21" s="15"/>
      <c r="F21" s="15"/>
      <c r="G21" s="15"/>
      <c r="H21" s="15"/>
      <c r="I21" s="15"/>
      <c r="J21" s="15"/>
      <c r="K21" s="15"/>
      <c r="L21" s="15"/>
      <c r="M21" s="15"/>
      <c r="N21" s="15"/>
      <c r="O21" s="15"/>
      <c r="P21" s="15"/>
    </row>
    <row r="22" spans="2:19" ht="15.6" x14ac:dyDescent="0.3">
      <c r="C22" s="16"/>
      <c r="D22" s="15"/>
      <c r="E22" s="15"/>
      <c r="F22" s="15"/>
      <c r="G22" s="15"/>
      <c r="H22" s="15"/>
      <c r="I22" s="15"/>
      <c r="J22" s="15"/>
      <c r="K22" s="15"/>
      <c r="L22" s="15"/>
      <c r="M22" s="15"/>
      <c r="N22" s="15"/>
      <c r="O22" s="15"/>
      <c r="P22" s="15"/>
    </row>
    <row r="23" spans="2:19" ht="15.6" x14ac:dyDescent="0.3">
      <c r="C23" s="16"/>
      <c r="D23" s="15"/>
      <c r="E23" s="15"/>
      <c r="F23" s="15"/>
      <c r="G23" s="15"/>
      <c r="H23" s="15"/>
      <c r="I23" s="15"/>
      <c r="J23" s="15"/>
      <c r="K23" s="15"/>
      <c r="L23" s="15"/>
      <c r="M23" s="15"/>
      <c r="N23" s="15"/>
      <c r="O23" s="15"/>
      <c r="P23" s="15"/>
    </row>
    <row r="24" spans="2:19" ht="27" customHeight="1" x14ac:dyDescent="0.3">
      <c r="B24" s="19"/>
      <c r="C24" s="23" t="s">
        <v>74</v>
      </c>
      <c r="D24" s="19"/>
      <c r="E24" s="19"/>
      <c r="F24" s="19"/>
      <c r="G24" s="19"/>
      <c r="H24" s="19"/>
      <c r="I24" s="19"/>
      <c r="J24" s="19"/>
      <c r="K24" s="19"/>
      <c r="L24" s="19"/>
      <c r="M24" s="19"/>
      <c r="N24" s="19"/>
      <c r="O24" s="19"/>
      <c r="P24" s="19"/>
      <c r="Q24" s="19"/>
      <c r="R24" s="19"/>
    </row>
    <row r="25" spans="2:19" ht="15.6" x14ac:dyDescent="0.3">
      <c r="C25" s="16"/>
      <c r="D25" s="15"/>
      <c r="E25" s="15"/>
      <c r="F25" s="15"/>
      <c r="G25" s="15"/>
      <c r="H25" s="15"/>
      <c r="I25" s="15"/>
      <c r="J25" s="15"/>
      <c r="K25" s="15"/>
      <c r="L25" s="15"/>
      <c r="M25" s="15"/>
      <c r="N25" s="15"/>
      <c r="O25" s="15"/>
      <c r="P25" s="15"/>
    </row>
    <row r="26" spans="2:19" ht="15.6" x14ac:dyDescent="0.3">
      <c r="C26" s="16"/>
      <c r="D26" s="15"/>
      <c r="E26" s="15"/>
      <c r="F26" s="15"/>
      <c r="G26" s="15"/>
      <c r="H26" s="15"/>
      <c r="I26" s="15"/>
      <c r="J26" s="15"/>
      <c r="K26" s="15"/>
      <c r="L26" s="15"/>
      <c r="M26" s="15"/>
      <c r="N26" s="15"/>
      <c r="O26" s="15"/>
      <c r="P26" s="15"/>
    </row>
    <row r="27" spans="2:19" ht="15.6" x14ac:dyDescent="0.3">
      <c r="B27" s="15"/>
      <c r="C27" s="16" t="s">
        <v>80</v>
      </c>
      <c r="D27" s="15"/>
      <c r="E27" s="15"/>
      <c r="F27" s="15"/>
      <c r="G27" s="15"/>
      <c r="H27" s="15"/>
      <c r="I27" s="15"/>
      <c r="J27" s="15"/>
      <c r="K27" s="15"/>
      <c r="L27" s="15"/>
      <c r="M27" s="15"/>
      <c r="N27" s="15"/>
      <c r="O27" s="15"/>
      <c r="P27" s="15"/>
      <c r="Q27" s="15"/>
    </row>
    <row r="28" spans="2:19" ht="16.2" thickBot="1" x14ac:dyDescent="0.35">
      <c r="C28" s="3"/>
      <c r="D28" s="58">
        <f>D5</f>
        <v>44348</v>
      </c>
      <c r="E28" s="58">
        <f t="shared" ref="E28:P28" si="2">E5</f>
        <v>44378</v>
      </c>
      <c r="F28" s="58">
        <f t="shared" si="2"/>
        <v>44409</v>
      </c>
      <c r="G28" s="58">
        <f t="shared" si="2"/>
        <v>44440</v>
      </c>
      <c r="H28" s="58">
        <f t="shared" si="2"/>
        <v>44470</v>
      </c>
      <c r="I28" s="58">
        <f t="shared" si="2"/>
        <v>44501</v>
      </c>
      <c r="J28" s="58">
        <f t="shared" si="2"/>
        <v>44531</v>
      </c>
      <c r="K28" s="58">
        <f t="shared" si="2"/>
        <v>44562</v>
      </c>
      <c r="L28" s="58">
        <f t="shared" si="2"/>
        <v>44593</v>
      </c>
      <c r="M28" s="58">
        <f t="shared" si="2"/>
        <v>44621</v>
      </c>
      <c r="N28" s="58">
        <f t="shared" si="2"/>
        <v>44652</v>
      </c>
      <c r="O28" s="58">
        <f t="shared" si="2"/>
        <v>44682</v>
      </c>
      <c r="P28" s="58">
        <f t="shared" si="2"/>
        <v>44713</v>
      </c>
    </row>
    <row r="29" spans="2:19" ht="15.6" x14ac:dyDescent="0.3">
      <c r="C29" s="11" t="s">
        <v>70</v>
      </c>
      <c r="D29" s="12">
        <f>'TAM Automático'!D41</f>
        <v>0.90968197879858659</v>
      </c>
      <c r="E29" s="12">
        <f>'TAM Automático'!E41</f>
        <v>0.90389536536821147</v>
      </c>
      <c r="F29" s="12">
        <f>'TAM Automático'!F41</f>
        <v>0.88973706530958441</v>
      </c>
      <c r="G29" s="12">
        <f>'TAM Automático'!G41</f>
        <v>0.89260487242323772</v>
      </c>
      <c r="H29" s="12">
        <f>'TAM Automático'!H41</f>
        <v>0.89593562465902898</v>
      </c>
      <c r="I29" s="12">
        <f>'TAM Automático'!I41</f>
        <v>0.89296468655899253</v>
      </c>
      <c r="J29" s="12">
        <f>'TAM Automático'!J41</f>
        <v>0.9095098449937159</v>
      </c>
      <c r="K29" s="12">
        <f>'TAM Automático'!K41</f>
        <v>0.88843930635838142</v>
      </c>
      <c r="L29" s="12">
        <f>'TAM Automático'!L41</f>
        <v>0.86937399208327226</v>
      </c>
      <c r="M29" s="12">
        <f>'TAM Automático'!M41</f>
        <v>0.88400387114613577</v>
      </c>
      <c r="N29" s="12">
        <f>'TAM Automático'!N41</f>
        <v>0.8897812240376628</v>
      </c>
      <c r="O29" s="12">
        <f>'TAM Automático'!O41</f>
        <v>0.88150831991411704</v>
      </c>
      <c r="P29" s="12">
        <f>'TAM Automático'!P41</f>
        <v>0.89373020899303357</v>
      </c>
    </row>
    <row r="30" spans="2:19" ht="15.6" x14ac:dyDescent="0.3">
      <c r="C30" s="11" t="s">
        <v>71</v>
      </c>
      <c r="D30" s="12">
        <f>'TAM Automático'!D42</f>
        <v>9.0318021201413426E-2</v>
      </c>
      <c r="E30" s="12">
        <f>'TAM Automático'!E42</f>
        <v>9.6104634631788449E-2</v>
      </c>
      <c r="F30" s="12">
        <f>'TAM Automático'!F42</f>
        <v>0.11026293469041561</v>
      </c>
      <c r="G30" s="12">
        <f>'TAM Automático'!G42</f>
        <v>0.10739512757676228</v>
      </c>
      <c r="H30" s="12">
        <f>'TAM Automático'!H42</f>
        <v>0.1040643753409711</v>
      </c>
      <c r="I30" s="12">
        <f>'TAM Automático'!I42</f>
        <v>0.10703531344100739</v>
      </c>
      <c r="J30" s="12">
        <f>'TAM Automático'!J42</f>
        <v>9.0490155006284045E-2</v>
      </c>
      <c r="K30" s="12">
        <f>'TAM Automático'!K42</f>
        <v>0.11156069364161848</v>
      </c>
      <c r="L30" s="12">
        <f>'TAM Automático'!L42</f>
        <v>0.13062600791672777</v>
      </c>
      <c r="M30" s="12">
        <f>'TAM Automático'!M42</f>
        <v>0.11599612885386425</v>
      </c>
      <c r="N30" s="12">
        <f>'TAM Automático'!N42</f>
        <v>0.1102187759623373</v>
      </c>
      <c r="O30" s="12">
        <f>'TAM Automático'!O42</f>
        <v>0.118491680085883</v>
      </c>
      <c r="P30" s="12">
        <f>'TAM Automático'!P42</f>
        <v>0.10626979100696644</v>
      </c>
    </row>
    <row r="32" spans="2:19" ht="15.6" x14ac:dyDescent="0.3">
      <c r="B32" s="15"/>
      <c r="C32" s="16" t="s">
        <v>81</v>
      </c>
      <c r="D32" s="15"/>
      <c r="E32" s="15"/>
      <c r="F32" s="15"/>
      <c r="G32" s="15"/>
      <c r="H32" s="15"/>
      <c r="I32" s="15"/>
      <c r="J32" s="15"/>
      <c r="K32" s="15"/>
      <c r="L32" s="15"/>
      <c r="M32" s="15"/>
      <c r="N32" s="15"/>
      <c r="O32" s="15"/>
      <c r="P32" s="15"/>
      <c r="Q32" s="15"/>
    </row>
    <row r="33" spans="2:20" ht="16.2" thickBot="1" x14ac:dyDescent="0.35">
      <c r="C33" s="3"/>
      <c r="D33" s="58">
        <f>D28</f>
        <v>44348</v>
      </c>
      <c r="E33" s="58">
        <f t="shared" ref="E33:P33" si="3">E28</f>
        <v>44378</v>
      </c>
      <c r="F33" s="58">
        <f t="shared" si="3"/>
        <v>44409</v>
      </c>
      <c r="G33" s="58">
        <f t="shared" si="3"/>
        <v>44440</v>
      </c>
      <c r="H33" s="58">
        <f t="shared" si="3"/>
        <v>44470</v>
      </c>
      <c r="I33" s="58">
        <f t="shared" si="3"/>
        <v>44501</v>
      </c>
      <c r="J33" s="58">
        <f t="shared" si="3"/>
        <v>44531</v>
      </c>
      <c r="K33" s="58">
        <f t="shared" si="3"/>
        <v>44562</v>
      </c>
      <c r="L33" s="58">
        <f t="shared" si="3"/>
        <v>44593</v>
      </c>
      <c r="M33" s="58">
        <f t="shared" si="3"/>
        <v>44621</v>
      </c>
      <c r="N33" s="58">
        <f t="shared" si="3"/>
        <v>44652</v>
      </c>
      <c r="O33" s="58">
        <f t="shared" si="3"/>
        <v>44682</v>
      </c>
      <c r="P33" s="58">
        <f t="shared" si="3"/>
        <v>44713</v>
      </c>
    </row>
    <row r="34" spans="2:20" ht="15.6" x14ac:dyDescent="0.3">
      <c r="C34" s="11" t="s">
        <v>70</v>
      </c>
      <c r="D34" s="12">
        <f>IF('O. Virgen + Extra'!$D$29=$R$34,'TAM Automático'!D46,'TAM Automático'!D51)</f>
        <v>0.75268384326355331</v>
      </c>
      <c r="E34" s="12">
        <f>IF('O. Virgen + Extra'!$D$29=$R$34,'TAM Automático'!E46,'TAM Automático'!E51)</f>
        <v>0.68609665427509292</v>
      </c>
      <c r="F34" s="12">
        <f>IF('O. Virgen + Extra'!$D$29=$R$34,'TAM Automático'!F46,'TAM Automático'!F51)</f>
        <v>0.68747340048233785</v>
      </c>
      <c r="G34" s="12">
        <f>IF('O. Virgen + Extra'!$D$29=$R$34,'TAM Automático'!G46,'TAM Automático'!G51)</f>
        <v>0.68378029542521146</v>
      </c>
      <c r="H34" s="12">
        <f>IF('O. Virgen + Extra'!$D$29=$R$34,'TAM Automático'!H46,'TAM Automático'!H51)</f>
        <v>0.72695035460992907</v>
      </c>
      <c r="I34" s="12">
        <f>IF('O. Virgen + Extra'!$D$29=$R$34,'TAM Automático'!I46,'TAM Automático'!I51)</f>
        <v>0.69555811941159496</v>
      </c>
      <c r="J34" s="12">
        <f>IF('O. Virgen + Extra'!$D$29=$R$34,'TAM Automático'!J46,'TAM Automático'!J51)</f>
        <v>0.74597051935528302</v>
      </c>
      <c r="K34" s="12">
        <f>IF('O. Virgen + Extra'!$D$29=$R$34,'TAM Automático'!K46,'TAM Automático'!K51)</f>
        <v>0.69354604786076868</v>
      </c>
      <c r="L34" s="12">
        <f>IF('O. Virgen + Extra'!$D$29=$R$34,'TAM Automático'!L46,'TAM Automático'!L51)</f>
        <v>0.70401437986818449</v>
      </c>
      <c r="M34" s="12">
        <f>IF('O. Virgen + Extra'!$D$29=$R$34,'TAM Automático'!M46,'TAM Automático'!M51)</f>
        <v>0.72803460394701269</v>
      </c>
      <c r="N34" s="12">
        <f>IF('O. Virgen + Extra'!$D$29=$R$34,'TAM Automático'!N46,'TAM Automático'!N51)</f>
        <v>0.69531362653208373</v>
      </c>
      <c r="O34" s="12">
        <f>IF('O. Virgen + Extra'!$D$29=$R$34,'TAM Automático'!O46,'TAM Automático'!O51)</f>
        <v>0.69124551228942288</v>
      </c>
      <c r="P34" s="12">
        <f>IF('O. Virgen + Extra'!$D$29=$R$34,'TAM Automático'!P46,'TAM Automático'!P51)</f>
        <v>0.7606237816764132</v>
      </c>
      <c r="R34">
        <v>1</v>
      </c>
      <c r="S34" s="16" t="s">
        <v>82</v>
      </c>
    </row>
    <row r="35" spans="2:20" ht="15.6" x14ac:dyDescent="0.3">
      <c r="C35" s="11" t="s">
        <v>71</v>
      </c>
      <c r="D35" s="12">
        <f>IF('O. Virgen + Extra'!$D$29=$R$34,'TAM Automático'!D47,'TAM Automático'!D52)</f>
        <v>0.24731615673644655</v>
      </c>
      <c r="E35" s="12">
        <f>IF('O. Virgen + Extra'!$D$29=$R$34,'TAM Automático'!E47,'TAM Automático'!E52)</f>
        <v>0.31390334572490708</v>
      </c>
      <c r="F35" s="12">
        <f>IF('O. Virgen + Extra'!$D$29=$R$34,'TAM Automático'!F47,'TAM Automático'!F52)</f>
        <v>0.31252659951766204</v>
      </c>
      <c r="G35" s="12">
        <f>IF('O. Virgen + Extra'!$D$29=$R$34,'TAM Automático'!G47,'TAM Automático'!G52)</f>
        <v>0.31621970457478848</v>
      </c>
      <c r="H35" s="12">
        <f>IF('O. Virgen + Extra'!$D$29=$R$34,'TAM Automático'!H47,'TAM Automático'!H52)</f>
        <v>0.27304964539007093</v>
      </c>
      <c r="I35" s="12">
        <f>IF('O. Virgen + Extra'!$D$29=$R$34,'TAM Automático'!I47,'TAM Automático'!I52)</f>
        <v>0.30444188058840493</v>
      </c>
      <c r="J35" s="12">
        <f>IF('O. Virgen + Extra'!$D$29=$R$34,'TAM Automático'!J47,'TAM Automático'!J52)</f>
        <v>0.25402948064471692</v>
      </c>
      <c r="K35" s="12">
        <f>IF('O. Virgen + Extra'!$D$29=$R$34,'TAM Automático'!K47,'TAM Automático'!K52)</f>
        <v>0.30645395213923132</v>
      </c>
      <c r="L35" s="12">
        <f>IF('O. Virgen + Extra'!$D$29=$R$34,'TAM Automático'!L47,'TAM Automático'!L52)</f>
        <v>0.29598562013181545</v>
      </c>
      <c r="M35" s="12">
        <f>IF('O. Virgen + Extra'!$D$29=$R$34,'TAM Automático'!M47,'TAM Automático'!M52)</f>
        <v>0.27196539605298731</v>
      </c>
      <c r="N35" s="12">
        <f>IF('O. Virgen + Extra'!$D$29=$R$34,'TAM Automático'!N47,'TAM Automático'!N52)</f>
        <v>0.30468637346791638</v>
      </c>
      <c r="O35" s="12">
        <f>IF('O. Virgen + Extra'!$D$29=$R$34,'TAM Automático'!O47,'TAM Automático'!O52)</f>
        <v>0.30875448771057717</v>
      </c>
      <c r="P35" s="12">
        <f>IF('O. Virgen + Extra'!$D$29=$R$34,'TAM Automático'!P47,'TAM Automático'!P52)</f>
        <v>0.23937621832358677</v>
      </c>
      <c r="R35">
        <v>2</v>
      </c>
      <c r="S35" s="16" t="s">
        <v>83</v>
      </c>
    </row>
    <row r="37" spans="2:20" ht="15.6" x14ac:dyDescent="0.3">
      <c r="B37" s="15"/>
      <c r="C37" s="16" t="s">
        <v>84</v>
      </c>
      <c r="D37" s="15"/>
      <c r="E37" s="15"/>
      <c r="F37" s="15"/>
      <c r="G37" s="15"/>
      <c r="H37" s="15"/>
      <c r="I37" s="15"/>
      <c r="J37" s="15"/>
      <c r="K37" s="15"/>
      <c r="L37" s="15"/>
      <c r="M37" s="15"/>
      <c r="N37" s="15"/>
      <c r="O37" s="15"/>
      <c r="P37" s="15"/>
      <c r="R37" s="15"/>
      <c r="S37" s="15"/>
      <c r="T37" s="15"/>
    </row>
    <row r="38" spans="2:20" ht="16.2" thickBot="1" x14ac:dyDescent="0.35">
      <c r="C38" s="3"/>
      <c r="D38" s="58">
        <f>D33</f>
        <v>44348</v>
      </c>
      <c r="E38" s="58">
        <f t="shared" ref="E38:P38" si="4">E33</f>
        <v>44378</v>
      </c>
      <c r="F38" s="58">
        <f t="shared" si="4"/>
        <v>44409</v>
      </c>
      <c r="G38" s="58">
        <f t="shared" si="4"/>
        <v>44440</v>
      </c>
      <c r="H38" s="58">
        <f t="shared" si="4"/>
        <v>44470</v>
      </c>
      <c r="I38" s="58">
        <f t="shared" si="4"/>
        <v>44501</v>
      </c>
      <c r="J38" s="58">
        <f t="shared" si="4"/>
        <v>44531</v>
      </c>
      <c r="K38" s="58">
        <f t="shared" si="4"/>
        <v>44562</v>
      </c>
      <c r="L38" s="58">
        <f t="shared" si="4"/>
        <v>44593</v>
      </c>
      <c r="M38" s="58">
        <f t="shared" si="4"/>
        <v>44621</v>
      </c>
      <c r="N38" s="58">
        <f t="shared" si="4"/>
        <v>44652</v>
      </c>
      <c r="O38" s="58">
        <f t="shared" si="4"/>
        <v>44682</v>
      </c>
      <c r="P38" s="58">
        <f t="shared" si="4"/>
        <v>44713</v>
      </c>
      <c r="R38">
        <v>1</v>
      </c>
      <c r="S38" s="16" t="s">
        <v>30</v>
      </c>
    </row>
    <row r="39" spans="2:20" ht="15.6" x14ac:dyDescent="0.3">
      <c r="C39" s="11" t="s">
        <v>70</v>
      </c>
      <c r="D39" s="12">
        <f>IF('O. Virgen + Extra'!$N$29=$R$38,'TAM Automático'!D56,IF('O. Virgen + Extra'!$N$29=$R$39,'TAM Automático'!D61,'TAM Automático'!D66))</f>
        <v>0.82722513089005234</v>
      </c>
      <c r="E39" s="12">
        <f>IF('O. Virgen + Extra'!$N$29=$R$38,'TAM Automático'!E56,IF('O. Virgen + Extra'!$N$29=$R$39,'TAM Automático'!E61,'TAM Automático'!E66))</f>
        <v>0.79350669333743662</v>
      </c>
      <c r="F39" s="12">
        <f>IF('O. Virgen + Extra'!$N$29=$R$38,'TAM Automático'!F56,IF('O. Virgen + Extra'!$N$29=$R$39,'TAM Automático'!F61,'TAM Automático'!F66))</f>
        <v>0.76268823201338543</v>
      </c>
      <c r="G39" s="12">
        <f>IF('O. Virgen + Extra'!$N$29=$R$38,'TAM Automático'!G56,IF('O. Virgen + Extra'!$N$29=$R$39,'TAM Automático'!G61,'TAM Automático'!G66))</f>
        <v>0.76233389338628377</v>
      </c>
      <c r="H39" s="12">
        <f>IF('O. Virgen + Extra'!$N$29=$R$38,'TAM Automático'!H56,IF('O. Virgen + Extra'!$N$29=$R$39,'TAM Automático'!H61,'TAM Automático'!H66))</f>
        <v>0.78099406947190053</v>
      </c>
      <c r="I39" s="12">
        <f>IF('O. Virgen + Extra'!$N$29=$R$38,'TAM Automático'!I56,IF('O. Virgen + Extra'!$N$29=$R$39,'TAM Automático'!I61,'TAM Automático'!I66))</f>
        <v>0.81946670552236645</v>
      </c>
      <c r="J39" s="12">
        <f>IF('O. Virgen + Extra'!$N$29=$R$38,'TAM Automático'!J56,IF('O. Virgen + Extra'!$N$29=$R$39,'TAM Automático'!J61,'TAM Automático'!J66))</f>
        <v>0.79988597491448121</v>
      </c>
      <c r="K39" s="12">
        <f>IF('O. Virgen + Extra'!$N$29=$R$38,'TAM Automático'!K56,IF('O. Virgen + Extra'!$N$29=$R$39,'TAM Automático'!K61,'TAM Automático'!K66))</f>
        <v>0.79180887372013653</v>
      </c>
      <c r="L39" s="12">
        <f>IF('O. Virgen + Extra'!$N$29=$R$38,'TAM Automático'!L56,IF('O. Virgen + Extra'!$N$29=$R$39,'TAM Automático'!L61,'TAM Automático'!L66))</f>
        <v>0.75652579241765072</v>
      </c>
      <c r="M39" s="12">
        <f>IF('O. Virgen + Extra'!$N$29=$R$38,'TAM Automático'!M56,IF('O. Virgen + Extra'!$N$29=$R$39,'TAM Automático'!M61,'TAM Automático'!M66))</f>
        <v>0.80258249641319934</v>
      </c>
      <c r="N39" s="12">
        <f>IF('O. Virgen + Extra'!$N$29=$R$38,'TAM Automático'!N56,IF('O. Virgen + Extra'!$N$29=$R$39,'TAM Automático'!N61,'TAM Automático'!N66))</f>
        <v>0.79302359241568965</v>
      </c>
      <c r="O39" s="12">
        <f>IF('O. Virgen + Extra'!$N$29=$R$38,'TAM Automático'!O56,IF('O. Virgen + Extra'!$N$29=$R$39,'TAM Automático'!O61,'TAM Automático'!O66))</f>
        <v>0.79767875053732618</v>
      </c>
      <c r="P39" s="12">
        <f>IF('O. Virgen + Extra'!$N$29=$R$38,'TAM Automático'!P56,IF('O. Virgen + Extra'!$N$29=$R$39,'TAM Automático'!P61,'TAM Automático'!P66))</f>
        <v>0.80285789891505688</v>
      </c>
      <c r="R39">
        <v>2</v>
      </c>
      <c r="S39" s="8" t="s">
        <v>35</v>
      </c>
    </row>
    <row r="40" spans="2:20" ht="15.6" x14ac:dyDescent="0.3">
      <c r="C40" s="11" t="s">
        <v>71</v>
      </c>
      <c r="D40" s="12">
        <f>IF('O. Virgen + Extra'!$N$29=$R$38,'TAM Automático'!D57,IF('O. Virgen + Extra'!$N$29=$R$39,'TAM Automático'!D62,'TAM Automático'!D67))</f>
        <v>0.17277486910994766</v>
      </c>
      <c r="E40" s="12">
        <f>IF('O. Virgen + Extra'!$N$29=$R$38,'TAM Automático'!E57,IF('O. Virgen + Extra'!$N$29=$R$39,'TAM Automático'!E62,'TAM Automático'!E67))</f>
        <v>0.20649330666256349</v>
      </c>
      <c r="F40" s="12">
        <f>IF('O. Virgen + Extra'!$N$29=$R$38,'TAM Automático'!F57,IF('O. Virgen + Extra'!$N$29=$R$39,'TAM Automático'!F62,'TAM Automático'!F67))</f>
        <v>0.2373117679866146</v>
      </c>
      <c r="G40" s="12">
        <f>IF('O. Virgen + Extra'!$N$29=$R$38,'TAM Automático'!G57,IF('O. Virgen + Extra'!$N$29=$R$39,'TAM Automático'!G62,'TAM Automático'!G67))</f>
        <v>0.2376661066137162</v>
      </c>
      <c r="H40" s="12">
        <f>IF('O. Virgen + Extra'!$N$29=$R$38,'TAM Automático'!H57,IF('O. Virgen + Extra'!$N$29=$R$39,'TAM Automático'!H62,'TAM Automático'!H67))</f>
        <v>0.21900593052809939</v>
      </c>
      <c r="I40" s="12">
        <f>IF('O. Virgen + Extra'!$N$29=$R$38,'TAM Automático'!I57,IF('O. Virgen + Extra'!$N$29=$R$39,'TAM Automático'!I62,'TAM Automático'!I67))</f>
        <v>0.18053329447763372</v>
      </c>
      <c r="J40" s="12">
        <f>IF('O. Virgen + Extra'!$N$29=$R$38,'TAM Automático'!J57,IF('O. Virgen + Extra'!$N$29=$R$39,'TAM Automático'!J62,'TAM Automático'!J67))</f>
        <v>0.20011402508551882</v>
      </c>
      <c r="K40" s="12">
        <f>IF('O. Virgen + Extra'!$N$29=$R$38,'TAM Automático'!K57,IF('O. Virgen + Extra'!$N$29=$R$39,'TAM Automático'!K62,'TAM Automático'!K67))</f>
        <v>0.20819112627986347</v>
      </c>
      <c r="L40" s="12">
        <f>IF('O. Virgen + Extra'!$N$29=$R$38,'TAM Automático'!L57,IF('O. Virgen + Extra'!$N$29=$R$39,'TAM Automático'!L62,'TAM Automático'!L67))</f>
        <v>0.24347420758234928</v>
      </c>
      <c r="M40" s="12">
        <f>IF('O. Virgen + Extra'!$N$29=$R$38,'TAM Automático'!M57,IF('O. Virgen + Extra'!$N$29=$R$39,'TAM Automático'!M62,'TAM Automático'!M67))</f>
        <v>0.19741750358680057</v>
      </c>
      <c r="N40" s="12">
        <f>IF('O. Virgen + Extra'!$N$29=$R$38,'TAM Automático'!N57,IF('O. Virgen + Extra'!$N$29=$R$39,'TAM Automático'!N62,'TAM Automático'!N67))</f>
        <v>0.20697640758431032</v>
      </c>
      <c r="O40" s="12">
        <f>IF('O. Virgen + Extra'!$N$29=$R$38,'TAM Automático'!O57,IF('O. Virgen + Extra'!$N$29=$R$39,'TAM Automático'!O62,'TAM Automático'!O67))</f>
        <v>0.20232124946267371</v>
      </c>
      <c r="P40" s="12">
        <f>IF('O. Virgen + Extra'!$N$29=$R$38,'TAM Automático'!P57,IF('O. Virgen + Extra'!$N$29=$R$39,'TAM Automático'!P62,'TAM Automático'!P67))</f>
        <v>0.19714210108494312</v>
      </c>
      <c r="R40">
        <v>2</v>
      </c>
      <c r="S40" s="8" t="s">
        <v>40</v>
      </c>
    </row>
    <row r="44" spans="2:20" x14ac:dyDescent="0.3">
      <c r="R44" s="15"/>
      <c r="S44" s="15"/>
      <c r="T44" s="15"/>
    </row>
    <row r="46" spans="2:20" ht="27" customHeight="1" x14ac:dyDescent="0.3">
      <c r="B46" s="19"/>
      <c r="C46" s="23" t="s">
        <v>77</v>
      </c>
      <c r="D46" s="19"/>
      <c r="E46" s="19"/>
      <c r="F46" s="19"/>
      <c r="G46" s="19"/>
      <c r="H46" s="19"/>
      <c r="I46" s="19"/>
      <c r="J46" s="19"/>
      <c r="K46" s="19"/>
      <c r="L46" s="19"/>
      <c r="M46" s="19"/>
      <c r="N46" s="19"/>
      <c r="O46" s="19"/>
      <c r="P46" s="19"/>
      <c r="Q46" s="19"/>
      <c r="R46" s="19"/>
    </row>
    <row r="47" spans="2:20" ht="15.6" x14ac:dyDescent="0.3">
      <c r="C47" s="16"/>
      <c r="D47" s="15"/>
      <c r="E47" s="15"/>
      <c r="F47" s="15"/>
      <c r="G47" s="15"/>
      <c r="H47" s="15"/>
      <c r="I47" s="15"/>
      <c r="J47" s="15"/>
      <c r="K47" s="15"/>
      <c r="L47" s="15"/>
      <c r="M47" s="15"/>
      <c r="N47" s="15"/>
      <c r="O47" s="15"/>
      <c r="P47" s="15"/>
    </row>
    <row r="48" spans="2:20" ht="15.6" x14ac:dyDescent="0.3">
      <c r="C48" s="16"/>
      <c r="D48" s="15"/>
      <c r="E48" s="15"/>
      <c r="F48" s="15"/>
      <c r="G48" s="15"/>
      <c r="H48" s="15"/>
      <c r="I48" s="15"/>
      <c r="J48" s="15"/>
      <c r="K48" s="15"/>
      <c r="L48" s="15"/>
      <c r="M48" s="15"/>
      <c r="N48" s="15"/>
      <c r="O48" s="15"/>
      <c r="P48" s="15"/>
    </row>
    <row r="49" spans="2:20" ht="15.6" x14ac:dyDescent="0.3">
      <c r="B49" s="15"/>
      <c r="C49" s="16" t="s">
        <v>80</v>
      </c>
      <c r="D49" s="15"/>
      <c r="E49" s="15"/>
      <c r="F49" s="15"/>
      <c r="G49" s="15"/>
      <c r="H49" s="15"/>
      <c r="I49" s="15"/>
      <c r="J49" s="15"/>
      <c r="K49" s="15"/>
      <c r="L49" s="15"/>
      <c r="M49" s="15"/>
      <c r="N49" s="15"/>
      <c r="O49" s="15"/>
      <c r="P49" s="15"/>
      <c r="Q49" s="15"/>
    </row>
    <row r="50" spans="2:20" ht="16.2" thickBot="1" x14ac:dyDescent="0.35">
      <c r="C50" s="3"/>
      <c r="D50" s="58">
        <f>D28</f>
        <v>44348</v>
      </c>
      <c r="E50" s="58">
        <f t="shared" ref="E50:P50" si="5">E28</f>
        <v>44378</v>
      </c>
      <c r="F50" s="58">
        <f t="shared" si="5"/>
        <v>44409</v>
      </c>
      <c r="G50" s="58">
        <f t="shared" si="5"/>
        <v>44440</v>
      </c>
      <c r="H50" s="58">
        <f t="shared" si="5"/>
        <v>44470</v>
      </c>
      <c r="I50" s="58">
        <f t="shared" si="5"/>
        <v>44501</v>
      </c>
      <c r="J50" s="58">
        <f t="shared" si="5"/>
        <v>44531</v>
      </c>
      <c r="K50" s="58">
        <f t="shared" si="5"/>
        <v>44562</v>
      </c>
      <c r="L50" s="58">
        <f t="shared" si="5"/>
        <v>44593</v>
      </c>
      <c r="M50" s="58">
        <f t="shared" si="5"/>
        <v>44621</v>
      </c>
      <c r="N50" s="58">
        <f t="shared" si="5"/>
        <v>44652</v>
      </c>
      <c r="O50" s="58">
        <f t="shared" si="5"/>
        <v>44682</v>
      </c>
      <c r="P50" s="58">
        <f t="shared" si="5"/>
        <v>44713</v>
      </c>
    </row>
    <row r="51" spans="2:20" ht="15.6" x14ac:dyDescent="0.3">
      <c r="C51" s="11" t="s">
        <v>70</v>
      </c>
      <c r="D51" s="12">
        <f>'TAM Automático'!D74</f>
        <v>0.94951209164191774</v>
      </c>
      <c r="E51" s="12">
        <f>'TAM Automático'!E74</f>
        <v>0.95920558239398812</v>
      </c>
      <c r="F51" s="12">
        <f>'TAM Automático'!F74</f>
        <v>0.95315461684267544</v>
      </c>
      <c r="G51" s="12">
        <f>'TAM Automático'!G74</f>
        <v>0.93235133660665581</v>
      </c>
      <c r="H51" s="12">
        <f>'TAM Automático'!H74</f>
        <v>0.93393834245295604</v>
      </c>
      <c r="I51" s="12">
        <f>'TAM Automático'!I74</f>
        <v>0.94299959574181369</v>
      </c>
      <c r="J51" s="12">
        <f>'TAM Automático'!J74</f>
        <v>0.9539232958395446</v>
      </c>
      <c r="K51" s="12">
        <f>'TAM Automático'!K74</f>
        <v>0.92723549488054613</v>
      </c>
      <c r="L51" s="12">
        <f>'TAM Automático'!L74</f>
        <v>0.91535269709543565</v>
      </c>
      <c r="M51" s="12">
        <f>'TAM Automático'!M74</f>
        <v>0.93244156195108774</v>
      </c>
      <c r="N51" s="12">
        <f>'TAM Automático'!N74</f>
        <v>0.97095548317046687</v>
      </c>
      <c r="O51" s="12">
        <f>'TAM Automático'!O74</f>
        <v>0.92117585848074923</v>
      </c>
      <c r="P51" s="12">
        <f>'TAM Automático'!P74</f>
        <v>0.92932818147825003</v>
      </c>
    </row>
    <row r="52" spans="2:20" ht="15.6" x14ac:dyDescent="0.3">
      <c r="C52" s="11" t="s">
        <v>71</v>
      </c>
      <c r="D52" s="12">
        <f>'TAM Automático'!D75</f>
        <v>5.0487908358082312E-2</v>
      </c>
      <c r="E52" s="12">
        <f>'TAM Automático'!E75</f>
        <v>4.0794417606011803E-2</v>
      </c>
      <c r="F52" s="12">
        <f>'TAM Automático'!F75</f>
        <v>4.6845383157324672E-2</v>
      </c>
      <c r="G52" s="12">
        <f>'TAM Automático'!G75</f>
        <v>6.7648663393344244E-2</v>
      </c>
      <c r="H52" s="12">
        <f>'TAM Automático'!H75</f>
        <v>6.6061657547043906E-2</v>
      </c>
      <c r="I52" s="12">
        <f>'TAM Automático'!I75</f>
        <v>5.7000404258186227E-2</v>
      </c>
      <c r="J52" s="12">
        <f>'TAM Automático'!J75</f>
        <v>4.607670416045534E-2</v>
      </c>
      <c r="K52" s="12">
        <f>'TAM Automático'!K75</f>
        <v>7.2764505119453926E-2</v>
      </c>
      <c r="L52" s="12">
        <f>'TAM Automático'!L75</f>
        <v>8.4647302904564306E-2</v>
      </c>
      <c r="M52" s="12">
        <f>'TAM Automático'!M75</f>
        <v>6.7558438048912303E-2</v>
      </c>
      <c r="N52" s="12">
        <f>'TAM Automático'!N75</f>
        <v>2.9044516829533115E-2</v>
      </c>
      <c r="O52" s="12">
        <f>'TAM Automático'!O75</f>
        <v>7.8824141519250782E-2</v>
      </c>
      <c r="P52" s="12">
        <f>'TAM Automático'!P75</f>
        <v>7.067181852174996E-2</v>
      </c>
    </row>
    <row r="54" spans="2:20" ht="15.6" x14ac:dyDescent="0.3">
      <c r="B54" s="15"/>
      <c r="C54" s="16" t="s">
        <v>81</v>
      </c>
      <c r="D54" s="15"/>
      <c r="E54" s="15"/>
      <c r="F54" s="15"/>
      <c r="G54" s="15"/>
      <c r="H54" s="15"/>
      <c r="I54" s="15"/>
      <c r="J54" s="15"/>
      <c r="K54" s="15"/>
      <c r="L54" s="15"/>
      <c r="M54" s="15"/>
      <c r="N54" s="15"/>
      <c r="O54" s="15"/>
      <c r="P54" s="15"/>
      <c r="Q54" s="15"/>
    </row>
    <row r="55" spans="2:20" ht="16.2" thickBot="1" x14ac:dyDescent="0.35">
      <c r="C55" s="3"/>
      <c r="D55" s="58">
        <f>D50</f>
        <v>44348</v>
      </c>
      <c r="E55" s="58">
        <f t="shared" ref="E55:P55" si="6">E50</f>
        <v>44378</v>
      </c>
      <c r="F55" s="58">
        <f t="shared" si="6"/>
        <v>44409</v>
      </c>
      <c r="G55" s="58">
        <f t="shared" si="6"/>
        <v>44440</v>
      </c>
      <c r="H55" s="58">
        <f t="shared" si="6"/>
        <v>44470</v>
      </c>
      <c r="I55" s="58">
        <f t="shared" si="6"/>
        <v>44501</v>
      </c>
      <c r="J55" s="58">
        <f t="shared" si="6"/>
        <v>44531</v>
      </c>
      <c r="K55" s="58">
        <f t="shared" si="6"/>
        <v>44562</v>
      </c>
      <c r="L55" s="58">
        <f t="shared" si="6"/>
        <v>44593</v>
      </c>
      <c r="M55" s="58">
        <f t="shared" si="6"/>
        <v>44621</v>
      </c>
      <c r="N55" s="58">
        <f t="shared" si="6"/>
        <v>44652</v>
      </c>
      <c r="O55" s="58">
        <f t="shared" si="6"/>
        <v>44682</v>
      </c>
      <c r="P55" s="58">
        <f t="shared" si="6"/>
        <v>44713</v>
      </c>
    </row>
    <row r="56" spans="2:20" ht="15.6" x14ac:dyDescent="0.3">
      <c r="C56" s="11" t="s">
        <v>70</v>
      </c>
      <c r="D56" s="12">
        <f>IF('A. Oliva'!$D$29=$R$56,'TAM Automático'!D79,'TAM Automático'!D84)</f>
        <v>0.82631826005319975</v>
      </c>
      <c r="E56" s="12">
        <f>IF('A. Oliva'!$D$29=$R$56,'TAM Automático'!E79,'TAM Automático'!E84)</f>
        <v>0.85633969522118658</v>
      </c>
      <c r="F56" s="12">
        <f>IF('A. Oliva'!$D$29=$R$56,'TAM Automático'!F79,'TAM Automático'!F84)</f>
        <v>0.84016991902296567</v>
      </c>
      <c r="G56" s="12">
        <f>IF('A. Oliva'!$D$29=$R$56,'TAM Automático'!G79,'TAM Automático'!G84)</f>
        <v>0.80426021876799081</v>
      </c>
      <c r="H56" s="12">
        <f>IF('A. Oliva'!$D$29=$R$56,'TAM Automático'!H79,'TAM Automático'!H84)</f>
        <v>0.80474160895045288</v>
      </c>
      <c r="I56" s="12">
        <f>IF('A. Oliva'!$D$29=$R$56,'TAM Automático'!I79,'TAM Automático'!I84)</f>
        <v>0.82643418075336095</v>
      </c>
      <c r="J56" s="12">
        <f>IF('A. Oliva'!$D$29=$R$56,'TAM Automático'!J79,'TAM Automático'!J84)</f>
        <v>0.81358885017421601</v>
      </c>
      <c r="K56" s="12">
        <f>IF('A. Oliva'!$D$29=$R$56,'TAM Automático'!K79,'TAM Automático'!K84)</f>
        <v>0.81256983240223468</v>
      </c>
      <c r="L56" s="12">
        <f>IF('A. Oliva'!$D$29=$R$56,'TAM Automático'!L79,'TAM Automático'!L84)</f>
        <v>0.7549045955388336</v>
      </c>
      <c r="M56" s="12">
        <f>IF('A. Oliva'!$D$29=$R$56,'TAM Automático'!M79,'TAM Automático'!M84)</f>
        <v>0.83528117695586412</v>
      </c>
      <c r="N56" s="12">
        <f>IF('A. Oliva'!$D$29=$R$56,'TAM Automático'!N79,'TAM Automático'!N84)</f>
        <v>0.89699691271400506</v>
      </c>
      <c r="O56" s="12">
        <f>IF('A. Oliva'!$D$29=$R$56,'TAM Automático'!O79,'TAM Automático'!O84)</f>
        <v>0.76400217509516044</v>
      </c>
      <c r="P56" s="12">
        <f>IF('A. Oliva'!$D$29=$R$56,'TAM Automático'!P79,'TAM Automático'!P84)</f>
        <v>0.80744694701210784</v>
      </c>
      <c r="R56">
        <v>1</v>
      </c>
      <c r="S56" s="16" t="s">
        <v>82</v>
      </c>
    </row>
    <row r="57" spans="2:20" ht="15.6" x14ac:dyDescent="0.3">
      <c r="C57" s="11" t="s">
        <v>71</v>
      </c>
      <c r="D57" s="12">
        <f>IF('A. Oliva'!$D$29=$R$56,'TAM Automático'!D80,'TAM Automático'!D85)</f>
        <v>0.17368173994680017</v>
      </c>
      <c r="E57" s="12">
        <f>IF('A. Oliva'!$D$29=$R$56,'TAM Automático'!E80,'TAM Automático'!E85)</f>
        <v>0.14366030477881345</v>
      </c>
      <c r="F57" s="12">
        <f>IF('A. Oliva'!$D$29=$R$56,'TAM Automático'!F80,'TAM Automático'!F85)</f>
        <v>0.15983008097703438</v>
      </c>
      <c r="G57" s="12">
        <f>IF('A. Oliva'!$D$29=$R$56,'TAM Automático'!G80,'TAM Automático'!G85)</f>
        <v>0.19573978123200919</v>
      </c>
      <c r="H57" s="12">
        <f>IF('A. Oliva'!$D$29=$R$56,'TAM Automático'!H80,'TAM Automático'!H85)</f>
        <v>0.19525839104954715</v>
      </c>
      <c r="I57" s="12">
        <f>IF('A. Oliva'!$D$29=$R$56,'TAM Automático'!I80,'TAM Automático'!I85)</f>
        <v>0.17356581924663916</v>
      </c>
      <c r="J57" s="12">
        <f>IF('A. Oliva'!$D$29=$R$56,'TAM Automático'!J80,'TAM Automático'!J85)</f>
        <v>0.18641114982578397</v>
      </c>
      <c r="K57" s="12">
        <f>IF('A. Oliva'!$D$29=$R$56,'TAM Automático'!K80,'TAM Automático'!K85)</f>
        <v>0.18743016759776537</v>
      </c>
      <c r="L57" s="12">
        <f>IF('A. Oliva'!$D$29=$R$56,'TAM Automático'!L80,'TAM Automático'!L85)</f>
        <v>0.24509540446116632</v>
      </c>
      <c r="M57" s="12">
        <f>IF('A. Oliva'!$D$29=$R$56,'TAM Automático'!M80,'TAM Automático'!M85)</f>
        <v>0.16471882304413585</v>
      </c>
      <c r="N57" s="12">
        <f>IF('A. Oliva'!$D$29=$R$56,'TAM Automático'!N80,'TAM Automático'!N85)</f>
        <v>0.10300308728599494</v>
      </c>
      <c r="O57" s="12">
        <f>IF('A. Oliva'!$D$29=$R$56,'TAM Automático'!O80,'TAM Automático'!O85)</f>
        <v>0.23599782490483956</v>
      </c>
      <c r="P57" s="12">
        <f>IF('A. Oliva'!$D$29=$R$56,'TAM Automático'!P80,'TAM Automático'!P85)</f>
        <v>0.19255305298789219</v>
      </c>
      <c r="R57">
        <v>2</v>
      </c>
      <c r="S57" s="16" t="s">
        <v>83</v>
      </c>
    </row>
    <row r="59" spans="2:20" ht="15.6" x14ac:dyDescent="0.3">
      <c r="B59" s="15"/>
      <c r="C59" s="16" t="s">
        <v>84</v>
      </c>
      <c r="D59" s="15"/>
      <c r="E59" s="15"/>
      <c r="F59" s="15"/>
      <c r="G59" s="15"/>
      <c r="H59" s="15"/>
      <c r="I59" s="15"/>
      <c r="J59" s="15"/>
      <c r="K59" s="15"/>
      <c r="L59" s="15"/>
      <c r="M59" s="15"/>
      <c r="N59" s="15"/>
      <c r="O59" s="15"/>
      <c r="P59" s="15"/>
      <c r="R59" s="15"/>
      <c r="S59" s="15"/>
      <c r="T59" s="15"/>
    </row>
    <row r="60" spans="2:20" ht="16.2" thickBot="1" x14ac:dyDescent="0.35">
      <c r="C60" s="3"/>
      <c r="D60" s="58">
        <f>D55</f>
        <v>44348</v>
      </c>
      <c r="E60" s="58">
        <f t="shared" ref="E60:P60" si="7">E55</f>
        <v>44378</v>
      </c>
      <c r="F60" s="58">
        <f t="shared" si="7"/>
        <v>44409</v>
      </c>
      <c r="G60" s="58">
        <f t="shared" si="7"/>
        <v>44440</v>
      </c>
      <c r="H60" s="58">
        <f t="shared" si="7"/>
        <v>44470</v>
      </c>
      <c r="I60" s="58">
        <f t="shared" si="7"/>
        <v>44501</v>
      </c>
      <c r="J60" s="58">
        <f t="shared" si="7"/>
        <v>44531</v>
      </c>
      <c r="K60" s="58">
        <f t="shared" si="7"/>
        <v>44562</v>
      </c>
      <c r="L60" s="58">
        <f t="shared" si="7"/>
        <v>44593</v>
      </c>
      <c r="M60" s="58">
        <f t="shared" si="7"/>
        <v>44621</v>
      </c>
      <c r="N60" s="58">
        <f t="shared" si="7"/>
        <v>44652</v>
      </c>
      <c r="O60" s="58">
        <f t="shared" si="7"/>
        <v>44682</v>
      </c>
      <c r="P60" s="58">
        <f t="shared" si="7"/>
        <v>44713</v>
      </c>
      <c r="R60">
        <v>1</v>
      </c>
      <c r="S60" s="16" t="s">
        <v>30</v>
      </c>
    </row>
    <row r="61" spans="2:20" ht="15.6" x14ac:dyDescent="0.3">
      <c r="C61" s="11" t="s">
        <v>70</v>
      </c>
      <c r="D61" s="12">
        <f>IF('A. Oliva'!$N$29=$R$60,'TAM Automático'!D88,IF('A. Oliva'!$N$29=$R$61,'TAM Automático'!D93,'TAM Automático'!D98))</f>
        <v>0.97965028640337659</v>
      </c>
      <c r="E61" s="12">
        <f>IF('A. Oliva'!$N$29=$R$60,'TAM Automático'!E88,IF('A. Oliva'!$N$29=$R$61,'TAM Automático'!E93,'TAM Automático'!E98))</f>
        <v>0.97257158148247258</v>
      </c>
      <c r="F61" s="12">
        <f>IF('A. Oliva'!$N$29=$R$60,'TAM Automático'!F88,IF('A. Oliva'!$N$29=$R$61,'TAM Automático'!F93,'TAM Automático'!F98))</f>
        <v>0.951740506329114</v>
      </c>
      <c r="G61" s="12">
        <f>IF('A. Oliva'!$N$29=$R$60,'TAM Automático'!G88,IF('A. Oliva'!$N$29=$R$61,'TAM Automático'!G93,'TAM Automático'!G98))</f>
        <v>0.94697855750487336</v>
      </c>
      <c r="H61" s="12">
        <f>IF('A. Oliva'!$N$29=$R$60,'TAM Automático'!H88,IF('A. Oliva'!$N$29=$R$61,'TAM Automático'!H93,'TAM Automático'!H98))</f>
        <v>0.94803070341009188</v>
      </c>
      <c r="I61" s="12">
        <f>IF('A. Oliva'!$N$29=$R$60,'TAM Automático'!I88,IF('A. Oliva'!$N$29=$R$61,'TAM Automático'!I93,'TAM Automático'!I98))</f>
        <v>0.96779261586802834</v>
      </c>
      <c r="J61" s="12">
        <f>IF('A. Oliva'!$N$29=$R$60,'TAM Automático'!J88,IF('A. Oliva'!$N$29=$R$61,'TAM Automático'!J93,'TAM Automático'!J98))</f>
        <v>0.98513857276743877</v>
      </c>
      <c r="K61" s="12">
        <f>IF('A. Oliva'!$N$29=$R$60,'TAM Automático'!K88,IF('A. Oliva'!$N$29=$R$61,'TAM Automático'!K93,'TAM Automático'!K98))</f>
        <v>0.96141250177986626</v>
      </c>
      <c r="L61" s="12">
        <f>IF('A. Oliva'!$N$29=$R$60,'TAM Automático'!L88,IF('A. Oliva'!$N$29=$R$61,'TAM Automático'!L93,'TAM Automático'!L98))</f>
        <v>0.89961089494163426</v>
      </c>
      <c r="M61" s="12">
        <f>IF('A. Oliva'!$N$29=$R$60,'TAM Automático'!M88,IF('A. Oliva'!$N$29=$R$61,'TAM Automático'!M93,'TAM Automático'!M98))</f>
        <v>0.90484354907843978</v>
      </c>
      <c r="N61" s="12">
        <f>IF('A. Oliva'!$N$29=$R$60,'TAM Automático'!N88,IF('A. Oliva'!$N$29=$R$61,'TAM Automático'!N93,'TAM Automático'!N98))</f>
        <v>0.99443334284898655</v>
      </c>
      <c r="O61" s="12">
        <f>IF('A. Oliva'!$N$29=$R$60,'TAM Automático'!O88,IF('A. Oliva'!$N$29=$R$61,'TAM Automático'!O93,'TAM Automático'!O98))</f>
        <v>0.90922499329578976</v>
      </c>
      <c r="P61" s="12">
        <f>IF('A. Oliva'!$N$29=$R$60,'TAM Automático'!P88,IF('A. Oliva'!$N$29=$R$61,'TAM Automático'!P93,'TAM Automático'!P98))</f>
        <v>0.93495133670075148</v>
      </c>
      <c r="R61">
        <v>2</v>
      </c>
      <c r="S61" s="8" t="s">
        <v>35</v>
      </c>
    </row>
    <row r="62" spans="2:20" ht="15.6" x14ac:dyDescent="0.3">
      <c r="C62" s="11" t="s">
        <v>71</v>
      </c>
      <c r="D62" s="12">
        <f>IF('A. Oliva'!$N$29=$R$60,'TAM Automático'!D89,IF('A. Oliva'!$N$29=$R$61,'TAM Automático'!D94,'TAM Automático'!D99))</f>
        <v>2.0349713596623461E-2</v>
      </c>
      <c r="E62" s="12">
        <f>IF('A. Oliva'!$N$29=$R$60,'TAM Automático'!E89,IF('A. Oliva'!$N$29=$R$61,'TAM Automático'!E94,'TAM Automático'!E99))</f>
        <v>2.7428418517527427E-2</v>
      </c>
      <c r="F62" s="12">
        <f>IF('A. Oliva'!$N$29=$R$60,'TAM Automático'!F89,IF('A. Oliva'!$N$29=$R$61,'TAM Automático'!F94,'TAM Automático'!F99))</f>
        <v>4.8259493670886076E-2</v>
      </c>
      <c r="G62" s="12">
        <f>IF('A. Oliva'!$N$29=$R$60,'TAM Automático'!G89,IF('A. Oliva'!$N$29=$R$61,'TAM Automático'!G94,'TAM Automático'!G99))</f>
        <v>5.3021442495126705E-2</v>
      </c>
      <c r="H62" s="12">
        <f>IF('A. Oliva'!$N$29=$R$60,'TAM Automático'!H89,IF('A. Oliva'!$N$29=$R$61,'TAM Automático'!H94,'TAM Automático'!H99))</f>
        <v>5.1969296589908141E-2</v>
      </c>
      <c r="I62" s="12">
        <f>IF('A. Oliva'!$N$29=$R$60,'TAM Automático'!I89,IF('A. Oliva'!$N$29=$R$61,'TAM Automático'!I94,'TAM Automático'!I99))</f>
        <v>3.2207384131971724E-2</v>
      </c>
      <c r="J62" s="12">
        <f>IF('A. Oliva'!$N$29=$R$60,'TAM Automático'!J89,IF('A. Oliva'!$N$29=$R$61,'TAM Automático'!J94,'TAM Automático'!J99))</f>
        <v>1.4861427232561255E-2</v>
      </c>
      <c r="K62" s="12">
        <f>IF('A. Oliva'!$N$29=$R$60,'TAM Automático'!K89,IF('A. Oliva'!$N$29=$R$61,'TAM Automático'!K94,'TAM Automático'!K99))</f>
        <v>3.8587498220133853E-2</v>
      </c>
      <c r="L62" s="12">
        <f>IF('A. Oliva'!$N$29=$R$60,'TAM Automático'!L89,IF('A. Oliva'!$N$29=$R$61,'TAM Automático'!L94,'TAM Automático'!L99))</f>
        <v>0.10038910505836576</v>
      </c>
      <c r="M62" s="12">
        <f>IF('A. Oliva'!$N$29=$R$60,'TAM Automático'!M89,IF('A. Oliva'!$N$29=$R$61,'TAM Automático'!M94,'TAM Automático'!M99))</f>
        <v>9.5156450921560234E-2</v>
      </c>
      <c r="N62" s="12">
        <f>IF('A. Oliva'!$N$29=$R$60,'TAM Automático'!N89,IF('A. Oliva'!$N$29=$R$61,'TAM Automático'!N94,'TAM Automático'!N99))</f>
        <v>5.5666571510134171E-3</v>
      </c>
      <c r="O62" s="12">
        <f>IF('A. Oliva'!$N$29=$R$60,'TAM Automático'!O89,IF('A. Oliva'!$N$29=$R$61,'TAM Automático'!O94,'TAM Automático'!O99))</f>
        <v>9.0775006704210237E-2</v>
      </c>
      <c r="P62" s="12">
        <f>IF('A. Oliva'!$N$29=$R$60,'TAM Automático'!P89,IF('A. Oliva'!$N$29=$R$61,'TAM Automático'!P94,'TAM Automático'!P99))</f>
        <v>6.5048663299248494E-2</v>
      </c>
      <c r="R62">
        <v>2</v>
      </c>
      <c r="S62" s="8" t="s">
        <v>40</v>
      </c>
    </row>
    <row r="68" spans="2:19" ht="27" customHeight="1" x14ac:dyDescent="0.3">
      <c r="B68" s="19"/>
      <c r="C68" s="23" t="s">
        <v>78</v>
      </c>
      <c r="D68" s="19"/>
      <c r="E68" s="19"/>
      <c r="F68" s="19"/>
      <c r="G68" s="19"/>
      <c r="H68" s="19"/>
      <c r="I68" s="19"/>
      <c r="J68" s="19"/>
      <c r="K68" s="19"/>
      <c r="L68" s="19"/>
      <c r="M68" s="19"/>
      <c r="N68" s="19"/>
      <c r="O68" s="19"/>
      <c r="P68" s="19"/>
      <c r="Q68" s="19"/>
      <c r="R68" s="19"/>
    </row>
    <row r="69" spans="2:19" ht="15.6" x14ac:dyDescent="0.3">
      <c r="C69" s="16"/>
      <c r="D69" s="15"/>
      <c r="E69" s="15"/>
      <c r="F69" s="15"/>
      <c r="G69" s="15"/>
      <c r="H69" s="15"/>
      <c r="I69" s="15"/>
      <c r="J69" s="15"/>
      <c r="K69" s="15"/>
      <c r="L69" s="15"/>
      <c r="M69" s="15"/>
      <c r="N69" s="15"/>
      <c r="O69" s="15"/>
      <c r="P69" s="15"/>
    </row>
    <row r="70" spans="2:19" ht="15.6" x14ac:dyDescent="0.3">
      <c r="C70" s="16"/>
      <c r="D70" s="15"/>
      <c r="E70" s="15"/>
      <c r="F70" s="15"/>
      <c r="G70" s="15"/>
      <c r="H70" s="15"/>
      <c r="I70" s="15"/>
      <c r="J70" s="15"/>
      <c r="K70" s="15"/>
      <c r="L70" s="15"/>
      <c r="M70" s="15"/>
      <c r="N70" s="15"/>
      <c r="O70" s="15"/>
      <c r="P70" s="15"/>
    </row>
    <row r="71" spans="2:19" ht="15.6" x14ac:dyDescent="0.3">
      <c r="B71" s="15"/>
      <c r="C71" s="16" t="s">
        <v>80</v>
      </c>
      <c r="D71" s="15"/>
      <c r="E71" s="15"/>
      <c r="F71" s="15"/>
      <c r="G71" s="15"/>
      <c r="H71" s="15"/>
      <c r="I71" s="15"/>
      <c r="J71" s="15"/>
      <c r="K71" s="15"/>
      <c r="L71" s="15"/>
      <c r="M71" s="15"/>
      <c r="N71" s="15"/>
      <c r="O71" s="15"/>
      <c r="P71" s="15"/>
      <c r="Q71" s="15"/>
    </row>
    <row r="72" spans="2:19" ht="16.2" thickBot="1" x14ac:dyDescent="0.35">
      <c r="C72" s="3"/>
      <c r="D72" s="58">
        <f>D50</f>
        <v>44348</v>
      </c>
      <c r="E72" s="58">
        <f t="shared" ref="E72:P72" si="8">E50</f>
        <v>44378</v>
      </c>
      <c r="F72" s="58">
        <f t="shared" si="8"/>
        <v>44409</v>
      </c>
      <c r="G72" s="58">
        <f t="shared" si="8"/>
        <v>44440</v>
      </c>
      <c r="H72" s="58">
        <f t="shared" si="8"/>
        <v>44470</v>
      </c>
      <c r="I72" s="58">
        <f t="shared" si="8"/>
        <v>44501</v>
      </c>
      <c r="J72" s="58">
        <f t="shared" si="8"/>
        <v>44531</v>
      </c>
      <c r="K72" s="58">
        <f t="shared" si="8"/>
        <v>44562</v>
      </c>
      <c r="L72" s="58">
        <f t="shared" si="8"/>
        <v>44593</v>
      </c>
      <c r="M72" s="58">
        <f t="shared" si="8"/>
        <v>44621</v>
      </c>
      <c r="N72" s="58">
        <f t="shared" si="8"/>
        <v>44652</v>
      </c>
      <c r="O72" s="58">
        <f t="shared" si="8"/>
        <v>44682</v>
      </c>
      <c r="P72" s="58">
        <f t="shared" si="8"/>
        <v>44713</v>
      </c>
    </row>
    <row r="73" spans="2:19" ht="15.6" x14ac:dyDescent="0.3">
      <c r="C73" s="11" t="s">
        <v>70</v>
      </c>
      <c r="D73" s="12">
        <f>'TAM Automático'!D105</f>
        <v>0.89365012020930568</v>
      </c>
      <c r="E73" s="12">
        <f>'TAM Automático'!E105</f>
        <v>0.89398938459331523</v>
      </c>
      <c r="F73" s="12">
        <f>'TAM Automático'!F105</f>
        <v>0.88697508896797161</v>
      </c>
      <c r="G73" s="12">
        <f>'TAM Automático'!G105</f>
        <v>0.87534747622531095</v>
      </c>
      <c r="H73" s="12">
        <f>'TAM Automático'!H105</f>
        <v>0.87929600886917969</v>
      </c>
      <c r="I73" s="12">
        <f>'TAM Automático'!I105</f>
        <v>0.87449173217674159</v>
      </c>
      <c r="J73" s="12">
        <f>'TAM Automático'!J105</f>
        <v>0.88569424964936883</v>
      </c>
      <c r="K73" s="12">
        <f>'TAM Automático'!K105</f>
        <v>0.88482346241457865</v>
      </c>
      <c r="L73" s="12">
        <f>'TAM Automático'!L105</f>
        <v>0.85506601394451864</v>
      </c>
      <c r="M73" s="12">
        <f>'TAM Automático'!M105</f>
        <v>0.87420951333516628</v>
      </c>
      <c r="N73" s="12">
        <f>'TAM Automático'!N105</f>
        <v>0.88366578323336598</v>
      </c>
      <c r="O73" s="12">
        <f>'TAM Automático'!O105</f>
        <v>0.87085069211127542</v>
      </c>
      <c r="P73" s="12">
        <f>'TAM Automático'!P105</f>
        <v>0.88917036098796709</v>
      </c>
    </row>
    <row r="74" spans="2:19" ht="15.6" x14ac:dyDescent="0.3">
      <c r="C74" s="11" t="s">
        <v>71</v>
      </c>
      <c r="D74" s="12">
        <f>'TAM Automático'!D106</f>
        <v>0.10634987979069439</v>
      </c>
      <c r="E74" s="12">
        <f>'TAM Automático'!E106</f>
        <v>0.10601061540668484</v>
      </c>
      <c r="F74" s="12">
        <f>'TAM Automático'!F106</f>
        <v>0.11302491103202847</v>
      </c>
      <c r="G74" s="12">
        <f>'TAM Automático'!G106</f>
        <v>0.12465252377468911</v>
      </c>
      <c r="H74" s="12">
        <f>'TAM Automático'!H106</f>
        <v>0.12070399113082042</v>
      </c>
      <c r="I74" s="12">
        <f>'TAM Automático'!I106</f>
        <v>0.12550826782325833</v>
      </c>
      <c r="J74" s="12">
        <f>'TAM Automático'!J106</f>
        <v>0.11430575035063115</v>
      </c>
      <c r="K74" s="12">
        <f>'TAM Automático'!K106</f>
        <v>0.11517653758542142</v>
      </c>
      <c r="L74" s="12">
        <f>'TAM Automático'!L106</f>
        <v>0.14493398605548138</v>
      </c>
      <c r="M74" s="12">
        <f>'TAM Automático'!M106</f>
        <v>0.12579048666483364</v>
      </c>
      <c r="N74" s="12">
        <f>'TAM Automático'!N106</f>
        <v>0.11633421676663412</v>
      </c>
      <c r="O74" s="12">
        <f>'TAM Automático'!O106</f>
        <v>0.12914930788872464</v>
      </c>
      <c r="P74" s="12">
        <f>'TAM Automático'!P106</f>
        <v>0.11082963901203292</v>
      </c>
    </row>
    <row r="76" spans="2:19" ht="15.6" x14ac:dyDescent="0.3">
      <c r="B76" s="15"/>
      <c r="C76" s="16" t="s">
        <v>81</v>
      </c>
      <c r="D76" s="15"/>
      <c r="E76" s="15"/>
      <c r="F76" s="15"/>
      <c r="G76" s="15"/>
      <c r="H76" s="15"/>
      <c r="I76" s="15"/>
      <c r="J76" s="15"/>
      <c r="K76" s="15"/>
      <c r="L76" s="15"/>
      <c r="M76" s="15"/>
      <c r="N76" s="15"/>
      <c r="O76" s="15"/>
      <c r="P76" s="15"/>
      <c r="Q76" s="15"/>
    </row>
    <row r="77" spans="2:19" ht="16.2" thickBot="1" x14ac:dyDescent="0.35">
      <c r="C77" s="3"/>
      <c r="D77" s="58">
        <f>D72</f>
        <v>44348</v>
      </c>
      <c r="E77" s="58">
        <f t="shared" ref="E77:P77" si="9">E72</f>
        <v>44378</v>
      </c>
      <c r="F77" s="58">
        <f t="shared" si="9"/>
        <v>44409</v>
      </c>
      <c r="G77" s="58">
        <f t="shared" si="9"/>
        <v>44440</v>
      </c>
      <c r="H77" s="58">
        <f t="shared" si="9"/>
        <v>44470</v>
      </c>
      <c r="I77" s="58">
        <f t="shared" si="9"/>
        <v>44501</v>
      </c>
      <c r="J77" s="58">
        <f t="shared" si="9"/>
        <v>44531</v>
      </c>
      <c r="K77" s="58">
        <f t="shared" si="9"/>
        <v>44562</v>
      </c>
      <c r="L77" s="58">
        <f t="shared" si="9"/>
        <v>44593</v>
      </c>
      <c r="M77" s="58">
        <f t="shared" si="9"/>
        <v>44621</v>
      </c>
      <c r="N77" s="58">
        <f t="shared" si="9"/>
        <v>44652</v>
      </c>
      <c r="O77" s="58">
        <f t="shared" si="9"/>
        <v>44682</v>
      </c>
      <c r="P77" s="58">
        <f t="shared" si="9"/>
        <v>44713</v>
      </c>
    </row>
    <row r="78" spans="2:19" ht="15.6" x14ac:dyDescent="0.3">
      <c r="C78" s="11" t="s">
        <v>70</v>
      </c>
      <c r="D78" s="12">
        <f>IF('O. Virgen Extra'!$D$29=$R$78,'TAM Automático'!D110,'TAM Automático'!D115)</f>
        <v>0.99645127901818731</v>
      </c>
      <c r="E78" s="12">
        <f>IF('O. Virgen Extra'!$D$29=$R$78,'TAM Automático'!E110,'TAM Automático'!E115)</f>
        <v>0.99391968325791846</v>
      </c>
      <c r="F78" s="12">
        <f>IF('O. Virgen Extra'!$D$29=$R$78,'TAM Automático'!F110,'TAM Automático'!F115)</f>
        <v>0.98592964824120599</v>
      </c>
      <c r="G78" s="12">
        <f>IF('O. Virgen Extra'!$D$29=$R$78,'TAM Automático'!G110,'TAM Automático'!G115)</f>
        <v>0.98896614268440142</v>
      </c>
      <c r="H78" s="12">
        <f>IF('O. Virgen Extra'!$D$29=$R$78,'TAM Automático'!H110,'TAM Automático'!H115)</f>
        <v>0.98709500274574413</v>
      </c>
      <c r="I78" s="12">
        <f>IF('O. Virgen Extra'!$D$29=$R$78,'TAM Automático'!I110,'TAM Automático'!I115)</f>
        <v>0.98412698412698418</v>
      </c>
      <c r="J78" s="12">
        <f>IF('O. Virgen Extra'!$D$29=$R$78,'TAM Automático'!J110,'TAM Automático'!J115)</f>
        <v>0.97275775356244754</v>
      </c>
      <c r="K78" s="12">
        <f>IF('O. Virgen Extra'!$D$29=$R$78,'TAM Automático'!K110,'TAM Automático'!K115)</f>
        <v>0.98029842097638709</v>
      </c>
      <c r="L78" s="12">
        <f>IF('O. Virgen Extra'!$D$29=$R$78,'TAM Automático'!L110,'TAM Automático'!L115)</f>
        <v>0.98616957306073361</v>
      </c>
      <c r="M78" s="12">
        <f>IF('O. Virgen Extra'!$D$29=$R$78,'TAM Automático'!M110,'TAM Automático'!M115)</f>
        <v>0.98342230963753852</v>
      </c>
      <c r="N78" s="12">
        <f>IF('O. Virgen Extra'!$D$29=$R$78,'TAM Automático'!N110,'TAM Automático'!N115)</f>
        <v>0.99436658422643587</v>
      </c>
      <c r="O78" s="12">
        <f>IF('O. Virgen Extra'!$D$29=$R$78,'TAM Automático'!O110,'TAM Automático'!O115)</f>
        <v>0.98584648884050075</v>
      </c>
      <c r="P78" s="12">
        <f>IF('O. Virgen Extra'!$D$29=$R$78,'TAM Automático'!P110,'TAM Automático'!P115)</f>
        <v>0.97254461500062395</v>
      </c>
      <c r="R78">
        <v>1</v>
      </c>
      <c r="S78" s="16" t="s">
        <v>82</v>
      </c>
    </row>
    <row r="79" spans="2:19" ht="15.6" x14ac:dyDescent="0.3">
      <c r="C79" s="11" t="s">
        <v>71</v>
      </c>
      <c r="D79" s="12">
        <f>IF('O. Virgen Extra'!$D$29=$R$78,'TAM Automático'!D111,'TAM Automático'!D116)</f>
        <v>3.5487209818128051E-3</v>
      </c>
      <c r="E79" s="12">
        <f>IF('O. Virgen Extra'!$D$29=$R$78,'TAM Automático'!E111,'TAM Automático'!E116)</f>
        <v>6.0803167420814472E-3</v>
      </c>
      <c r="F79" s="12">
        <f>IF('O. Virgen Extra'!$D$29=$R$78,'TAM Automático'!F111,'TAM Automático'!F116)</f>
        <v>1.4070351758793969E-2</v>
      </c>
      <c r="G79" s="12">
        <f>IF('O. Virgen Extra'!$D$29=$R$78,'TAM Automático'!G111,'TAM Automático'!G116)</f>
        <v>1.1033857315598547E-2</v>
      </c>
      <c r="H79" s="12">
        <f>IF('O. Virgen Extra'!$D$29=$R$78,'TAM Automático'!H111,'TAM Automático'!H116)</f>
        <v>1.2904997254255902E-2</v>
      </c>
      <c r="I79" s="12">
        <f>IF('O. Virgen Extra'!$D$29=$R$78,'TAM Automático'!I111,'TAM Automático'!I116)</f>
        <v>1.5873015873015872E-2</v>
      </c>
      <c r="J79" s="12">
        <f>IF('O. Virgen Extra'!$D$29=$R$78,'TAM Automático'!J111,'TAM Automático'!J116)</f>
        <v>2.7242246437552388E-2</v>
      </c>
      <c r="K79" s="12">
        <f>IF('O. Virgen Extra'!$D$29=$R$78,'TAM Automático'!K111,'TAM Automático'!K116)</f>
        <v>1.9701579023612924E-2</v>
      </c>
      <c r="L79" s="12">
        <f>IF('O. Virgen Extra'!$D$29=$R$78,'TAM Automático'!L111,'TAM Automático'!L116)</f>
        <v>1.3830426939266387E-2</v>
      </c>
      <c r="M79" s="12">
        <f>IF('O. Virgen Extra'!$D$29=$R$78,'TAM Automático'!M111,'TAM Automático'!M116)</f>
        <v>1.6577690362461362E-2</v>
      </c>
      <c r="N79" s="12">
        <f>IF('O. Virgen Extra'!$D$29=$R$78,'TAM Automático'!N111,'TAM Automático'!N116)</f>
        <v>5.633415773564166E-3</v>
      </c>
      <c r="O79" s="12">
        <f>IF('O. Virgen Extra'!$D$29=$R$78,'TAM Automático'!O111,'TAM Automático'!O116)</f>
        <v>1.4153511159499184E-2</v>
      </c>
      <c r="P79" s="12">
        <f>IF('O. Virgen Extra'!$D$29=$R$78,'TAM Automático'!P111,'TAM Automático'!P116)</f>
        <v>2.7455384999376012E-2</v>
      </c>
      <c r="R79">
        <v>2</v>
      </c>
      <c r="S79" s="16" t="s">
        <v>83</v>
      </c>
    </row>
    <row r="81" spans="2:20" ht="15.6" x14ac:dyDescent="0.3">
      <c r="B81" s="15"/>
      <c r="C81" s="16" t="s">
        <v>84</v>
      </c>
      <c r="D81" s="15"/>
      <c r="E81" s="15"/>
      <c r="F81" s="15"/>
      <c r="G81" s="15"/>
      <c r="H81" s="15"/>
      <c r="I81" s="15"/>
      <c r="J81" s="15"/>
      <c r="K81" s="15"/>
      <c r="L81" s="15"/>
      <c r="M81" s="15"/>
      <c r="N81" s="15"/>
      <c r="O81" s="15"/>
      <c r="P81" s="15"/>
      <c r="R81" s="15"/>
      <c r="S81" s="15"/>
      <c r="T81" s="15"/>
    </row>
    <row r="82" spans="2:20" ht="16.2" thickBot="1" x14ac:dyDescent="0.35">
      <c r="C82" s="3"/>
      <c r="D82" s="58">
        <f>D77</f>
        <v>44348</v>
      </c>
      <c r="E82" s="58">
        <f t="shared" ref="E82:P82" si="10">E77</f>
        <v>44378</v>
      </c>
      <c r="F82" s="58">
        <f t="shared" si="10"/>
        <v>44409</v>
      </c>
      <c r="G82" s="58">
        <f t="shared" si="10"/>
        <v>44440</v>
      </c>
      <c r="H82" s="58">
        <f t="shared" si="10"/>
        <v>44470</v>
      </c>
      <c r="I82" s="58">
        <f t="shared" si="10"/>
        <v>44501</v>
      </c>
      <c r="J82" s="58">
        <f t="shared" si="10"/>
        <v>44531</v>
      </c>
      <c r="K82" s="58">
        <f t="shared" si="10"/>
        <v>44562</v>
      </c>
      <c r="L82" s="58">
        <f t="shared" si="10"/>
        <v>44593</v>
      </c>
      <c r="M82" s="58">
        <f t="shared" si="10"/>
        <v>44621</v>
      </c>
      <c r="N82" s="58">
        <f t="shared" si="10"/>
        <v>44652</v>
      </c>
      <c r="O82" s="58">
        <f t="shared" si="10"/>
        <v>44682</v>
      </c>
      <c r="P82" s="58">
        <f t="shared" si="10"/>
        <v>44713</v>
      </c>
      <c r="R82">
        <v>1</v>
      </c>
      <c r="S82" s="16" t="s">
        <v>30</v>
      </c>
    </row>
    <row r="83" spans="2:20" ht="15.6" x14ac:dyDescent="0.3">
      <c r="C83" s="11" t="s">
        <v>70</v>
      </c>
      <c r="D83" s="12">
        <f>IF('O. Virgen Extra'!$N$29=$R$82,'TAM Automático'!D120,IF('O. Virgen Extra'!$N$29=$R$83,'TAM Automático'!D125,'TAM Automático'!D130))</f>
        <v>0.91690022421524653</v>
      </c>
      <c r="E83" s="12">
        <f>IF('O. Virgen Extra'!$N$29=$R$82,'TAM Automático'!E120,IF('O. Virgen Extra'!$N$29=$R$83,'TAM Automático'!E125,'TAM Automático'!E130))</f>
        <v>0.94525862068965516</v>
      </c>
      <c r="F83" s="12">
        <f>IF('O. Virgen Extra'!$N$29=$R$82,'TAM Automático'!F120,IF('O. Virgen Extra'!$N$29=$R$83,'TAM Automático'!F125,'TAM Automático'!F130))</f>
        <v>0.95956134338588073</v>
      </c>
      <c r="G83" s="12">
        <f>IF('O. Virgen Extra'!$N$29=$R$82,'TAM Automático'!G120,IF('O. Virgen Extra'!$N$29=$R$83,'TAM Automático'!G125,'TAM Automático'!G130))</f>
        <v>0.9226336262786341</v>
      </c>
      <c r="H83" s="12">
        <f>IF('O. Virgen Extra'!$N$29=$R$82,'TAM Automático'!H120,IF('O. Virgen Extra'!$N$29=$R$83,'TAM Automático'!H125,'TAM Automático'!H130))</f>
        <v>0.96178147634458311</v>
      </c>
      <c r="I83" s="12">
        <f>IF('O. Virgen Extra'!$N$29=$R$82,'TAM Automático'!I120,IF('O. Virgen Extra'!$N$29=$R$83,'TAM Automático'!I125,'TAM Automático'!I130))</f>
        <v>0.93217243058938126</v>
      </c>
      <c r="J83" s="12">
        <f>IF('O. Virgen Extra'!$N$29=$R$82,'TAM Automático'!J120,IF('O. Virgen Extra'!$N$29=$R$83,'TAM Automático'!J125,'TAM Automático'!J130))</f>
        <v>0.94740355092778006</v>
      </c>
      <c r="K83" s="12">
        <f>IF('O. Virgen Extra'!$N$29=$R$82,'TAM Automático'!K120,IF('O. Virgen Extra'!$N$29=$R$83,'TAM Automático'!K125,'TAM Automático'!K130))</f>
        <v>0.92034040178571441</v>
      </c>
      <c r="L83" s="12">
        <f>IF('O. Virgen Extra'!$N$29=$R$82,'TAM Automático'!L120,IF('O. Virgen Extra'!$N$29=$R$83,'TAM Automático'!L125,'TAM Automático'!L130))</f>
        <v>0.89149519890260631</v>
      </c>
      <c r="M83" s="12">
        <f>IF('O. Virgen Extra'!$N$29=$R$82,'TAM Automático'!M120,IF('O. Virgen Extra'!$N$29=$R$83,'TAM Automático'!M125,'TAM Automático'!M130))</f>
        <v>0.94964519650655022</v>
      </c>
      <c r="N83" s="12">
        <f>IF('O. Virgen Extra'!$N$29=$R$82,'TAM Automático'!N120,IF('O. Virgen Extra'!$N$29=$R$83,'TAM Automático'!N125,'TAM Automático'!N130))</f>
        <v>0.9041356130352185</v>
      </c>
      <c r="O83" s="12">
        <f>IF('O. Virgen Extra'!$N$29=$R$82,'TAM Automático'!O120,IF('O. Virgen Extra'!$N$29=$R$83,'TAM Automático'!O125,'TAM Automático'!O130))</f>
        <v>0.9095022624434389</v>
      </c>
      <c r="P83" s="12">
        <f>IF('O. Virgen Extra'!$N$29=$R$82,'TAM Automático'!P120,IF('O. Virgen Extra'!$N$29=$R$83,'TAM Automático'!P125,'TAM Automático'!P130))</f>
        <v>0.91626129256428068</v>
      </c>
      <c r="R83">
        <v>2</v>
      </c>
      <c r="S83" s="8" t="s">
        <v>35</v>
      </c>
    </row>
    <row r="84" spans="2:20" ht="15.6" x14ac:dyDescent="0.3">
      <c r="C84" s="11" t="s">
        <v>71</v>
      </c>
      <c r="D84" s="12">
        <f>IF('O. Virgen Extra'!$N$29=$R$82,'TAM Automático'!D121,IF('O. Virgen Extra'!$N$29=$R$83,'TAM Automático'!D126,'TAM Automático'!D131))</f>
        <v>8.3099775784753346E-2</v>
      </c>
      <c r="E84" s="12">
        <f>IF('O. Virgen Extra'!$N$29=$R$82,'TAM Automático'!E121,IF('O. Virgen Extra'!$N$29=$R$83,'TAM Automático'!E126,'TAM Automático'!E131))</f>
        <v>5.4741379310344819E-2</v>
      </c>
      <c r="F84" s="12">
        <f>IF('O. Virgen Extra'!$N$29=$R$82,'TAM Automático'!F121,IF('O. Virgen Extra'!$N$29=$R$83,'TAM Automático'!F126,'TAM Automático'!F131))</f>
        <v>4.0438656614119259E-2</v>
      </c>
      <c r="G84" s="12">
        <f>IF('O. Virgen Extra'!$N$29=$R$82,'TAM Automático'!G121,IF('O. Virgen Extra'!$N$29=$R$83,'TAM Automático'!G126,'TAM Automático'!G131))</f>
        <v>7.7366373721365789E-2</v>
      </c>
      <c r="H84" s="12">
        <f>IF('O. Virgen Extra'!$N$29=$R$82,'TAM Automático'!H121,IF('O. Virgen Extra'!$N$29=$R$83,'TAM Automático'!H126,'TAM Automático'!H131))</f>
        <v>3.8218523655416857E-2</v>
      </c>
      <c r="I84" s="12">
        <f>IF('O. Virgen Extra'!$N$29=$R$82,'TAM Automático'!I121,IF('O. Virgen Extra'!$N$29=$R$83,'TAM Automático'!I126,'TAM Automático'!I131))</f>
        <v>6.7827569410618613E-2</v>
      </c>
      <c r="J84" s="12">
        <f>IF('O. Virgen Extra'!$N$29=$R$82,'TAM Automático'!J121,IF('O. Virgen Extra'!$N$29=$R$83,'TAM Automático'!J126,'TAM Automático'!J131))</f>
        <v>5.2596449072219997E-2</v>
      </c>
      <c r="K84" s="12">
        <f>IF('O. Virgen Extra'!$N$29=$R$82,'TAM Automático'!K121,IF('O. Virgen Extra'!$N$29=$R$83,'TAM Automático'!K126,'TAM Automático'!K131))</f>
        <v>7.9659598214285726E-2</v>
      </c>
      <c r="L84" s="12">
        <f>IF('O. Virgen Extra'!$N$29=$R$82,'TAM Automático'!L121,IF('O. Virgen Extra'!$N$29=$R$83,'TAM Automático'!L126,'TAM Automático'!L131))</f>
        <v>0.1085048010973937</v>
      </c>
      <c r="M84" s="12">
        <f>IF('O. Virgen Extra'!$N$29=$R$82,'TAM Automático'!M121,IF('O. Virgen Extra'!$N$29=$R$83,'TAM Automático'!M126,'TAM Automático'!M131))</f>
        <v>5.0354803493449778E-2</v>
      </c>
      <c r="N84" s="12">
        <f>IF('O. Virgen Extra'!$N$29=$R$82,'TAM Automático'!N121,IF('O. Virgen Extra'!$N$29=$R$83,'TAM Automático'!N126,'TAM Automático'!N131))</f>
        <v>9.5864386964781528E-2</v>
      </c>
      <c r="O84" s="12">
        <f>IF('O. Virgen Extra'!$N$29=$R$82,'TAM Automático'!O121,IF('O. Virgen Extra'!$N$29=$R$83,'TAM Automático'!O126,'TAM Automático'!O131))</f>
        <v>9.0497737556561084E-2</v>
      </c>
      <c r="P84" s="12">
        <f>IF('O. Virgen Extra'!$N$29=$R$82,'TAM Automático'!P121,IF('O. Virgen Extra'!$N$29=$R$83,'TAM Automático'!P126,'TAM Automático'!P131))</f>
        <v>8.3738707435719248E-2</v>
      </c>
      <c r="R84">
        <v>2</v>
      </c>
      <c r="S84" s="8" t="s">
        <v>40</v>
      </c>
    </row>
    <row r="90" spans="2:20" ht="27" customHeight="1" x14ac:dyDescent="0.3">
      <c r="B90" s="19"/>
      <c r="C90" s="23" t="s">
        <v>79</v>
      </c>
      <c r="D90" s="19"/>
      <c r="E90" s="19"/>
      <c r="F90" s="19"/>
      <c r="G90" s="19"/>
      <c r="H90" s="19"/>
      <c r="I90" s="19"/>
      <c r="J90" s="19"/>
      <c r="K90" s="19"/>
      <c r="L90" s="19"/>
      <c r="M90" s="19"/>
      <c r="N90" s="19"/>
      <c r="O90" s="19"/>
      <c r="P90" s="19"/>
      <c r="Q90" s="19"/>
      <c r="R90" s="19"/>
      <c r="T90" t="s">
        <v>85</v>
      </c>
    </row>
    <row r="91" spans="2:20" ht="15.6" x14ac:dyDescent="0.3">
      <c r="C91" s="16"/>
      <c r="D91" s="15"/>
      <c r="E91" s="15"/>
      <c r="F91" s="15"/>
      <c r="G91" s="15"/>
      <c r="H91" s="15"/>
      <c r="I91" s="15"/>
      <c r="J91" s="15"/>
      <c r="K91" s="15"/>
      <c r="L91" s="15"/>
      <c r="M91" s="15"/>
      <c r="N91" s="15"/>
      <c r="O91" s="15"/>
      <c r="P91" s="15"/>
    </row>
    <row r="92" spans="2:20" ht="15.6" x14ac:dyDescent="0.3">
      <c r="C92" s="16"/>
      <c r="D92" s="15"/>
      <c r="E92" s="15"/>
      <c r="F92" s="15"/>
      <c r="G92" s="15"/>
      <c r="H92" s="15"/>
      <c r="I92" s="15"/>
      <c r="J92" s="15"/>
      <c r="K92" s="15"/>
      <c r="L92" s="15"/>
      <c r="M92" s="15"/>
      <c r="N92" s="15"/>
      <c r="O92" s="15"/>
      <c r="P92" s="15"/>
    </row>
    <row r="93" spans="2:20" ht="15.6" x14ac:dyDescent="0.3">
      <c r="B93" s="15"/>
      <c r="C93" s="16" t="s">
        <v>80</v>
      </c>
      <c r="D93" s="15"/>
      <c r="E93" s="15"/>
      <c r="F93" s="15"/>
      <c r="G93" s="15"/>
      <c r="H93" s="15"/>
      <c r="I93" s="15"/>
      <c r="J93" s="15"/>
      <c r="K93" s="15"/>
      <c r="L93" s="15"/>
      <c r="M93" s="15"/>
      <c r="N93" s="15"/>
      <c r="O93" s="15"/>
      <c r="P93" s="15"/>
      <c r="Q93" s="15"/>
    </row>
    <row r="94" spans="2:20" ht="16.2" thickBot="1" x14ac:dyDescent="0.35">
      <c r="C94" s="3"/>
      <c r="D94" s="58">
        <f>D72</f>
        <v>44348</v>
      </c>
      <c r="E94" s="58">
        <f t="shared" ref="E94:P94" si="11">E72</f>
        <v>44378</v>
      </c>
      <c r="F94" s="58">
        <f t="shared" si="11"/>
        <v>44409</v>
      </c>
      <c r="G94" s="58">
        <f t="shared" si="11"/>
        <v>44440</v>
      </c>
      <c r="H94" s="58">
        <f t="shared" si="11"/>
        <v>44470</v>
      </c>
      <c r="I94" s="58">
        <f t="shared" si="11"/>
        <v>44501</v>
      </c>
      <c r="J94" s="58">
        <f t="shared" si="11"/>
        <v>44531</v>
      </c>
      <c r="K94" s="58">
        <f t="shared" si="11"/>
        <v>44562</v>
      </c>
      <c r="L94" s="58">
        <f t="shared" si="11"/>
        <v>44593</v>
      </c>
      <c r="M94" s="58">
        <f t="shared" si="11"/>
        <v>44621</v>
      </c>
      <c r="N94" s="58">
        <f t="shared" si="11"/>
        <v>44652</v>
      </c>
      <c r="O94" s="58">
        <f t="shared" si="11"/>
        <v>44682</v>
      </c>
      <c r="P94" s="58">
        <f t="shared" si="11"/>
        <v>44713</v>
      </c>
    </row>
    <row r="95" spans="2:20" ht="15.6" x14ac:dyDescent="0.3">
      <c r="C95" s="11" t="s">
        <v>70</v>
      </c>
      <c r="D95" s="12">
        <f>'TAM Automático'!D137</f>
        <v>0.96445698166431604</v>
      </c>
      <c r="E95" s="12">
        <f>'TAM Automático'!E137</f>
        <v>0.94224173411990675</v>
      </c>
      <c r="F95" s="12">
        <f>'TAM Automático'!F137</f>
        <v>0.89979324603721578</v>
      </c>
      <c r="G95" s="12">
        <f>'TAM Automático'!G137</f>
        <v>0.94855261352723286</v>
      </c>
      <c r="H95" s="12">
        <f>'TAM Automático'!H137</f>
        <v>0.94900996505759028</v>
      </c>
      <c r="I95" s="12">
        <f>'TAM Automático'!I137</f>
        <v>0.952152434721242</v>
      </c>
      <c r="J95" s="12">
        <f>'TAM Automático'!J137</f>
        <v>0.98305084745762705</v>
      </c>
      <c r="K95" s="12">
        <f>'TAM Automático'!K137</f>
        <v>0.89987900786448871</v>
      </c>
      <c r="L95" s="12">
        <f>'TAM Automático'!L137</f>
        <v>0.91132795927025889</v>
      </c>
      <c r="M95" s="12">
        <f>'TAM Automático'!M137</f>
        <v>0.91229796205200286</v>
      </c>
      <c r="N95" s="12">
        <f>'TAM Automático'!N137</f>
        <v>0.91310790785396734</v>
      </c>
      <c r="O95" s="12">
        <f>'TAM Automático'!O137</f>
        <v>0.92529348986125937</v>
      </c>
      <c r="P95" s="12">
        <f>'TAM Automático'!P137</f>
        <v>0.91198074974670718</v>
      </c>
    </row>
    <row r="96" spans="2:20" ht="15.6" x14ac:dyDescent="0.3">
      <c r="C96" s="11" t="s">
        <v>71</v>
      </c>
      <c r="D96" s="12">
        <f>'TAM Automático'!D138</f>
        <v>3.5543018335684066E-2</v>
      </c>
      <c r="E96" s="12">
        <f>'TAM Automático'!E138</f>
        <v>5.7758265880093293E-2</v>
      </c>
      <c r="F96" s="12">
        <f>'TAM Automático'!F138</f>
        <v>0.10020675396278428</v>
      </c>
      <c r="G96" s="12">
        <f>'TAM Automático'!G138</f>
        <v>5.1447386472767184E-2</v>
      </c>
      <c r="H96" s="12">
        <f>'TAM Automático'!H138</f>
        <v>5.0990034942409737E-2</v>
      </c>
      <c r="I96" s="12">
        <f>'TAM Automático'!I138</f>
        <v>4.7847565278757942E-2</v>
      </c>
      <c r="J96" s="12">
        <f>'TAM Automático'!J138</f>
        <v>1.6949152542372878E-2</v>
      </c>
      <c r="K96" s="12">
        <f>'TAM Automático'!K138</f>
        <v>0.10012099213551119</v>
      </c>
      <c r="L96" s="12">
        <f>'TAM Automático'!L138</f>
        <v>8.8672040729741192E-2</v>
      </c>
      <c r="M96" s="12">
        <f>'TAM Automático'!M138</f>
        <v>8.7702037947997205E-2</v>
      </c>
      <c r="N96" s="12">
        <f>'TAM Automático'!N138</f>
        <v>8.6892092146032593E-2</v>
      </c>
      <c r="O96" s="12">
        <f>'TAM Automático'!O138</f>
        <v>7.4706510138740662E-2</v>
      </c>
      <c r="P96" s="12">
        <f>'TAM Automático'!P138</f>
        <v>8.8019250253292797E-2</v>
      </c>
    </row>
    <row r="98" spans="2:20" ht="15.6" x14ac:dyDescent="0.3">
      <c r="B98" s="15"/>
      <c r="C98" s="16" t="s">
        <v>81</v>
      </c>
      <c r="D98" s="15"/>
      <c r="E98" s="15"/>
      <c r="F98" s="15"/>
      <c r="G98" s="15"/>
      <c r="H98" s="15"/>
      <c r="I98" s="15"/>
      <c r="J98" s="15"/>
      <c r="K98" s="15"/>
      <c r="L98" s="15"/>
      <c r="M98" s="15"/>
      <c r="N98" s="15"/>
      <c r="O98" s="15"/>
      <c r="P98" s="15"/>
      <c r="Q98" s="15"/>
    </row>
    <row r="99" spans="2:20" ht="16.2" thickBot="1" x14ac:dyDescent="0.35">
      <c r="C99" s="3"/>
      <c r="D99" s="58">
        <f>D94</f>
        <v>44348</v>
      </c>
      <c r="E99" s="58">
        <f t="shared" ref="E99:P99" si="12">E94</f>
        <v>44378</v>
      </c>
      <c r="F99" s="58">
        <f t="shared" si="12"/>
        <v>44409</v>
      </c>
      <c r="G99" s="58">
        <f t="shared" si="12"/>
        <v>44440</v>
      </c>
      <c r="H99" s="58">
        <f t="shared" si="12"/>
        <v>44470</v>
      </c>
      <c r="I99" s="58">
        <f t="shared" si="12"/>
        <v>44501</v>
      </c>
      <c r="J99" s="58">
        <f t="shared" si="12"/>
        <v>44531</v>
      </c>
      <c r="K99" s="58">
        <f t="shared" si="12"/>
        <v>44562</v>
      </c>
      <c r="L99" s="58">
        <f t="shared" si="12"/>
        <v>44593</v>
      </c>
      <c r="M99" s="58">
        <f t="shared" si="12"/>
        <v>44621</v>
      </c>
      <c r="N99" s="58">
        <f t="shared" si="12"/>
        <v>44652</v>
      </c>
      <c r="O99" s="58">
        <f t="shared" si="12"/>
        <v>44682</v>
      </c>
      <c r="P99" s="58">
        <f t="shared" si="12"/>
        <v>44713</v>
      </c>
    </row>
    <row r="100" spans="2:20" ht="15.6" x14ac:dyDescent="0.3">
      <c r="C100" s="11" t="s">
        <v>70</v>
      </c>
      <c r="D100" s="12">
        <f>IF('O. Virgen '!$D$29=$R$100,'TAM Automático'!D142,'TAM Automático'!D147)</f>
        <v>0.77473472899340401</v>
      </c>
      <c r="E100" s="12">
        <f>IF('O. Virgen '!$D$29=$R$100,'TAM Automático'!E142,'TAM Automático'!E147)</f>
        <v>0.65185081323611904</v>
      </c>
      <c r="F100" s="12">
        <f>IF('O. Virgen '!$D$29=$R$100,'TAM Automático'!F142,'TAM Automático'!F147)</f>
        <v>0.56599157265189626</v>
      </c>
      <c r="G100" s="12">
        <f>IF('O. Virgen '!$D$29=$R$100,'TAM Automático'!G142,'TAM Automático'!G147)</f>
        <v>0.65836355037048711</v>
      </c>
      <c r="H100" s="12">
        <f>IF('O. Virgen '!$D$29=$R$100,'TAM Automático'!H142,'TAM Automático'!H147)</f>
        <v>0.75898242853396269</v>
      </c>
      <c r="I100" s="12">
        <f>IF('O. Virgen '!$D$29=$R$100,'TAM Automático'!I142,'TAM Automático'!I147)</f>
        <v>0.72632944228274965</v>
      </c>
      <c r="J100" s="12">
        <f>IF('O. Virgen '!$D$29=$R$100,'TAM Automático'!J142,'TAM Automático'!J147)</f>
        <v>0.91220002873976136</v>
      </c>
      <c r="K100" s="12">
        <f>IF('O. Virgen '!$D$29=$R$100,'TAM Automático'!K142,'TAM Automático'!K147)</f>
        <v>0.61466701217932107</v>
      </c>
      <c r="L100" s="12">
        <f>IF('O. Virgen '!$D$29=$R$100,'TAM Automático'!L142,'TAM Automático'!L147)</f>
        <v>0.70755422587883321</v>
      </c>
      <c r="M100" s="12">
        <f>IF('O. Virgen '!$D$29=$R$100,'TAM Automático'!M142,'TAM Automático'!M147)</f>
        <v>0.69575233981281492</v>
      </c>
      <c r="N100" s="12">
        <f>IF('O. Virgen '!$D$29=$R$100,'TAM Automático'!N142,'TAM Automático'!N147)</f>
        <v>0.63566726511071214</v>
      </c>
      <c r="O100" s="12">
        <f>IF('O. Virgen '!$D$29=$R$100,'TAM Automático'!O142,'TAM Automático'!O147)</f>
        <v>0.70755244755244762</v>
      </c>
      <c r="P100" s="12">
        <f>IF('O. Virgen '!$D$29=$R$100,'TAM Automático'!P142,'TAM Automático'!P147)</f>
        <v>0.72004079551249356</v>
      </c>
      <c r="R100">
        <v>1</v>
      </c>
      <c r="S100" s="16" t="s">
        <v>82</v>
      </c>
    </row>
    <row r="101" spans="2:20" ht="15.6" x14ac:dyDescent="0.3">
      <c r="C101" s="11" t="s">
        <v>71</v>
      </c>
      <c r="D101" s="12">
        <f>IF('O. Virgen '!$D$29=$R$100,'TAM Automático'!D143,'TAM Automático'!D148)</f>
        <v>0.22526527100659591</v>
      </c>
      <c r="E101" s="12">
        <f>IF('O. Virgen '!$D$29=$R$100,'TAM Automático'!E143,'TAM Automático'!E148)</f>
        <v>0.34814918676388112</v>
      </c>
      <c r="F101" s="12">
        <f>IF('O. Virgen '!$D$29=$R$100,'TAM Automático'!F143,'TAM Automático'!F148)</f>
        <v>0.43400842734810391</v>
      </c>
      <c r="G101" s="12">
        <f>IF('O. Virgen '!$D$29=$R$100,'TAM Automático'!G143,'TAM Automático'!G148)</f>
        <v>0.34163644962951289</v>
      </c>
      <c r="H101" s="12">
        <f>IF('O. Virgen '!$D$29=$R$100,'TAM Automático'!H143,'TAM Automático'!H148)</f>
        <v>0.24101757146603722</v>
      </c>
      <c r="I101" s="12">
        <f>IF('O. Virgen '!$D$29=$R$100,'TAM Automático'!I143,'TAM Automático'!I148)</f>
        <v>0.2736705577172503</v>
      </c>
      <c r="J101" s="12">
        <f>IF('O. Virgen '!$D$29=$R$100,'TAM Automático'!J143,'TAM Automático'!J148)</f>
        <v>8.7799971260238543E-2</v>
      </c>
      <c r="K101" s="12">
        <f>IF('O. Virgen '!$D$29=$R$100,'TAM Automático'!K143,'TAM Automático'!K148)</f>
        <v>0.38533298782067893</v>
      </c>
      <c r="L101" s="12">
        <f>IF('O. Virgen '!$D$29=$R$100,'TAM Automático'!L143,'TAM Automático'!L148)</f>
        <v>0.29244577412116679</v>
      </c>
      <c r="M101" s="12">
        <f>IF('O. Virgen '!$D$29=$R$100,'TAM Automático'!M143,'TAM Automático'!M148)</f>
        <v>0.30424766018718502</v>
      </c>
      <c r="N101" s="12">
        <f>IF('O. Virgen '!$D$29=$R$100,'TAM Automático'!N143,'TAM Automático'!N148)</f>
        <v>0.36433273488928786</v>
      </c>
      <c r="O101" s="12">
        <f>IF('O. Virgen '!$D$29=$R$100,'TAM Automático'!O143,'TAM Automático'!O148)</f>
        <v>0.29244755244755244</v>
      </c>
      <c r="P101" s="12">
        <f>IF('O. Virgen '!$D$29=$R$100,'TAM Automático'!P143,'TAM Automático'!P148)</f>
        <v>0.27995920448750639</v>
      </c>
      <c r="R101">
        <v>2</v>
      </c>
      <c r="S101" s="16" t="s">
        <v>83</v>
      </c>
    </row>
    <row r="103" spans="2:20" ht="15.6" x14ac:dyDescent="0.3">
      <c r="B103" s="15"/>
      <c r="C103" s="16" t="s">
        <v>84</v>
      </c>
      <c r="D103" s="15"/>
      <c r="E103" s="15"/>
      <c r="F103" s="15"/>
      <c r="G103" s="15"/>
      <c r="H103" s="15"/>
      <c r="I103" s="15"/>
      <c r="J103" s="15"/>
      <c r="K103" s="15"/>
      <c r="L103" s="15"/>
      <c r="M103" s="15"/>
      <c r="N103" s="15"/>
      <c r="O103" s="15"/>
      <c r="P103" s="15"/>
      <c r="R103" s="15"/>
      <c r="S103" s="15"/>
      <c r="T103" s="15"/>
    </row>
    <row r="104" spans="2:20" ht="16.2" thickBot="1" x14ac:dyDescent="0.35">
      <c r="C104" s="3"/>
      <c r="D104" s="58">
        <f>D99</f>
        <v>44348</v>
      </c>
      <c r="E104" s="58">
        <f t="shared" ref="E104:P104" si="13">E99</f>
        <v>44378</v>
      </c>
      <c r="F104" s="58">
        <f t="shared" si="13"/>
        <v>44409</v>
      </c>
      <c r="G104" s="58">
        <f t="shared" si="13"/>
        <v>44440</v>
      </c>
      <c r="H104" s="58">
        <f t="shared" si="13"/>
        <v>44470</v>
      </c>
      <c r="I104" s="58">
        <f t="shared" si="13"/>
        <v>44501</v>
      </c>
      <c r="J104" s="58">
        <f t="shared" si="13"/>
        <v>44531</v>
      </c>
      <c r="K104" s="58">
        <f t="shared" si="13"/>
        <v>44562</v>
      </c>
      <c r="L104" s="58">
        <f t="shared" si="13"/>
        <v>44593</v>
      </c>
      <c r="M104" s="58">
        <f t="shared" si="13"/>
        <v>44621</v>
      </c>
      <c r="N104" s="58">
        <f t="shared" si="13"/>
        <v>44652</v>
      </c>
      <c r="O104" s="58">
        <f t="shared" si="13"/>
        <v>44682</v>
      </c>
      <c r="P104" s="58">
        <f t="shared" si="13"/>
        <v>44713</v>
      </c>
      <c r="R104">
        <v>1</v>
      </c>
      <c r="S104" s="16" t="s">
        <v>30</v>
      </c>
    </row>
    <row r="105" spans="2:20" ht="15.6" x14ac:dyDescent="0.3">
      <c r="C105" s="11" t="s">
        <v>70</v>
      </c>
      <c r="D105" s="12">
        <f>IF('O. Virgen '!$N$29=$R$104,'TAM Automático'!D152,IF('O. Virgen '!$N$29=$R$105,'TAM Automático'!D157,'TAM Automático'!D162))</f>
        <v>0.96285270515143662</v>
      </c>
      <c r="E105" s="12">
        <f>IF('O. Virgen '!$N$29=$R$104,'TAM Automático'!E152,IF('O. Virgen '!$N$29=$R$105,'TAM Automático'!E157,'TAM Automático'!E162))</f>
        <v>0.93448275862068964</v>
      </c>
      <c r="F105" s="12">
        <f>IF('O. Virgen '!$N$29=$R$104,'TAM Automático'!F152,IF('O. Virgen '!$N$29=$R$105,'TAM Automático'!F157,'TAM Automático'!F162))</f>
        <v>0.95818181818181825</v>
      </c>
      <c r="G105" s="12">
        <f>IF('O. Virgen '!$N$29=$R$104,'TAM Automático'!G152,IF('O. Virgen '!$N$29=$R$105,'TAM Automático'!G157,'TAM Automático'!G162))</f>
        <v>1</v>
      </c>
      <c r="H105" s="12">
        <f>IF('O. Virgen '!$N$29=$R$104,'TAM Automático'!H152,IF('O. Virgen '!$N$29=$R$105,'TAM Automático'!H157,'TAM Automático'!H162))</f>
        <v>0.95925044616299826</v>
      </c>
      <c r="I105" s="12">
        <f>IF('O. Virgen '!$N$29=$R$104,'TAM Automático'!I152,IF('O. Virgen '!$N$29=$R$105,'TAM Automático'!I157,'TAM Automático'!I162))</f>
        <v>0.96124644099968359</v>
      </c>
      <c r="J105" s="12">
        <f>IF('O. Virgen '!$N$29=$R$104,'TAM Automático'!J152,IF('O. Virgen '!$N$29=$R$105,'TAM Automático'!J157,'TAM Automático'!J162))</f>
        <v>0.96725331794575886</v>
      </c>
      <c r="K105" s="12">
        <f>IF('O. Virgen '!$N$29=$R$104,'TAM Automático'!K152,IF('O. Virgen '!$N$29=$R$105,'TAM Automático'!K157,'TAM Automático'!K162))</f>
        <v>0.97599323753169909</v>
      </c>
      <c r="L105" s="12">
        <f>IF('O. Virgen '!$N$29=$R$104,'TAM Automático'!L152,IF('O. Virgen '!$N$29=$R$105,'TAM Automático'!L157,'TAM Automático'!L162))</f>
        <v>0.98677325581395359</v>
      </c>
      <c r="M105" s="12">
        <f>IF('O. Virgen '!$N$29=$R$104,'TAM Automático'!M152,IF('O. Virgen '!$N$29=$R$105,'TAM Automático'!M157,'TAM Automático'!M162))</f>
        <v>0.98826979472140764</v>
      </c>
      <c r="N105" s="12">
        <f>IF('O. Virgen '!$N$29=$R$104,'TAM Automático'!N152,IF('O. Virgen '!$N$29=$R$105,'TAM Automático'!N157,'TAM Automático'!N162))</f>
        <v>0.89612553811970552</v>
      </c>
      <c r="O105" s="12">
        <f>IF('O. Virgen '!$N$29=$R$104,'TAM Automático'!O152,IF('O. Virgen '!$N$29=$R$105,'TAM Automático'!O157,'TAM Automático'!O162))</f>
        <v>0.91795104261106064</v>
      </c>
      <c r="P105" s="12">
        <f>IF('O. Virgen '!$N$29=$R$104,'TAM Automático'!P152,IF('O. Virgen '!$N$29=$R$105,'TAM Automático'!P157,'TAM Automático'!P162))</f>
        <v>0.98468912262015706</v>
      </c>
      <c r="R105">
        <v>2</v>
      </c>
      <c r="S105" s="8" t="s">
        <v>35</v>
      </c>
    </row>
    <row r="106" spans="2:20" ht="15.6" x14ac:dyDescent="0.3">
      <c r="C106" s="11" t="s">
        <v>71</v>
      </c>
      <c r="D106" s="12">
        <f>IF('O. Virgen '!$N$29=$R$104,'TAM Automático'!D153,IF('O. Virgen '!$N$29=$R$105,'TAM Automático'!D158,'TAM Automático'!D163))</f>
        <v>3.7147294848563293E-2</v>
      </c>
      <c r="E106" s="12">
        <f>IF('O. Virgen '!$N$29=$R$104,'TAM Automático'!E153,IF('O. Virgen '!$N$29=$R$105,'TAM Automático'!E158,'TAM Automático'!E163))</f>
        <v>6.5517241379310351E-2</v>
      </c>
      <c r="F106" s="12">
        <f>IF('O. Virgen '!$N$29=$R$104,'TAM Automático'!F153,IF('O. Virgen '!$N$29=$R$105,'TAM Automático'!F158,'TAM Automático'!F163))</f>
        <v>4.1818181818181817E-2</v>
      </c>
      <c r="G106" s="12">
        <f>IF('O. Virgen '!$N$29=$R$104,'TAM Automático'!G153,IF('O. Virgen '!$N$29=$R$105,'TAM Automático'!G158,'TAM Automático'!G163))</f>
        <v>0</v>
      </c>
      <c r="H106" s="12">
        <f>IF('O. Virgen '!$N$29=$R$104,'TAM Automático'!H153,IF('O. Virgen '!$N$29=$R$105,'TAM Automático'!H158,'TAM Automático'!H163))</f>
        <v>4.0749553837001788E-2</v>
      </c>
      <c r="I106" s="12">
        <f>IF('O. Virgen '!$N$29=$R$104,'TAM Automático'!I153,IF('O. Virgen '!$N$29=$R$105,'TAM Automático'!I158,'TAM Automático'!I163))</f>
        <v>3.8753559000316358E-2</v>
      </c>
      <c r="J106" s="12">
        <f>IF('O. Virgen '!$N$29=$R$104,'TAM Automático'!J153,IF('O. Virgen '!$N$29=$R$105,'TAM Automático'!J158,'TAM Automático'!J163))</f>
        <v>3.2746682054241201E-2</v>
      </c>
      <c r="K106" s="12">
        <f>IF('O. Virgen '!$N$29=$R$104,'TAM Automático'!K153,IF('O. Virgen '!$N$29=$R$105,'TAM Automático'!K158,'TAM Automático'!K163))</f>
        <v>2.400676246830093E-2</v>
      </c>
      <c r="L106" s="12">
        <f>IF('O. Virgen '!$N$29=$R$104,'TAM Automático'!L153,IF('O. Virgen '!$N$29=$R$105,'TAM Automático'!L158,'TAM Automático'!L163))</f>
        <v>1.3226744186046512E-2</v>
      </c>
      <c r="M106" s="12">
        <f>IF('O. Virgen '!$N$29=$R$104,'TAM Automático'!M153,IF('O. Virgen '!$N$29=$R$105,'TAM Automático'!M158,'TAM Automático'!M163))</f>
        <v>1.1730205278592375E-2</v>
      </c>
      <c r="N106" s="12">
        <f>IF('O. Virgen '!$N$29=$R$104,'TAM Automático'!N153,IF('O. Virgen '!$N$29=$R$105,'TAM Automático'!N158,'TAM Automático'!N163))</f>
        <v>0.10387446188029441</v>
      </c>
      <c r="O106" s="12">
        <f>IF('O. Virgen '!$N$29=$R$104,'TAM Automático'!O153,IF('O. Virgen '!$N$29=$R$105,'TAM Automático'!O158,'TAM Automático'!O163))</f>
        <v>8.2048957388939248E-2</v>
      </c>
      <c r="P106" s="12">
        <f>IF('O. Virgen '!$N$29=$R$104,'TAM Automático'!P153,IF('O. Virgen '!$N$29=$R$105,'TAM Automático'!P158,'TAM Automático'!P163))</f>
        <v>1.5310877379842895E-2</v>
      </c>
      <c r="R106">
        <v>2</v>
      </c>
      <c r="S106" s="8" t="s">
        <v>40</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4" t="s">
        <v>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U53"/>
  <sheetViews>
    <sheetView showGridLines="0" showRowColHeaders="0" zoomScale="80" zoomScaleNormal="80" workbookViewId="0"/>
  </sheetViews>
  <sheetFormatPr baseColWidth="10" defaultColWidth="11.44140625" defaultRowHeight="14.4" x14ac:dyDescent="0.3"/>
  <cols>
    <col min="1" max="1" width="5.77734375" customWidth="1"/>
    <col min="10" max="10" width="14.21875" customWidth="1"/>
  </cols>
  <sheetData>
    <row r="1" ht="18.7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2</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70" zoomScaleNormal="70" workbookViewId="0">
      <selection activeCell="N30" sqref="N30"/>
    </sheetView>
  </sheetViews>
  <sheetFormatPr baseColWidth="10" defaultColWidth="11.44140625" defaultRowHeight="14.4" x14ac:dyDescent="0.3"/>
  <cols>
    <col min="1" max="1" width="5.77734375" customWidth="1"/>
    <col min="10" max="10" width="14.21875" customWidth="1"/>
  </cols>
  <sheetData>
    <row r="1" spans="19:19" ht="4.5" customHeight="1" x14ac:dyDescent="0.3"/>
    <row r="8" spans="19:19" ht="28.8" x14ac:dyDescent="0.3">
      <c r="S8" s="60" t="s">
        <v>3</v>
      </c>
    </row>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3</v>
      </c>
    </row>
    <row r="30" spans="1:14" ht="18.75" customHeight="1" x14ac:dyDescent="0.3">
      <c r="B30" s="25" t="s">
        <v>2</v>
      </c>
      <c r="K30" s="24" t="s">
        <v>2</v>
      </c>
    </row>
    <row r="33" spans="25:25" x14ac:dyDescent="0.3">
      <c r="Y33" s="59"/>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topLeftCell="A8" zoomScale="85" zoomScaleNormal="85" zoomScaleSheetLayoutView="70" workbookViewId="0">
      <selection activeCell="N30" sqref="N30"/>
    </sheetView>
  </sheetViews>
  <sheetFormatPr baseColWidth="10" defaultColWidth="11.44140625" defaultRowHeight="14.4" x14ac:dyDescent="0.3"/>
  <cols>
    <col min="1" max="1" width="5.77734375" customWidth="1"/>
    <col min="10" max="10" width="14.21875" customWidth="1"/>
  </cols>
  <sheetData>
    <row r="1" spans="1:1" ht="4.5" customHeight="1" x14ac:dyDescent="0.3">
      <c r="A1">
        <v>25</v>
      </c>
    </row>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85" zoomScaleNormal="85" workbookViewId="0">
      <selection activeCell="Q28" sqref="Q28"/>
    </sheetView>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2</v>
      </c>
      <c r="N29" s="14">
        <v>3</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60" zoomScaleNormal="60" workbookViewId="0"/>
  </sheetViews>
  <sheetFormatPr baseColWidth="10" defaultColWidth="11.44140625" defaultRowHeight="14.4" x14ac:dyDescent="0.3"/>
  <cols>
    <col min="1" max="1" width="5.77734375" customWidth="1"/>
    <col min="10" max="10" width="14.21875" customWidth="1"/>
  </cols>
  <sheetData>
    <row r="1" ht="4.5" customHeight="1" x14ac:dyDescent="0.3"/>
    <row r="25" spans="1:14" ht="26.25" customHeight="1" x14ac:dyDescent="0.3"/>
    <row r="27" spans="1:14" ht="21" customHeight="1" x14ac:dyDescent="0.3"/>
    <row r="28" spans="1:14" ht="24" customHeight="1" x14ac:dyDescent="0.3">
      <c r="A28" s="21" t="s">
        <v>0</v>
      </c>
      <c r="B28" s="22"/>
      <c r="K28" s="20" t="s">
        <v>1</v>
      </c>
    </row>
    <row r="29" spans="1:14" ht="7.5" customHeight="1" x14ac:dyDescent="0.3">
      <c r="D29" s="14">
        <v>1</v>
      </c>
      <c r="N29" s="14">
        <v>1</v>
      </c>
    </row>
    <row r="30" spans="1:14" ht="18.75" customHeight="1" x14ac:dyDescent="0.3">
      <c r="B30" s="25" t="s">
        <v>2</v>
      </c>
      <c r="K30" s="24" t="s">
        <v>2</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R36"/>
  <sheetViews>
    <sheetView showGridLines="0" showRowColHeaders="0" zoomScale="70" zoomScaleNormal="70" zoomScaleSheetLayoutView="80" workbookViewId="0"/>
  </sheetViews>
  <sheetFormatPr baseColWidth="10" defaultColWidth="11.44140625" defaultRowHeight="14.4" x14ac:dyDescent="0.3"/>
  <cols>
    <col min="1" max="1" width="2.77734375" customWidth="1"/>
    <col min="14" max="14" width="2.21875" customWidth="1"/>
  </cols>
  <sheetData>
    <row r="6" spans="2:18" x14ac:dyDescent="0.3">
      <c r="B6" s="17" t="s">
        <v>4</v>
      </c>
    </row>
    <row r="7" spans="2:18" ht="7.5" customHeight="1" x14ac:dyDescent="0.3">
      <c r="B7" s="17"/>
    </row>
    <row r="8" spans="2:18" ht="17.55" customHeight="1" x14ac:dyDescent="0.3">
      <c r="B8" s="64" t="s">
        <v>87</v>
      </c>
      <c r="C8" s="65"/>
      <c r="D8" s="65"/>
      <c r="E8" s="65"/>
      <c r="F8" s="65"/>
      <c r="G8" s="65"/>
      <c r="H8" s="65"/>
      <c r="I8" s="65"/>
      <c r="J8" s="65"/>
      <c r="K8" s="65"/>
      <c r="L8" s="65"/>
      <c r="M8" s="66"/>
      <c r="P8" s="60"/>
    </row>
    <row r="9" spans="2:18" ht="17.55" customHeight="1" x14ac:dyDescent="0.3">
      <c r="B9" s="67"/>
      <c r="C9" s="68"/>
      <c r="D9" s="68"/>
      <c r="E9" s="68"/>
      <c r="F9" s="68"/>
      <c r="G9" s="68"/>
      <c r="H9" s="68"/>
      <c r="I9" s="68"/>
      <c r="J9" s="68"/>
      <c r="K9" s="68"/>
      <c r="L9" s="68"/>
      <c r="M9" s="69"/>
    </row>
    <row r="10" spans="2:18" ht="17.55" customHeight="1" x14ac:dyDescent="0.3">
      <c r="B10" s="67"/>
      <c r="C10" s="68"/>
      <c r="D10" s="68"/>
      <c r="E10" s="68"/>
      <c r="F10" s="68"/>
      <c r="G10" s="68"/>
      <c r="H10" s="68"/>
      <c r="I10" s="68"/>
      <c r="J10" s="68"/>
      <c r="K10" s="68"/>
      <c r="L10" s="68"/>
      <c r="M10" s="69"/>
    </row>
    <row r="11" spans="2:18" ht="17.55" customHeight="1" x14ac:dyDescent="0.3">
      <c r="B11" s="67"/>
      <c r="C11" s="68"/>
      <c r="D11" s="68"/>
      <c r="E11" s="68"/>
      <c r="F11" s="68"/>
      <c r="G11" s="68"/>
      <c r="H11" s="68"/>
      <c r="I11" s="68"/>
      <c r="J11" s="68"/>
      <c r="K11" s="68"/>
      <c r="L11" s="68"/>
      <c r="M11" s="69"/>
    </row>
    <row r="12" spans="2:18" ht="17.55" customHeight="1" x14ac:dyDescent="0.3">
      <c r="B12" s="67"/>
      <c r="C12" s="68"/>
      <c r="D12" s="68"/>
      <c r="E12" s="68"/>
      <c r="F12" s="68"/>
      <c r="G12" s="68"/>
      <c r="H12" s="68"/>
      <c r="I12" s="68"/>
      <c r="J12" s="68"/>
      <c r="K12" s="68"/>
      <c r="L12" s="68"/>
      <c r="M12" s="69"/>
    </row>
    <row r="13" spans="2:18" ht="17.55" customHeight="1" x14ac:dyDescent="0.3">
      <c r="B13" s="67"/>
      <c r="C13" s="68"/>
      <c r="D13" s="68"/>
      <c r="E13" s="68"/>
      <c r="F13" s="68"/>
      <c r="G13" s="68"/>
      <c r="H13" s="68"/>
      <c r="I13" s="68"/>
      <c r="J13" s="68"/>
      <c r="K13" s="68"/>
      <c r="L13" s="68"/>
      <c r="M13" s="69"/>
    </row>
    <row r="14" spans="2:18" ht="17.55" customHeight="1" x14ac:dyDescent="0.3">
      <c r="B14" s="67"/>
      <c r="C14" s="68"/>
      <c r="D14" s="68"/>
      <c r="E14" s="68"/>
      <c r="F14" s="68"/>
      <c r="G14" s="68"/>
      <c r="H14" s="68"/>
      <c r="I14" s="68"/>
      <c r="J14" s="68"/>
      <c r="K14" s="68"/>
      <c r="L14" s="68"/>
      <c r="M14" s="69"/>
    </row>
    <row r="15" spans="2:18" ht="17.55" customHeight="1" x14ac:dyDescent="0.3">
      <c r="B15" s="67"/>
      <c r="C15" s="68"/>
      <c r="D15" s="68"/>
      <c r="E15" s="68"/>
      <c r="F15" s="68"/>
      <c r="G15" s="68"/>
      <c r="H15" s="68"/>
      <c r="I15" s="68"/>
      <c r="J15" s="68"/>
      <c r="K15" s="68"/>
      <c r="L15" s="68"/>
      <c r="M15" s="69"/>
      <c r="R15" s="61"/>
    </row>
    <row r="16" spans="2:18" ht="17.55" customHeight="1" x14ac:dyDescent="0.3">
      <c r="B16" s="67"/>
      <c r="C16" s="68"/>
      <c r="D16" s="68"/>
      <c r="E16" s="68"/>
      <c r="F16" s="68"/>
      <c r="G16" s="68"/>
      <c r="H16" s="68"/>
      <c r="I16" s="68"/>
      <c r="J16" s="68"/>
      <c r="K16" s="68"/>
      <c r="L16" s="68"/>
      <c r="M16" s="69"/>
    </row>
    <row r="17" spans="2:17" ht="17.55" customHeight="1" x14ac:dyDescent="0.3">
      <c r="B17" s="67"/>
      <c r="C17" s="68"/>
      <c r="D17" s="68"/>
      <c r="E17" s="68"/>
      <c r="F17" s="68"/>
      <c r="G17" s="68"/>
      <c r="H17" s="68"/>
      <c r="I17" s="68"/>
      <c r="J17" s="68"/>
      <c r="K17" s="68"/>
      <c r="L17" s="68"/>
      <c r="M17" s="69"/>
    </row>
    <row r="18" spans="2:17" ht="17.55" customHeight="1" x14ac:dyDescent="0.3">
      <c r="B18" s="67"/>
      <c r="C18" s="68"/>
      <c r="D18" s="68"/>
      <c r="E18" s="68"/>
      <c r="F18" s="68"/>
      <c r="G18" s="68"/>
      <c r="H18" s="68"/>
      <c r="I18" s="68"/>
      <c r="J18" s="68"/>
      <c r="K18" s="68"/>
      <c r="L18" s="68"/>
      <c r="M18" s="69"/>
      <c r="O18" s="62"/>
    </row>
    <row r="19" spans="2:17" ht="17.55" customHeight="1" x14ac:dyDescent="0.3">
      <c r="B19" s="67"/>
      <c r="C19" s="68"/>
      <c r="D19" s="68"/>
      <c r="E19" s="68"/>
      <c r="F19" s="68"/>
      <c r="G19" s="68"/>
      <c r="H19" s="68"/>
      <c r="I19" s="68"/>
      <c r="J19" s="68"/>
      <c r="K19" s="68"/>
      <c r="L19" s="68"/>
      <c r="M19" s="69"/>
    </row>
    <row r="20" spans="2:17" ht="17.55" customHeight="1" x14ac:dyDescent="0.3">
      <c r="B20" s="67"/>
      <c r="C20" s="68"/>
      <c r="D20" s="68"/>
      <c r="E20" s="68"/>
      <c r="F20" s="68"/>
      <c r="G20" s="68"/>
      <c r="H20" s="68"/>
      <c r="I20" s="68"/>
      <c r="J20" s="68"/>
      <c r="K20" s="68"/>
      <c r="L20" s="68"/>
      <c r="M20" s="69"/>
      <c r="Q20" s="60"/>
    </row>
    <row r="21" spans="2:17" ht="17.55" customHeight="1" x14ac:dyDescent="0.3">
      <c r="B21" s="67"/>
      <c r="C21" s="68"/>
      <c r="D21" s="68"/>
      <c r="E21" s="68"/>
      <c r="F21" s="68"/>
      <c r="G21" s="68"/>
      <c r="H21" s="68"/>
      <c r="I21" s="68"/>
      <c r="J21" s="68"/>
      <c r="K21" s="68"/>
      <c r="L21" s="68"/>
      <c r="M21" s="69"/>
    </row>
    <row r="22" spans="2:17" ht="17.55" customHeight="1" x14ac:dyDescent="0.3">
      <c r="B22" s="67"/>
      <c r="C22" s="68"/>
      <c r="D22" s="68"/>
      <c r="E22" s="68"/>
      <c r="F22" s="68"/>
      <c r="G22" s="68"/>
      <c r="H22" s="68"/>
      <c r="I22" s="68"/>
      <c r="J22" s="68"/>
      <c r="K22" s="68"/>
      <c r="L22" s="68"/>
      <c r="M22" s="69"/>
    </row>
    <row r="23" spans="2:17" ht="17.55" customHeight="1" x14ac:dyDescent="0.3">
      <c r="B23" s="67"/>
      <c r="C23" s="68"/>
      <c r="D23" s="68"/>
      <c r="E23" s="68"/>
      <c r="F23" s="68"/>
      <c r="G23" s="68"/>
      <c r="H23" s="68"/>
      <c r="I23" s="68"/>
      <c r="J23" s="68"/>
      <c r="K23" s="68"/>
      <c r="L23" s="68"/>
      <c r="M23" s="69"/>
    </row>
    <row r="24" spans="2:17" ht="17.55" customHeight="1" x14ac:dyDescent="0.3">
      <c r="B24" s="67"/>
      <c r="C24" s="68"/>
      <c r="D24" s="68"/>
      <c r="E24" s="68"/>
      <c r="F24" s="68"/>
      <c r="G24" s="68"/>
      <c r="H24" s="68"/>
      <c r="I24" s="68"/>
      <c r="J24" s="68"/>
      <c r="K24" s="68"/>
      <c r="L24" s="68"/>
      <c r="M24" s="69"/>
    </row>
    <row r="25" spans="2:17" ht="17.55" customHeight="1" x14ac:dyDescent="0.3">
      <c r="B25" s="67"/>
      <c r="C25" s="68"/>
      <c r="D25" s="68"/>
      <c r="E25" s="68"/>
      <c r="F25" s="68"/>
      <c r="G25" s="68"/>
      <c r="H25" s="68"/>
      <c r="I25" s="68"/>
      <c r="J25" s="68"/>
      <c r="K25" s="68"/>
      <c r="L25" s="68"/>
      <c r="M25" s="69"/>
    </row>
    <row r="26" spans="2:17" ht="17.55" customHeight="1" x14ac:dyDescent="0.3">
      <c r="B26" s="67"/>
      <c r="C26" s="68"/>
      <c r="D26" s="68"/>
      <c r="E26" s="68"/>
      <c r="F26" s="68"/>
      <c r="G26" s="68"/>
      <c r="H26" s="68"/>
      <c r="I26" s="68"/>
      <c r="J26" s="68"/>
      <c r="K26" s="68"/>
      <c r="L26" s="68"/>
      <c r="M26" s="69"/>
    </row>
    <row r="27" spans="2:17" ht="17.55" customHeight="1" x14ac:dyDescent="0.3">
      <c r="B27" s="67"/>
      <c r="C27" s="68"/>
      <c r="D27" s="68"/>
      <c r="E27" s="68"/>
      <c r="F27" s="68"/>
      <c r="G27" s="68"/>
      <c r="H27" s="68"/>
      <c r="I27" s="68"/>
      <c r="J27" s="68"/>
      <c r="K27" s="68"/>
      <c r="L27" s="68"/>
      <c r="M27" s="69"/>
    </row>
    <row r="28" spans="2:17" ht="17.55" customHeight="1" x14ac:dyDescent="0.3">
      <c r="B28" s="67"/>
      <c r="C28" s="68"/>
      <c r="D28" s="68"/>
      <c r="E28" s="68"/>
      <c r="F28" s="68"/>
      <c r="G28" s="68"/>
      <c r="H28" s="68"/>
      <c r="I28" s="68"/>
      <c r="J28" s="68"/>
      <c r="K28" s="68"/>
      <c r="L28" s="68"/>
      <c r="M28" s="69"/>
    </row>
    <row r="29" spans="2:17" ht="17.55" customHeight="1" x14ac:dyDescent="0.3">
      <c r="B29" s="67"/>
      <c r="C29" s="68"/>
      <c r="D29" s="68"/>
      <c r="E29" s="68"/>
      <c r="F29" s="68"/>
      <c r="G29" s="68"/>
      <c r="H29" s="68"/>
      <c r="I29" s="68"/>
      <c r="J29" s="68"/>
      <c r="K29" s="68"/>
      <c r="L29" s="68"/>
      <c r="M29" s="69"/>
    </row>
    <row r="30" spans="2:17" ht="17.55" customHeight="1" x14ac:dyDescent="0.3">
      <c r="B30" s="67"/>
      <c r="C30" s="68"/>
      <c r="D30" s="68"/>
      <c r="E30" s="68"/>
      <c r="F30" s="68"/>
      <c r="G30" s="68"/>
      <c r="H30" s="68"/>
      <c r="I30" s="68"/>
      <c r="J30" s="68"/>
      <c r="K30" s="68"/>
      <c r="L30" s="68"/>
      <c r="M30" s="69"/>
    </row>
    <row r="31" spans="2:17" ht="17.55" customHeight="1" x14ac:dyDescent="0.3">
      <c r="B31" s="67"/>
      <c r="C31" s="68"/>
      <c r="D31" s="68"/>
      <c r="E31" s="68"/>
      <c r="F31" s="68"/>
      <c r="G31" s="68"/>
      <c r="H31" s="68"/>
      <c r="I31" s="68"/>
      <c r="J31" s="68"/>
      <c r="K31" s="68"/>
      <c r="L31" s="68"/>
      <c r="M31" s="69"/>
    </row>
    <row r="32" spans="2:17" ht="17.55" customHeight="1" x14ac:dyDescent="0.3">
      <c r="B32" s="67"/>
      <c r="C32" s="68"/>
      <c r="D32" s="68"/>
      <c r="E32" s="68"/>
      <c r="F32" s="68"/>
      <c r="G32" s="68"/>
      <c r="H32" s="68"/>
      <c r="I32" s="68"/>
      <c r="J32" s="68"/>
      <c r="K32" s="68"/>
      <c r="L32" s="68"/>
      <c r="M32" s="69"/>
    </row>
    <row r="33" spans="2:13" ht="17.55" customHeight="1" x14ac:dyDescent="0.3">
      <c r="B33" s="67"/>
      <c r="C33" s="68"/>
      <c r="D33" s="68"/>
      <c r="E33" s="68"/>
      <c r="F33" s="68"/>
      <c r="G33" s="68"/>
      <c r="H33" s="68"/>
      <c r="I33" s="68"/>
      <c r="J33" s="68"/>
      <c r="K33" s="68"/>
      <c r="L33" s="68"/>
      <c r="M33" s="69"/>
    </row>
    <row r="34" spans="2:13" ht="17.55" customHeight="1" x14ac:dyDescent="0.3">
      <c r="B34" s="67"/>
      <c r="C34" s="68"/>
      <c r="D34" s="68"/>
      <c r="E34" s="68"/>
      <c r="F34" s="68"/>
      <c r="G34" s="68"/>
      <c r="H34" s="68"/>
      <c r="I34" s="68"/>
      <c r="J34" s="68"/>
      <c r="K34" s="68"/>
      <c r="L34" s="68"/>
      <c r="M34" s="69"/>
    </row>
    <row r="35" spans="2:13" ht="17.55" customHeight="1" x14ac:dyDescent="0.3">
      <c r="B35" s="67"/>
      <c r="C35" s="68"/>
      <c r="D35" s="68"/>
      <c r="E35" s="68"/>
      <c r="F35" s="68"/>
      <c r="G35" s="68"/>
      <c r="H35" s="68"/>
      <c r="I35" s="68"/>
      <c r="J35" s="68"/>
      <c r="K35" s="68"/>
      <c r="L35" s="68"/>
      <c r="M35" s="69"/>
    </row>
    <row r="36" spans="2:13" ht="80.099999999999994" customHeight="1" x14ac:dyDescent="0.3">
      <c r="B36" s="70"/>
      <c r="C36" s="71"/>
      <c r="D36" s="71"/>
      <c r="E36" s="71"/>
      <c r="F36" s="71"/>
      <c r="G36" s="71"/>
      <c r="H36" s="71"/>
      <c r="I36" s="71"/>
      <c r="J36" s="71"/>
      <c r="K36" s="71"/>
      <c r="L36" s="71"/>
      <c r="M36" s="72"/>
    </row>
  </sheetData>
  <mergeCells count="1">
    <mergeCell ref="B8:M36"/>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B414"/>
  <sheetViews>
    <sheetView showGridLines="0" zoomScale="60" zoomScaleNormal="60" workbookViewId="0">
      <pane xSplit="1" ySplit="4" topLeftCell="AI74" activePane="bottomRight" state="frozen"/>
      <selection activeCell="AT17" sqref="AT17"/>
      <selection pane="topRight" activeCell="AT17" sqref="AT17"/>
      <selection pane="bottomLeft" activeCell="AT17" sqref="AT17"/>
      <selection pane="bottomRight" activeCell="AT17" sqref="AT17"/>
    </sheetView>
  </sheetViews>
  <sheetFormatPr baseColWidth="10" defaultColWidth="11.44140625" defaultRowHeight="14.4" x14ac:dyDescent="0.3"/>
  <cols>
    <col min="1" max="1" width="38.44140625" bestFit="1" customWidth="1"/>
    <col min="2" max="2" width="11.77734375" customWidth="1"/>
    <col min="3" max="9" width="7.77734375" customWidth="1"/>
    <col min="10" max="10" width="8.21875" customWidth="1"/>
    <col min="11" max="15" width="7.77734375" customWidth="1"/>
    <col min="16" max="16" width="8.44140625" bestFit="1" customWidth="1"/>
    <col min="17" max="17" width="8.5546875" customWidth="1"/>
    <col min="18" max="18" width="7.77734375" customWidth="1"/>
    <col min="19" max="19" width="9.44140625" customWidth="1"/>
    <col min="20" max="20" width="9.77734375" customWidth="1"/>
    <col min="21" max="22" width="6.77734375" bestFit="1" customWidth="1"/>
    <col min="23" max="23" width="7.44140625" customWidth="1"/>
    <col min="25" max="25" width="6.77734375" customWidth="1"/>
    <col min="27" max="27" width="9.44140625" bestFit="1" customWidth="1"/>
    <col min="29" max="29" width="10.77734375"/>
    <col min="32" max="32" width="10.77734375"/>
    <col min="33" max="33" width="8.77734375" bestFit="1" customWidth="1"/>
    <col min="34" max="34" width="10.77734375"/>
    <col min="37" max="39" width="10.77734375"/>
    <col min="42" max="42" width="10.77734375"/>
    <col min="43" max="43" width="6.5546875" bestFit="1" customWidth="1"/>
    <col min="44" max="44" width="10.77734375"/>
    <col min="47" max="49" width="10.77734375"/>
    <col min="52" max="52" width="2" style="2" bestFit="1" customWidth="1"/>
    <col min="53" max="53" width="6.77734375" customWidth="1"/>
  </cols>
  <sheetData>
    <row r="1" spans="1:51" x14ac:dyDescent="0.3">
      <c r="A1" t="s">
        <v>5</v>
      </c>
    </row>
    <row r="2" spans="1:51" x14ac:dyDescent="0.3">
      <c r="A2" t="s">
        <v>6</v>
      </c>
    </row>
    <row r="3" spans="1:51" x14ac:dyDescent="0.3">
      <c r="A3" t="s">
        <v>7</v>
      </c>
      <c r="J3" s="48"/>
    </row>
    <row r="4" spans="1:51" x14ac:dyDescent="0.3">
      <c r="A4" t="s">
        <v>8</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57">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c r="AS4" s="1"/>
      <c r="AT4" s="1"/>
      <c r="AU4" s="1"/>
      <c r="AV4" s="1"/>
      <c r="AW4" s="1"/>
      <c r="AX4" s="1"/>
      <c r="AY4" s="1"/>
    </row>
    <row r="5" spans="1:51" x14ac:dyDescent="0.3">
      <c r="A5" t="s">
        <v>9</v>
      </c>
    </row>
    <row r="6" spans="1:51" x14ac:dyDescent="0.3">
      <c r="A6" t="s">
        <v>10</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row>
    <row r="7" spans="1:51" x14ac:dyDescent="0.3">
      <c r="A7" t="s">
        <v>11</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66.42</v>
      </c>
      <c r="AE7">
        <v>68.36</v>
      </c>
      <c r="AF7">
        <v>69.06</v>
      </c>
      <c r="AG7">
        <v>67.98</v>
      </c>
      <c r="AH7">
        <v>67.89</v>
      </c>
      <c r="AI7">
        <v>70.37</v>
      </c>
      <c r="AJ7">
        <v>69.62</v>
      </c>
      <c r="AK7">
        <v>70.7</v>
      </c>
      <c r="AL7">
        <v>68.45</v>
      </c>
      <c r="AM7">
        <v>67.709999999999994</v>
      </c>
      <c r="AN7">
        <v>69.930000000000007</v>
      </c>
      <c r="AO7">
        <v>71.38</v>
      </c>
      <c r="AP7">
        <v>73.930000000000007</v>
      </c>
      <c r="AQ7">
        <v>75.849999999999994</v>
      </c>
    </row>
    <row r="8" spans="1:51" x14ac:dyDescent="0.3">
      <c r="A8" t="s">
        <v>12</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2.5499999999999998</v>
      </c>
      <c r="AE8">
        <v>2.1</v>
      </c>
      <c r="AF8">
        <v>2.33</v>
      </c>
      <c r="AG8">
        <v>2.0099999999999998</v>
      </c>
      <c r="AH8">
        <v>2.11</v>
      </c>
      <c r="AI8">
        <v>1.57</v>
      </c>
      <c r="AJ8">
        <v>1.93</v>
      </c>
      <c r="AK8">
        <v>1.83</v>
      </c>
      <c r="AL8">
        <v>1.68</v>
      </c>
      <c r="AM8">
        <v>1.9</v>
      </c>
      <c r="AN8">
        <v>1.57</v>
      </c>
      <c r="AO8">
        <v>1.59</v>
      </c>
      <c r="AP8">
        <v>1.61</v>
      </c>
      <c r="AQ8">
        <v>1.58</v>
      </c>
    </row>
    <row r="9" spans="1:51" x14ac:dyDescent="0.3">
      <c r="A9" t="s">
        <v>13</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31.03</v>
      </c>
      <c r="AE9">
        <v>29.54</v>
      </c>
      <c r="AF9">
        <v>28.61</v>
      </c>
      <c r="AG9">
        <v>30.02</v>
      </c>
      <c r="AH9">
        <v>30.01</v>
      </c>
      <c r="AI9">
        <v>28.05</v>
      </c>
      <c r="AJ9">
        <v>28.45</v>
      </c>
      <c r="AK9">
        <v>27.47</v>
      </c>
      <c r="AL9">
        <v>29.87</v>
      </c>
      <c r="AM9">
        <v>30.39</v>
      </c>
      <c r="AN9">
        <v>28.5</v>
      </c>
      <c r="AO9">
        <v>27.03</v>
      </c>
      <c r="AP9">
        <v>24.46</v>
      </c>
      <c r="AQ9">
        <v>22.56</v>
      </c>
    </row>
    <row r="11" spans="1:51" x14ac:dyDescent="0.3">
      <c r="A11" t="s">
        <v>14</v>
      </c>
    </row>
    <row r="12" spans="1:51" x14ac:dyDescent="0.3">
      <c r="A12" t="s">
        <v>15</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c r="AQ12">
        <v>100</v>
      </c>
    </row>
    <row r="13" spans="1:51" x14ac:dyDescent="0.3">
      <c r="A13" t="s">
        <v>16</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c r="AQ13">
        <v>71.23</v>
      </c>
    </row>
    <row r="14" spans="1:51" x14ac:dyDescent="0.3">
      <c r="A14" t="s">
        <v>17</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c r="AQ14">
        <v>4.3499999999999996</v>
      </c>
    </row>
    <row r="15" spans="1:51" x14ac:dyDescent="0.3">
      <c r="A15" t="s">
        <v>18</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c r="AQ15">
        <v>24.42</v>
      </c>
    </row>
    <row r="17" spans="1:43" x14ac:dyDescent="0.3">
      <c r="A17" t="s">
        <v>19</v>
      </c>
    </row>
    <row r="18" spans="1:43" x14ac:dyDescent="0.3">
      <c r="A18" t="s">
        <v>15</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c r="AQ18">
        <v>100</v>
      </c>
    </row>
    <row r="19" spans="1:43" x14ac:dyDescent="0.3">
      <c r="A19" t="s">
        <v>16</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68.319999999999993</v>
      </c>
      <c r="AE19">
        <v>69.56</v>
      </c>
      <c r="AF19">
        <v>70.25</v>
      </c>
      <c r="AG19">
        <v>69.63</v>
      </c>
      <c r="AH19">
        <v>69.39</v>
      </c>
      <c r="AI19">
        <v>71.400000000000006</v>
      </c>
      <c r="AJ19">
        <v>70.150000000000006</v>
      </c>
      <c r="AK19">
        <v>72.25</v>
      </c>
      <c r="AL19">
        <v>69.73</v>
      </c>
      <c r="AM19">
        <v>69.12</v>
      </c>
      <c r="AN19">
        <v>71.209999999999994</v>
      </c>
      <c r="AO19">
        <v>72.510000000000005</v>
      </c>
      <c r="AP19">
        <v>75.260000000000005</v>
      </c>
      <c r="AQ19">
        <v>77.53</v>
      </c>
    </row>
    <row r="20" spans="1:43" x14ac:dyDescent="0.3">
      <c r="A20" t="s">
        <v>17</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1.45</v>
      </c>
      <c r="AE20">
        <v>1.06</v>
      </c>
      <c r="AF20">
        <v>1.61</v>
      </c>
      <c r="AG20">
        <v>1.17</v>
      </c>
      <c r="AH20">
        <v>0.92</v>
      </c>
      <c r="AI20">
        <v>0.77</v>
      </c>
      <c r="AJ20">
        <v>1.01</v>
      </c>
      <c r="AK20">
        <v>0.7</v>
      </c>
      <c r="AL20">
        <v>0.76</v>
      </c>
      <c r="AM20">
        <v>1</v>
      </c>
      <c r="AN20">
        <v>0.72</v>
      </c>
      <c r="AO20">
        <v>0.94</v>
      </c>
      <c r="AP20">
        <v>0.61</v>
      </c>
      <c r="AQ20">
        <v>0.63</v>
      </c>
    </row>
    <row r="21" spans="1:43" x14ac:dyDescent="0.3">
      <c r="A21" t="s">
        <v>18</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30.23</v>
      </c>
      <c r="AE21">
        <v>29.38</v>
      </c>
      <c r="AF21">
        <v>28.14</v>
      </c>
      <c r="AG21">
        <v>29.21</v>
      </c>
      <c r="AH21">
        <v>29.69</v>
      </c>
      <c r="AI21">
        <v>27.83</v>
      </c>
      <c r="AJ21">
        <v>28.83</v>
      </c>
      <c r="AK21">
        <v>27.04</v>
      </c>
      <c r="AL21">
        <v>29.51</v>
      </c>
      <c r="AM21">
        <v>29.88</v>
      </c>
      <c r="AN21">
        <v>28.08</v>
      </c>
      <c r="AO21">
        <v>26.55</v>
      </c>
      <c r="AP21">
        <v>24.14</v>
      </c>
      <c r="AQ21">
        <v>21.84</v>
      </c>
    </row>
    <row r="23" spans="1:43" x14ac:dyDescent="0.3">
      <c r="A23" t="s">
        <v>20</v>
      </c>
    </row>
    <row r="24" spans="1:43" x14ac:dyDescent="0.3">
      <c r="A24" t="s">
        <v>15</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c r="AQ24">
        <v>100</v>
      </c>
    </row>
    <row r="25" spans="1:43" x14ac:dyDescent="0.3">
      <c r="A25" t="s">
        <v>16</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67.69</v>
      </c>
      <c r="AE25">
        <v>70.349999999999994</v>
      </c>
      <c r="AF25">
        <v>72.39</v>
      </c>
      <c r="AG25">
        <v>68.260000000000005</v>
      </c>
      <c r="AH25">
        <v>70.25</v>
      </c>
      <c r="AI25">
        <v>74.38</v>
      </c>
      <c r="AJ25">
        <v>75.83</v>
      </c>
      <c r="AK25">
        <v>72.27</v>
      </c>
      <c r="AL25">
        <v>70.599999999999994</v>
      </c>
      <c r="AM25">
        <v>69.33</v>
      </c>
      <c r="AN25">
        <v>71.61</v>
      </c>
      <c r="AO25">
        <v>72.739999999999995</v>
      </c>
      <c r="AP25">
        <v>74.180000000000007</v>
      </c>
      <c r="AQ25">
        <v>75.11</v>
      </c>
    </row>
    <row r="26" spans="1:43" x14ac:dyDescent="0.3">
      <c r="A26" t="s">
        <v>17</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c r="AQ26">
        <v>1.72</v>
      </c>
    </row>
    <row r="27" spans="1:43" x14ac:dyDescent="0.3">
      <c r="A27" t="s">
        <v>18</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29.19</v>
      </c>
      <c r="AE27">
        <v>26.9</v>
      </c>
      <c r="AF27">
        <v>25.09</v>
      </c>
      <c r="AG27">
        <v>28.74</v>
      </c>
      <c r="AH27">
        <v>25.76</v>
      </c>
      <c r="AI27">
        <v>23.52</v>
      </c>
      <c r="AJ27">
        <v>22.27</v>
      </c>
      <c r="AK27">
        <v>25.67</v>
      </c>
      <c r="AL27">
        <v>27.67</v>
      </c>
      <c r="AM27">
        <v>28.52</v>
      </c>
      <c r="AN27">
        <v>25.74</v>
      </c>
      <c r="AO27">
        <v>24.37</v>
      </c>
      <c r="AP27">
        <v>22.8</v>
      </c>
      <c r="AQ27">
        <v>23.18</v>
      </c>
    </row>
    <row r="30" spans="1:43" x14ac:dyDescent="0.3">
      <c r="A30" t="s">
        <v>5</v>
      </c>
    </row>
    <row r="31" spans="1:43" x14ac:dyDescent="0.3">
      <c r="A31" t="s">
        <v>6</v>
      </c>
    </row>
    <row r="32" spans="1:43" x14ac:dyDescent="0.3">
      <c r="A32" t="s">
        <v>21</v>
      </c>
    </row>
    <row r="33" spans="1:51" x14ac:dyDescent="0.3">
      <c r="A33" t="s">
        <v>8</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1">
        <v>44136</v>
      </c>
      <c r="Y33" s="1">
        <v>44166</v>
      </c>
      <c r="Z33" s="1">
        <v>44197</v>
      </c>
      <c r="AA33" s="1">
        <v>44228</v>
      </c>
      <c r="AB33" s="1">
        <v>44256</v>
      </c>
      <c r="AC33" s="1">
        <v>44287</v>
      </c>
      <c r="AD33" s="1" t="s">
        <v>22</v>
      </c>
      <c r="AE33" s="1">
        <v>44348</v>
      </c>
      <c r="AF33" s="1">
        <v>44378</v>
      </c>
      <c r="AG33" s="1">
        <v>44409</v>
      </c>
      <c r="AH33" s="1">
        <v>44440</v>
      </c>
      <c r="AI33" s="1">
        <v>44470</v>
      </c>
      <c r="AJ33" s="1">
        <v>44501</v>
      </c>
      <c r="AK33" s="1">
        <v>44531</v>
      </c>
      <c r="AL33" s="1">
        <v>44562</v>
      </c>
      <c r="AM33" s="1">
        <v>44593</v>
      </c>
      <c r="AN33" s="1">
        <v>44621</v>
      </c>
      <c r="AO33" s="1">
        <v>44652</v>
      </c>
      <c r="AP33" s="1">
        <v>44682</v>
      </c>
      <c r="AQ33" s="1">
        <v>44713</v>
      </c>
      <c r="AR33" s="1"/>
      <c r="AS33" s="1"/>
      <c r="AT33" s="1"/>
      <c r="AU33" s="1"/>
      <c r="AV33" s="1"/>
      <c r="AW33" s="1"/>
      <c r="AX33" s="1"/>
      <c r="AY33" s="1"/>
    </row>
    <row r="34" spans="1:51" x14ac:dyDescent="0.3">
      <c r="A34" t="s">
        <v>9</v>
      </c>
    </row>
    <row r="35" spans="1:51" x14ac:dyDescent="0.3">
      <c r="A35" t="s">
        <v>10</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c r="AQ35">
        <v>100</v>
      </c>
    </row>
    <row r="36" spans="1:51" x14ac:dyDescent="0.3">
      <c r="A36" t="s">
        <v>11</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c r="AQ36">
        <v>73.33</v>
      </c>
    </row>
    <row r="37" spans="1:51" x14ac:dyDescent="0.3">
      <c r="A37" t="s">
        <v>12</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c r="AQ37">
        <v>2.61</v>
      </c>
    </row>
    <row r="38" spans="1:51" x14ac:dyDescent="0.3">
      <c r="A38" t="s">
        <v>13</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c r="AQ38">
        <v>24.06</v>
      </c>
    </row>
    <row r="40" spans="1:51" x14ac:dyDescent="0.3">
      <c r="A40" t="s">
        <v>14</v>
      </c>
    </row>
    <row r="41" spans="1:51" x14ac:dyDescent="0.3">
      <c r="A41" t="s">
        <v>15</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row>
    <row r="42" spans="1:51" x14ac:dyDescent="0.3">
      <c r="A42" t="s">
        <v>16</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56.44</v>
      </c>
      <c r="AD42">
        <v>59.66</v>
      </c>
      <c r="AE42">
        <v>61.13</v>
      </c>
      <c r="AF42">
        <v>62.4</v>
      </c>
      <c r="AG42">
        <v>62.89</v>
      </c>
      <c r="AH42">
        <v>62.12</v>
      </c>
      <c r="AI42">
        <v>62.62</v>
      </c>
      <c r="AJ42">
        <v>64.290000000000006</v>
      </c>
      <c r="AK42">
        <v>63.68</v>
      </c>
      <c r="AL42">
        <v>61.66</v>
      </c>
      <c r="AM42">
        <v>61.39</v>
      </c>
      <c r="AN42">
        <v>62.55</v>
      </c>
      <c r="AO42">
        <v>64.75</v>
      </c>
      <c r="AP42">
        <v>66.2</v>
      </c>
      <c r="AQ42">
        <v>69.28</v>
      </c>
    </row>
    <row r="43" spans="1:51" x14ac:dyDescent="0.3">
      <c r="A43" t="s">
        <v>17</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5.44</v>
      </c>
      <c r="AD43">
        <v>5.28</v>
      </c>
      <c r="AE43">
        <v>5.88</v>
      </c>
      <c r="AF43">
        <v>5.86</v>
      </c>
      <c r="AG43">
        <v>5.71</v>
      </c>
      <c r="AH43">
        <v>5.34</v>
      </c>
      <c r="AI43">
        <v>5.41</v>
      </c>
      <c r="AJ43">
        <v>4.96</v>
      </c>
      <c r="AK43">
        <v>4.8499999999999996</v>
      </c>
      <c r="AL43">
        <v>5.25</v>
      </c>
      <c r="AM43">
        <v>4.9000000000000004</v>
      </c>
      <c r="AN43">
        <v>4.84</v>
      </c>
      <c r="AO43">
        <v>4.9400000000000004</v>
      </c>
      <c r="AP43">
        <v>5.71</v>
      </c>
      <c r="AQ43">
        <v>5.85</v>
      </c>
    </row>
    <row r="44" spans="1:51" x14ac:dyDescent="0.3">
      <c r="A44" t="s">
        <v>18</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38.119999999999997</v>
      </c>
      <c r="AD44">
        <v>35.06</v>
      </c>
      <c r="AE44">
        <v>32.979999999999997</v>
      </c>
      <c r="AF44">
        <v>31.73</v>
      </c>
      <c r="AG44">
        <v>31.4</v>
      </c>
      <c r="AH44">
        <v>32.549999999999997</v>
      </c>
      <c r="AI44">
        <v>31.97</v>
      </c>
      <c r="AJ44">
        <v>30.75</v>
      </c>
      <c r="AK44">
        <v>31.46</v>
      </c>
      <c r="AL44">
        <v>33.090000000000003</v>
      </c>
      <c r="AM44">
        <v>33.72</v>
      </c>
      <c r="AN44">
        <v>32.61</v>
      </c>
      <c r="AO44">
        <v>30.32</v>
      </c>
      <c r="AP44">
        <v>28.09</v>
      </c>
      <c r="AQ44">
        <v>24.87</v>
      </c>
    </row>
    <row r="46" spans="1:51" x14ac:dyDescent="0.3">
      <c r="A46" t="s">
        <v>19</v>
      </c>
    </row>
    <row r="47" spans="1:51" x14ac:dyDescent="0.3">
      <c r="A47" t="s">
        <v>15</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c r="AQ47">
        <v>100</v>
      </c>
    </row>
    <row r="48" spans="1:51" x14ac:dyDescent="0.3">
      <c r="A48" t="s">
        <v>16</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60.39</v>
      </c>
      <c r="AD48">
        <v>63.88</v>
      </c>
      <c r="AE48">
        <v>64.84</v>
      </c>
      <c r="AF48">
        <v>67.28</v>
      </c>
      <c r="AG48">
        <v>66.069999999999993</v>
      </c>
      <c r="AH48">
        <v>65.680000000000007</v>
      </c>
      <c r="AI48">
        <v>66.86</v>
      </c>
      <c r="AJ48">
        <v>66.47</v>
      </c>
      <c r="AK48">
        <v>66.88</v>
      </c>
      <c r="AL48">
        <v>64.55</v>
      </c>
      <c r="AM48">
        <v>65.239999999999995</v>
      </c>
      <c r="AN48">
        <v>65.98</v>
      </c>
      <c r="AO48">
        <v>68.760000000000005</v>
      </c>
      <c r="AP48">
        <v>70.739999999999995</v>
      </c>
      <c r="AQ48">
        <v>74.150000000000006</v>
      </c>
    </row>
    <row r="49" spans="1:51" x14ac:dyDescent="0.3">
      <c r="A49" t="s">
        <v>17</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2.16</v>
      </c>
      <c r="AE49">
        <v>2.4</v>
      </c>
      <c r="AF49">
        <v>1.96</v>
      </c>
      <c r="AG49">
        <v>2.21</v>
      </c>
      <c r="AH49">
        <v>2.31</v>
      </c>
      <c r="AI49">
        <v>1.89</v>
      </c>
      <c r="AJ49">
        <v>1.91</v>
      </c>
      <c r="AK49">
        <v>1.95</v>
      </c>
      <c r="AL49">
        <v>2.0699999999999998</v>
      </c>
      <c r="AM49">
        <v>1.77</v>
      </c>
      <c r="AN49">
        <v>1.99</v>
      </c>
      <c r="AO49">
        <v>1.77</v>
      </c>
      <c r="AP49">
        <v>1.77</v>
      </c>
      <c r="AQ49">
        <v>1.84</v>
      </c>
    </row>
    <row r="50" spans="1:51" x14ac:dyDescent="0.3">
      <c r="A50" t="s">
        <v>18</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c r="AQ50">
        <v>24.01</v>
      </c>
    </row>
    <row r="52" spans="1:51" x14ac:dyDescent="0.3">
      <c r="A52" t="s">
        <v>20</v>
      </c>
    </row>
    <row r="53" spans="1:51" x14ac:dyDescent="0.3">
      <c r="A53" t="s">
        <v>15</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c r="AQ53">
        <v>100</v>
      </c>
    </row>
    <row r="54" spans="1:51" x14ac:dyDescent="0.3">
      <c r="A54" t="s">
        <v>16</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63.6</v>
      </c>
      <c r="AD54">
        <v>65.87</v>
      </c>
      <c r="AE54">
        <v>66.599999999999994</v>
      </c>
      <c r="AF54">
        <v>67.94</v>
      </c>
      <c r="AG54">
        <v>68.77</v>
      </c>
      <c r="AH54">
        <v>67.650000000000006</v>
      </c>
      <c r="AI54">
        <v>67.14</v>
      </c>
      <c r="AJ54">
        <v>68.150000000000006</v>
      </c>
      <c r="AK54">
        <v>68.59</v>
      </c>
      <c r="AL54">
        <v>66.44</v>
      </c>
      <c r="AM54">
        <v>66.67</v>
      </c>
      <c r="AN54">
        <v>68.150000000000006</v>
      </c>
      <c r="AO54">
        <v>70.42</v>
      </c>
      <c r="AP54">
        <v>71.22</v>
      </c>
      <c r="AQ54">
        <v>74.510000000000005</v>
      </c>
    </row>
    <row r="55" spans="1:51" x14ac:dyDescent="0.3">
      <c r="A55" t="s">
        <v>17</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2.14</v>
      </c>
      <c r="AD55">
        <v>2.06</v>
      </c>
      <c r="AE55">
        <v>2.56</v>
      </c>
      <c r="AF55">
        <v>2.6</v>
      </c>
      <c r="AG55">
        <v>2.61</v>
      </c>
      <c r="AH55">
        <v>2.34</v>
      </c>
      <c r="AI55">
        <v>2.4500000000000002</v>
      </c>
      <c r="AJ55">
        <v>2.14</v>
      </c>
      <c r="AK55">
        <v>1.74</v>
      </c>
      <c r="AL55">
        <v>2.09</v>
      </c>
      <c r="AM55">
        <v>2.09</v>
      </c>
      <c r="AN55">
        <v>2.11</v>
      </c>
      <c r="AO55">
        <v>2.0499999999999998</v>
      </c>
      <c r="AP55">
        <v>2.71</v>
      </c>
      <c r="AQ55">
        <v>2.44</v>
      </c>
    </row>
    <row r="56" spans="1:51" x14ac:dyDescent="0.3">
      <c r="A56" t="s">
        <v>18</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34.26</v>
      </c>
      <c r="AD56">
        <v>32.07</v>
      </c>
      <c r="AE56">
        <v>30.84</v>
      </c>
      <c r="AF56">
        <v>29.47</v>
      </c>
      <c r="AG56">
        <v>28.61</v>
      </c>
      <c r="AH56">
        <v>30.01</v>
      </c>
      <c r="AI56">
        <v>30.42</v>
      </c>
      <c r="AJ56">
        <v>29.71</v>
      </c>
      <c r="AK56">
        <v>29.67</v>
      </c>
      <c r="AL56">
        <v>31.47</v>
      </c>
      <c r="AM56">
        <v>31.24</v>
      </c>
      <c r="AN56">
        <v>29.74</v>
      </c>
      <c r="AO56">
        <v>27.53</v>
      </c>
      <c r="AP56">
        <v>26.07</v>
      </c>
      <c r="AQ56">
        <v>23.05</v>
      </c>
    </row>
    <row r="59" spans="1:51" x14ac:dyDescent="0.3">
      <c r="A59" t="s">
        <v>5</v>
      </c>
    </row>
    <row r="60" spans="1:51" x14ac:dyDescent="0.3">
      <c r="A60" t="s">
        <v>6</v>
      </c>
    </row>
    <row r="61" spans="1:51" x14ac:dyDescent="0.3">
      <c r="A61" t="s">
        <v>23</v>
      </c>
    </row>
    <row r="62" spans="1:51" x14ac:dyDescent="0.3">
      <c r="A62" t="s">
        <v>8</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1">
        <v>44136</v>
      </c>
      <c r="Y62" s="1">
        <v>44166</v>
      </c>
      <c r="Z62" s="1">
        <v>44197</v>
      </c>
      <c r="AA62" s="1">
        <v>44228</v>
      </c>
      <c r="AB62" s="1">
        <v>44256</v>
      </c>
      <c r="AC62" s="1">
        <v>44287</v>
      </c>
      <c r="AD62" s="1" t="s">
        <v>22</v>
      </c>
      <c r="AE62" s="1">
        <v>44348</v>
      </c>
      <c r="AF62" s="1">
        <v>44378</v>
      </c>
      <c r="AG62" s="1">
        <v>44409</v>
      </c>
      <c r="AH62" s="1">
        <v>44440</v>
      </c>
      <c r="AI62" s="1">
        <v>44470</v>
      </c>
      <c r="AJ62" s="1">
        <v>44501</v>
      </c>
      <c r="AK62" s="1">
        <v>44531</v>
      </c>
      <c r="AL62" s="1">
        <v>44562</v>
      </c>
      <c r="AM62" s="1">
        <v>44593</v>
      </c>
      <c r="AN62" s="1">
        <v>44621</v>
      </c>
      <c r="AO62" s="1">
        <v>44652</v>
      </c>
      <c r="AP62" s="1">
        <v>44682</v>
      </c>
      <c r="AQ62" s="1">
        <v>44713</v>
      </c>
      <c r="AR62" s="1"/>
      <c r="AS62" s="1"/>
      <c r="AT62" s="1"/>
      <c r="AU62" s="1"/>
      <c r="AV62" s="1"/>
      <c r="AW62" s="1"/>
      <c r="AX62" s="1"/>
      <c r="AY62" s="1"/>
    </row>
    <row r="63" spans="1:51" x14ac:dyDescent="0.3">
      <c r="A63" t="s">
        <v>9</v>
      </c>
    </row>
    <row r="64" spans="1:51" x14ac:dyDescent="0.3">
      <c r="A64" t="s">
        <v>10</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c r="AQ64">
        <v>100</v>
      </c>
    </row>
    <row r="65" spans="1:43" x14ac:dyDescent="0.3">
      <c r="A65" t="s">
        <v>11</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64.010000000000005</v>
      </c>
      <c r="AD65">
        <v>66.930000000000007</v>
      </c>
      <c r="AE65">
        <v>67.14</v>
      </c>
      <c r="AF65">
        <v>68.45</v>
      </c>
      <c r="AG65">
        <v>68.09</v>
      </c>
      <c r="AH65">
        <v>67.13</v>
      </c>
      <c r="AI65">
        <v>69.7</v>
      </c>
      <c r="AJ65">
        <v>69.31</v>
      </c>
      <c r="AK65">
        <v>69.78</v>
      </c>
      <c r="AL65">
        <v>65.81</v>
      </c>
      <c r="AM65">
        <v>65.430000000000007</v>
      </c>
      <c r="AN65">
        <v>69.180000000000007</v>
      </c>
      <c r="AO65">
        <v>69.09</v>
      </c>
      <c r="AP65">
        <v>70.73</v>
      </c>
      <c r="AQ65">
        <v>73.66</v>
      </c>
    </row>
    <row r="66" spans="1:43" x14ac:dyDescent="0.3">
      <c r="A66" t="s">
        <v>12</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3.94</v>
      </c>
      <c r="AD66">
        <v>4.25</v>
      </c>
      <c r="AE66">
        <v>3.53</v>
      </c>
      <c r="AF66">
        <v>3.73</v>
      </c>
      <c r="AG66">
        <v>3.9</v>
      </c>
      <c r="AH66">
        <v>4.41</v>
      </c>
      <c r="AI66">
        <v>4.4800000000000004</v>
      </c>
      <c r="AJ66">
        <v>4.0599999999999996</v>
      </c>
      <c r="AK66">
        <v>3.35</v>
      </c>
      <c r="AL66">
        <v>4.3499999999999996</v>
      </c>
      <c r="AM66">
        <v>5.09</v>
      </c>
      <c r="AN66">
        <v>4.25</v>
      </c>
      <c r="AO66">
        <v>3.74</v>
      </c>
      <c r="AP66">
        <v>5.45</v>
      </c>
      <c r="AQ66">
        <v>5.41</v>
      </c>
    </row>
    <row r="67" spans="1:43" x14ac:dyDescent="0.3">
      <c r="A67" t="s">
        <v>13</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32.04</v>
      </c>
      <c r="AD67">
        <v>28.82</v>
      </c>
      <c r="AE67">
        <v>29.33</v>
      </c>
      <c r="AF67">
        <v>27.82</v>
      </c>
      <c r="AG67">
        <v>28.02</v>
      </c>
      <c r="AH67">
        <v>28.46</v>
      </c>
      <c r="AI67">
        <v>25.82</v>
      </c>
      <c r="AJ67">
        <v>26.63</v>
      </c>
      <c r="AK67">
        <v>26.87</v>
      </c>
      <c r="AL67">
        <v>29.83</v>
      </c>
      <c r="AM67">
        <v>29.48</v>
      </c>
      <c r="AN67">
        <v>26.57</v>
      </c>
      <c r="AO67">
        <v>27.17</v>
      </c>
      <c r="AP67">
        <v>23.82</v>
      </c>
      <c r="AQ67">
        <v>20.93</v>
      </c>
    </row>
    <row r="69" spans="1:43" x14ac:dyDescent="0.3">
      <c r="A69" t="s">
        <v>14</v>
      </c>
    </row>
    <row r="70" spans="1:43" x14ac:dyDescent="0.3">
      <c r="A70" t="s">
        <v>15</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c r="AQ70">
        <v>100</v>
      </c>
    </row>
    <row r="71" spans="1:43" x14ac:dyDescent="0.3">
      <c r="A71" t="s">
        <v>16</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54.31</v>
      </c>
      <c r="AD71">
        <v>56.95</v>
      </c>
      <c r="AE71">
        <v>58.94</v>
      </c>
      <c r="AF71">
        <v>55.89</v>
      </c>
      <c r="AG71">
        <v>58.28</v>
      </c>
      <c r="AH71">
        <v>55.28</v>
      </c>
      <c r="AI71">
        <v>58.96</v>
      </c>
      <c r="AJ71">
        <v>59.7</v>
      </c>
      <c r="AK71">
        <v>60.98</v>
      </c>
      <c r="AL71">
        <v>55.06</v>
      </c>
      <c r="AM71">
        <v>53.8</v>
      </c>
      <c r="AN71">
        <v>61.14</v>
      </c>
      <c r="AO71">
        <v>57.85</v>
      </c>
      <c r="AP71">
        <v>57.29</v>
      </c>
      <c r="AQ71">
        <v>63.3</v>
      </c>
    </row>
    <row r="72" spans="1:43" x14ac:dyDescent="0.3">
      <c r="A72" t="s">
        <v>17</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12.62</v>
      </c>
      <c r="AD72">
        <v>13.52</v>
      </c>
      <c r="AE72">
        <v>11.74</v>
      </c>
      <c r="AF72">
        <v>13.39</v>
      </c>
      <c r="AG72">
        <v>14.19</v>
      </c>
      <c r="AH72">
        <v>14.32</v>
      </c>
      <c r="AI72">
        <v>14.62</v>
      </c>
      <c r="AJ72">
        <v>13.69</v>
      </c>
      <c r="AK72">
        <v>12.84</v>
      </c>
      <c r="AL72">
        <v>15.12</v>
      </c>
      <c r="AM72">
        <v>16.7</v>
      </c>
      <c r="AN72">
        <v>12.36</v>
      </c>
      <c r="AO72">
        <v>12.16</v>
      </c>
      <c r="AP72">
        <v>16.66</v>
      </c>
      <c r="AQ72">
        <v>14.28</v>
      </c>
    </row>
    <row r="73" spans="1:43" x14ac:dyDescent="0.3">
      <c r="A73" t="s">
        <v>18</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33.07</v>
      </c>
      <c r="AD73">
        <v>29.53</v>
      </c>
      <c r="AE73">
        <v>29.33</v>
      </c>
      <c r="AF73">
        <v>30.73</v>
      </c>
      <c r="AG73">
        <v>27.53</v>
      </c>
      <c r="AH73">
        <v>30.4</v>
      </c>
      <c r="AI73">
        <v>26.42</v>
      </c>
      <c r="AJ73">
        <v>26.61</v>
      </c>
      <c r="AK73">
        <v>26.18</v>
      </c>
      <c r="AL73">
        <v>29.82</v>
      </c>
      <c r="AM73">
        <v>29.5</v>
      </c>
      <c r="AN73">
        <v>26.5</v>
      </c>
      <c r="AO73">
        <v>29.99</v>
      </c>
      <c r="AP73">
        <v>26.05</v>
      </c>
      <c r="AQ73">
        <v>22.42</v>
      </c>
    </row>
    <row r="75" spans="1:43" x14ac:dyDescent="0.3">
      <c r="A75" t="s">
        <v>19</v>
      </c>
    </row>
    <row r="76" spans="1:43" x14ac:dyDescent="0.3">
      <c r="A76" t="s">
        <v>15</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c r="AQ76">
        <v>100</v>
      </c>
    </row>
    <row r="77" spans="1:43" x14ac:dyDescent="0.3">
      <c r="A77" t="s">
        <v>16</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v>
      </c>
      <c r="AD77">
        <v>69.569999999999993</v>
      </c>
      <c r="AE77">
        <v>69.05</v>
      </c>
      <c r="AF77">
        <v>71.489999999999995</v>
      </c>
      <c r="AG77">
        <v>70.08</v>
      </c>
      <c r="AH77">
        <v>70.23</v>
      </c>
      <c r="AI77">
        <v>72.510000000000005</v>
      </c>
      <c r="AJ77">
        <v>71.73</v>
      </c>
      <c r="AK77">
        <v>71.430000000000007</v>
      </c>
      <c r="AL77">
        <v>67.97</v>
      </c>
      <c r="AM77">
        <v>68.86</v>
      </c>
      <c r="AN77">
        <v>71.88</v>
      </c>
      <c r="AO77">
        <v>72.48</v>
      </c>
      <c r="AP77">
        <v>74.87</v>
      </c>
      <c r="AQ77">
        <v>77.48</v>
      </c>
    </row>
    <row r="78" spans="1:43" x14ac:dyDescent="0.3">
      <c r="A78" t="s">
        <v>17</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0.97</v>
      </c>
      <c r="AD78">
        <v>0.86</v>
      </c>
      <c r="AE78">
        <v>0.92</v>
      </c>
      <c r="AF78">
        <v>0.72</v>
      </c>
      <c r="AG78">
        <v>0.59</v>
      </c>
      <c r="AH78">
        <v>1.06</v>
      </c>
      <c r="AI78">
        <v>1.0900000000000001</v>
      </c>
      <c r="AJ78">
        <v>0.83</v>
      </c>
      <c r="AK78">
        <v>0.85</v>
      </c>
      <c r="AL78">
        <v>0.44</v>
      </c>
      <c r="AM78">
        <v>0.6</v>
      </c>
      <c r="AN78">
        <v>0.65</v>
      </c>
      <c r="AO78">
        <v>0.42</v>
      </c>
      <c r="AP78">
        <v>1.01</v>
      </c>
      <c r="AQ78">
        <v>1.61</v>
      </c>
    </row>
    <row r="79" spans="1:43" x14ac:dyDescent="0.3">
      <c r="A79" t="s">
        <v>18</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32.33</v>
      </c>
      <c r="AD79">
        <v>29.57</v>
      </c>
      <c r="AE79">
        <v>30.03</v>
      </c>
      <c r="AF79">
        <v>27.79</v>
      </c>
      <c r="AG79">
        <v>29.33</v>
      </c>
      <c r="AH79">
        <v>28.7</v>
      </c>
      <c r="AI79">
        <v>26.39</v>
      </c>
      <c r="AJ79">
        <v>27.43</v>
      </c>
      <c r="AK79">
        <v>27.71</v>
      </c>
      <c r="AL79">
        <v>31.59</v>
      </c>
      <c r="AM79">
        <v>30.54</v>
      </c>
      <c r="AN79">
        <v>27.47</v>
      </c>
      <c r="AO79">
        <v>27.1</v>
      </c>
      <c r="AP79">
        <v>24.12</v>
      </c>
      <c r="AQ79">
        <v>20.92</v>
      </c>
    </row>
    <row r="81" spans="1:53" x14ac:dyDescent="0.3">
      <c r="A81" t="s">
        <v>20</v>
      </c>
    </row>
    <row r="82" spans="1:53" x14ac:dyDescent="0.3">
      <c r="A82" t="s">
        <v>15</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c r="AQ82">
        <v>100</v>
      </c>
    </row>
    <row r="83" spans="1:53" x14ac:dyDescent="0.3">
      <c r="A83" t="s">
        <v>16</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65.41</v>
      </c>
      <c r="AD83">
        <v>72.239999999999995</v>
      </c>
      <c r="AE83">
        <v>70.23</v>
      </c>
      <c r="AF83">
        <v>71.34</v>
      </c>
      <c r="AG83">
        <v>72.78</v>
      </c>
      <c r="AH83">
        <v>69.290000000000006</v>
      </c>
      <c r="AI83">
        <v>72.41</v>
      </c>
      <c r="AJ83">
        <v>70.81</v>
      </c>
      <c r="AK83">
        <v>72.09</v>
      </c>
      <c r="AL83">
        <v>72.56</v>
      </c>
      <c r="AM83">
        <v>70.180000000000007</v>
      </c>
      <c r="AN83">
        <v>71.81</v>
      </c>
      <c r="AO83">
        <v>72.11</v>
      </c>
      <c r="AP83">
        <v>73.150000000000006</v>
      </c>
      <c r="AQ83">
        <v>73.86</v>
      </c>
    </row>
    <row r="84" spans="1:53" x14ac:dyDescent="0.3">
      <c r="A84" t="s">
        <v>17</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5.82</v>
      </c>
      <c r="AD84">
        <v>4.09</v>
      </c>
      <c r="AE84">
        <v>3.86</v>
      </c>
      <c r="AF84">
        <v>4.3600000000000003</v>
      </c>
      <c r="AG84">
        <v>4.46</v>
      </c>
      <c r="AH84">
        <v>5.97</v>
      </c>
      <c r="AI84">
        <v>5.39</v>
      </c>
      <c r="AJ84">
        <v>6.58</v>
      </c>
      <c r="AK84">
        <v>4.24</v>
      </c>
      <c r="AL84">
        <v>5.53</v>
      </c>
      <c r="AM84">
        <v>5.65</v>
      </c>
      <c r="AN84">
        <v>5.2</v>
      </c>
      <c r="AO84">
        <v>4.24</v>
      </c>
      <c r="AP84">
        <v>6.57</v>
      </c>
      <c r="AQ84">
        <v>6.95</v>
      </c>
    </row>
    <row r="85" spans="1:53" x14ac:dyDescent="0.3">
      <c r="A85" t="s">
        <v>18</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28.76</v>
      </c>
      <c r="AD85">
        <v>23.67</v>
      </c>
      <c r="AE85">
        <v>25.91</v>
      </c>
      <c r="AF85">
        <v>24.3</v>
      </c>
      <c r="AG85">
        <v>22.76</v>
      </c>
      <c r="AH85">
        <v>24.74</v>
      </c>
      <c r="AI85">
        <v>22.2</v>
      </c>
      <c r="AJ85">
        <v>22.6</v>
      </c>
      <c r="AK85">
        <v>23.67</v>
      </c>
      <c r="AL85">
        <v>21.91</v>
      </c>
      <c r="AM85">
        <v>24.17</v>
      </c>
      <c r="AN85">
        <v>23</v>
      </c>
      <c r="AO85">
        <v>23.64</v>
      </c>
      <c r="AP85">
        <v>20.28</v>
      </c>
      <c r="AQ85">
        <v>19.190000000000001</v>
      </c>
    </row>
    <row r="88" spans="1:53" x14ac:dyDescent="0.3">
      <c r="A88" t="s">
        <v>5</v>
      </c>
    </row>
    <row r="89" spans="1:53" x14ac:dyDescent="0.3">
      <c r="A89" t="s">
        <v>6</v>
      </c>
    </row>
    <row r="90" spans="1:53" x14ac:dyDescent="0.3">
      <c r="A90" t="s">
        <v>24</v>
      </c>
    </row>
    <row r="91" spans="1:53" x14ac:dyDescent="0.3">
      <c r="A91" t="s">
        <v>8</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1">
        <v>44136</v>
      </c>
      <c r="Y91" s="1">
        <v>44166</v>
      </c>
      <c r="Z91" s="1">
        <v>44197</v>
      </c>
      <c r="AA91" s="1">
        <v>44228</v>
      </c>
      <c r="AB91" s="1">
        <v>44256</v>
      </c>
      <c r="AC91" s="1">
        <v>44287</v>
      </c>
      <c r="AD91" s="1" t="s">
        <v>22</v>
      </c>
      <c r="AE91" s="1">
        <v>44348</v>
      </c>
      <c r="AF91" s="1">
        <v>44378</v>
      </c>
      <c r="AG91" s="1">
        <v>44409</v>
      </c>
      <c r="AH91" s="1">
        <v>44440</v>
      </c>
      <c r="AI91" s="1">
        <v>44470</v>
      </c>
      <c r="AJ91" s="1">
        <v>44501</v>
      </c>
      <c r="AK91" s="1">
        <v>44531</v>
      </c>
      <c r="AL91" s="1">
        <v>44562</v>
      </c>
      <c r="AM91" s="1">
        <v>44593</v>
      </c>
      <c r="AN91" s="1">
        <v>44621</v>
      </c>
      <c r="AO91" s="1">
        <v>44652</v>
      </c>
      <c r="AP91" s="1">
        <v>44682</v>
      </c>
      <c r="AQ91" s="1">
        <v>44713</v>
      </c>
      <c r="AR91" s="1"/>
      <c r="AS91" s="1"/>
      <c r="AT91" s="1"/>
      <c r="AU91" s="1"/>
      <c r="AV91" s="1"/>
      <c r="AW91" s="1"/>
      <c r="AX91" s="1"/>
      <c r="AY91" s="1"/>
    </row>
    <row r="92" spans="1:53" x14ac:dyDescent="0.3">
      <c r="A92" t="s">
        <v>9</v>
      </c>
    </row>
    <row r="93" spans="1:53" x14ac:dyDescent="0.3">
      <c r="A93" t="s">
        <v>10</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c r="AQ93">
        <v>100</v>
      </c>
    </row>
    <row r="94" spans="1:53" x14ac:dyDescent="0.3">
      <c r="A94" t="s">
        <v>11</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58.95</v>
      </c>
      <c r="AD94">
        <v>61.25</v>
      </c>
      <c r="AE94">
        <v>64.36</v>
      </c>
      <c r="AF94">
        <v>63.58</v>
      </c>
      <c r="AG94">
        <v>62.94</v>
      </c>
      <c r="AH94">
        <v>61.92</v>
      </c>
      <c r="AI94">
        <v>65.69</v>
      </c>
      <c r="AJ94">
        <v>65.239999999999995</v>
      </c>
      <c r="AK94">
        <v>65.13</v>
      </c>
      <c r="AL94">
        <v>61.48</v>
      </c>
      <c r="AM94">
        <v>59.3</v>
      </c>
      <c r="AN94">
        <v>63.94</v>
      </c>
      <c r="AO94">
        <v>64.260000000000005</v>
      </c>
      <c r="AP94">
        <v>65.69</v>
      </c>
      <c r="AQ94">
        <v>70.56</v>
      </c>
      <c r="BA94" s="27"/>
    </row>
    <row r="95" spans="1:53" x14ac:dyDescent="0.3">
      <c r="A95" t="s">
        <v>12</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7.26</v>
      </c>
      <c r="AD95">
        <v>7.48</v>
      </c>
      <c r="AE95">
        <v>6.39</v>
      </c>
      <c r="AF95">
        <v>6.76</v>
      </c>
      <c r="AG95">
        <v>7.8</v>
      </c>
      <c r="AH95">
        <v>7.45</v>
      </c>
      <c r="AI95">
        <v>7.63</v>
      </c>
      <c r="AJ95">
        <v>7.82</v>
      </c>
      <c r="AK95">
        <v>6.48</v>
      </c>
      <c r="AL95">
        <v>7.72</v>
      </c>
      <c r="AM95">
        <v>8.91</v>
      </c>
      <c r="AN95">
        <v>8.39</v>
      </c>
      <c r="AO95">
        <v>7.96</v>
      </c>
      <c r="AP95">
        <v>8.83</v>
      </c>
      <c r="AQ95">
        <v>8.39</v>
      </c>
    </row>
    <row r="96" spans="1:53" x14ac:dyDescent="0.3">
      <c r="A96" t="s">
        <v>13</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v>
      </c>
      <c r="AD96">
        <v>31.28</v>
      </c>
      <c r="AE96">
        <v>29.25</v>
      </c>
      <c r="AF96">
        <v>29.65</v>
      </c>
      <c r="AG96">
        <v>29.26</v>
      </c>
      <c r="AH96">
        <v>30.63</v>
      </c>
      <c r="AI96">
        <v>26.68</v>
      </c>
      <c r="AJ96">
        <v>26.94</v>
      </c>
      <c r="AK96">
        <v>28.39</v>
      </c>
      <c r="AL96">
        <v>30.8</v>
      </c>
      <c r="AM96">
        <v>31.79</v>
      </c>
      <c r="AN96">
        <v>27.67</v>
      </c>
      <c r="AO96">
        <v>27.79</v>
      </c>
      <c r="AP96">
        <v>25.48</v>
      </c>
      <c r="AQ96">
        <v>21.04</v>
      </c>
    </row>
    <row r="98" spans="1:43" x14ac:dyDescent="0.3">
      <c r="A98" t="s">
        <v>14</v>
      </c>
    </row>
    <row r="99" spans="1:43" x14ac:dyDescent="0.3">
      <c r="A99" t="s">
        <v>15</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c r="AQ99">
        <v>100</v>
      </c>
    </row>
    <row r="100" spans="1:43" x14ac:dyDescent="0.3">
      <c r="A100" t="s">
        <v>16</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c r="AQ100">
        <v>58.53</v>
      </c>
    </row>
    <row r="101" spans="1:43" x14ac:dyDescent="0.3">
      <c r="A101" t="s">
        <v>17</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c r="AQ101">
        <v>18.420000000000002</v>
      </c>
    </row>
    <row r="102" spans="1:43" x14ac:dyDescent="0.3">
      <c r="A102" t="s">
        <v>18</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c r="AQ102">
        <v>23.04</v>
      </c>
    </row>
    <row r="104" spans="1:43" x14ac:dyDescent="0.3">
      <c r="A104" t="s">
        <v>19</v>
      </c>
    </row>
    <row r="105" spans="1:43" x14ac:dyDescent="0.3">
      <c r="A105" t="s">
        <v>15</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c r="AQ105">
        <v>100</v>
      </c>
    </row>
    <row r="106" spans="1:43" x14ac:dyDescent="0.3">
      <c r="A106" t="s">
        <v>16</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64.680000000000007</v>
      </c>
      <c r="AD106">
        <v>67.61</v>
      </c>
      <c r="AE106">
        <v>68.42</v>
      </c>
      <c r="AF106">
        <v>70.760000000000005</v>
      </c>
      <c r="AG106">
        <v>68.64</v>
      </c>
      <c r="AH106">
        <v>68.510000000000005</v>
      </c>
      <c r="AI106">
        <v>72.94</v>
      </c>
      <c r="AJ106">
        <v>72.41</v>
      </c>
      <c r="AK106">
        <v>70.11</v>
      </c>
      <c r="AL106">
        <v>66.040000000000006</v>
      </c>
      <c r="AM106">
        <v>66.2</v>
      </c>
      <c r="AN106">
        <v>69.7</v>
      </c>
      <c r="AO106">
        <v>71.25</v>
      </c>
      <c r="AP106">
        <v>72.55</v>
      </c>
      <c r="AQ106">
        <v>78.02</v>
      </c>
    </row>
    <row r="107" spans="1:43" x14ac:dyDescent="0.3">
      <c r="A107" t="s">
        <v>17</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c r="AQ107">
        <v>1.64</v>
      </c>
    </row>
    <row r="108" spans="1:43" x14ac:dyDescent="0.3">
      <c r="A108" t="s">
        <v>18</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33.97</v>
      </c>
      <c r="AD108">
        <v>32</v>
      </c>
      <c r="AE108">
        <v>31.31</v>
      </c>
      <c r="AF108">
        <v>28.58</v>
      </c>
      <c r="AG108">
        <v>30.29</v>
      </c>
      <c r="AH108">
        <v>31</v>
      </c>
      <c r="AI108">
        <v>25.99</v>
      </c>
      <c r="AJ108">
        <v>26.79</v>
      </c>
      <c r="AK108">
        <v>28.38</v>
      </c>
      <c r="AL108">
        <v>33.07</v>
      </c>
      <c r="AM108">
        <v>33.04</v>
      </c>
      <c r="AN108">
        <v>29.09</v>
      </c>
      <c r="AO108">
        <v>27.91</v>
      </c>
      <c r="AP108">
        <v>26.29</v>
      </c>
      <c r="AQ108">
        <v>20.34</v>
      </c>
    </row>
    <row r="110" spans="1:43" x14ac:dyDescent="0.3">
      <c r="A110" t="s">
        <v>20</v>
      </c>
    </row>
    <row r="111" spans="1:43" x14ac:dyDescent="0.3">
      <c r="A111" t="s">
        <v>15</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row>
    <row r="112" spans="1:43" x14ac:dyDescent="0.3">
      <c r="A112" t="s">
        <v>16</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60.19</v>
      </c>
      <c r="AD112">
        <v>65.95</v>
      </c>
      <c r="AE112">
        <v>64.97</v>
      </c>
      <c r="AF112">
        <v>68.069999999999993</v>
      </c>
      <c r="AG112">
        <v>66.94</v>
      </c>
      <c r="AH112">
        <v>61.5</v>
      </c>
      <c r="AI112">
        <v>61.5</v>
      </c>
      <c r="AJ112">
        <v>67.02</v>
      </c>
      <c r="AK112">
        <v>63.14</v>
      </c>
      <c r="AL112">
        <v>71.16</v>
      </c>
      <c r="AM112">
        <v>63.07</v>
      </c>
      <c r="AN112">
        <v>65.25</v>
      </c>
      <c r="AO112">
        <v>68.67</v>
      </c>
      <c r="AP112">
        <v>69.64</v>
      </c>
      <c r="AQ112">
        <v>69.73</v>
      </c>
    </row>
    <row r="113" spans="1:51" x14ac:dyDescent="0.3">
      <c r="A113" t="s">
        <v>17</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8.2200000000000006</v>
      </c>
      <c r="AD113">
        <v>5.14</v>
      </c>
      <c r="AE113">
        <v>6.08</v>
      </c>
      <c r="AF113">
        <v>3.54</v>
      </c>
      <c r="AG113">
        <v>6.69</v>
      </c>
      <c r="AH113">
        <v>8.3699999999999992</v>
      </c>
      <c r="AI113">
        <v>9.9700000000000006</v>
      </c>
      <c r="AJ113">
        <v>10.65</v>
      </c>
      <c r="AK113">
        <v>7.5</v>
      </c>
      <c r="AL113">
        <v>5.56</v>
      </c>
      <c r="AM113">
        <v>11.55</v>
      </c>
      <c r="AN113">
        <v>8.09</v>
      </c>
      <c r="AO113">
        <v>7.73</v>
      </c>
      <c r="AP113">
        <v>10.14</v>
      </c>
      <c r="AQ113">
        <v>10.46</v>
      </c>
    </row>
    <row r="114" spans="1:51" x14ac:dyDescent="0.3">
      <c r="A114" t="s">
        <v>18</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31.59</v>
      </c>
      <c r="AD114">
        <v>28.91</v>
      </c>
      <c r="AE114">
        <v>28.95</v>
      </c>
      <c r="AF114">
        <v>28.39</v>
      </c>
      <c r="AG114">
        <v>26.37</v>
      </c>
      <c r="AH114">
        <v>30.13</v>
      </c>
      <c r="AI114">
        <v>28.52</v>
      </c>
      <c r="AJ114">
        <v>22.33</v>
      </c>
      <c r="AK114">
        <v>29.36</v>
      </c>
      <c r="AL114">
        <v>23.28</v>
      </c>
      <c r="AM114">
        <v>25.38</v>
      </c>
      <c r="AN114">
        <v>26.66</v>
      </c>
      <c r="AO114">
        <v>23.59</v>
      </c>
      <c r="AP114">
        <v>20.21</v>
      </c>
      <c r="AQ114">
        <v>19.809999999999999</v>
      </c>
    </row>
    <row r="117" spans="1:51" x14ac:dyDescent="0.3">
      <c r="A117" t="s">
        <v>5</v>
      </c>
    </row>
    <row r="118" spans="1:51" x14ac:dyDescent="0.3">
      <c r="A118" t="s">
        <v>6</v>
      </c>
    </row>
    <row r="119" spans="1:51" x14ac:dyDescent="0.3">
      <c r="A119" t="s">
        <v>25</v>
      </c>
    </row>
    <row r="120" spans="1:51" x14ac:dyDescent="0.3">
      <c r="A120" t="s">
        <v>8</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1">
        <v>44136</v>
      </c>
      <c r="Y120" s="1">
        <v>44166</v>
      </c>
      <c r="Z120" s="1">
        <v>44197</v>
      </c>
      <c r="AA120" s="1">
        <v>44228</v>
      </c>
      <c r="AB120" s="1">
        <v>44256</v>
      </c>
      <c r="AC120" s="1">
        <v>44287</v>
      </c>
      <c r="AD120" s="1" t="s">
        <v>22</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v>44713</v>
      </c>
      <c r="AR120" s="1"/>
      <c r="AS120" s="1"/>
      <c r="AT120" s="1"/>
      <c r="AU120" s="1"/>
      <c r="AV120" s="1"/>
      <c r="AW120" s="1"/>
      <c r="AX120" s="1"/>
      <c r="AY120" s="1"/>
    </row>
    <row r="121" spans="1:51" x14ac:dyDescent="0.3">
      <c r="A121" t="s">
        <v>9</v>
      </c>
    </row>
    <row r="122" spans="1:51" x14ac:dyDescent="0.3">
      <c r="A122" t="s">
        <v>10</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c r="AQ122">
        <v>100</v>
      </c>
    </row>
    <row r="123" spans="1:51" x14ac:dyDescent="0.3">
      <c r="A123" t="s">
        <v>11</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66.23</v>
      </c>
      <c r="AD123">
        <v>66.42</v>
      </c>
      <c r="AE123">
        <v>68.38</v>
      </c>
      <c r="AF123">
        <v>68.680000000000007</v>
      </c>
      <c r="AG123">
        <v>65.28</v>
      </c>
      <c r="AH123">
        <v>69.14</v>
      </c>
      <c r="AI123">
        <v>73.33</v>
      </c>
      <c r="AJ123">
        <v>67.459999999999994</v>
      </c>
      <c r="AK123">
        <v>71.34</v>
      </c>
      <c r="AL123">
        <v>59.5</v>
      </c>
      <c r="AM123">
        <v>64.44</v>
      </c>
      <c r="AN123">
        <v>64.91</v>
      </c>
      <c r="AO123">
        <v>67.78</v>
      </c>
      <c r="AP123">
        <v>69.36</v>
      </c>
      <c r="AQ123">
        <v>72.010000000000005</v>
      </c>
    </row>
    <row r="124" spans="1:51" x14ac:dyDescent="0.3">
      <c r="A124" t="s">
        <v>12</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4.71</v>
      </c>
      <c r="AD124">
        <v>4.58</v>
      </c>
      <c r="AE124">
        <v>2.52</v>
      </c>
      <c r="AF124">
        <v>4.21</v>
      </c>
      <c r="AG124">
        <v>7.27</v>
      </c>
      <c r="AH124">
        <v>3.75</v>
      </c>
      <c r="AI124">
        <v>3.94</v>
      </c>
      <c r="AJ124">
        <v>3.39</v>
      </c>
      <c r="AK124">
        <v>1.23</v>
      </c>
      <c r="AL124">
        <v>6.62</v>
      </c>
      <c r="AM124">
        <v>6.27</v>
      </c>
      <c r="AN124">
        <v>6.24</v>
      </c>
      <c r="AO124">
        <v>6.45</v>
      </c>
      <c r="AP124">
        <v>5.6</v>
      </c>
      <c r="AQ124">
        <v>6.95</v>
      </c>
    </row>
    <row r="125" spans="1:51" x14ac:dyDescent="0.3">
      <c r="A125" t="s">
        <v>13</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29.06</v>
      </c>
      <c r="AD125">
        <v>28.99</v>
      </c>
      <c r="AE125">
        <v>29.1</v>
      </c>
      <c r="AF125">
        <v>27.11</v>
      </c>
      <c r="AG125">
        <v>27.45</v>
      </c>
      <c r="AH125">
        <v>27.11</v>
      </c>
      <c r="AI125">
        <v>22.73</v>
      </c>
      <c r="AJ125">
        <v>29.15</v>
      </c>
      <c r="AK125">
        <v>27.43</v>
      </c>
      <c r="AL125">
        <v>33.880000000000003</v>
      </c>
      <c r="AM125">
        <v>29.29</v>
      </c>
      <c r="AN125">
        <v>28.85</v>
      </c>
      <c r="AO125">
        <v>25.77</v>
      </c>
      <c r="AP125">
        <v>25.04</v>
      </c>
      <c r="AQ125">
        <v>21.04</v>
      </c>
    </row>
    <row r="127" spans="1:51" x14ac:dyDescent="0.3">
      <c r="A127" t="s">
        <v>14</v>
      </c>
    </row>
    <row r="128" spans="1:51" x14ac:dyDescent="0.3">
      <c r="A128" t="s">
        <v>15</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c r="AQ128">
        <v>100</v>
      </c>
    </row>
    <row r="129" spans="1:43" x14ac:dyDescent="0.3">
      <c r="A129" t="s">
        <v>16</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c r="AQ129">
        <v>56.48</v>
      </c>
    </row>
    <row r="130" spans="1:43" x14ac:dyDescent="0.3">
      <c r="A130" t="s">
        <v>17</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c r="AQ130">
        <v>21.96</v>
      </c>
    </row>
    <row r="131" spans="1:43" x14ac:dyDescent="0.3">
      <c r="A131" t="s">
        <v>18</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c r="AQ131">
        <v>21.56</v>
      </c>
    </row>
    <row r="133" spans="1:43" x14ac:dyDescent="0.3">
      <c r="A133" t="s">
        <v>19</v>
      </c>
    </row>
    <row r="134" spans="1:43" x14ac:dyDescent="0.3">
      <c r="A134" t="s">
        <v>15</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c r="AQ134">
        <v>100</v>
      </c>
    </row>
    <row r="135" spans="1:43" x14ac:dyDescent="0.3">
      <c r="A135" t="s">
        <v>16</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67.709999999999994</v>
      </c>
      <c r="AD135">
        <v>70.02</v>
      </c>
      <c r="AE135">
        <v>70.430000000000007</v>
      </c>
      <c r="AF135">
        <v>71.91</v>
      </c>
      <c r="AG135">
        <v>68.56</v>
      </c>
      <c r="AH135">
        <v>74.849999999999994</v>
      </c>
      <c r="AI135">
        <v>75.05</v>
      </c>
      <c r="AJ135">
        <v>69.53</v>
      </c>
      <c r="AK135">
        <v>71.040000000000006</v>
      </c>
      <c r="AL135">
        <v>62.95</v>
      </c>
      <c r="AM135">
        <v>67.34</v>
      </c>
      <c r="AN135">
        <v>69.17</v>
      </c>
      <c r="AO135">
        <v>68.81</v>
      </c>
      <c r="AP135">
        <v>72.87</v>
      </c>
      <c r="AQ135">
        <v>78.27</v>
      </c>
    </row>
    <row r="136" spans="1:43" x14ac:dyDescent="0.3">
      <c r="A136" t="s">
        <v>17</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2.64</v>
      </c>
      <c r="AD136">
        <v>0</v>
      </c>
      <c r="AE136">
        <v>0.34</v>
      </c>
      <c r="AF136">
        <v>0</v>
      </c>
      <c r="AG136">
        <v>1.28</v>
      </c>
      <c r="AH136">
        <v>0</v>
      </c>
      <c r="AI136">
        <v>1.31</v>
      </c>
      <c r="AJ136">
        <v>0</v>
      </c>
      <c r="AK136">
        <v>0.65</v>
      </c>
      <c r="AL136">
        <v>0</v>
      </c>
      <c r="AM136">
        <v>0.44</v>
      </c>
      <c r="AN136">
        <v>1.27</v>
      </c>
      <c r="AO136">
        <v>1.75</v>
      </c>
      <c r="AP136">
        <v>1.51</v>
      </c>
      <c r="AQ136">
        <v>0</v>
      </c>
    </row>
    <row r="137" spans="1:43" x14ac:dyDescent="0.3">
      <c r="A137" t="s">
        <v>18</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29.65</v>
      </c>
      <c r="AD137">
        <v>29.98</v>
      </c>
      <c r="AE137">
        <v>29.23</v>
      </c>
      <c r="AF137">
        <v>28.09</v>
      </c>
      <c r="AG137">
        <v>30.16</v>
      </c>
      <c r="AH137">
        <v>25.15</v>
      </c>
      <c r="AI137">
        <v>23.64</v>
      </c>
      <c r="AJ137">
        <v>30.47</v>
      </c>
      <c r="AK137">
        <v>28.31</v>
      </c>
      <c r="AL137">
        <v>37.049999999999997</v>
      </c>
      <c r="AM137">
        <v>32.22</v>
      </c>
      <c r="AN137">
        <v>29.57</v>
      </c>
      <c r="AO137">
        <v>29.44</v>
      </c>
      <c r="AP137">
        <v>25.62</v>
      </c>
      <c r="AQ137">
        <v>21.73</v>
      </c>
    </row>
    <row r="139" spans="1:43" x14ac:dyDescent="0.3">
      <c r="A139" t="s">
        <v>20</v>
      </c>
    </row>
    <row r="140" spans="1:43" x14ac:dyDescent="0.3">
      <c r="A140" t="s">
        <v>15</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c r="AQ140">
        <v>100</v>
      </c>
    </row>
    <row r="141" spans="1:43" x14ac:dyDescent="0.3">
      <c r="A141" t="s">
        <v>16</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c r="AQ141">
        <v>77.84</v>
      </c>
    </row>
    <row r="142" spans="1:43" x14ac:dyDescent="0.3">
      <c r="A142" t="s">
        <v>17</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c r="AQ142">
        <v>9.5500000000000007</v>
      </c>
    </row>
    <row r="143" spans="1:43" x14ac:dyDescent="0.3">
      <c r="A143" t="s">
        <v>18</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c r="AQ143">
        <v>12.6</v>
      </c>
    </row>
    <row r="146" spans="1:51" x14ac:dyDescent="0.3">
      <c r="A146" t="s">
        <v>5</v>
      </c>
    </row>
    <row r="147" spans="1:51" x14ac:dyDescent="0.3">
      <c r="A147" t="s">
        <v>6</v>
      </c>
    </row>
    <row r="148" spans="1:51" x14ac:dyDescent="0.3">
      <c r="A148" t="s">
        <v>26</v>
      </c>
    </row>
    <row r="149" spans="1:51" x14ac:dyDescent="0.3">
      <c r="A149" t="s">
        <v>8</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1">
        <v>44136</v>
      </c>
      <c r="Y149" s="1">
        <v>44166</v>
      </c>
      <c r="Z149" s="1">
        <v>44197</v>
      </c>
      <c r="AA149" s="1">
        <v>44228</v>
      </c>
      <c r="AB149" s="1">
        <v>44256</v>
      </c>
      <c r="AC149" s="1">
        <v>44287</v>
      </c>
      <c r="AD149" s="1" t="s">
        <v>22</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v>44713</v>
      </c>
      <c r="AR149" s="1"/>
      <c r="AS149" s="1"/>
      <c r="AT149" s="1"/>
      <c r="AU149" s="1"/>
      <c r="AV149" s="1"/>
      <c r="AW149" s="1"/>
      <c r="AX149" s="1"/>
      <c r="AY149" s="1"/>
    </row>
    <row r="150" spans="1:51" x14ac:dyDescent="0.3">
      <c r="A150" t="s">
        <v>9</v>
      </c>
    </row>
    <row r="151" spans="1:51" x14ac:dyDescent="0.3">
      <c r="A151" t="s">
        <v>10</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c r="AQ151">
        <v>100</v>
      </c>
    </row>
    <row r="152" spans="1:51" x14ac:dyDescent="0.3">
      <c r="A152" t="s">
        <v>11</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56.84</v>
      </c>
      <c r="AD152">
        <v>59.75</v>
      </c>
      <c r="AE152">
        <v>63.19</v>
      </c>
      <c r="AF152">
        <v>62.32</v>
      </c>
      <c r="AG152">
        <v>62.31</v>
      </c>
      <c r="AH152">
        <v>59.83</v>
      </c>
      <c r="AI152">
        <v>63.45</v>
      </c>
      <c r="AJ152">
        <v>64.52</v>
      </c>
      <c r="AK152">
        <v>63.15</v>
      </c>
      <c r="AL152">
        <v>62.15</v>
      </c>
      <c r="AM152">
        <v>57.64</v>
      </c>
      <c r="AN152">
        <v>63.59</v>
      </c>
      <c r="AO152">
        <v>63.35</v>
      </c>
      <c r="AP152">
        <v>64.8</v>
      </c>
      <c r="AQ152">
        <v>70.2</v>
      </c>
    </row>
    <row r="153" spans="1:51" x14ac:dyDescent="0.3">
      <c r="A153" t="s">
        <v>12</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7.99</v>
      </c>
      <c r="AD153">
        <v>8.31</v>
      </c>
      <c r="AE153">
        <v>7.52</v>
      </c>
      <c r="AF153">
        <v>7.39</v>
      </c>
      <c r="AG153">
        <v>7.94</v>
      </c>
      <c r="AH153">
        <v>8.52</v>
      </c>
      <c r="AI153">
        <v>8.7100000000000009</v>
      </c>
      <c r="AJ153">
        <v>9.26</v>
      </c>
      <c r="AK153">
        <v>8.15</v>
      </c>
      <c r="AL153">
        <v>8.09</v>
      </c>
      <c r="AM153">
        <v>9.77</v>
      </c>
      <c r="AN153">
        <v>9.15</v>
      </c>
      <c r="AO153">
        <v>8.34</v>
      </c>
      <c r="AP153">
        <v>9.61</v>
      </c>
      <c r="AQ153">
        <v>8.75</v>
      </c>
    </row>
    <row r="154" spans="1:51" x14ac:dyDescent="0.3">
      <c r="A154" t="s">
        <v>13</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35.159999999999997</v>
      </c>
      <c r="AD154">
        <v>31.94</v>
      </c>
      <c r="AE154">
        <v>29.29</v>
      </c>
      <c r="AF154">
        <v>30.28</v>
      </c>
      <c r="AG154">
        <v>29.75</v>
      </c>
      <c r="AH154">
        <v>31.65</v>
      </c>
      <c r="AI154">
        <v>27.84</v>
      </c>
      <c r="AJ154">
        <v>26.23</v>
      </c>
      <c r="AK154">
        <v>28.69</v>
      </c>
      <c r="AL154">
        <v>29.77</v>
      </c>
      <c r="AM154">
        <v>32.590000000000003</v>
      </c>
      <c r="AN154">
        <v>27.26</v>
      </c>
      <c r="AO154">
        <v>28.3</v>
      </c>
      <c r="AP154">
        <v>25.59</v>
      </c>
      <c r="AQ154">
        <v>21.04</v>
      </c>
    </row>
    <row r="156" spans="1:51" x14ac:dyDescent="0.3">
      <c r="A156" t="s">
        <v>14</v>
      </c>
    </row>
    <row r="157" spans="1:51" x14ac:dyDescent="0.3">
      <c r="A157" t="s">
        <v>15</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c r="AQ157">
        <v>100</v>
      </c>
    </row>
    <row r="158" spans="1:51" x14ac:dyDescent="0.3">
      <c r="A158" t="s">
        <v>16</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c r="AQ158">
        <v>59.02</v>
      </c>
    </row>
    <row r="159" spans="1:51" x14ac:dyDescent="0.3">
      <c r="A159" t="s">
        <v>17</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c r="AQ159">
        <v>17.59</v>
      </c>
    </row>
    <row r="160" spans="1:51" x14ac:dyDescent="0.3">
      <c r="A160" t="s">
        <v>18</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c r="AQ160">
        <v>23.39</v>
      </c>
    </row>
    <row r="162" spans="1:43" x14ac:dyDescent="0.3">
      <c r="A162" t="s">
        <v>19</v>
      </c>
    </row>
    <row r="163" spans="1:43" x14ac:dyDescent="0.3">
      <c r="A163" t="s">
        <v>15</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c r="AQ163">
        <v>100</v>
      </c>
    </row>
    <row r="164" spans="1:43" x14ac:dyDescent="0.3">
      <c r="A164" t="s">
        <v>16</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c r="AQ164">
        <v>77.930000000000007</v>
      </c>
    </row>
    <row r="165" spans="1:43" x14ac:dyDescent="0.3">
      <c r="A165" t="s">
        <v>17</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0.43</v>
      </c>
      <c r="AG165">
        <v>0.98</v>
      </c>
      <c r="AH165">
        <v>0.73</v>
      </c>
      <c r="AI165">
        <v>0.94</v>
      </c>
      <c r="AJ165">
        <v>1.19</v>
      </c>
      <c r="AK165">
        <v>1.95</v>
      </c>
      <c r="AL165">
        <v>1.36</v>
      </c>
      <c r="AM165">
        <v>0.92</v>
      </c>
      <c r="AN165">
        <v>1.18</v>
      </c>
      <c r="AO165">
        <v>0.41</v>
      </c>
      <c r="AP165">
        <v>1.04</v>
      </c>
      <c r="AQ165">
        <v>2.2000000000000002</v>
      </c>
    </row>
    <row r="166" spans="1:43" x14ac:dyDescent="0.3">
      <c r="A166" t="s">
        <v>18</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c r="AQ166">
        <v>19.87</v>
      </c>
    </row>
    <row r="167" spans="1:43" x14ac:dyDescent="0.3">
      <c r="AF167">
        <v>0.93</v>
      </c>
    </row>
    <row r="168" spans="1:43" x14ac:dyDescent="0.3">
      <c r="A168" t="s">
        <v>20</v>
      </c>
    </row>
    <row r="169" spans="1:43" x14ac:dyDescent="0.3">
      <c r="A169" t="s">
        <v>15</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c r="AQ169">
        <v>100</v>
      </c>
    </row>
    <row r="170" spans="1:43" x14ac:dyDescent="0.3">
      <c r="A170" t="s">
        <v>16</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58.38</v>
      </c>
      <c r="AD170">
        <v>64.849999999999994</v>
      </c>
      <c r="AE170">
        <v>64.16</v>
      </c>
      <c r="AF170">
        <v>66.739999999999995</v>
      </c>
      <c r="AG170">
        <v>64.790000000000006</v>
      </c>
      <c r="AH170">
        <v>61.47</v>
      </c>
      <c r="AI170">
        <v>59.62</v>
      </c>
      <c r="AJ170">
        <v>64.72</v>
      </c>
      <c r="AK170">
        <v>60.84</v>
      </c>
      <c r="AL170">
        <v>71.75</v>
      </c>
      <c r="AM170">
        <v>63.21</v>
      </c>
      <c r="AN170">
        <v>63.57</v>
      </c>
      <c r="AO170">
        <v>67.37</v>
      </c>
      <c r="AP170">
        <v>67.84</v>
      </c>
      <c r="AQ170">
        <v>69.099999999999994</v>
      </c>
    </row>
    <row r="171" spans="1:43" x14ac:dyDescent="0.3">
      <c r="A171" t="s">
        <v>17</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8.7899999999999991</v>
      </c>
      <c r="AD171">
        <v>4.57</v>
      </c>
      <c r="AE171">
        <v>6.57</v>
      </c>
      <c r="AF171">
        <v>3.8</v>
      </c>
      <c r="AG171">
        <v>6.98</v>
      </c>
      <c r="AH171">
        <v>8.35</v>
      </c>
      <c r="AI171">
        <v>10.51</v>
      </c>
      <c r="AJ171">
        <v>11.99</v>
      </c>
      <c r="AK171">
        <v>8.33</v>
      </c>
      <c r="AL171">
        <v>5.95</v>
      </c>
      <c r="AM171">
        <v>12.12</v>
      </c>
      <c r="AN171">
        <v>8.64</v>
      </c>
      <c r="AO171">
        <v>7.55</v>
      </c>
      <c r="AP171">
        <v>11.14</v>
      </c>
      <c r="AQ171">
        <v>10.53</v>
      </c>
    </row>
    <row r="172" spans="1:43" x14ac:dyDescent="0.3">
      <c r="A172" t="s">
        <v>18</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32.83</v>
      </c>
      <c r="AD172">
        <v>30.58</v>
      </c>
      <c r="AE172">
        <v>29.27</v>
      </c>
      <c r="AF172">
        <v>29.46</v>
      </c>
      <c r="AG172">
        <v>28.23</v>
      </c>
      <c r="AH172">
        <v>30.18</v>
      </c>
      <c r="AI172">
        <v>29.87</v>
      </c>
      <c r="AJ172">
        <v>23.29</v>
      </c>
      <c r="AK172">
        <v>30.83</v>
      </c>
      <c r="AL172">
        <v>22.3</v>
      </c>
      <c r="AM172">
        <v>24.67</v>
      </c>
      <c r="AN172">
        <v>27.79</v>
      </c>
      <c r="AO172">
        <v>25.08</v>
      </c>
      <c r="AP172">
        <v>21.02</v>
      </c>
      <c r="AQ172">
        <v>20.36</v>
      </c>
    </row>
    <row r="175" spans="1:43" x14ac:dyDescent="0.3">
      <c r="A175" t="s">
        <v>5</v>
      </c>
    </row>
    <row r="176" spans="1:43" x14ac:dyDescent="0.3">
      <c r="A176" t="s">
        <v>6</v>
      </c>
    </row>
    <row r="177" spans="1:54" x14ac:dyDescent="0.3">
      <c r="A177" t="s">
        <v>27</v>
      </c>
    </row>
    <row r="178" spans="1:54" x14ac:dyDescent="0.3">
      <c r="A178" t="s">
        <v>8</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1">
        <v>44136</v>
      </c>
      <c r="Y178" s="1">
        <v>44166</v>
      </c>
      <c r="Z178" s="1">
        <v>44197</v>
      </c>
      <c r="AA178" s="1">
        <v>44228</v>
      </c>
      <c r="AB178" s="1">
        <v>44256</v>
      </c>
      <c r="AC178" s="1">
        <v>44287</v>
      </c>
      <c r="AD178" s="1" t="s">
        <v>22</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v>44713</v>
      </c>
      <c r="AR178" s="1"/>
      <c r="AS178" s="1"/>
      <c r="AT178" s="1"/>
      <c r="AU178" s="1"/>
      <c r="AV178" s="1"/>
      <c r="AW178" s="1"/>
      <c r="AX178" s="1"/>
      <c r="AY178" s="1"/>
    </row>
    <row r="179" spans="1:54" x14ac:dyDescent="0.3">
      <c r="A179" t="s">
        <v>9</v>
      </c>
    </row>
    <row r="180" spans="1:54" x14ac:dyDescent="0.3">
      <c r="A180" t="s">
        <v>10</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c r="AQ180">
        <v>100</v>
      </c>
    </row>
    <row r="181" spans="1:54" x14ac:dyDescent="0.3">
      <c r="A181" t="s">
        <v>11</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v>
      </c>
      <c r="AD181">
        <v>68.31</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AQ181">
        <v>74.56</v>
      </c>
      <c r="BA181" s="27"/>
      <c r="BB181" s="27"/>
    </row>
    <row r="182" spans="1:54" x14ac:dyDescent="0.3">
      <c r="A182" t="s">
        <v>12</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5.23</v>
      </c>
      <c r="AD182">
        <v>4.8600000000000003</v>
      </c>
      <c r="AE182">
        <v>3.57</v>
      </c>
      <c r="AF182">
        <v>3.04</v>
      </c>
      <c r="AG182">
        <v>3.46</v>
      </c>
      <c r="AH182">
        <v>4.96</v>
      </c>
      <c r="AI182">
        <v>4.95</v>
      </c>
      <c r="AJ182">
        <v>4.2300000000000004</v>
      </c>
      <c r="AK182">
        <v>3.4</v>
      </c>
      <c r="AL182">
        <v>5.33</v>
      </c>
      <c r="AM182">
        <v>6.12</v>
      </c>
      <c r="AN182">
        <v>5</v>
      </c>
      <c r="AO182">
        <v>2.14</v>
      </c>
      <c r="AP182">
        <v>6.06</v>
      </c>
      <c r="AQ182">
        <v>5.67</v>
      </c>
    </row>
    <row r="183" spans="1:54" x14ac:dyDescent="0.3">
      <c r="A183" t="s">
        <v>13</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30.07</v>
      </c>
      <c r="AD183">
        <v>26.83</v>
      </c>
      <c r="AE183">
        <v>29.29</v>
      </c>
      <c r="AF183">
        <v>25.47</v>
      </c>
      <c r="AG183">
        <v>26.13</v>
      </c>
      <c r="AH183">
        <v>26.68</v>
      </c>
      <c r="AI183">
        <v>25.07</v>
      </c>
      <c r="AJ183">
        <v>25.79</v>
      </c>
      <c r="AK183">
        <v>26.21</v>
      </c>
      <c r="AL183">
        <v>26.75</v>
      </c>
      <c r="AM183">
        <v>27.69</v>
      </c>
      <c r="AN183">
        <v>25.99</v>
      </c>
      <c r="AO183">
        <v>26.32</v>
      </c>
      <c r="AP183">
        <v>23.12</v>
      </c>
      <c r="AQ183">
        <v>19.760000000000002</v>
      </c>
    </row>
    <row r="185" spans="1:54" x14ac:dyDescent="0.3">
      <c r="A185" t="s">
        <v>14</v>
      </c>
    </row>
    <row r="186" spans="1:54" x14ac:dyDescent="0.3">
      <c r="A186" t="s">
        <v>15</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row>
    <row r="187" spans="1:54" x14ac:dyDescent="0.3">
      <c r="A187" t="s">
        <v>16</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c r="AQ187">
        <v>62.02</v>
      </c>
    </row>
    <row r="188" spans="1:54" x14ac:dyDescent="0.3">
      <c r="A188" t="s">
        <v>17</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c r="AQ188">
        <v>14.79</v>
      </c>
    </row>
    <row r="189" spans="1:54" x14ac:dyDescent="0.3">
      <c r="A189" t="s">
        <v>18</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c r="AQ189">
        <v>23.19</v>
      </c>
    </row>
    <row r="191" spans="1:54" x14ac:dyDescent="0.3">
      <c r="A191" t="s">
        <v>19</v>
      </c>
    </row>
    <row r="192" spans="1:54" x14ac:dyDescent="0.3">
      <c r="A192" t="s">
        <v>15</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c r="AQ192">
        <v>100</v>
      </c>
    </row>
    <row r="193" spans="1:51" x14ac:dyDescent="0.3">
      <c r="A193" t="s">
        <v>16</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68.39</v>
      </c>
      <c r="AD193">
        <v>71.430000000000007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c r="AQ193">
        <v>79.34</v>
      </c>
    </row>
    <row r="194" spans="1:51" x14ac:dyDescent="0.3">
      <c r="A194" t="s">
        <v>17</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1.81</v>
      </c>
      <c r="AD194">
        <v>1.54</v>
      </c>
      <c r="AE194">
        <v>1.1100000000000001</v>
      </c>
      <c r="AF194">
        <v>0.81</v>
      </c>
      <c r="AG194">
        <v>0.43</v>
      </c>
      <c r="AH194">
        <v>1.68</v>
      </c>
      <c r="AI194">
        <v>1.35</v>
      </c>
      <c r="AJ194">
        <v>0.99</v>
      </c>
      <c r="AK194">
        <v>0.42</v>
      </c>
      <c r="AL194">
        <v>0.34</v>
      </c>
      <c r="AM194">
        <v>0.45</v>
      </c>
      <c r="AN194">
        <v>0.82</v>
      </c>
      <c r="AO194">
        <v>0.1</v>
      </c>
      <c r="AP194">
        <v>1.22</v>
      </c>
      <c r="AQ194">
        <v>1.07</v>
      </c>
    </row>
    <row r="195" spans="1:51" x14ac:dyDescent="0.3">
      <c r="A195" t="s">
        <v>18</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29.8</v>
      </c>
      <c r="AD195">
        <v>27.03</v>
      </c>
      <c r="AE195">
        <v>28.03</v>
      </c>
      <c r="AF195">
        <v>24.61</v>
      </c>
      <c r="AG195">
        <v>26.89</v>
      </c>
      <c r="AH195">
        <v>26.81</v>
      </c>
      <c r="AI195">
        <v>26</v>
      </c>
      <c r="AJ195">
        <v>26.74</v>
      </c>
      <c r="AK195">
        <v>28.08</v>
      </c>
      <c r="AL195">
        <v>28.42</v>
      </c>
      <c r="AM195">
        <v>29.3</v>
      </c>
      <c r="AN195">
        <v>26.62</v>
      </c>
      <c r="AO195">
        <v>26.39</v>
      </c>
      <c r="AP195">
        <v>23.54</v>
      </c>
      <c r="AQ195">
        <v>19.59</v>
      </c>
    </row>
    <row r="197" spans="1:51" x14ac:dyDescent="0.3">
      <c r="A197" t="s">
        <v>20</v>
      </c>
    </row>
    <row r="198" spans="1:51" x14ac:dyDescent="0.3">
      <c r="A198" t="s">
        <v>15</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c r="AQ198">
        <v>100</v>
      </c>
    </row>
    <row r="199" spans="1:51" x14ac:dyDescent="0.3">
      <c r="A199" t="s">
        <v>16</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c r="AQ199">
        <v>75.73</v>
      </c>
    </row>
    <row r="200" spans="1:51" x14ac:dyDescent="0.3">
      <c r="A200" t="s">
        <v>17</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c r="AQ200">
        <v>9.34</v>
      </c>
    </row>
    <row r="201" spans="1:51" x14ac:dyDescent="0.3">
      <c r="A201" t="s">
        <v>18</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c r="AQ201">
        <v>14.92</v>
      </c>
    </row>
    <row r="204" spans="1:51" x14ac:dyDescent="0.3">
      <c r="A204" t="s">
        <v>5</v>
      </c>
    </row>
    <row r="205" spans="1:51" x14ac:dyDescent="0.3">
      <c r="A205" t="s">
        <v>6</v>
      </c>
    </row>
    <row r="206" spans="1:51" x14ac:dyDescent="0.3">
      <c r="A206" t="s">
        <v>28</v>
      </c>
    </row>
    <row r="207" spans="1:51" x14ac:dyDescent="0.3">
      <c r="A207" t="s">
        <v>8</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1">
        <v>44136</v>
      </c>
      <c r="Y207" s="1">
        <v>44166</v>
      </c>
      <c r="Z207" s="1">
        <v>44197</v>
      </c>
      <c r="AA207" s="1">
        <v>44228</v>
      </c>
      <c r="AB207" s="1">
        <v>44256</v>
      </c>
      <c r="AC207" s="1">
        <v>44287</v>
      </c>
      <c r="AD207" s="1" t="s">
        <v>22</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v>44713</v>
      </c>
      <c r="AR207" s="1"/>
      <c r="AS207" s="1"/>
      <c r="AT207" s="1"/>
      <c r="AU207" s="1"/>
      <c r="AV207" s="1"/>
      <c r="AW207" s="1"/>
      <c r="AX207" s="1"/>
      <c r="AY207" s="1"/>
    </row>
    <row r="208" spans="1:51" x14ac:dyDescent="0.3">
      <c r="A208" t="s">
        <v>9</v>
      </c>
    </row>
    <row r="209" spans="1:43" x14ac:dyDescent="0.3">
      <c r="A209" t="s">
        <v>10</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c r="AQ209">
        <v>100</v>
      </c>
    </row>
    <row r="210" spans="1:43" x14ac:dyDescent="0.3">
      <c r="A210" t="s">
        <v>11</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66.989999999999995</v>
      </c>
      <c r="AD210">
        <v>69.349999999999994</v>
      </c>
      <c r="AE210">
        <v>68.47</v>
      </c>
      <c r="AF210">
        <v>69.94</v>
      </c>
      <c r="AG210">
        <v>69.41</v>
      </c>
      <c r="AH210">
        <v>69.400000000000006</v>
      </c>
      <c r="AI210">
        <v>71.89</v>
      </c>
      <c r="AJ210">
        <v>71.86</v>
      </c>
      <c r="AK210">
        <v>72.819999999999993</v>
      </c>
      <c r="AL210">
        <v>67.900000000000006</v>
      </c>
      <c r="AM210">
        <v>69.709999999999994</v>
      </c>
      <c r="AN210">
        <v>72.66</v>
      </c>
      <c r="AO210">
        <v>71.95</v>
      </c>
      <c r="AP210">
        <v>76.14</v>
      </c>
      <c r="AQ210">
        <v>74.790000000000006</v>
      </c>
    </row>
    <row r="211" spans="1:43" x14ac:dyDescent="0.3">
      <c r="A211" t="s">
        <v>12</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1.28</v>
      </c>
      <c r="AE211">
        <v>1.5</v>
      </c>
      <c r="AF211">
        <v>1.83</v>
      </c>
      <c r="AG211">
        <v>1.63</v>
      </c>
      <c r="AH211">
        <v>1.83</v>
      </c>
      <c r="AI211">
        <v>2.0499999999999998</v>
      </c>
      <c r="AJ211">
        <v>1.05</v>
      </c>
      <c r="AK211">
        <v>1.33</v>
      </c>
      <c r="AL211">
        <v>1.1100000000000001</v>
      </c>
      <c r="AM211">
        <v>1.67</v>
      </c>
      <c r="AN211">
        <v>0.67</v>
      </c>
      <c r="AO211">
        <v>0.5</v>
      </c>
      <c r="AP211">
        <v>0.66</v>
      </c>
      <c r="AQ211">
        <v>2.68</v>
      </c>
    </row>
    <row r="212" spans="1:43" x14ac:dyDescent="0.3">
      <c r="A212" t="s">
        <v>13</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32.159999999999997</v>
      </c>
      <c r="AD212">
        <v>29.36</v>
      </c>
      <c r="AE212">
        <v>30.03</v>
      </c>
      <c r="AF212">
        <v>28.22</v>
      </c>
      <c r="AG212">
        <v>28.96</v>
      </c>
      <c r="AH212">
        <v>28.77</v>
      </c>
      <c r="AI212">
        <v>26.07</v>
      </c>
      <c r="AJ212">
        <v>27.08</v>
      </c>
      <c r="AK212">
        <v>25.84</v>
      </c>
      <c r="AL212">
        <v>30.99</v>
      </c>
      <c r="AM212">
        <v>28.62</v>
      </c>
      <c r="AN212">
        <v>26.67</v>
      </c>
      <c r="AO212">
        <v>27.55</v>
      </c>
      <c r="AP212">
        <v>23.2</v>
      </c>
      <c r="AQ212">
        <v>22.53</v>
      </c>
    </row>
    <row r="214" spans="1:43" x14ac:dyDescent="0.3">
      <c r="A214" t="s">
        <v>14</v>
      </c>
    </row>
    <row r="215" spans="1:43" x14ac:dyDescent="0.3">
      <c r="A215" t="s">
        <v>15</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c r="AQ215">
        <v>100</v>
      </c>
    </row>
    <row r="216" spans="1:43" x14ac:dyDescent="0.3">
      <c r="A216" t="s">
        <v>16</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65.3</v>
      </c>
      <c r="AD216">
        <v>67.89</v>
      </c>
      <c r="AE216">
        <v>70.150000000000006</v>
      </c>
      <c r="AF216">
        <v>69.52</v>
      </c>
      <c r="AG216">
        <v>62.03</v>
      </c>
      <c r="AH216">
        <v>62.32</v>
      </c>
      <c r="AI216">
        <v>62.36</v>
      </c>
      <c r="AJ216">
        <v>72.59</v>
      </c>
      <c r="AK216">
        <v>70.260000000000005</v>
      </c>
      <c r="AL216">
        <v>63.77</v>
      </c>
      <c r="AM216">
        <v>59.47</v>
      </c>
      <c r="AN216">
        <v>69.59</v>
      </c>
      <c r="AO216">
        <v>64.16</v>
      </c>
      <c r="AP216">
        <v>72.739999999999995</v>
      </c>
      <c r="AQ216">
        <v>75.209999999999994</v>
      </c>
    </row>
    <row r="217" spans="1:43" x14ac:dyDescent="0.3">
      <c r="A217" t="s">
        <v>17</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4.57</v>
      </c>
      <c r="AD217">
        <v>4.3</v>
      </c>
      <c r="AE217">
        <v>2.7</v>
      </c>
      <c r="AF217">
        <v>5.92</v>
      </c>
      <c r="AG217">
        <v>6.94</v>
      </c>
      <c r="AH217">
        <v>5.46</v>
      </c>
      <c r="AI217">
        <v>8.44</v>
      </c>
      <c r="AJ217">
        <v>2.5499999999999998</v>
      </c>
      <c r="AK217">
        <v>4.01</v>
      </c>
      <c r="AL217">
        <v>5.72</v>
      </c>
      <c r="AM217">
        <v>8.92</v>
      </c>
      <c r="AN217">
        <v>2.76</v>
      </c>
      <c r="AO217">
        <v>1.26</v>
      </c>
      <c r="AP217">
        <v>0.82</v>
      </c>
      <c r="AQ217">
        <v>4.6399999999999997</v>
      </c>
    </row>
    <row r="218" spans="1:43" x14ac:dyDescent="0.3">
      <c r="A218" t="s">
        <v>18</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30.13</v>
      </c>
      <c r="AD218">
        <v>27.81</v>
      </c>
      <c r="AE218">
        <v>27.15</v>
      </c>
      <c r="AF218">
        <v>24.56</v>
      </c>
      <c r="AG218">
        <v>31.02</v>
      </c>
      <c r="AH218">
        <v>32.22</v>
      </c>
      <c r="AI218">
        <v>29.2</v>
      </c>
      <c r="AJ218">
        <v>24.87</v>
      </c>
      <c r="AK218">
        <v>25.74</v>
      </c>
      <c r="AL218">
        <v>30.52</v>
      </c>
      <c r="AM218">
        <v>31.62</v>
      </c>
      <c r="AN218">
        <v>27.65</v>
      </c>
      <c r="AO218">
        <v>34.58</v>
      </c>
      <c r="AP218">
        <v>26.44</v>
      </c>
      <c r="AQ218">
        <v>20.149999999999999</v>
      </c>
    </row>
    <row r="220" spans="1:43" x14ac:dyDescent="0.3">
      <c r="A220" t="s">
        <v>19</v>
      </c>
    </row>
    <row r="221" spans="1:43" x14ac:dyDescent="0.3">
      <c r="A221" t="s">
        <v>15</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row>
    <row r="222" spans="1:43" x14ac:dyDescent="0.3">
      <c r="A222" t="s">
        <v>16</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68.63</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c r="AQ222">
        <v>74.680000000000007</v>
      </c>
    </row>
    <row r="223" spans="1:43" x14ac:dyDescent="0.3">
      <c r="A223" t="s">
        <v>17</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c r="AQ223">
        <v>2.21</v>
      </c>
    </row>
    <row r="224" spans="1:43" x14ac:dyDescent="0.3">
      <c r="A224" t="s">
        <v>18</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30.87</v>
      </c>
      <c r="AE224">
        <v>31.88</v>
      </c>
      <c r="AF224">
        <v>29.46</v>
      </c>
      <c r="AG224">
        <v>30.5</v>
      </c>
      <c r="AH224">
        <v>29.03</v>
      </c>
      <c r="AI224">
        <v>26.74</v>
      </c>
      <c r="AJ224">
        <v>27.75</v>
      </c>
      <c r="AK224">
        <v>26.35</v>
      </c>
      <c r="AL224">
        <v>32.020000000000003</v>
      </c>
      <c r="AM224">
        <v>29.18</v>
      </c>
      <c r="AN224">
        <v>27.55</v>
      </c>
      <c r="AO224">
        <v>26.49</v>
      </c>
      <c r="AP224">
        <v>23.34</v>
      </c>
      <c r="AQ224">
        <v>23.11</v>
      </c>
    </row>
    <row r="226" spans="1:51" x14ac:dyDescent="0.3">
      <c r="A226" t="s">
        <v>20</v>
      </c>
    </row>
    <row r="227" spans="1:51" x14ac:dyDescent="0.3">
      <c r="A227" t="s">
        <v>15</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c r="AQ227">
        <v>100</v>
      </c>
    </row>
    <row r="228" spans="1:51" x14ac:dyDescent="0.3">
      <c r="A228" t="s">
        <v>16</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c r="AQ228">
        <v>75.180000000000007</v>
      </c>
    </row>
    <row r="229" spans="1:51" x14ac:dyDescent="0.3">
      <c r="A229" t="s">
        <v>17</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c r="AQ229">
        <v>4.01</v>
      </c>
    </row>
    <row r="230" spans="1:51" x14ac:dyDescent="0.3">
      <c r="A230" t="s">
        <v>18</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c r="AQ230">
        <v>20.81</v>
      </c>
    </row>
    <row r="233" spans="1:51" x14ac:dyDescent="0.3">
      <c r="A233" t="s">
        <v>5</v>
      </c>
    </row>
    <row r="234" spans="1:51" x14ac:dyDescent="0.3">
      <c r="A234" t="s">
        <v>29</v>
      </c>
    </row>
    <row r="235" spans="1:51" x14ac:dyDescent="0.3">
      <c r="A235" t="s">
        <v>7</v>
      </c>
    </row>
    <row r="236" spans="1:51" x14ac:dyDescent="0.3">
      <c r="A236" t="s">
        <v>8</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1">
        <v>44136</v>
      </c>
      <c r="Y236" s="1">
        <v>44166</v>
      </c>
      <c r="Z236" s="1">
        <v>44197</v>
      </c>
      <c r="AA236" s="1">
        <v>44228</v>
      </c>
      <c r="AB236" s="1">
        <v>44256</v>
      </c>
      <c r="AC236" s="1">
        <v>44287</v>
      </c>
      <c r="AD236" s="1" t="s">
        <v>22</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v>44713</v>
      </c>
      <c r="AR236" s="1"/>
      <c r="AS236" s="1"/>
      <c r="AT236" s="1"/>
      <c r="AU236" s="1"/>
      <c r="AV236" s="1"/>
      <c r="AW236" s="1"/>
      <c r="AX236" s="1"/>
      <c r="AY236" s="1"/>
    </row>
    <row r="237" spans="1:51" x14ac:dyDescent="0.3">
      <c r="A237" t="s">
        <v>30</v>
      </c>
    </row>
    <row r="238" spans="1:51" x14ac:dyDescent="0.3">
      <c r="A238" t="s">
        <v>31</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c r="AQ238">
        <v>100</v>
      </c>
    </row>
    <row r="239" spans="1:51" x14ac:dyDescent="0.3">
      <c r="A239" t="s">
        <v>32</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c r="AQ239">
        <v>70.349999999999994</v>
      </c>
    </row>
    <row r="240" spans="1:51" x14ac:dyDescent="0.3">
      <c r="A240" t="s">
        <v>33</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c r="AQ240">
        <v>2.23</v>
      </c>
    </row>
    <row r="241" spans="1:43" x14ac:dyDescent="0.3">
      <c r="A241" t="s">
        <v>34</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c r="AQ241">
        <v>27.42</v>
      </c>
    </row>
    <row r="243" spans="1:43" x14ac:dyDescent="0.3">
      <c r="A243" t="s">
        <v>35</v>
      </c>
    </row>
    <row r="244" spans="1:43" x14ac:dyDescent="0.3">
      <c r="A244" t="s">
        <v>36</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c r="AQ244">
        <v>100</v>
      </c>
    </row>
    <row r="245" spans="1:43" x14ac:dyDescent="0.3">
      <c r="A245" t="s">
        <v>37</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67.08</v>
      </c>
      <c r="AE245">
        <v>68.94</v>
      </c>
      <c r="AF245">
        <v>69.69</v>
      </c>
      <c r="AG245">
        <v>68.97</v>
      </c>
      <c r="AH245">
        <v>68.680000000000007</v>
      </c>
      <c r="AI245">
        <v>71.150000000000006</v>
      </c>
      <c r="AJ245">
        <v>70.510000000000005</v>
      </c>
      <c r="AK245">
        <v>71.66</v>
      </c>
      <c r="AL245">
        <v>68.98</v>
      </c>
      <c r="AM245">
        <v>68.75</v>
      </c>
      <c r="AN245">
        <v>70.36</v>
      </c>
      <c r="AO245">
        <v>72.83</v>
      </c>
      <c r="AP245">
        <v>74.95</v>
      </c>
      <c r="AQ245">
        <v>77.260000000000005</v>
      </c>
    </row>
    <row r="246" spans="1:43" x14ac:dyDescent="0.3">
      <c r="A246" t="s">
        <v>38</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2.15</v>
      </c>
      <c r="AE246">
        <v>1.94</v>
      </c>
      <c r="AF246">
        <v>2.04</v>
      </c>
      <c r="AG246">
        <v>1.6</v>
      </c>
      <c r="AH246">
        <v>1.54</v>
      </c>
      <c r="AI246">
        <v>1.25</v>
      </c>
      <c r="AJ246">
        <v>1.49</v>
      </c>
      <c r="AK246">
        <v>1.44</v>
      </c>
      <c r="AL246">
        <v>1.26</v>
      </c>
      <c r="AM246">
        <v>1.35</v>
      </c>
      <c r="AN246">
        <v>1.43</v>
      </c>
      <c r="AO246">
        <v>1.46</v>
      </c>
      <c r="AP246">
        <v>1.4</v>
      </c>
      <c r="AQ246">
        <v>1.25</v>
      </c>
    </row>
    <row r="247" spans="1:43" x14ac:dyDescent="0.3">
      <c r="A247" t="s">
        <v>39</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30.77</v>
      </c>
      <c r="AE247">
        <v>29.12</v>
      </c>
      <c r="AF247">
        <v>28.27</v>
      </c>
      <c r="AG247">
        <v>29.43</v>
      </c>
      <c r="AH247">
        <v>29.78</v>
      </c>
      <c r="AI247">
        <v>27.6</v>
      </c>
      <c r="AJ247">
        <v>28</v>
      </c>
      <c r="AK247">
        <v>26.9</v>
      </c>
      <c r="AL247">
        <v>29.76</v>
      </c>
      <c r="AM247">
        <v>29.9</v>
      </c>
      <c r="AN247">
        <v>28.21</v>
      </c>
      <c r="AO247">
        <v>25.71</v>
      </c>
      <c r="AP247">
        <v>23.65</v>
      </c>
      <c r="AQ247">
        <v>21.49</v>
      </c>
    </row>
    <row r="249" spans="1:43" x14ac:dyDescent="0.3">
      <c r="A249" t="s">
        <v>40</v>
      </c>
    </row>
    <row r="250" spans="1:43" x14ac:dyDescent="0.3">
      <c r="A250" t="s">
        <v>36</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c r="AQ250">
        <v>100</v>
      </c>
    </row>
    <row r="251" spans="1:43" x14ac:dyDescent="0.3">
      <c r="A251" t="s">
        <v>37</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c r="AQ251">
        <v>75.36</v>
      </c>
    </row>
    <row r="252" spans="1:43" x14ac:dyDescent="0.3">
      <c r="A252" t="s">
        <v>38</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c r="AQ252">
        <v>2.19</v>
      </c>
    </row>
    <row r="253" spans="1:43" x14ac:dyDescent="0.3">
      <c r="A253" t="s">
        <v>39</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c r="AQ253">
        <v>22.45</v>
      </c>
    </row>
    <row r="256" spans="1:43" x14ac:dyDescent="0.3">
      <c r="A256" t="s">
        <v>5</v>
      </c>
    </row>
    <row r="257" spans="1:51" x14ac:dyDescent="0.3">
      <c r="A257" t="s">
        <v>29</v>
      </c>
    </row>
    <row r="258" spans="1:51" x14ac:dyDescent="0.3">
      <c r="A258" t="s">
        <v>21</v>
      </c>
    </row>
    <row r="259" spans="1:51" x14ac:dyDescent="0.3">
      <c r="A259" t="s">
        <v>8</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1">
        <v>44136</v>
      </c>
      <c r="Y259" s="1">
        <v>44166</v>
      </c>
      <c r="Z259" s="1">
        <v>44197</v>
      </c>
      <c r="AA259" s="1">
        <v>44228</v>
      </c>
      <c r="AB259" s="1">
        <v>44256</v>
      </c>
      <c r="AC259" s="1">
        <v>44287</v>
      </c>
      <c r="AD259" s="1" t="s">
        <v>22</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v>44713</v>
      </c>
      <c r="AR259" s="1"/>
      <c r="AS259" s="1"/>
      <c r="AT259" s="1"/>
      <c r="AU259" s="1"/>
      <c r="AV259" s="1"/>
      <c r="AW259" s="1"/>
      <c r="AX259" s="1"/>
      <c r="AY259" s="1"/>
    </row>
    <row r="260" spans="1:51" x14ac:dyDescent="0.3">
      <c r="A260" t="s">
        <v>30</v>
      </c>
    </row>
    <row r="261" spans="1:51" x14ac:dyDescent="0.3">
      <c r="A261" t="s">
        <v>31</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c r="AQ261">
        <v>100</v>
      </c>
    </row>
    <row r="262" spans="1:51" x14ac:dyDescent="0.3">
      <c r="A262" t="s">
        <v>32</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57.01</v>
      </c>
      <c r="AD262">
        <v>59.49</v>
      </c>
      <c r="AE262">
        <v>60</v>
      </c>
      <c r="AF262">
        <v>60.9</v>
      </c>
      <c r="AG262">
        <v>61.46</v>
      </c>
      <c r="AH262">
        <v>61.09</v>
      </c>
      <c r="AI262">
        <v>60.78</v>
      </c>
      <c r="AJ262">
        <v>62.38</v>
      </c>
      <c r="AK262">
        <v>62.33</v>
      </c>
      <c r="AL262">
        <v>60.34</v>
      </c>
      <c r="AM262">
        <v>59.48</v>
      </c>
      <c r="AN262">
        <v>60.94</v>
      </c>
      <c r="AO262">
        <v>62.27</v>
      </c>
      <c r="AP262">
        <v>64.83</v>
      </c>
      <c r="AQ262">
        <v>68.09</v>
      </c>
    </row>
    <row r="263" spans="1:51" x14ac:dyDescent="0.3">
      <c r="A263" t="s">
        <v>33</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4.1399999999999997</v>
      </c>
      <c r="AD263">
        <v>4.18</v>
      </c>
      <c r="AE263">
        <v>4.58</v>
      </c>
      <c r="AF263">
        <v>5.31</v>
      </c>
      <c r="AG263">
        <v>5.23</v>
      </c>
      <c r="AH263">
        <v>5.43</v>
      </c>
      <c r="AI263">
        <v>5.81</v>
      </c>
      <c r="AJ263">
        <v>4.68</v>
      </c>
      <c r="AK263">
        <v>3.86</v>
      </c>
      <c r="AL263">
        <v>4.7699999999999996</v>
      </c>
      <c r="AM263">
        <v>4.71</v>
      </c>
      <c r="AN263">
        <v>4.6500000000000004</v>
      </c>
      <c r="AO263">
        <v>4.47</v>
      </c>
      <c r="AP263">
        <v>4.8</v>
      </c>
      <c r="AQ263">
        <v>5.0199999999999996</v>
      </c>
    </row>
    <row r="264" spans="1:51" x14ac:dyDescent="0.3">
      <c r="A264" t="s">
        <v>34</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38.85</v>
      </c>
      <c r="AD264">
        <v>36.33</v>
      </c>
      <c r="AE264">
        <v>35.42</v>
      </c>
      <c r="AF264">
        <v>33.799999999999997</v>
      </c>
      <c r="AG264">
        <v>33.32</v>
      </c>
      <c r="AH264">
        <v>33.479999999999997</v>
      </c>
      <c r="AI264">
        <v>33.409999999999997</v>
      </c>
      <c r="AJ264">
        <v>32.94</v>
      </c>
      <c r="AK264">
        <v>33.81</v>
      </c>
      <c r="AL264">
        <v>34.89</v>
      </c>
      <c r="AM264">
        <v>35.81</v>
      </c>
      <c r="AN264">
        <v>34.409999999999997</v>
      </c>
      <c r="AO264">
        <v>33.25</v>
      </c>
      <c r="AP264">
        <v>30.37</v>
      </c>
      <c r="AQ264">
        <v>26.89</v>
      </c>
    </row>
    <row r="266" spans="1:51" x14ac:dyDescent="0.3">
      <c r="A266" t="s">
        <v>35</v>
      </c>
    </row>
    <row r="267" spans="1:51" x14ac:dyDescent="0.3">
      <c r="A267" t="s">
        <v>36</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c r="AQ267">
        <v>100</v>
      </c>
    </row>
    <row r="268" spans="1:51" x14ac:dyDescent="0.3">
      <c r="A268" t="s">
        <v>37</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61.04</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c r="AQ268">
        <v>74.95</v>
      </c>
    </row>
    <row r="269" spans="1:51" x14ac:dyDescent="0.3">
      <c r="A269" t="s">
        <v>38</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v>
      </c>
      <c r="AE269">
        <v>1.68</v>
      </c>
      <c r="AF269">
        <v>1.56</v>
      </c>
      <c r="AG269">
        <v>1.54</v>
      </c>
      <c r="AH269">
        <v>1.35</v>
      </c>
      <c r="AI269">
        <v>1.1200000000000001</v>
      </c>
      <c r="AJ269">
        <v>1.29</v>
      </c>
      <c r="AK269">
        <v>1.34</v>
      </c>
      <c r="AL269">
        <v>1.32</v>
      </c>
      <c r="AM269">
        <v>1.24</v>
      </c>
      <c r="AN269">
        <v>1.22</v>
      </c>
      <c r="AO269">
        <v>1.27</v>
      </c>
      <c r="AP269">
        <v>1.32</v>
      </c>
      <c r="AQ269">
        <v>1.29</v>
      </c>
    </row>
    <row r="270" spans="1:51" x14ac:dyDescent="0.3">
      <c r="A270" t="s">
        <v>39</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34.229999999999997</v>
      </c>
      <c r="AE270">
        <v>32.200000000000003</v>
      </c>
      <c r="AF270">
        <v>30.76</v>
      </c>
      <c r="AG270">
        <v>31.08</v>
      </c>
      <c r="AH270">
        <v>32.090000000000003</v>
      </c>
      <c r="AI270">
        <v>31.27</v>
      </c>
      <c r="AJ270">
        <v>30.96</v>
      </c>
      <c r="AK270">
        <v>30.82</v>
      </c>
      <c r="AL270">
        <v>33.229999999999997</v>
      </c>
      <c r="AM270">
        <v>32.61</v>
      </c>
      <c r="AN270">
        <v>31.99</v>
      </c>
      <c r="AO270">
        <v>28.97</v>
      </c>
      <c r="AP270">
        <v>27.35</v>
      </c>
      <c r="AQ270">
        <v>23.76</v>
      </c>
    </row>
    <row r="272" spans="1:51" x14ac:dyDescent="0.3">
      <c r="A272" t="s">
        <v>40</v>
      </c>
    </row>
    <row r="273" spans="1:51" x14ac:dyDescent="0.3">
      <c r="A273" t="s">
        <v>36</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c r="AQ273">
        <v>100</v>
      </c>
    </row>
    <row r="274" spans="1:51" x14ac:dyDescent="0.3">
      <c r="A274" t="s">
        <v>37</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58.85</v>
      </c>
      <c r="AD274">
        <v>62.41</v>
      </c>
      <c r="AE274">
        <v>61.86</v>
      </c>
      <c r="AF274">
        <v>65.790000000000006</v>
      </c>
      <c r="AG274">
        <v>63.92</v>
      </c>
      <c r="AH274">
        <v>63.88</v>
      </c>
      <c r="AI274">
        <v>64.900000000000006</v>
      </c>
      <c r="AJ274">
        <v>64.45</v>
      </c>
      <c r="AK274">
        <v>65.06</v>
      </c>
      <c r="AL274">
        <v>62.98</v>
      </c>
      <c r="AM274">
        <v>63.48</v>
      </c>
      <c r="AN274">
        <v>64.95</v>
      </c>
      <c r="AO274">
        <v>67.44</v>
      </c>
      <c r="AP274">
        <v>69.2</v>
      </c>
      <c r="AQ274">
        <v>71.959999999999994</v>
      </c>
    </row>
    <row r="275" spans="1:51" x14ac:dyDescent="0.3">
      <c r="A275" t="s">
        <v>38</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5.65</v>
      </c>
      <c r="AE275">
        <v>6.1</v>
      </c>
      <c r="AF275">
        <v>4.9400000000000004</v>
      </c>
      <c r="AG275">
        <v>5.41</v>
      </c>
      <c r="AH275">
        <v>5.76</v>
      </c>
      <c r="AI275">
        <v>5.04</v>
      </c>
      <c r="AJ275">
        <v>4.66</v>
      </c>
      <c r="AK275">
        <v>4.95</v>
      </c>
      <c r="AL275">
        <v>5.51</v>
      </c>
      <c r="AM275">
        <v>4.46</v>
      </c>
      <c r="AN275">
        <v>5.08</v>
      </c>
      <c r="AO275">
        <v>4.25</v>
      </c>
      <c r="AP275">
        <v>4.76</v>
      </c>
      <c r="AQ275">
        <v>4.7</v>
      </c>
    </row>
    <row r="276" spans="1:51" x14ac:dyDescent="0.3">
      <c r="A276" t="s">
        <v>39</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36.450000000000003</v>
      </c>
      <c r="AD276">
        <v>31.94</v>
      </c>
      <c r="AE276">
        <v>32.04</v>
      </c>
      <c r="AF276">
        <v>29.27</v>
      </c>
      <c r="AG276">
        <v>30.67</v>
      </c>
      <c r="AH276">
        <v>30.36</v>
      </c>
      <c r="AI276">
        <v>30.06</v>
      </c>
      <c r="AJ276">
        <v>30.89</v>
      </c>
      <c r="AK276">
        <v>29.99</v>
      </c>
      <c r="AL276">
        <v>31.52</v>
      </c>
      <c r="AM276">
        <v>32.06</v>
      </c>
      <c r="AN276">
        <v>29.97</v>
      </c>
      <c r="AO276">
        <v>28.32</v>
      </c>
      <c r="AP276">
        <v>26.04</v>
      </c>
      <c r="AQ276">
        <v>23.34</v>
      </c>
    </row>
    <row r="279" spans="1:51" x14ac:dyDescent="0.3">
      <c r="A279" t="s">
        <v>5</v>
      </c>
    </row>
    <row r="280" spans="1:51" x14ac:dyDescent="0.3">
      <c r="A280" t="s">
        <v>29</v>
      </c>
    </row>
    <row r="281" spans="1:51" x14ac:dyDescent="0.3">
      <c r="A281" t="s">
        <v>23</v>
      </c>
    </row>
    <row r="282" spans="1:51" x14ac:dyDescent="0.3">
      <c r="A282" t="s">
        <v>8</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1">
        <v>44136</v>
      </c>
      <c r="Y282" s="1">
        <v>44166</v>
      </c>
      <c r="Z282" s="1">
        <v>44197</v>
      </c>
      <c r="AA282" s="1">
        <v>44228</v>
      </c>
      <c r="AB282" s="1">
        <v>44256</v>
      </c>
      <c r="AC282" s="1">
        <v>44287</v>
      </c>
      <c r="AD282" s="1" t="s">
        <v>22</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v>44713</v>
      </c>
      <c r="AR282" s="1"/>
      <c r="AS282" s="1"/>
      <c r="AT282" s="1"/>
      <c r="AU282" s="1"/>
      <c r="AV282" s="1"/>
      <c r="AW282" s="1"/>
      <c r="AX282" s="1"/>
      <c r="AY282" s="1"/>
    </row>
    <row r="283" spans="1:51" x14ac:dyDescent="0.3">
      <c r="A283" t="s">
        <v>30</v>
      </c>
    </row>
    <row r="284" spans="1:51" x14ac:dyDescent="0.3">
      <c r="A284" t="s">
        <v>31</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c r="AQ284">
        <v>100</v>
      </c>
    </row>
    <row r="285" spans="1:51" x14ac:dyDescent="0.3">
      <c r="A285" t="s">
        <v>32</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57.48</v>
      </c>
      <c r="AD285">
        <v>61.48</v>
      </c>
      <c r="AE285">
        <v>64.03</v>
      </c>
      <c r="AF285">
        <v>61.52</v>
      </c>
      <c r="AG285">
        <v>58.86</v>
      </c>
      <c r="AH285">
        <v>58.71</v>
      </c>
      <c r="AI285">
        <v>62.51</v>
      </c>
      <c r="AJ285">
        <v>62.85</v>
      </c>
      <c r="AK285">
        <v>62</v>
      </c>
      <c r="AL285">
        <v>60.47</v>
      </c>
      <c r="AM285">
        <v>56.71</v>
      </c>
      <c r="AN285">
        <v>65.25</v>
      </c>
      <c r="AO285">
        <v>62.06</v>
      </c>
      <c r="AP285">
        <v>60.56</v>
      </c>
      <c r="AQ285">
        <v>66.52</v>
      </c>
    </row>
    <row r="286" spans="1:51" x14ac:dyDescent="0.3">
      <c r="A286" t="s">
        <v>33</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8.11</v>
      </c>
      <c r="AD286">
        <v>7.75</v>
      </c>
      <c r="AE286">
        <v>6.33</v>
      </c>
      <c r="AF286">
        <v>7.13</v>
      </c>
      <c r="AG286">
        <v>9.18</v>
      </c>
      <c r="AH286">
        <v>8.9</v>
      </c>
      <c r="AI286">
        <v>8.14</v>
      </c>
      <c r="AJ286">
        <v>7.25</v>
      </c>
      <c r="AK286">
        <v>8.56</v>
      </c>
      <c r="AL286">
        <v>8.33</v>
      </c>
      <c r="AM286">
        <v>9.9700000000000006</v>
      </c>
      <c r="AN286">
        <v>7.61</v>
      </c>
      <c r="AO286">
        <v>8.09</v>
      </c>
      <c r="AP286">
        <v>10.14</v>
      </c>
      <c r="AQ286">
        <v>10.49</v>
      </c>
    </row>
    <row r="287" spans="1:51" x14ac:dyDescent="0.3">
      <c r="A287" t="s">
        <v>34</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34.409999999999997</v>
      </c>
      <c r="AD287">
        <v>30.77</v>
      </c>
      <c r="AE287">
        <v>29.64</v>
      </c>
      <c r="AF287">
        <v>31.35</v>
      </c>
      <c r="AG287">
        <v>31.96</v>
      </c>
      <c r="AH287">
        <v>32.39</v>
      </c>
      <c r="AI287">
        <v>29.35</v>
      </c>
      <c r="AJ287">
        <v>29.89</v>
      </c>
      <c r="AK287">
        <v>29.44</v>
      </c>
      <c r="AL287">
        <v>31.19</v>
      </c>
      <c r="AM287">
        <v>33.32</v>
      </c>
      <c r="AN287">
        <v>27.14</v>
      </c>
      <c r="AO287">
        <v>29.85</v>
      </c>
      <c r="AP287">
        <v>29.3</v>
      </c>
      <c r="AQ287">
        <v>22.99</v>
      </c>
    </row>
    <row r="289" spans="1:43" x14ac:dyDescent="0.3">
      <c r="A289" t="s">
        <v>35</v>
      </c>
    </row>
    <row r="290" spans="1:43" x14ac:dyDescent="0.3">
      <c r="A290" t="s">
        <v>36</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c r="AQ290">
        <v>100</v>
      </c>
    </row>
    <row r="291" spans="1:43" x14ac:dyDescent="0.3">
      <c r="A291" t="s">
        <v>37</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65.12</v>
      </c>
      <c r="AD291">
        <v>67.86</v>
      </c>
      <c r="AE291">
        <v>68.349999999999994</v>
      </c>
      <c r="AF291">
        <v>70.84</v>
      </c>
      <c r="AG291">
        <v>72.02</v>
      </c>
      <c r="AH291">
        <v>69.67</v>
      </c>
      <c r="AI291">
        <v>71.64</v>
      </c>
      <c r="AJ291">
        <v>70.63</v>
      </c>
      <c r="AK291">
        <v>71.66</v>
      </c>
      <c r="AL291">
        <v>67.87</v>
      </c>
      <c r="AM291">
        <v>67.849999999999994</v>
      </c>
      <c r="AN291">
        <v>70.78</v>
      </c>
      <c r="AO291">
        <v>71.94</v>
      </c>
      <c r="AP291">
        <v>74.25</v>
      </c>
      <c r="AQ291">
        <v>75.87</v>
      </c>
    </row>
    <row r="292" spans="1:43" x14ac:dyDescent="0.3">
      <c r="A292" t="s">
        <v>38</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c r="AQ292">
        <v>3.67</v>
      </c>
    </row>
    <row r="293" spans="1:43" x14ac:dyDescent="0.3">
      <c r="A293" t="s">
        <v>39</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31.98</v>
      </c>
      <c r="AD293">
        <v>28.61</v>
      </c>
      <c r="AE293">
        <v>28.68</v>
      </c>
      <c r="AF293">
        <v>26.3</v>
      </c>
      <c r="AG293">
        <v>25.53</v>
      </c>
      <c r="AH293">
        <v>27.23</v>
      </c>
      <c r="AI293">
        <v>24.81</v>
      </c>
      <c r="AJ293">
        <v>25.77</v>
      </c>
      <c r="AK293">
        <v>26.11</v>
      </c>
      <c r="AL293">
        <v>28.77</v>
      </c>
      <c r="AM293">
        <v>28.53</v>
      </c>
      <c r="AN293">
        <v>25.73</v>
      </c>
      <c r="AO293">
        <v>25.48</v>
      </c>
      <c r="AP293">
        <v>21.76</v>
      </c>
      <c r="AQ293">
        <v>20.45</v>
      </c>
    </row>
    <row r="295" spans="1:43" x14ac:dyDescent="0.3">
      <c r="A295" t="s">
        <v>40</v>
      </c>
    </row>
    <row r="296" spans="1:43" x14ac:dyDescent="0.3">
      <c r="A296" t="s">
        <v>36</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row>
    <row r="297" spans="1:43" x14ac:dyDescent="0.3">
      <c r="A297" t="s">
        <v>37</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67.86</v>
      </c>
      <c r="AD297">
        <v>69.84</v>
      </c>
      <c r="AE297">
        <v>66.42</v>
      </c>
      <c r="AF297">
        <v>68.38</v>
      </c>
      <c r="AG297">
        <v>64.92</v>
      </c>
      <c r="AH297">
        <v>68.17</v>
      </c>
      <c r="AI297">
        <v>71.3</v>
      </c>
      <c r="AJ297">
        <v>72.03</v>
      </c>
      <c r="AK297">
        <v>71.959999999999994</v>
      </c>
      <c r="AL297">
        <v>65.260000000000005</v>
      </c>
      <c r="AM297">
        <v>68.13</v>
      </c>
      <c r="AN297">
        <v>67.430000000000007</v>
      </c>
      <c r="AO297">
        <v>67.709999999999994</v>
      </c>
      <c r="AP297">
        <v>71.17</v>
      </c>
      <c r="AQ297">
        <v>74.81</v>
      </c>
    </row>
    <row r="298" spans="1:43" x14ac:dyDescent="0.3">
      <c r="A298" t="s">
        <v>38</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2.79</v>
      </c>
      <c r="AD298">
        <v>2.83</v>
      </c>
      <c r="AE298">
        <v>2.31</v>
      </c>
      <c r="AF298">
        <v>2.5299999999999998</v>
      </c>
      <c r="AG298">
        <v>2.61</v>
      </c>
      <c r="AH298">
        <v>3.71</v>
      </c>
      <c r="AI298">
        <v>3.42</v>
      </c>
      <c r="AJ298">
        <v>2</v>
      </c>
      <c r="AK298">
        <v>1.32</v>
      </c>
      <c r="AL298">
        <v>2.5099999999999998</v>
      </c>
      <c r="AM298">
        <v>4.0599999999999996</v>
      </c>
      <c r="AN298">
        <v>3.1</v>
      </c>
      <c r="AO298">
        <v>2.35</v>
      </c>
      <c r="AP298">
        <v>4.6100000000000003</v>
      </c>
      <c r="AQ298">
        <v>5.21</v>
      </c>
    </row>
    <row r="299" spans="1:43" x14ac:dyDescent="0.3">
      <c r="A299" t="s">
        <v>39</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29.34</v>
      </c>
      <c r="AD299">
        <v>27.33</v>
      </c>
      <c r="AE299">
        <v>31.27</v>
      </c>
      <c r="AF299">
        <v>29.09</v>
      </c>
      <c r="AG299">
        <v>32.47</v>
      </c>
      <c r="AH299">
        <v>28.11</v>
      </c>
      <c r="AI299">
        <v>25.28</v>
      </c>
      <c r="AJ299">
        <v>25.97</v>
      </c>
      <c r="AK299">
        <v>26.72</v>
      </c>
      <c r="AL299">
        <v>32.22</v>
      </c>
      <c r="AM299">
        <v>27.81</v>
      </c>
      <c r="AN299">
        <v>29.48</v>
      </c>
      <c r="AO299">
        <v>29.95</v>
      </c>
      <c r="AP299">
        <v>24.22</v>
      </c>
      <c r="AQ299">
        <v>19.98</v>
      </c>
    </row>
    <row r="302" spans="1:43" x14ac:dyDescent="0.3">
      <c r="A302" t="s">
        <v>5</v>
      </c>
    </row>
    <row r="303" spans="1:43" x14ac:dyDescent="0.3">
      <c r="A303" t="s">
        <v>29</v>
      </c>
    </row>
    <row r="304" spans="1:43" x14ac:dyDescent="0.3">
      <c r="A304" t="s">
        <v>24</v>
      </c>
    </row>
    <row r="305" spans="1:51" x14ac:dyDescent="0.3">
      <c r="A305" t="s">
        <v>8</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1">
        <v>44136</v>
      </c>
      <c r="Y305" s="1">
        <v>44166</v>
      </c>
      <c r="Z305" s="1">
        <v>44197</v>
      </c>
      <c r="AA305" s="1">
        <v>44228</v>
      </c>
      <c r="AB305" s="1">
        <v>44256</v>
      </c>
      <c r="AC305" s="1">
        <v>44287</v>
      </c>
      <c r="AD305" s="1" t="s">
        <v>22</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v>44713</v>
      </c>
      <c r="AR305" s="1"/>
      <c r="AS305" s="1"/>
      <c r="AT305" s="1"/>
      <c r="AU305" s="1"/>
      <c r="AV305" s="1"/>
      <c r="AW305" s="1"/>
      <c r="AX305" s="1"/>
      <c r="AY305" s="1"/>
    </row>
    <row r="306" spans="1:51" x14ac:dyDescent="0.3">
      <c r="A306" t="s">
        <v>30</v>
      </c>
    </row>
    <row r="307" spans="1:51" x14ac:dyDescent="0.3">
      <c r="A307" t="s">
        <v>31</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c r="AQ307">
        <v>100</v>
      </c>
    </row>
    <row r="308" spans="1:51" x14ac:dyDescent="0.3">
      <c r="A308" t="s">
        <v>32</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45.76</v>
      </c>
      <c r="AD308">
        <v>53.99</v>
      </c>
      <c r="AE308">
        <v>58.46</v>
      </c>
      <c r="AF308">
        <v>51.57</v>
      </c>
      <c r="AG308">
        <v>54.7</v>
      </c>
      <c r="AH308">
        <v>49.91</v>
      </c>
      <c r="AI308">
        <v>55.31</v>
      </c>
      <c r="AJ308">
        <v>56.24</v>
      </c>
      <c r="AK308">
        <v>56.12</v>
      </c>
      <c r="AL308">
        <v>53.36</v>
      </c>
      <c r="AM308">
        <v>48.69</v>
      </c>
      <c r="AN308">
        <v>55.94</v>
      </c>
      <c r="AO308">
        <v>54.79</v>
      </c>
      <c r="AP308">
        <v>55.67</v>
      </c>
      <c r="AQ308">
        <v>60.68</v>
      </c>
    </row>
    <row r="309" spans="1:51" x14ac:dyDescent="0.3">
      <c r="A309" t="s">
        <v>33</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c r="AQ309">
        <v>14.9</v>
      </c>
    </row>
    <row r="310" spans="1:51" x14ac:dyDescent="0.3">
      <c r="A310" t="s">
        <v>34</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38.26</v>
      </c>
      <c r="AD310">
        <v>32.56</v>
      </c>
      <c r="AE310">
        <v>29.34</v>
      </c>
      <c r="AF310">
        <v>35.01</v>
      </c>
      <c r="AG310">
        <v>28.28</v>
      </c>
      <c r="AH310">
        <v>34.53</v>
      </c>
      <c r="AI310">
        <v>29.18</v>
      </c>
      <c r="AJ310">
        <v>31.37</v>
      </c>
      <c r="AK310">
        <v>29.84</v>
      </c>
      <c r="AL310">
        <v>32.6</v>
      </c>
      <c r="AM310">
        <v>35.64</v>
      </c>
      <c r="AN310">
        <v>30.31</v>
      </c>
      <c r="AO310">
        <v>30.91</v>
      </c>
      <c r="AP310">
        <v>30.21</v>
      </c>
      <c r="AQ310">
        <v>24.41</v>
      </c>
    </row>
    <row r="312" spans="1:51" x14ac:dyDescent="0.3">
      <c r="A312" t="s">
        <v>35</v>
      </c>
    </row>
    <row r="313" spans="1:51" x14ac:dyDescent="0.3">
      <c r="A313" t="s">
        <v>36</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c r="AQ313">
        <v>100</v>
      </c>
    </row>
    <row r="314" spans="1:51" x14ac:dyDescent="0.3">
      <c r="A314" t="s">
        <v>37</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63.25</v>
      </c>
      <c r="AD314">
        <v>61.97</v>
      </c>
      <c r="AE314">
        <v>65.81</v>
      </c>
      <c r="AF314">
        <v>68.58</v>
      </c>
      <c r="AG314">
        <v>67.89</v>
      </c>
      <c r="AH314">
        <v>66.67</v>
      </c>
      <c r="AI314">
        <v>70.95</v>
      </c>
      <c r="AJ314">
        <v>67.760000000000005</v>
      </c>
      <c r="AK314">
        <v>68.11</v>
      </c>
      <c r="AL314">
        <v>65.42</v>
      </c>
      <c r="AM314">
        <v>63.15</v>
      </c>
      <c r="AN314">
        <v>66.040000000000006</v>
      </c>
      <c r="AO314">
        <v>68.8</v>
      </c>
      <c r="AP314">
        <v>69.63</v>
      </c>
      <c r="AQ314">
        <v>73.849999999999994</v>
      </c>
    </row>
    <row r="315" spans="1:51" x14ac:dyDescent="0.3">
      <c r="A315" t="s">
        <v>38</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c r="AQ315">
        <v>5.87</v>
      </c>
    </row>
    <row r="316" spans="1:51" x14ac:dyDescent="0.3">
      <c r="A316" t="s">
        <v>39</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31.84</v>
      </c>
      <c r="AD316">
        <v>32.33</v>
      </c>
      <c r="AE316">
        <v>29.86</v>
      </c>
      <c r="AF316">
        <v>27.12</v>
      </c>
      <c r="AG316">
        <v>27.29</v>
      </c>
      <c r="AH316">
        <v>28.72</v>
      </c>
      <c r="AI316">
        <v>23.89</v>
      </c>
      <c r="AJ316">
        <v>25.52</v>
      </c>
      <c r="AK316">
        <v>27.97</v>
      </c>
      <c r="AL316">
        <v>29.18</v>
      </c>
      <c r="AM316">
        <v>30.57</v>
      </c>
      <c r="AN316">
        <v>26.42</v>
      </c>
      <c r="AO316">
        <v>25.78</v>
      </c>
      <c r="AP316">
        <v>23.55</v>
      </c>
      <c r="AQ316">
        <v>20.29</v>
      </c>
    </row>
    <row r="318" spans="1:51" x14ac:dyDescent="0.3">
      <c r="A318" t="s">
        <v>40</v>
      </c>
    </row>
    <row r="319" spans="1:51" x14ac:dyDescent="0.3">
      <c r="A319" t="s">
        <v>36</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c r="AQ319">
        <v>100</v>
      </c>
    </row>
    <row r="320" spans="1:51" x14ac:dyDescent="0.3">
      <c r="A320" t="s">
        <v>37</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62.82</v>
      </c>
      <c r="AD320">
        <v>69.75</v>
      </c>
      <c r="AE320">
        <v>67.98</v>
      </c>
      <c r="AF320">
        <v>66.14</v>
      </c>
      <c r="AG320">
        <v>57.7</v>
      </c>
      <c r="AH320">
        <v>64.95</v>
      </c>
      <c r="AI320">
        <v>63.16</v>
      </c>
      <c r="AJ320">
        <v>70.45</v>
      </c>
      <c r="AK320">
        <v>69.34</v>
      </c>
      <c r="AL320">
        <v>62.15</v>
      </c>
      <c r="AM320">
        <v>66.03</v>
      </c>
      <c r="AN320">
        <v>68.84</v>
      </c>
      <c r="AO320">
        <v>62.6</v>
      </c>
      <c r="AP320">
        <v>69.12</v>
      </c>
      <c r="AQ320">
        <v>77.47</v>
      </c>
    </row>
    <row r="321" spans="1:51" x14ac:dyDescent="0.3">
      <c r="A321" t="s">
        <v>38</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2.33</v>
      </c>
      <c r="AD321">
        <v>4.51</v>
      </c>
      <c r="AE321">
        <v>5.0599999999999996</v>
      </c>
      <c r="AF321">
        <v>3.97</v>
      </c>
      <c r="AG321">
        <v>2.4500000000000002</v>
      </c>
      <c r="AH321">
        <v>3.98</v>
      </c>
      <c r="AI321">
        <v>2.57</v>
      </c>
      <c r="AJ321">
        <v>4.3600000000000003</v>
      </c>
      <c r="AK321">
        <v>3.24</v>
      </c>
      <c r="AL321">
        <v>3.72</v>
      </c>
      <c r="AM321">
        <v>5.4</v>
      </c>
      <c r="AN321">
        <v>2.7</v>
      </c>
      <c r="AO321">
        <v>6.81</v>
      </c>
      <c r="AP321">
        <v>6.71</v>
      </c>
      <c r="AQ321">
        <v>5.29</v>
      </c>
    </row>
    <row r="322" spans="1:51" x14ac:dyDescent="0.3">
      <c r="A322" t="s">
        <v>39</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34.85</v>
      </c>
      <c r="AD322">
        <v>25.74</v>
      </c>
      <c r="AE322">
        <v>26.97</v>
      </c>
      <c r="AF322">
        <v>29.89</v>
      </c>
      <c r="AG322">
        <v>39.85</v>
      </c>
      <c r="AH322">
        <v>31.07</v>
      </c>
      <c r="AI322">
        <v>34.26</v>
      </c>
      <c r="AJ322">
        <v>25.18</v>
      </c>
      <c r="AK322">
        <v>27.42</v>
      </c>
      <c r="AL322">
        <v>34.130000000000003</v>
      </c>
      <c r="AM322">
        <v>28.57</v>
      </c>
      <c r="AN322">
        <v>28.46</v>
      </c>
      <c r="AO322">
        <v>30.59</v>
      </c>
      <c r="AP322">
        <v>24.17</v>
      </c>
      <c r="AQ322">
        <v>17.239999999999998</v>
      </c>
    </row>
    <row r="325" spans="1:51" x14ac:dyDescent="0.3">
      <c r="A325" t="s">
        <v>5</v>
      </c>
    </row>
    <row r="326" spans="1:51" x14ac:dyDescent="0.3">
      <c r="A326" t="s">
        <v>29</v>
      </c>
    </row>
    <row r="327" spans="1:51" x14ac:dyDescent="0.3">
      <c r="A327" t="s">
        <v>25</v>
      </c>
    </row>
    <row r="328" spans="1:51" x14ac:dyDescent="0.3">
      <c r="A328" t="s">
        <v>8</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1">
        <v>44136</v>
      </c>
      <c r="Y328" s="1">
        <v>44166</v>
      </c>
      <c r="Z328" s="1">
        <v>44197</v>
      </c>
      <c r="AA328" s="1">
        <v>44228</v>
      </c>
      <c r="AB328" s="1">
        <v>44256</v>
      </c>
      <c r="AC328" s="1">
        <v>44287</v>
      </c>
      <c r="AD328" s="1" t="s">
        <v>22</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v>44713</v>
      </c>
      <c r="AR328" s="1"/>
      <c r="AS328" s="1"/>
      <c r="AT328" s="1"/>
      <c r="AU328" s="1"/>
      <c r="AV328" s="1"/>
      <c r="AW328" s="1"/>
      <c r="AX328" s="1"/>
      <c r="AY328" s="1"/>
    </row>
    <row r="329" spans="1:51" x14ac:dyDescent="0.3">
      <c r="A329" t="s">
        <v>30</v>
      </c>
    </row>
    <row r="330" spans="1:51" x14ac:dyDescent="0.3">
      <c r="A330" t="s">
        <v>31</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c r="AQ330">
        <v>100</v>
      </c>
    </row>
    <row r="331" spans="1:51" x14ac:dyDescent="0.3">
      <c r="A331" t="s">
        <v>32</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c r="AQ331">
        <v>61.42</v>
      </c>
    </row>
    <row r="332" spans="1:51" x14ac:dyDescent="0.3">
      <c r="A332" t="s">
        <v>33</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c r="AQ332">
        <v>16.07</v>
      </c>
    </row>
    <row r="333" spans="1:51" x14ac:dyDescent="0.3">
      <c r="A333" t="s">
        <v>34</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c r="AQ333">
        <v>22.52</v>
      </c>
    </row>
    <row r="335" spans="1:51" x14ac:dyDescent="0.3">
      <c r="A335" t="s">
        <v>35</v>
      </c>
    </row>
    <row r="336" spans="1:51" x14ac:dyDescent="0.3">
      <c r="A336" t="s">
        <v>36</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c r="AQ336">
        <v>100</v>
      </c>
    </row>
    <row r="337" spans="1:51" x14ac:dyDescent="0.3">
      <c r="A337" t="s">
        <v>37</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c r="AQ337">
        <v>74.89</v>
      </c>
    </row>
    <row r="338" spans="1:51" x14ac:dyDescent="0.3">
      <c r="A338" t="s">
        <v>38</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c r="AQ338">
        <v>6.11</v>
      </c>
    </row>
    <row r="339" spans="1:51" x14ac:dyDescent="0.3">
      <c r="A339" t="s">
        <v>39</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c r="AQ339">
        <v>19</v>
      </c>
    </row>
    <row r="341" spans="1:51" x14ac:dyDescent="0.3">
      <c r="A341" t="s">
        <v>40</v>
      </c>
    </row>
    <row r="342" spans="1:51" x14ac:dyDescent="0.3">
      <c r="A342" t="s">
        <v>36</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c r="AQ342">
        <v>100</v>
      </c>
    </row>
    <row r="343" spans="1:51" x14ac:dyDescent="0.3">
      <c r="A343" t="s">
        <v>37</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67.489999999999995</v>
      </c>
      <c r="AD343">
        <v>69.569999999999993</v>
      </c>
      <c r="AE343">
        <v>74.39</v>
      </c>
      <c r="AF343">
        <v>67.75</v>
      </c>
      <c r="AG343">
        <v>63.24</v>
      </c>
      <c r="AH343">
        <v>67.540000000000006</v>
      </c>
      <c r="AI343">
        <v>64.5</v>
      </c>
      <c r="AJ343">
        <v>60.77</v>
      </c>
      <c r="AK343">
        <v>67.05</v>
      </c>
      <c r="AL343">
        <v>57.73</v>
      </c>
      <c r="AM343">
        <v>67.89</v>
      </c>
      <c r="AN343">
        <v>67.400000000000006</v>
      </c>
      <c r="AO343">
        <v>64.53</v>
      </c>
      <c r="AP343">
        <v>60.75</v>
      </c>
      <c r="AQ343">
        <v>73.959999999999994</v>
      </c>
    </row>
    <row r="344" spans="1:51" x14ac:dyDescent="0.3">
      <c r="A344" t="s">
        <v>38</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1.79</v>
      </c>
      <c r="AD344">
        <v>3.72</v>
      </c>
      <c r="AE344">
        <v>2.87</v>
      </c>
      <c r="AF344">
        <v>4.75</v>
      </c>
      <c r="AG344">
        <v>2.76</v>
      </c>
      <c r="AH344">
        <v>0</v>
      </c>
      <c r="AI344">
        <v>2.74</v>
      </c>
      <c r="AJ344">
        <v>2.4500000000000002</v>
      </c>
      <c r="AK344">
        <v>2.27</v>
      </c>
      <c r="AL344">
        <v>1.42</v>
      </c>
      <c r="AM344">
        <v>0.91</v>
      </c>
      <c r="AN344">
        <v>0.8</v>
      </c>
      <c r="AO344">
        <v>7.48</v>
      </c>
      <c r="AP344">
        <v>5.43</v>
      </c>
      <c r="AQ344">
        <v>1.1499999999999999</v>
      </c>
    </row>
    <row r="345" spans="1:51" x14ac:dyDescent="0.3">
      <c r="A345" t="s">
        <v>39</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30.73</v>
      </c>
      <c r="AD345">
        <v>26.71</v>
      </c>
      <c r="AE345">
        <v>22.74</v>
      </c>
      <c r="AF345">
        <v>27.51</v>
      </c>
      <c r="AG345">
        <v>34.01</v>
      </c>
      <c r="AH345">
        <v>32.46</v>
      </c>
      <c r="AI345">
        <v>32.770000000000003</v>
      </c>
      <c r="AJ345">
        <v>36.78</v>
      </c>
      <c r="AK345">
        <v>30.68</v>
      </c>
      <c r="AL345">
        <v>40.86</v>
      </c>
      <c r="AM345">
        <v>31.2</v>
      </c>
      <c r="AN345">
        <v>31.8</v>
      </c>
      <c r="AO345">
        <v>27.99</v>
      </c>
      <c r="AP345">
        <v>33.82</v>
      </c>
      <c r="AQ345">
        <v>24.89</v>
      </c>
    </row>
    <row r="348" spans="1:51" x14ac:dyDescent="0.3">
      <c r="A348" t="s">
        <v>5</v>
      </c>
    </row>
    <row r="349" spans="1:51" x14ac:dyDescent="0.3">
      <c r="A349" t="s">
        <v>29</v>
      </c>
    </row>
    <row r="350" spans="1:51" x14ac:dyDescent="0.3">
      <c r="A350" t="s">
        <v>26</v>
      </c>
    </row>
    <row r="351" spans="1:51" x14ac:dyDescent="0.3">
      <c r="A351" t="s">
        <v>8</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1">
        <v>44136</v>
      </c>
      <c r="Y351" s="1">
        <v>44166</v>
      </c>
      <c r="Z351" s="1">
        <v>44197</v>
      </c>
      <c r="AA351" s="1">
        <v>44228</v>
      </c>
      <c r="AB351" s="1">
        <v>44256</v>
      </c>
      <c r="AC351" s="1">
        <v>44287</v>
      </c>
      <c r="AD351" s="1" t="s">
        <v>22</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v>44713</v>
      </c>
      <c r="AR351" s="1"/>
      <c r="AS351" s="1"/>
      <c r="AT351" s="1"/>
      <c r="AU351" s="1"/>
      <c r="AV351" s="1"/>
      <c r="AW351" s="1"/>
      <c r="AX351" s="1"/>
      <c r="AY351" s="1"/>
    </row>
    <row r="352" spans="1:51" x14ac:dyDescent="0.3">
      <c r="A352" t="s">
        <v>30</v>
      </c>
    </row>
    <row r="353" spans="1:43" x14ac:dyDescent="0.3">
      <c r="A353" t="s">
        <v>31</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c r="AQ353">
        <v>100</v>
      </c>
    </row>
    <row r="354" spans="1:43" x14ac:dyDescent="0.3">
      <c r="A354" t="s">
        <v>32</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44.22</v>
      </c>
      <c r="AD354">
        <v>54.55</v>
      </c>
      <c r="AE354">
        <v>59.48</v>
      </c>
      <c r="AF354">
        <v>50.92</v>
      </c>
      <c r="AG354">
        <v>56.69</v>
      </c>
      <c r="AH354">
        <v>50.54</v>
      </c>
      <c r="AI354">
        <v>52.44</v>
      </c>
      <c r="AJ354">
        <v>55.26</v>
      </c>
      <c r="AK354">
        <v>54.92</v>
      </c>
      <c r="AL354">
        <v>53.39</v>
      </c>
      <c r="AM354">
        <v>46.85</v>
      </c>
      <c r="AN354">
        <v>57.78</v>
      </c>
      <c r="AO354">
        <v>53.1</v>
      </c>
      <c r="AP354">
        <v>53.24</v>
      </c>
      <c r="AQ354">
        <v>60.57</v>
      </c>
    </row>
    <row r="355" spans="1:43" x14ac:dyDescent="0.3">
      <c r="A355" t="s">
        <v>33</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16.71</v>
      </c>
      <c r="AD355">
        <v>13.85</v>
      </c>
      <c r="AE355">
        <v>11.92</v>
      </c>
      <c r="AF355">
        <v>14.24</v>
      </c>
      <c r="AG355">
        <v>15.94</v>
      </c>
      <c r="AH355">
        <v>14.96</v>
      </c>
      <c r="AI355">
        <v>16.149999999999999</v>
      </c>
      <c r="AJ355">
        <v>14.02</v>
      </c>
      <c r="AK355">
        <v>16.190000000000001</v>
      </c>
      <c r="AL355">
        <v>12.97</v>
      </c>
      <c r="AM355">
        <v>15.39</v>
      </c>
      <c r="AN355">
        <v>14.23</v>
      </c>
      <c r="AO355">
        <v>14.52</v>
      </c>
      <c r="AP355">
        <v>14.93</v>
      </c>
      <c r="AQ355">
        <v>14.72</v>
      </c>
    </row>
    <row r="356" spans="1:43" x14ac:dyDescent="0.3">
      <c r="A356" t="s">
        <v>34</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39.07</v>
      </c>
      <c r="AD356">
        <v>31.6</v>
      </c>
      <c r="AE356">
        <v>28.6</v>
      </c>
      <c r="AF356">
        <v>34.840000000000003</v>
      </c>
      <c r="AG356">
        <v>27.37</v>
      </c>
      <c r="AH356">
        <v>34.5</v>
      </c>
      <c r="AI356">
        <v>31.41</v>
      </c>
      <c r="AJ356">
        <v>30.72</v>
      </c>
      <c r="AK356">
        <v>28.9</v>
      </c>
      <c r="AL356">
        <v>33.630000000000003</v>
      </c>
      <c r="AM356">
        <v>37.76</v>
      </c>
      <c r="AN356">
        <v>27.99</v>
      </c>
      <c r="AO356">
        <v>32.380000000000003</v>
      </c>
      <c r="AP356">
        <v>31.84</v>
      </c>
      <c r="AQ356">
        <v>24.72</v>
      </c>
    </row>
    <row r="358" spans="1:43" x14ac:dyDescent="0.3">
      <c r="A358" t="s">
        <v>35</v>
      </c>
    </row>
    <row r="359" spans="1:43" x14ac:dyDescent="0.3">
      <c r="A359" t="s">
        <v>36</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c r="AQ359">
        <v>100</v>
      </c>
    </row>
    <row r="360" spans="1:43" x14ac:dyDescent="0.3">
      <c r="A360" t="s">
        <v>37</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61.95</v>
      </c>
      <c r="AD360">
        <v>59.55</v>
      </c>
      <c r="AE360">
        <v>64.47</v>
      </c>
      <c r="AF360">
        <v>67.42</v>
      </c>
      <c r="AG360">
        <v>66.72</v>
      </c>
      <c r="AH360">
        <v>63.95</v>
      </c>
      <c r="AI360">
        <v>69.239999999999995</v>
      </c>
      <c r="AJ360">
        <v>66.73</v>
      </c>
      <c r="AK360">
        <v>65.75</v>
      </c>
      <c r="AL360">
        <v>66.53</v>
      </c>
      <c r="AM360">
        <v>62.56</v>
      </c>
      <c r="AN360">
        <v>65.069999999999993</v>
      </c>
      <c r="AO360">
        <v>68.819999999999993</v>
      </c>
      <c r="AP360">
        <v>69</v>
      </c>
      <c r="AQ360">
        <v>73.58</v>
      </c>
    </row>
    <row r="361" spans="1:43" x14ac:dyDescent="0.3">
      <c r="A361" t="s">
        <v>38</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c r="AQ361">
        <v>5.81</v>
      </c>
    </row>
    <row r="362" spans="1:43" x14ac:dyDescent="0.3">
      <c r="A362" t="s">
        <v>39</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33.049999999999997</v>
      </c>
      <c r="AD362">
        <v>34.1</v>
      </c>
      <c r="AE362">
        <v>29.82</v>
      </c>
      <c r="AF362">
        <v>27.89</v>
      </c>
      <c r="AG362">
        <v>28.24</v>
      </c>
      <c r="AH362">
        <v>30.33</v>
      </c>
      <c r="AI362">
        <v>24.69</v>
      </c>
      <c r="AJ362">
        <v>25.62</v>
      </c>
      <c r="AK362">
        <v>29.2</v>
      </c>
      <c r="AL362">
        <v>27.79</v>
      </c>
      <c r="AM362">
        <v>30.65</v>
      </c>
      <c r="AN362">
        <v>27.02</v>
      </c>
      <c r="AO362">
        <v>25.56</v>
      </c>
      <c r="AP362">
        <v>23.54</v>
      </c>
      <c r="AQ362">
        <v>20.61</v>
      </c>
    </row>
    <row r="364" spans="1:43" x14ac:dyDescent="0.3">
      <c r="A364" t="s">
        <v>40</v>
      </c>
    </row>
    <row r="365" spans="1:43" x14ac:dyDescent="0.3">
      <c r="A365" t="s">
        <v>36</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c r="AQ365">
        <v>100</v>
      </c>
    </row>
    <row r="366" spans="1:43" x14ac:dyDescent="0.3">
      <c r="A366" t="s">
        <v>37</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c r="AQ366">
        <v>79.11</v>
      </c>
    </row>
    <row r="367" spans="1:43" x14ac:dyDescent="0.3">
      <c r="A367" t="s">
        <v>38</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c r="AQ367">
        <v>7.23</v>
      </c>
    </row>
    <row r="368" spans="1:43" x14ac:dyDescent="0.3">
      <c r="A368" t="s">
        <v>39</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c r="AQ368">
        <v>13.66</v>
      </c>
    </row>
    <row r="371" spans="1:51" x14ac:dyDescent="0.3">
      <c r="A371" t="s">
        <v>5</v>
      </c>
    </row>
    <row r="372" spans="1:51" x14ac:dyDescent="0.3">
      <c r="A372" t="s">
        <v>29</v>
      </c>
    </row>
    <row r="373" spans="1:51" x14ac:dyDescent="0.3">
      <c r="A373" t="s">
        <v>27</v>
      </c>
    </row>
    <row r="374" spans="1:51" x14ac:dyDescent="0.3">
      <c r="A374" t="s">
        <v>8</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1">
        <v>44136</v>
      </c>
      <c r="Y374" s="1">
        <v>44166</v>
      </c>
      <c r="Z374" s="1">
        <v>44197</v>
      </c>
      <c r="AA374" s="1">
        <v>44228</v>
      </c>
      <c r="AB374" s="1">
        <v>44256</v>
      </c>
      <c r="AC374" s="1">
        <v>44287</v>
      </c>
      <c r="AD374" s="1" t="s">
        <v>22</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v>44713</v>
      </c>
      <c r="AR374" s="1"/>
      <c r="AS374" s="1"/>
      <c r="AT374" s="1"/>
      <c r="AU374" s="1"/>
      <c r="AV374" s="1"/>
      <c r="AW374" s="1"/>
      <c r="AX374" s="1"/>
      <c r="AY374" s="1"/>
    </row>
    <row r="375" spans="1:51" x14ac:dyDescent="0.3">
      <c r="A375" t="s">
        <v>30</v>
      </c>
    </row>
    <row r="376" spans="1:51" x14ac:dyDescent="0.3">
      <c r="A376" t="s">
        <v>31</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c r="AQ376">
        <v>100</v>
      </c>
    </row>
    <row r="377" spans="1:51" x14ac:dyDescent="0.3">
      <c r="A377" t="s">
        <v>32</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62.93</v>
      </c>
      <c r="AE377">
        <v>61.81</v>
      </c>
      <c r="AF377">
        <v>66.47</v>
      </c>
      <c r="AG377">
        <v>59.9</v>
      </c>
      <c r="AH377">
        <v>60.77</v>
      </c>
      <c r="AI377">
        <v>64.08</v>
      </c>
      <c r="AJ377">
        <v>62.91</v>
      </c>
      <c r="AK377">
        <v>56.63</v>
      </c>
      <c r="AL377">
        <v>64.239999999999995</v>
      </c>
      <c r="AM377">
        <v>57.87</v>
      </c>
      <c r="AN377">
        <v>66.150000000000006</v>
      </c>
      <c r="AO377">
        <v>65.540000000000006</v>
      </c>
      <c r="AP377">
        <v>59.93</v>
      </c>
      <c r="AQ377">
        <v>69.209999999999994</v>
      </c>
    </row>
    <row r="378" spans="1:51" x14ac:dyDescent="0.3">
      <c r="A378" t="s">
        <v>33</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7.42</v>
      </c>
      <c r="AE378">
        <v>3.63</v>
      </c>
      <c r="AF378">
        <v>3.86</v>
      </c>
      <c r="AG378">
        <v>6.34</v>
      </c>
      <c r="AH378">
        <v>7.54</v>
      </c>
      <c r="AI378">
        <v>4.72</v>
      </c>
      <c r="AJ378">
        <v>7.17</v>
      </c>
      <c r="AK378">
        <v>9.19</v>
      </c>
      <c r="AL378">
        <v>7.17</v>
      </c>
      <c r="AM378">
        <v>8.9499999999999993</v>
      </c>
      <c r="AN378">
        <v>5.95</v>
      </c>
      <c r="AO378">
        <v>4.3</v>
      </c>
      <c r="AP378">
        <v>10.44</v>
      </c>
      <c r="AQ378">
        <v>10.07</v>
      </c>
    </row>
    <row r="379" spans="1:51" x14ac:dyDescent="0.3">
      <c r="A379" t="s">
        <v>34</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29.65</v>
      </c>
      <c r="AE379">
        <v>34.56</v>
      </c>
      <c r="AF379">
        <v>29.67</v>
      </c>
      <c r="AG379">
        <v>33.76</v>
      </c>
      <c r="AH379">
        <v>31.69</v>
      </c>
      <c r="AI379">
        <v>31.2</v>
      </c>
      <c r="AJ379">
        <v>29.92</v>
      </c>
      <c r="AK379">
        <v>34.18</v>
      </c>
      <c r="AL379">
        <v>28.59</v>
      </c>
      <c r="AM379">
        <v>33.18</v>
      </c>
      <c r="AN379">
        <v>27.9</v>
      </c>
      <c r="AO379">
        <v>30.16</v>
      </c>
      <c r="AP379">
        <v>29.63</v>
      </c>
      <c r="AQ379">
        <v>20.72</v>
      </c>
    </row>
    <row r="381" spans="1:51" x14ac:dyDescent="0.3">
      <c r="A381" t="s">
        <v>35</v>
      </c>
    </row>
    <row r="382" spans="1:51" x14ac:dyDescent="0.3">
      <c r="A382" t="s">
        <v>36</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c r="AQ382">
        <v>100</v>
      </c>
    </row>
    <row r="383" spans="1:51" x14ac:dyDescent="0.3">
      <c r="A383" t="s">
        <v>37</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69.239999999999995</v>
      </c>
      <c r="AE383">
        <v>69.349999999999994</v>
      </c>
      <c r="AF383">
        <v>72.66</v>
      </c>
      <c r="AG383">
        <v>73.25</v>
      </c>
      <c r="AH383">
        <v>69.39</v>
      </c>
      <c r="AI383">
        <v>70.53</v>
      </c>
      <c r="AJ383">
        <v>71.09</v>
      </c>
      <c r="AK383">
        <v>73.64</v>
      </c>
      <c r="AL383">
        <v>69.319999999999993</v>
      </c>
      <c r="AM383">
        <v>68.33</v>
      </c>
      <c r="AN383">
        <v>71.37</v>
      </c>
      <c r="AO383">
        <v>74.28</v>
      </c>
      <c r="AP383">
        <v>75.37</v>
      </c>
      <c r="AQ383">
        <v>75.83</v>
      </c>
    </row>
    <row r="384" spans="1:51" x14ac:dyDescent="0.3">
      <c r="A384" t="s">
        <v>38</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c r="AQ384">
        <v>4.46</v>
      </c>
    </row>
    <row r="385" spans="1:51" x14ac:dyDescent="0.3">
      <c r="A385" t="s">
        <v>39</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26.08</v>
      </c>
      <c r="AE385">
        <v>26.52</v>
      </c>
      <c r="AF385">
        <v>24.31</v>
      </c>
      <c r="AG385">
        <v>24.24</v>
      </c>
      <c r="AH385">
        <v>26.17</v>
      </c>
      <c r="AI385">
        <v>24.25</v>
      </c>
      <c r="AJ385">
        <v>25.11</v>
      </c>
      <c r="AK385">
        <v>24.07</v>
      </c>
      <c r="AL385">
        <v>25.39</v>
      </c>
      <c r="AM385">
        <v>26.82</v>
      </c>
      <c r="AN385">
        <v>24.35</v>
      </c>
      <c r="AO385">
        <v>23.93</v>
      </c>
      <c r="AP385">
        <v>20.28</v>
      </c>
      <c r="AQ385">
        <v>19.71</v>
      </c>
    </row>
    <row r="387" spans="1:51" x14ac:dyDescent="0.3">
      <c r="A387" t="s">
        <v>40</v>
      </c>
    </row>
    <row r="388" spans="1:51" x14ac:dyDescent="0.3">
      <c r="A388" t="s">
        <v>36</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c r="AQ388">
        <v>100</v>
      </c>
    </row>
    <row r="389" spans="1:51" x14ac:dyDescent="0.3">
      <c r="A389" t="s">
        <v>37</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71.459999999999994</v>
      </c>
      <c r="AD389">
        <v>71.53</v>
      </c>
      <c r="AE389">
        <v>64.989999999999995</v>
      </c>
      <c r="AF389">
        <v>72.69</v>
      </c>
      <c r="AG389">
        <v>72.180000000000007</v>
      </c>
      <c r="AH389">
        <v>72.87</v>
      </c>
      <c r="AI389">
        <v>75.34</v>
      </c>
      <c r="AJ389">
        <v>73.92</v>
      </c>
      <c r="AK389">
        <v>73.58</v>
      </c>
      <c r="AL389">
        <v>67.52</v>
      </c>
      <c r="AM389">
        <v>69.36</v>
      </c>
      <c r="AN389">
        <v>63.33</v>
      </c>
      <c r="AO389">
        <v>69.67</v>
      </c>
      <c r="AP389">
        <v>67.81</v>
      </c>
      <c r="AQ389">
        <v>75.89</v>
      </c>
    </row>
    <row r="390" spans="1:51" x14ac:dyDescent="0.3">
      <c r="A390" t="s">
        <v>38</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6.57</v>
      </c>
      <c r="AD390">
        <v>2.27</v>
      </c>
      <c r="AE390">
        <v>1.35</v>
      </c>
      <c r="AF390">
        <v>2.0499999999999998</v>
      </c>
      <c r="AG390">
        <v>3.66</v>
      </c>
      <c r="AH390">
        <v>4.08</v>
      </c>
      <c r="AI390">
        <v>4.13</v>
      </c>
      <c r="AJ390">
        <v>2.46</v>
      </c>
      <c r="AK390">
        <v>1.1100000000000001</v>
      </c>
      <c r="AL390">
        <v>2.71</v>
      </c>
      <c r="AM390">
        <v>7.74</v>
      </c>
      <c r="AN390">
        <v>6.66</v>
      </c>
      <c r="AO390">
        <v>0.39</v>
      </c>
      <c r="AP390">
        <v>6.77</v>
      </c>
      <c r="AQ390">
        <v>5.28</v>
      </c>
    </row>
    <row r="391" spans="1:51" x14ac:dyDescent="0.3">
      <c r="A391" t="s">
        <v>39</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21.98</v>
      </c>
      <c r="AD391">
        <v>26.2</v>
      </c>
      <c r="AE391">
        <v>33.659999999999997</v>
      </c>
      <c r="AF391">
        <v>25.26</v>
      </c>
      <c r="AG391">
        <v>24.15</v>
      </c>
      <c r="AH391">
        <v>23.05</v>
      </c>
      <c r="AI391">
        <v>20.53</v>
      </c>
      <c r="AJ391">
        <v>23.62</v>
      </c>
      <c r="AK391">
        <v>25.31</v>
      </c>
      <c r="AL391">
        <v>29.78</v>
      </c>
      <c r="AM391">
        <v>22.89</v>
      </c>
      <c r="AN391">
        <v>30</v>
      </c>
      <c r="AO391">
        <v>29.94</v>
      </c>
      <c r="AP391">
        <v>25.41</v>
      </c>
      <c r="AQ391">
        <v>18.829999999999998</v>
      </c>
    </row>
    <row r="394" spans="1:51" x14ac:dyDescent="0.3">
      <c r="A394" t="s">
        <v>5</v>
      </c>
    </row>
    <row r="395" spans="1:51" x14ac:dyDescent="0.3">
      <c r="A395" t="s">
        <v>29</v>
      </c>
    </row>
    <row r="396" spans="1:51" x14ac:dyDescent="0.3">
      <c r="A396" t="s">
        <v>28</v>
      </c>
    </row>
    <row r="397" spans="1:51" x14ac:dyDescent="0.3">
      <c r="A397" t="s">
        <v>8</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1">
        <v>44136</v>
      </c>
      <c r="Y397" s="1">
        <v>44166</v>
      </c>
      <c r="Z397" s="1">
        <v>44197</v>
      </c>
      <c r="AA397" s="1">
        <v>44228</v>
      </c>
      <c r="AB397" s="1">
        <v>44256</v>
      </c>
      <c r="AC397" s="1">
        <v>44287</v>
      </c>
      <c r="AD397" s="1" t="s">
        <v>22</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v>44713</v>
      </c>
      <c r="AR397" s="1"/>
      <c r="AS397" s="1"/>
      <c r="AT397" s="1"/>
      <c r="AU397" s="1"/>
      <c r="AV397" s="1"/>
      <c r="AW397" s="1"/>
      <c r="AX397" s="1"/>
      <c r="AY397" s="1"/>
    </row>
    <row r="398" spans="1:51" x14ac:dyDescent="0.3">
      <c r="A398" t="s">
        <v>30</v>
      </c>
    </row>
    <row r="399" spans="1:51" x14ac:dyDescent="0.3">
      <c r="A399" t="s">
        <v>31</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c r="AQ399">
        <v>100</v>
      </c>
    </row>
    <row r="400" spans="1:51" x14ac:dyDescent="0.3">
      <c r="A400" t="s">
        <v>32</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68.290000000000006</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c r="AQ400">
        <v>71.62</v>
      </c>
    </row>
    <row r="401" spans="1:43" x14ac:dyDescent="0.3">
      <c r="A401" t="s">
        <v>33</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1.51</v>
      </c>
      <c r="AE401">
        <v>2.99</v>
      </c>
      <c r="AF401">
        <v>2.9</v>
      </c>
      <c r="AG401">
        <v>3.56</v>
      </c>
      <c r="AH401">
        <v>2.4300000000000002</v>
      </c>
      <c r="AI401">
        <v>3.17</v>
      </c>
      <c r="AJ401">
        <v>1.19</v>
      </c>
      <c r="AK401">
        <v>2.46</v>
      </c>
      <c r="AL401">
        <v>2.0299999999999998</v>
      </c>
      <c r="AM401">
        <v>3.92</v>
      </c>
      <c r="AN401">
        <v>2.5</v>
      </c>
      <c r="AO401">
        <v>1.17</v>
      </c>
      <c r="AP401">
        <v>1.28</v>
      </c>
      <c r="AQ401">
        <v>4.41</v>
      </c>
    </row>
    <row r="402" spans="1:43" x14ac:dyDescent="0.3">
      <c r="A402" t="s">
        <v>34</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v>
      </c>
      <c r="AE402">
        <v>26.86</v>
      </c>
      <c r="AF402">
        <v>29.84</v>
      </c>
      <c r="AG402">
        <v>36.049999999999997</v>
      </c>
      <c r="AH402">
        <v>30.79</v>
      </c>
      <c r="AI402">
        <v>28.49</v>
      </c>
      <c r="AJ402">
        <v>29.69</v>
      </c>
      <c r="AK402">
        <v>25.74</v>
      </c>
      <c r="AL402">
        <v>32.049999999999997</v>
      </c>
      <c r="AM402">
        <v>31.48</v>
      </c>
      <c r="AN402">
        <v>23.46</v>
      </c>
      <c r="AO402">
        <v>29.85</v>
      </c>
      <c r="AP402">
        <v>26.65</v>
      </c>
      <c r="AQ402">
        <v>23.97</v>
      </c>
    </row>
    <row r="404" spans="1:43" x14ac:dyDescent="0.3">
      <c r="A404" t="s">
        <v>35</v>
      </c>
    </row>
    <row r="405" spans="1:43" x14ac:dyDescent="0.3">
      <c r="A405" t="s">
        <v>36</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c r="AQ405">
        <v>100</v>
      </c>
    </row>
    <row r="406" spans="1:43" x14ac:dyDescent="0.3">
      <c r="A406" t="s">
        <v>37</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66.97</v>
      </c>
      <c r="AD406">
        <v>69.94</v>
      </c>
      <c r="AE406">
        <v>68.739999999999995</v>
      </c>
      <c r="AF406">
        <v>71.64</v>
      </c>
      <c r="AG406">
        <v>73.58</v>
      </c>
      <c r="AH406">
        <v>71.27</v>
      </c>
      <c r="AI406">
        <v>72.7</v>
      </c>
      <c r="AJ406">
        <v>72.38</v>
      </c>
      <c r="AK406">
        <v>73.040000000000006</v>
      </c>
      <c r="AL406">
        <v>69.400000000000006</v>
      </c>
      <c r="AM406">
        <v>71.27</v>
      </c>
      <c r="AN406">
        <v>72.989999999999995</v>
      </c>
      <c r="AO406">
        <v>73.02</v>
      </c>
      <c r="AP406">
        <v>78.19</v>
      </c>
      <c r="AQ406">
        <v>77.77</v>
      </c>
    </row>
    <row r="407" spans="1:43" x14ac:dyDescent="0.3">
      <c r="A407" t="s">
        <v>38</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c r="AQ407">
        <v>1.06</v>
      </c>
    </row>
    <row r="408" spans="1:43" x14ac:dyDescent="0.3">
      <c r="A408" t="s">
        <v>39</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32.67</v>
      </c>
      <c r="AD408">
        <v>29.14</v>
      </c>
      <c r="AE408">
        <v>30.1</v>
      </c>
      <c r="AF408">
        <v>27</v>
      </c>
      <c r="AG408">
        <v>25.43</v>
      </c>
      <c r="AH408">
        <v>27.61</v>
      </c>
      <c r="AI408">
        <v>26</v>
      </c>
      <c r="AJ408">
        <v>26.43</v>
      </c>
      <c r="AK408">
        <v>25.69</v>
      </c>
      <c r="AL408">
        <v>29.94</v>
      </c>
      <c r="AM408">
        <v>27.55</v>
      </c>
      <c r="AN408">
        <v>26.66</v>
      </c>
      <c r="AO408">
        <v>26.67</v>
      </c>
      <c r="AP408">
        <v>21.28</v>
      </c>
      <c r="AQ408">
        <v>21.17</v>
      </c>
    </row>
    <row r="410" spans="1:43" x14ac:dyDescent="0.3">
      <c r="A410" t="s">
        <v>40</v>
      </c>
    </row>
    <row r="411" spans="1:43" x14ac:dyDescent="0.3">
      <c r="A411" t="s">
        <v>36</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c r="AQ411">
        <v>100</v>
      </c>
    </row>
    <row r="412" spans="1:43" x14ac:dyDescent="0.3">
      <c r="A412" t="s">
        <v>37</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68.36</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c r="AQ412">
        <v>68.55</v>
      </c>
    </row>
    <row r="413" spans="1:43" x14ac:dyDescent="0.3">
      <c r="A413" t="s">
        <v>38</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c r="AQ413">
        <v>6.06</v>
      </c>
    </row>
    <row r="414" spans="1:43" x14ac:dyDescent="0.3">
      <c r="A414" t="s">
        <v>39</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29.4</v>
      </c>
      <c r="AE414">
        <v>32.450000000000003</v>
      </c>
      <c r="AF414">
        <v>30.56</v>
      </c>
      <c r="AG414">
        <v>33.58</v>
      </c>
      <c r="AH414">
        <v>30.77</v>
      </c>
      <c r="AI414">
        <v>24.02</v>
      </c>
      <c r="AJ414">
        <v>26.83</v>
      </c>
      <c r="AK414">
        <v>26.46</v>
      </c>
      <c r="AL414">
        <v>33.68</v>
      </c>
      <c r="AM414">
        <v>29.54</v>
      </c>
      <c r="AN414">
        <v>29.99</v>
      </c>
      <c r="AO414">
        <v>28.92</v>
      </c>
      <c r="AP414">
        <v>26</v>
      </c>
      <c r="AQ414">
        <v>25.39</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487BD46-5D8B-4FFE-9C32-DD85997EC0F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E3BAE0EE-F8C3-4549-89A6-B7E84F13180B}">
  <ds:schemaRef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724c4985-e433-4d2c-9697-e180992b402a"/>
    <ds:schemaRef ds:uri="8be3414b-2ef9-485f-84d6-269f1d6f703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Portada</vt:lpstr>
      <vt:lpstr>Contenido</vt:lpstr>
      <vt:lpstr>Total Aceite</vt:lpstr>
      <vt:lpstr>A. Oliva</vt:lpstr>
      <vt:lpstr>O. Virgen </vt:lpstr>
      <vt:lpstr>O. Virgen Extra</vt:lpstr>
      <vt:lpstr>O. Virgen + Extra</vt:lpstr>
      <vt:lpstr>Conclusiones</vt:lpstr>
      <vt:lpstr>Back data</vt:lpstr>
      <vt:lpstr>Instrucciones de actualizacion</vt:lpstr>
      <vt:lpstr>TAM Automático</vt:lpstr>
      <vt:lpstr>Back Data graficos</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2022-08-12T10:48:46Z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ies>
</file>