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SlBEcFSAk2KsIdItq6jai/NJrjtmIvtO1F4Ekj0YMh7sQ0btQOqZw7Gm1kVzS0ogxAJiRav5qiCaUBJXG0SQSw==" workbookSaltValue="dYDmlOo4agQ0i65VpyvceA==" workbookSpinCount="100000" lockStructure="1"/>
  <bookViews>
    <workbookView showSheetTabs="0" xWindow="-108" yWindow="-108" windowWidth="19416" windowHeight="10416"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hidden" r:id="rId13"/>
  </sheets>
  <definedNames>
    <definedName name="_xlnm.Print_Area" localSheetId="3">'A. Oliva'!$A$1:$U$52</definedName>
    <definedName name="_xlnm.Print_Area" localSheetId="7">Conclusiones!$A$1:$N$43</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<sst xmlns="http://schemas.openxmlformats.org/spreadsheetml/2006/main" count="697" uniqueCount="88">
  <si>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</si>
  <si>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</si>
  <si>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</si>
  <si>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</si>
  <si>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</si>
  <si>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</si>
  <si>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</si>
  <si>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</si>
  <si>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</si>
  <si>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</si>
  <si>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</si>
  <si>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</si>
  <si>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</si>
  <si>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</si>
  <si>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</si>
  <si>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</si>
  <si>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</si>
  <si>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</si>
  <si>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</si>
  <si>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</si>
  <si>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</si>
  <si>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</si>
  <si>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</si>
  <si>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</si>
  <si>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</si>
  <si>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</si>
  <si>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</si>
  <si>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</si>
  <si>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</si>
  <si>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</si>
  <si>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</si>
  <si>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</si>
  <si>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</si>
  <si>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</si>
  <si>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</si>
  <si>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</si>
  <si>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 xml:space="preserve">SIN PROMOCION  </t>
  </si>
  <si>
    <t xml:space="preserve">CON PROMOCION  </t>
  </si>
  <si>
    <t xml:space="preserve">PRINCIPALES FABRICANTE  </t>
  </si>
  <si>
    <t xml:space="preserve">MARCAS DISTRIBUCION  </t>
  </si>
  <si>
    <t>insertar columnas (nunca pasar de columna x)</t>
  </si>
  <si>
    <t>TOTAL CATEGORIA</t>
  </si>
  <si>
    <t>Conclusiones</t>
  </si>
  <si>
    <t>Marca</t>
  </si>
  <si>
    <t>Canal</t>
  </si>
  <si>
    <t>MDD</t>
  </si>
  <si>
    <t>MDF</t>
  </si>
  <si>
    <t>MARCA</t>
  </si>
  <si>
    <t>CANAL</t>
  </si>
  <si>
    <t>Seleccionar:</t>
  </si>
  <si>
    <t>TOTAL ACEITE</t>
  </si>
  <si>
    <t>A OLIVA VIRGEN Y A OLIVA VIRGEN EXTRA</t>
  </si>
  <si>
    <t xml:space="preserve">TOTAL </t>
  </si>
  <si>
    <t>TOTAL</t>
  </si>
  <si>
    <t>ACEITE DE OLIVA</t>
  </si>
  <si>
    <t>ACEITE OLIVA VIRGEN EXTRA</t>
  </si>
  <si>
    <t>ACEITE OLIVA VIRGEN</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</si>
  <si>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</si>
  <si>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</si>
  <si>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</si>
  <si>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</si>
  <si>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</si>
  <si>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</si>
  <si>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</si>
  <si>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</si>
  <si>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</si>
  <si>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</si>
  <si>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</si>
  <si>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</si>
  <si>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</si>
  <si>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</si>
  <si>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</si>
  <si>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</si>
  <si>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</si>
  <si>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</si>
  <si>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</si>
  <si>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</si>
  <si>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</si>
  <si>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</si>
  <si>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</si>
  <si>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</si>
  <si>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</si>
  <si>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El dropdown list es un Data List que lee de la pestaña "Back Data gráficos". </t>
  </si>
  <si>
    <t xml:space="preserve">La marca y el canal, también leen de TAM Automático y dependerá de los datos seleccionados en la pestaña del tipo de aceite correspondiente. </t>
  </si>
  <si>
    <t>Hojas de gráficos</t>
  </si>
  <si>
    <t xml:space="preserve">
</t>
  </si>
  <si>
    <t>MAYO 21</t>
  </si>
  <si>
    <t xml:space="preserve">
• Se reduce la promoción de aceite, en junio de 2021 el peso promocional de aceite representa un 5,0 % lo que implica un descenso de 4,2 puntos respecto a junio del año anterior.
Este decrecimiento de la actividad promocional está impulsado tanto por las marcas de fabricante (con una caída de 5,2 puntos en relación con junio de 2020), como por las marcas de distribución (con un descenso de 1,7 puntos). De esta forma, el 16,6 % de los litros de aceite de marcas de fabricante son comprados en promoción, mientras que de marcas de distribución tan solo representan el 1,3 %.   
Asimismo, el volumen comprado en promocion en los canales de distribución también desciende de forma generalizada. La mayor reducción se da en hipermercados, ya que disminuyen la actividad promocional 9,2 puntos, situándose en un 9,0 %, si bien se mantiene como la plataforma que mayor actividad promocional registra. Por otro lado, discounts y supermercados, también reducen su actividad promocional hasta situarse en un 3,4 % y un 4,2 % respectivamente.   
• El aceite de oliva disminuye su peso promocional pasando del 10,6 % al 5,0 % en junio de 2021. Caída procedente de las marcas de distribuidor; que reducen su actividad promocional en 3,7 puntos, hasta representar un 1,5 % del total. En menor medida, también se produce un decrecimiento en las marcas de fabricante, que pasan de un 19,8 % a un 17,4 %.
En cuanto a los canales de distribución, todos reducen su peso promocional. De entre ellos, el que experimenta el descenso más elevado es el hipermercado, que reduce su peso promocional en 7,0 puntos, siendo su cuota actual del 5,5 %. Asimismo, el peso en supermercados baja hasta un 5,6 %, lo que supone una caída de 5,8 puntos. Por último, el canal discount disminuye 3,6 puntos, hasta situarse en un 2,0 %.
• El volumen de aceite de oliva virgen adquirido con promociones cae 4,2 puntos al cierre de junio 2021, siendo actualmente la proporción destinada a la promoción del 3,6 %. Esta disminución se da tanto en marcas de fabricante, como en marcas de distribuidor. En las primeras el peso promocional se ve reducido de 23,2 % a 22,5 % y, en las segundas desciende de 1,8 % a 0,5 %.
El peso promocional de aceite de oliva virgen sólo se reduce en supermercado pasando de un 6,1 % a un 0,6 %. No obstante, tanto en hipermercados, como en discounts la actividad promocional se intentifica, aunque no tenga reflejo a nivel total. 
• El tipo de aceite de oliva virgen extra, tampoco intensifica su actividad promocional y actualmente la disminuye en 7,7 puntos siendo de un 10,6 % durante junio de 2021. Esta variación es el resultado directo de la reducción de la actividad promocional tanto en las marcas de fabricante como en marcas de distribución, que disminuyen 9,3 puntos y 2,1 puntos, respectivamente. Nuevamente son las marcas de fabricantes quienes mayor porcentaje de litros en promoción destina, con el 25,0 % de sus litros en promoción, mientras que el peso destinado por parte de las marcas de distribuidor representa el 0,4 %. 
Del mismo modo, también re reduce el peso el peso promocional de los diferentes canales de distribución. En hipermercado es donde mayor es la reducción de cuota, siendo esta de 19,3 puntos, hasta alcanzar un 16,7 %. Le sigue el canal supermercado, que cede 2,9 puntos de cuota, siendo su proporción actual del 8,1 % vendidos en promoción. Por último, el canal discount pasa del 9,8 % el pasado junio, a 8,3 % en la actualidad.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</si>
</sst>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91">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applyFill="1" applyBorder="1"/>
    <xf numFmtId="0" fontId="17" fillId="0" borderId="0" xfId="0" applyFont="1" applyFill="1" applyBorder="1"/>
    <xf numFmtId="0" fontId="3" fillId="0" borderId="0" xfId="0" applyFont="1" applyFill="1" applyBorder="1" applyAlignment="1">
      <alignment horizontal="left"/>
    </xf>
    <xf numFmtId="164" fontId="3" fillId="0" borderId="0" xfId="1" applyNumberFormat="1" applyFont="1" applyFill="1" applyBorder="1"/>
    <xf numFmtId="0" fontId="3" fillId="0" borderId="0" xfId="0"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3" fillId="0" borderId="0" xfId="0" applyFont="1" applyAlignment="1"/>
    <xf numFmtId="0" fontId="6" fillId="0" borderId="0" xfId="0" applyFont="1" applyAlignme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22" fillId="0" borderId="0" xfId="0" applyFont="1" applyFill="1" applyBorder="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Border="1" applyAlignment="1">
      <alignment horizontal="left" indent="2"/>
    </xf>
    <xf numFmtId="0" fontId="0" fillId="0" borderId="0" xfId="0" applyAlignment="1">
      <alignment horizontal="left" indent="4"/>
    </xf>
    <xf numFmtId="49" fontId="0" fillId="0" borderId="0" xfId="0" applyNumberFormat="1"/>
    <xf numFmtId="0" fontId="0" fillId="0" borderId="0" xfId="0" applyBorder="1"/>
    <xf numFmtId="0" fontId="13" fillId="0" borderId="0" xfId="0" applyFont="1" applyBorder="1" applyAlignment="1">
      <alignment horizontal="left" vertical="center"/>
    </xf>
    <xf numFmtId="165" fontId="5" fillId="0" borderId="2" xfId="2" applyNumberFormat="1" applyFont="1" applyFill="1" applyBorder="1" applyAlignment="1">
      <alignment horizontal="center"/>
    </xf>
    <xf numFmtId="43" fontId="0" fillId="0" borderId="0" xfId="3" applyFont="1"/>
    <xf numFmtId="0" fontId="0" fillId="0" borderId="0" xfId="0"/>
    <xf numFmtId="17" fontId="0" fillId="0" borderId="0" xfId="0" applyNumberFormat="1"/>
    <xf numFmtId="0" fontId="0" fillId="0" borderId="0" xfId="0" applyAlignment="1">
      <alignment wrapText="1"/>
    </xf>
    <xf numFmtId="0" fontId="0" fillId="0" borderId="0" xfId="0" applyFill="1" applyAlignment="1">
      <alignment wrapText="1"/>
    </xf>
    <xf numFmtId="0" fontId="0" fillId="0" borderId="0" xfId="0" applyFill="1" applyAlignment="1"/>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graficos'!$D$11:$P$11</c:f>
              <c:numCache>
                <c:formatCode>0.0%</c:formatCode>
                <c:ptCount val="13"/>
                <c:pt idx="0">
                  <c:v>0.78212204845139521</c:v>
                </c:pt>
                <c:pt idx="1">
                  <c:v>0.76580692704495212</c:v>
                </c:pt>
                <c:pt idx="2">
                  <c:v>0.7283176593521421</c:v>
                </c:pt>
                <c:pt idx="3">
                  <c:v>0.7432219193802897</c:v>
                </c:pt>
                <c:pt idx="4">
                  <c:v>0.74178885630498537</c:v>
                </c:pt>
                <c:pt idx="5">
                  <c:v>0.72789812646370022</c:v>
                </c:pt>
                <c:pt idx="6">
                  <c:v>0.7854070888328637</c:v>
                </c:pt>
                <c:pt idx="7">
                  <c:v>0.73479245283018868</c:v>
                </c:pt>
                <c:pt idx="8">
                  <c:v>0.77539211207552916</c:v>
                </c:pt>
                <c:pt idx="9">
                  <c:v>0.80467800729040084</c:v>
                </c:pt>
                <c:pt idx="10">
                  <c:v>0.81144479306738382</c:v>
                </c:pt>
                <c:pt idx="11">
                  <c:v>0.80814531006101897</c:v>
                </c:pt>
                <c:pt idx="12">
                  <c:v>0.83389926428975669</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graficos'!$D$12:$P$12</c:f>
              <c:numCache>
                <c:formatCode>0.0%</c:formatCode>
                <c:ptCount val="13"/>
                <c:pt idx="0">
                  <c:v>0.21787795154860473</c:v>
                </c:pt>
                <c:pt idx="1">
                  <c:v>0.23419307295504793</c:v>
                </c:pt>
                <c:pt idx="2">
                  <c:v>0.2716823406478579</c:v>
                </c:pt>
                <c:pt idx="3">
                  <c:v>0.25677808061971019</c:v>
                </c:pt>
                <c:pt idx="4">
                  <c:v>0.25821114369501463</c:v>
                </c:pt>
                <c:pt idx="5">
                  <c:v>0.27210187353629978</c:v>
                </c:pt>
                <c:pt idx="6">
                  <c:v>0.21459291116713627</c:v>
                </c:pt>
                <c:pt idx="7">
                  <c:v>0.26520754716981132</c:v>
                </c:pt>
                <c:pt idx="8">
                  <c:v>0.22460788792447084</c:v>
                </c:pt>
                <c:pt idx="9">
                  <c:v>0.19532199270959902</c:v>
                </c:pt>
                <c:pt idx="10">
                  <c:v>0.18855520693261613</c:v>
                </c:pt>
                <c:pt idx="11">
                  <c:v>0.19185468993898111</c:v>
                </c:pt>
                <c:pt idx="12">
                  <c:v>0.16610073571024336</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805352"/>
        <c:axId val="179102664"/>
      </c:barChart>
      <c:dateAx>
        <c:axId val="176805352"/>
        <c:scaling>
          <c:orientation val="minMax"/>
        </c:scaling>
        <c:delete val="0"/>
        <c:axPos val="b"/>
        <c:numFmt formatCode="[$-C0A]mmmm\-yy;@" sourceLinked="1"/>
        <c:majorTickMark val="out"/>
        <c:minorTickMark val="none"/>
        <c:tickLblPos val="nextTo"/>
        <c:txPr>
          <a:bodyPr/>
          <a:lstStyle/>
          <a:p>
            <a:pPr>
              <a:defRPr sz="750"/>
            </a:pPr>
            <a:endParaRPr lang="es-ES"/>
          </a:p>
        </c:txPr>
        <c:crossAx val="179102664"/>
        <c:crosses val="autoZero"/>
        <c:auto val="1"/>
        <c:lblOffset val="100"/>
        <c:baseTimeUnit val="months"/>
      </c:dateAx>
      <c:valAx>
        <c:axId val="179102664"/>
        <c:scaling>
          <c:orientation val="minMax"/>
          <c:max val="1"/>
          <c:min val="0"/>
        </c:scaling>
        <c:delete val="1"/>
        <c:axPos val="l"/>
        <c:numFmt formatCode="0.0%" sourceLinked="1"/>
        <c:majorTickMark val="out"/>
        <c:minorTickMark val="none"/>
        <c:tickLblPos val="nextTo"/>
        <c:crossAx val="1768053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graficos'!$D$78:$P$78</c:f>
              <c:numCache>
                <c:formatCode>0.0%</c:formatCode>
                <c:ptCount val="13"/>
                <c:pt idx="0">
                  <c:v>0.65702688990360225</c:v>
                </c:pt>
                <c:pt idx="1">
                  <c:v>0.70883266755437191</c:v>
                </c:pt>
                <c:pt idx="2">
                  <c:v>0.64867439276075567</c:v>
                </c:pt>
                <c:pt idx="3">
                  <c:v>0.63538833484436386</c:v>
                </c:pt>
                <c:pt idx="4">
                  <c:v>0.67655832940807037</c:v>
                </c:pt>
                <c:pt idx="5">
                  <c:v>0.56352459016393452</c:v>
                </c:pt>
                <c:pt idx="6">
                  <c:v>0.67190977889894643</c:v>
                </c:pt>
                <c:pt idx="7">
                  <c:v>0.64627450980392165</c:v>
                </c:pt>
                <c:pt idx="8">
                  <c:v>0.65634820867379007</c:v>
                </c:pt>
                <c:pt idx="9">
                  <c:v>0.71319796954314718</c:v>
                </c:pt>
                <c:pt idx="10">
                  <c:v>0.72059738643434967</c:v>
                </c:pt>
                <c:pt idx="11">
                  <c:v>0.7263311451495259</c:v>
                </c:pt>
                <c:pt idx="12">
                  <c:v>0.75</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graficos'!$D$79:$P$79</c:f>
              <c:numCache>
                <c:formatCode>0.0%</c:formatCode>
                <c:ptCount val="13"/>
                <c:pt idx="0">
                  <c:v>0.34297311009639775</c:v>
                </c:pt>
                <c:pt idx="1">
                  <c:v>0.29116733244562804</c:v>
                </c:pt>
                <c:pt idx="2">
                  <c:v>0.35132560723924433</c:v>
                </c:pt>
                <c:pt idx="3">
                  <c:v>0.36461166515563614</c:v>
                </c:pt>
                <c:pt idx="4">
                  <c:v>0.32344167059192963</c:v>
                </c:pt>
                <c:pt idx="5">
                  <c:v>0.43647540983606564</c:v>
                </c:pt>
                <c:pt idx="6">
                  <c:v>0.32809022110105357</c:v>
                </c:pt>
                <c:pt idx="7">
                  <c:v>0.35372549019607846</c:v>
                </c:pt>
                <c:pt idx="8">
                  <c:v>0.34365179132620993</c:v>
                </c:pt>
                <c:pt idx="9">
                  <c:v>0.28680203045685276</c:v>
                </c:pt>
                <c:pt idx="10">
                  <c:v>0.27940261356565027</c:v>
                </c:pt>
                <c:pt idx="11">
                  <c:v>0.27366885485047415</c:v>
                </c:pt>
                <c:pt idx="12">
                  <c:v>0.25</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566086552"/>
        <c:axId val="566086944"/>
      </c:barChart>
      <c:dateAx>
        <c:axId val="566086552"/>
        <c:scaling>
          <c:orientation val="minMax"/>
        </c:scaling>
        <c:delete val="0"/>
        <c:axPos val="b"/>
        <c:numFmt formatCode="[$-C0A]mmmm\-yy;@" sourceLinked="1"/>
        <c:majorTickMark val="out"/>
        <c:minorTickMark val="none"/>
        <c:tickLblPos val="nextTo"/>
        <c:txPr>
          <a:bodyPr/>
          <a:lstStyle/>
          <a:p>
            <a:pPr>
              <a:defRPr sz="750"/>
            </a:pPr>
            <a:endParaRPr lang="es-ES"/>
          </a:p>
        </c:txPr>
        <c:crossAx val="566086944"/>
        <c:crosses val="autoZero"/>
        <c:auto val="1"/>
        <c:lblOffset val="100"/>
        <c:baseTimeUnit val="months"/>
      </c:dateAx>
      <c:valAx>
        <c:axId val="566086944"/>
        <c:scaling>
          <c:orientation val="minMax"/>
          <c:max val="1"/>
          <c:min val="0"/>
        </c:scaling>
        <c:delete val="1"/>
        <c:axPos val="l"/>
        <c:numFmt formatCode="0.0%" sourceLinked="1"/>
        <c:majorTickMark val="out"/>
        <c:minorTickMark val="none"/>
        <c:tickLblPos val="nextTo"/>
        <c:crossAx val="5660865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graficos'!$D$73:$P$73</c:f>
              <c:numCache>
                <c:formatCode>0.0%</c:formatCode>
                <c:ptCount val="13"/>
                <c:pt idx="0">
                  <c:v>0.81668605617417311</c:v>
                </c:pt>
                <c:pt idx="1">
                  <c:v>0.85086887835703007</c:v>
                </c:pt>
                <c:pt idx="2">
                  <c:v>0.80738662926601212</c:v>
                </c:pt>
                <c:pt idx="3">
                  <c:v>0.80554704259883536</c:v>
                </c:pt>
                <c:pt idx="4">
                  <c:v>0.8097722960151803</c:v>
                </c:pt>
                <c:pt idx="5">
                  <c:v>0.77380585516178724</c:v>
                </c:pt>
                <c:pt idx="6">
                  <c:v>0.82078634562633335</c:v>
                </c:pt>
                <c:pt idx="7">
                  <c:v>0.81864379863427028</c:v>
                </c:pt>
                <c:pt idx="8">
                  <c:v>0.82855341947683581</c:v>
                </c:pt>
                <c:pt idx="9">
                  <c:v>0.84747363450338431</c:v>
                </c:pt>
                <c:pt idx="10">
                  <c:v>0.87675458892488056</c:v>
                </c:pt>
                <c:pt idx="11">
                  <c:v>0.87790185130766962</c:v>
                </c:pt>
                <c:pt idx="12">
                  <c:v>0.89365012020930568</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graficos'!$D$74:$P$74</c:f>
              <c:numCache>
                <c:formatCode>0.0%</c:formatCode>
                <c:ptCount val="13"/>
                <c:pt idx="0">
                  <c:v>0.1833139438258268</c:v>
                </c:pt>
                <c:pt idx="1">
                  <c:v>0.14913112164296999</c:v>
                </c:pt>
                <c:pt idx="2">
                  <c:v>0.19261337073398782</c:v>
                </c:pt>
                <c:pt idx="3">
                  <c:v>0.19445295740116456</c:v>
                </c:pt>
                <c:pt idx="4">
                  <c:v>0.19022770398481972</c:v>
                </c:pt>
                <c:pt idx="5">
                  <c:v>0.22619414483821262</c:v>
                </c:pt>
                <c:pt idx="6">
                  <c:v>0.17921365437366654</c:v>
                </c:pt>
                <c:pt idx="7">
                  <c:v>0.18135620136572972</c:v>
                </c:pt>
                <c:pt idx="8">
                  <c:v>0.17144658052316422</c:v>
                </c:pt>
                <c:pt idx="9">
                  <c:v>0.15252636549661577</c:v>
                </c:pt>
                <c:pt idx="10">
                  <c:v>0.12324541107511955</c:v>
                </c:pt>
                <c:pt idx="11">
                  <c:v>0.12209814869233029</c:v>
                </c:pt>
                <c:pt idx="12">
                  <c:v>0.10634987979069439</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570779488"/>
        <c:axId val="570777528"/>
      </c:barChart>
      <c:dateAx>
        <c:axId val="570779488"/>
        <c:scaling>
          <c:orientation val="minMax"/>
        </c:scaling>
        <c:delete val="0"/>
        <c:axPos val="b"/>
        <c:numFmt formatCode="[$-C0A]mmmm\-yy;@" sourceLinked="1"/>
        <c:majorTickMark val="out"/>
        <c:minorTickMark val="none"/>
        <c:tickLblPos val="nextTo"/>
        <c:txPr>
          <a:bodyPr/>
          <a:lstStyle/>
          <a:p>
            <a:pPr>
              <a:defRPr sz="900"/>
            </a:pPr>
            <a:endParaRPr lang="es-ES"/>
          </a:p>
        </c:txPr>
        <c:crossAx val="570777528"/>
        <c:crosses val="autoZero"/>
        <c:auto val="1"/>
        <c:lblOffset val="100"/>
        <c:baseTimeUnit val="months"/>
      </c:dateAx>
      <c:valAx>
        <c:axId val="570777528"/>
        <c:scaling>
          <c:orientation val="minMax"/>
          <c:max val="1"/>
          <c:min val="0"/>
        </c:scaling>
        <c:delete val="1"/>
        <c:axPos val="l"/>
        <c:numFmt formatCode="0.0%" sourceLinked="1"/>
        <c:majorTickMark val="out"/>
        <c:minorTickMark val="none"/>
        <c:tickLblPos val="nextTo"/>
        <c:crossAx val="570779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graficos'!$D$83:$P$83</c:f>
              <c:numCache>
                <c:formatCode>0.0%</c:formatCode>
                <c:ptCount val="13"/>
                <c:pt idx="0">
                  <c:v>0.90157288795200263</c:v>
                </c:pt>
                <c:pt idx="1">
                  <c:v>0.88068263301305039</c:v>
                </c:pt>
                <c:pt idx="2">
                  <c:v>0.70895522388059695</c:v>
                </c:pt>
                <c:pt idx="3">
                  <c:v>0.75020908837468625</c:v>
                </c:pt>
                <c:pt idx="4">
                  <c:v>0.87311039853412742</c:v>
                </c:pt>
                <c:pt idx="5">
                  <c:v>0.92179568527918787</c:v>
                </c:pt>
                <c:pt idx="6">
                  <c:v>0.78271899716460225</c:v>
                </c:pt>
                <c:pt idx="7">
                  <c:v>0.72184065934065944</c:v>
                </c:pt>
                <c:pt idx="8">
                  <c:v>0.93843700159489629</c:v>
                </c:pt>
                <c:pt idx="9">
                  <c:v>0.84556159420289856</c:v>
                </c:pt>
                <c:pt idx="10">
                  <c:v>0.95982353867969128</c:v>
                </c:pt>
                <c:pt idx="11">
                  <c:v>0.93605040890199764</c:v>
                </c:pt>
                <c:pt idx="12">
                  <c:v>0.91690022421524653</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graficos'!$D$84:$P$84</c:f>
              <c:numCache>
                <c:formatCode>0.0%</c:formatCode>
                <c:ptCount val="13"/>
                <c:pt idx="0">
                  <c:v>9.8427112047997409E-2</c:v>
                </c:pt>
                <c:pt idx="1">
                  <c:v>0.11931736698694968</c:v>
                </c:pt>
                <c:pt idx="2">
                  <c:v>0.29104477611940299</c:v>
                </c:pt>
                <c:pt idx="3">
                  <c:v>0.24979091162531361</c:v>
                </c:pt>
                <c:pt idx="4">
                  <c:v>0.12688960146587266</c:v>
                </c:pt>
                <c:pt idx="5">
                  <c:v>7.8204314720812185E-2</c:v>
                </c:pt>
                <c:pt idx="6">
                  <c:v>0.2172810028353977</c:v>
                </c:pt>
                <c:pt idx="7">
                  <c:v>0.27815934065934067</c:v>
                </c:pt>
                <c:pt idx="8">
                  <c:v>6.1562998405103667E-2</c:v>
                </c:pt>
                <c:pt idx="9">
                  <c:v>0.15443840579710147</c:v>
                </c:pt>
                <c:pt idx="10">
                  <c:v>4.0176461320308804E-2</c:v>
                </c:pt>
                <c:pt idx="11">
                  <c:v>6.3949591098002412E-2</c:v>
                </c:pt>
                <c:pt idx="12">
                  <c:v>8.3099775784753346E-2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570782624"/>
        <c:axId val="570781840"/>
      </c:barChart>
      <c:dateAx>
        <c:axId val="570782624"/>
        <c:scaling>
          <c:orientation val="minMax"/>
        </c:scaling>
        <c:delete val="0"/>
        <c:axPos val="b"/>
        <c:numFmt formatCode="[$-C0A]mmmm\-yy;@" sourceLinked="1"/>
        <c:majorTickMark val="out"/>
        <c:minorTickMark val="none"/>
        <c:tickLblPos val="nextTo"/>
        <c:txPr>
          <a:bodyPr/>
          <a:lstStyle/>
          <a:p>
            <a:pPr>
              <a:defRPr sz="750"/>
            </a:pPr>
            <a:endParaRPr lang="es-ES"/>
          </a:p>
        </c:txPr>
        <c:crossAx val="570781840"/>
        <c:crosses val="autoZero"/>
        <c:auto val="1"/>
        <c:lblOffset val="100"/>
        <c:baseTimeUnit val="months"/>
      </c:dateAx>
      <c:valAx>
        <c:axId val="570781840"/>
        <c:scaling>
          <c:orientation val="minMax"/>
          <c:max val="1"/>
          <c:min val="0"/>
        </c:scaling>
        <c:delete val="1"/>
        <c:axPos val="l"/>
        <c:numFmt formatCode="0.0%" sourceLinked="1"/>
        <c:majorTickMark val="out"/>
        <c:minorTickMark val="none"/>
        <c:tickLblPos val="nextTo"/>
        <c:crossAx val="57078262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graficos'!$D$34:$P$34</c:f>
              <c:numCache>
                <c:formatCode>0.0%</c:formatCode>
                <c:ptCount val="13"/>
                <c:pt idx="0">
                  <c:v>0.67072357452484155</c:v>
                </c:pt>
                <c:pt idx="1">
                  <c:v>0.69003690036900367</c:v>
                </c:pt>
                <c:pt idx="2">
                  <c:v>0.66702937976060928</c:v>
                </c:pt>
                <c:pt idx="3">
                  <c:v>0.61968444778362142</c:v>
                </c:pt>
                <c:pt idx="4">
                  <c:v>0.66604622304948036</c:v>
                </c:pt>
                <c:pt idx="5">
                  <c:v>0.57913773148148151</c:v>
                </c:pt>
                <c:pt idx="6">
                  <c:v>0.64336996336996333</c:v>
                </c:pt>
                <c:pt idx="7">
                  <c:v>0.66538697788697776</c:v>
                </c:pt>
                <c:pt idx="8">
                  <c:v>0.65958107059736226</c:v>
                </c:pt>
                <c:pt idx="9">
                  <c:v>0.71068690345798791</c:v>
                </c:pt>
                <c:pt idx="10">
                  <c:v>0.72485709871775061</c:v>
                </c:pt>
                <c:pt idx="11">
                  <c:v>0.72272462077012833</c:v>
                </c:pt>
                <c:pt idx="12">
                  <c:v>0.75268384326355331</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graficos'!$D$35:$P$35</c:f>
              <c:numCache>
                <c:formatCode>0.0%</c:formatCode>
                <c:ptCount val="13"/>
                <c:pt idx="0">
                  <c:v>0.3292764254751584</c:v>
                </c:pt>
                <c:pt idx="1">
                  <c:v>0.30996309963099633</c:v>
                </c:pt>
                <c:pt idx="2">
                  <c:v>0.33297062023939067</c:v>
                </c:pt>
                <c:pt idx="3">
                  <c:v>0.38031555221637864</c:v>
                </c:pt>
                <c:pt idx="4">
                  <c:v>0.33395377695051964</c:v>
                </c:pt>
                <c:pt idx="5">
                  <c:v>0.42086226851851849</c:v>
                </c:pt>
                <c:pt idx="6">
                  <c:v>0.35663003663003662</c:v>
                </c:pt>
                <c:pt idx="7">
                  <c:v>0.33461302211302207</c:v>
                </c:pt>
                <c:pt idx="8">
                  <c:v>0.34041892940263768</c:v>
                </c:pt>
                <c:pt idx="9">
                  <c:v>0.2893130965420122</c:v>
                </c:pt>
                <c:pt idx="10">
                  <c:v>0.27514290128224933</c:v>
                </c:pt>
                <c:pt idx="11">
                  <c:v>0.27727537922987167</c:v>
                </c:pt>
                <c:pt idx="12">
                  <c:v>0.24731615673644655</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570780272"/>
        <c:axId val="570778312"/>
      </c:barChart>
      <c:dateAx>
        <c:axId val="570780272"/>
        <c:scaling>
          <c:orientation val="minMax"/>
        </c:scaling>
        <c:delete val="0"/>
        <c:axPos val="b"/>
        <c:numFmt formatCode="[$-C0A]mmmm\-yy;@" sourceLinked="1"/>
        <c:majorTickMark val="out"/>
        <c:minorTickMark val="none"/>
        <c:tickLblPos val="nextTo"/>
        <c:txPr>
          <a:bodyPr/>
          <a:lstStyle/>
          <a:p>
            <a:pPr>
              <a:defRPr sz="750"/>
            </a:pPr>
            <a:endParaRPr lang="es-ES"/>
          </a:p>
        </c:txPr>
        <c:crossAx val="570778312"/>
        <c:crosses val="autoZero"/>
        <c:auto val="1"/>
        <c:lblOffset val="100"/>
        <c:baseTimeUnit val="months"/>
      </c:dateAx>
      <c:valAx>
        <c:axId val="570778312"/>
        <c:scaling>
          <c:orientation val="minMax"/>
          <c:max val="1"/>
          <c:min val="0"/>
        </c:scaling>
        <c:delete val="1"/>
        <c:axPos val="l"/>
        <c:numFmt formatCode="0.0%" sourceLinked="1"/>
        <c:majorTickMark val="out"/>
        <c:minorTickMark val="none"/>
        <c:tickLblPos val="nextTo"/>
        <c:crossAx val="57078027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graficos'!$D$29:$P$29</c:f>
              <c:numCache>
                <c:formatCode>0.0%</c:formatCode>
                <c:ptCount val="13"/>
                <c:pt idx="0">
                  <c:v>0.83596577821651863</c:v>
                </c:pt>
                <c:pt idx="1">
                  <c:v>0.8565625</c:v>
                </c:pt>
                <c:pt idx="2">
                  <c:v>0.82623615660583372</c:v>
                </c:pt>
                <c:pt idx="3">
                  <c:v>0.81260440394836753</c:v>
                </c:pt>
                <c:pt idx="4">
                  <c:v>0.82122115837388165</c:v>
                </c:pt>
                <c:pt idx="5">
                  <c:v>0.78521234341582646</c:v>
                </c:pt>
                <c:pt idx="6">
                  <c:v>0.82826585179526357</c:v>
                </c:pt>
                <c:pt idx="7">
                  <c:v>0.83717310087173091</c:v>
                </c:pt>
                <c:pt idx="8">
                  <c:v>0.84471659601193283</c:v>
                </c:pt>
                <c:pt idx="9">
                  <c:v>0.85590959033118819</c:v>
                </c:pt>
                <c:pt idx="10">
                  <c:v>0.89034888989578609</c:v>
                </c:pt>
                <c:pt idx="11">
                  <c:v>0.89116833988069255</c:v>
                </c:pt>
                <c:pt idx="12">
                  <c:v>0.90968197879858659</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graficos'!$D$30:$P$30</c:f>
              <c:numCache>
                <c:formatCode>0.0%</c:formatCode>
                <c:ptCount val="13"/>
                <c:pt idx="0">
                  <c:v>0.16403422178348143</c:v>
                </c:pt>
                <c:pt idx="1">
                  <c:v>0.1434375</c:v>
                </c:pt>
                <c:pt idx="2">
                  <c:v>0.17376384339416628</c:v>
                </c:pt>
                <c:pt idx="3">
                  <c:v>0.1873955960516325</c:v>
                </c:pt>
                <c:pt idx="4">
                  <c:v>0.17877884162611835</c:v>
                </c:pt>
                <c:pt idx="5">
                  <c:v>0.21478765658417356</c:v>
                </c:pt>
                <c:pt idx="6">
                  <c:v>0.17173414820473643</c:v>
                </c:pt>
                <c:pt idx="7">
                  <c:v>0.16282689912826898</c:v>
                </c:pt>
                <c:pt idx="8">
                  <c:v>0.15528340398806723</c:v>
                </c:pt>
                <c:pt idx="9">
                  <c:v>0.14409040966881179</c:v>
                </c:pt>
                <c:pt idx="10">
                  <c:v>0.10965111010421384</c:v>
                </c:pt>
                <c:pt idx="11">
                  <c:v>0.10883166011930744</c:v>
                </c:pt>
                <c:pt idx="12">
                  <c:v>9.0318021201413426E-2</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570781448"/>
        <c:axId val="570783016"/>
      </c:barChart>
      <c:dateAx>
        <c:axId val="570781448"/>
        <c:scaling>
          <c:orientation val="minMax"/>
        </c:scaling>
        <c:delete val="0"/>
        <c:axPos val="b"/>
        <c:numFmt formatCode="[$-C0A]mmmm\-yy;@" sourceLinked="1"/>
        <c:majorTickMark val="out"/>
        <c:minorTickMark val="none"/>
        <c:tickLblPos val="nextTo"/>
        <c:txPr>
          <a:bodyPr/>
          <a:lstStyle/>
          <a:p>
            <a:pPr>
              <a:defRPr sz="900"/>
            </a:pPr>
            <a:endParaRPr lang="es-ES"/>
          </a:p>
        </c:txPr>
        <c:crossAx val="570783016"/>
        <c:crosses val="autoZero"/>
        <c:auto val="1"/>
        <c:lblOffset val="100"/>
        <c:baseTimeUnit val="months"/>
      </c:dateAx>
      <c:valAx>
        <c:axId val="570783016"/>
        <c:scaling>
          <c:orientation val="minMax"/>
          <c:max val="1"/>
          <c:min val="0"/>
        </c:scaling>
        <c:delete val="1"/>
        <c:axPos val="l"/>
        <c:numFmt formatCode="0.0%" sourceLinked="1"/>
        <c:majorTickMark val="out"/>
        <c:minorTickMark val="none"/>
        <c:tickLblPos val="nextTo"/>
        <c:crossAx val="57078144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graficos'!$D$39:$P$39</c:f>
              <c:numCache>
                <c:formatCode>0.0%</c:formatCode>
                <c:ptCount val="13"/>
                <c:pt idx="0">
                  <c:v>0.9004885993485342</c:v>
                </c:pt>
                <c:pt idx="1">
                  <c:v>0.90829164771866</c:v>
                </c:pt>
                <c:pt idx="2">
                  <c:v>0.88070123310057935</c:v>
                </c:pt>
                <c:pt idx="3">
                  <c:v>0.88757307749962511</c:v>
                </c:pt>
                <c:pt idx="4">
                  <c:v>0.87138661307775545</c:v>
                </c:pt>
                <c:pt idx="5">
                  <c:v>0.85240413877054177</c:v>
                </c:pt>
                <c:pt idx="6">
                  <c:v>0.86475983211565377</c:v>
                </c:pt>
                <c:pt idx="7">
                  <c:v>0.91248697722875438</c:v>
                </c:pt>
                <c:pt idx="8">
                  <c:v>0.89391839876828327</c:v>
                </c:pt>
                <c:pt idx="9">
                  <c:v>0.89095453835338223</c:v>
                </c:pt>
                <c:pt idx="10">
                  <c:v>0.92796361502347424</c:v>
                </c:pt>
                <c:pt idx="11">
                  <c:v>0.91590304463493943</c:v>
                </c:pt>
                <c:pt idx="12">
                  <c:v>0.93813257305773334</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graficos'!$D$40:$P$40</c:f>
              <c:numCache>
                <c:formatCode>0.0%</c:formatCode>
                <c:ptCount val="13"/>
                <c:pt idx="0">
                  <c:v>9.9511400651465812E-2</c:v>
                </c:pt>
                <c:pt idx="1">
                  <c:v>9.170835228134E-2</c:v>
                </c:pt>
                <c:pt idx="2">
                  <c:v>0.11929876689942058</c:v>
                </c:pt>
                <c:pt idx="3">
                  <c:v>0.11242692250037474</c:v>
                </c:pt>
                <c:pt idx="4">
                  <c:v>0.12861338692224455</c:v>
                </c:pt>
                <c:pt idx="5">
                  <c:v>0.14759586122945831</c:v>
                </c:pt>
                <c:pt idx="6">
                  <c:v>0.13524016788434634</c:v>
                </c:pt>
                <c:pt idx="7">
                  <c:v>8.7513022771245716E-2</c:v>
                </c:pt>
                <c:pt idx="8">
                  <c:v>0.1060816012317167</c:v>
                </c:pt>
                <c:pt idx="9">
                  <c:v>0.10904546164661771</c:v>
                </c:pt>
                <c:pt idx="10">
                  <c:v>7.2036384976525827E-2</c:v>
                </c:pt>
                <c:pt idx="11">
                  <c:v>8.4096955365060608E-2</c:v>
                </c:pt>
                <c:pt idx="12">
                  <c:v>6.1867426942266567E-2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570784192"/>
        <c:axId val="570784584"/>
      </c:barChart>
      <c:dateAx>
        <c:axId val="570784192"/>
        <c:scaling>
          <c:orientation val="minMax"/>
        </c:scaling>
        <c:delete val="0"/>
        <c:axPos val="b"/>
        <c:numFmt formatCode="[$-C0A]mmmm\-yy;@" sourceLinked="1"/>
        <c:majorTickMark val="out"/>
        <c:minorTickMark val="none"/>
        <c:tickLblPos val="nextTo"/>
        <c:txPr>
          <a:bodyPr/>
          <a:lstStyle/>
          <a:p>
            <a:pPr>
              <a:defRPr sz="750"/>
            </a:pPr>
            <a:endParaRPr lang="es-ES"/>
          </a:p>
        </c:txPr>
        <c:crossAx val="570784584"/>
        <c:crosses val="autoZero"/>
        <c:auto val="1"/>
        <c:lblOffset val="100"/>
        <c:baseTimeUnit val="months"/>
      </c:dateAx>
      <c:valAx>
        <c:axId val="570784584"/>
        <c:scaling>
          <c:orientation val="minMax"/>
          <c:max val="1"/>
          <c:min val="0"/>
        </c:scaling>
        <c:delete val="1"/>
        <c:axPos val="l"/>
        <c:numFmt formatCode="0.0%" sourceLinked="1"/>
        <c:majorTickMark val="out"/>
        <c:minorTickMark val="none"/>
        <c:tickLblPos val="nextTo"/>
        <c:crossAx val="57078419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graficos'!$D$6:$P$6</c:f>
              <c:numCache>
                <c:formatCode>0.0%</c:formatCode>
                <c:ptCount val="13"/>
                <c:pt idx="0">
                  <c:v>0.90826254826254826</c:v>
                </c:pt>
                <c:pt idx="1">
                  <c:v>0.90723981900452488</c:v>
                </c:pt>
                <c:pt idx="2">
                  <c:v>0.89053831159094321</c:v>
                </c:pt>
                <c:pt idx="3">
                  <c:v>0.89418843557381855</c:v>
                </c:pt>
                <c:pt idx="4">
                  <c:v>0.89129775621588847</c:v>
                </c:pt>
                <c:pt idx="5">
                  <c:v>0.89310658973580326</c:v>
                </c:pt>
                <c:pt idx="6">
                  <c:v>0.91990217059003365</c:v>
                </c:pt>
                <c:pt idx="7">
                  <c:v>0.90638428483732358</c:v>
                </c:pt>
                <c:pt idx="8">
                  <c:v>0.91836419753086418</c:v>
                </c:pt>
                <c:pt idx="9">
                  <c:v>0.9221836827024581</c:v>
                </c:pt>
                <c:pt idx="10">
                  <c:v>0.9420161883738043</c:v>
                </c:pt>
                <c:pt idx="11">
                  <c:v>0.94029221691486375</c:v>
                </c:pt>
                <c:pt idx="12">
                  <c:v>0.95004952596575631</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graficos'!$D$7:$P$7</c:f>
              <c:numCache>
                <c:formatCode>0.0%</c:formatCode>
                <c:ptCount val="13"/>
                <c:pt idx="0">
                  <c:v>9.173745173745175E-2</c:v>
                </c:pt>
                <c:pt idx="1">
                  <c:v>9.2760180995475117E-2</c:v>
                </c:pt>
                <c:pt idx="2">
                  <c:v>0.10946168840905683</c:v>
                </c:pt>
                <c:pt idx="3">
                  <c:v>0.10581156442618139</c:v>
                </c:pt>
                <c:pt idx="4">
                  <c:v>0.10870224378411159</c:v>
                </c:pt>
                <c:pt idx="5">
                  <c:v>0.10689341026419678</c:v>
                </c:pt>
                <c:pt idx="6">
                  <c:v>8.0097829409966376E-2</c:v>
                </c:pt>
                <c:pt idx="7">
                  <c:v>9.3615715162676486E-2</c:v>
                </c:pt>
                <c:pt idx="8">
                  <c:v>8.1635802469135807E-2</c:v>
                </c:pt>
                <c:pt idx="9">
                  <c:v>7.7816317297541848E-2</c:v>
                </c:pt>
                <c:pt idx="10">
                  <c:v>5.798381162619573E-2</c:v>
                </c:pt>
                <c:pt idx="11">
                  <c:v>5.9707783085136266E-2</c:v>
                </c:pt>
                <c:pt idx="12">
                  <c:v>4.9950474034243665E-2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566312896"/>
        <c:axId val="565940160"/>
      </c:barChart>
      <c:dateAx>
        <c:axId val="566312896"/>
        <c:scaling>
          <c:orientation val="minMax"/>
        </c:scaling>
        <c:delete val="0"/>
        <c:axPos val="b"/>
        <c:numFmt formatCode="[$-C0A]mmmm\-yy;@" sourceLinked="0"/>
        <c:majorTickMark val="out"/>
        <c:minorTickMark val="none"/>
        <c:tickLblPos val="nextTo"/>
        <c:txPr>
          <a:bodyPr/>
          <a:lstStyle/>
          <a:p>
            <a:pPr>
              <a:defRPr sz="900"/>
            </a:pPr>
            <a:endParaRPr lang="es-ES"/>
          </a:p>
        </c:txPr>
        <c:crossAx val="565940160"/>
        <c:crosses val="autoZero"/>
        <c:auto val="1"/>
        <c:lblOffset val="100"/>
        <c:baseTimeUnit val="months"/>
      </c:dateAx>
      <c:valAx>
        <c:axId val="565940160"/>
        <c:scaling>
          <c:orientation val="minMax"/>
          <c:max val="1"/>
          <c:min val="0"/>
        </c:scaling>
        <c:delete val="1"/>
        <c:axPos val="l"/>
        <c:numFmt formatCode="0.0%" sourceLinked="1"/>
        <c:majorTickMark val="out"/>
        <c:minorTickMark val="none"/>
        <c:tickLblPos val="nextTo"/>
        <c:crossAx val="5663128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graficos'!$D$16:$P$16</c:f>
              <c:numCache>
                <c:formatCode>0.0%</c:formatCode>
                <c:ptCount val="13"/>
                <c:pt idx="0">
                  <c:v>0.95299270072992703</c:v>
                </c:pt>
                <c:pt idx="1">
                  <c:v>0.92858169277195002</c:v>
                </c:pt>
                <c:pt idx="2">
                  <c:v>0.89080720884446463</c:v>
                </c:pt>
                <c:pt idx="3">
                  <c:v>0.89865913902611161</c:v>
                </c:pt>
                <c:pt idx="4">
                  <c:v>0.91337043164385623</c:v>
                </c:pt>
                <c:pt idx="5">
                  <c:v>0.92110906862745101</c:v>
                </c:pt>
                <c:pt idx="6">
                  <c:v>0.93243854622228917</c:v>
                </c:pt>
                <c:pt idx="7">
                  <c:v>0.91418939626110951</c:v>
                </c:pt>
                <c:pt idx="8">
                  <c:v>0.95373111076491668</c:v>
                </c:pt>
                <c:pt idx="9">
                  <c:v>0.93731693028705332</c:v>
                </c:pt>
                <c:pt idx="10">
                  <c:v>0.96050955414012729</c:v>
                </c:pt>
                <c:pt idx="11">
                  <c:v>0.96105683225540117</c:v>
                </c:pt>
                <c:pt idx="12">
                  <c:v>0.9663902226102139</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graficos'!$D$17:$P$17</c:f>
              <c:numCache>
                <c:formatCode>0.0%</c:formatCode>
                <c:ptCount val="13"/>
                <c:pt idx="0">
                  <c:v>4.7007299270072994E-2</c:v>
                </c:pt>
                <c:pt idx="1">
                  <c:v>7.1418307228049996E-2</c:v>
                </c:pt>
                <c:pt idx="2">
                  <c:v>0.10919279115553536</c:v>
                </c:pt>
                <c:pt idx="3">
                  <c:v>0.1013408609738885</c:v>
                </c:pt>
                <c:pt idx="4">
                  <c:v>8.6629568356143785E-2</c:v>
                </c:pt>
                <c:pt idx="5">
                  <c:v>7.8890931372549017E-2</c:v>
                </c:pt>
                <c:pt idx="6">
                  <c:v>6.756145377771075E-2</c:v>
                </c:pt>
                <c:pt idx="7">
                  <c:v>8.5810603738890601E-2</c:v>
                </c:pt>
                <c:pt idx="8">
                  <c:v>4.6268889235083349E-2</c:v>
                </c:pt>
                <c:pt idx="9">
                  <c:v>6.2683069712946696E-2</c:v>
                </c:pt>
                <c:pt idx="10">
                  <c:v>3.949044585987261E-2</c:v>
                </c:pt>
                <c:pt idx="11">
                  <c:v>3.8943167744598869E-2</c:v>
                </c:pt>
                <c:pt idx="12">
                  <c:v>3.360977738978612E-2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568245064"/>
        <c:axId val="121533944"/>
      </c:barChart>
      <c:dateAx>
        <c:axId val="568245064"/>
        <c:scaling>
          <c:orientation val="minMax"/>
        </c:scaling>
        <c:delete val="0"/>
        <c:axPos val="b"/>
        <c:numFmt formatCode="[$-C0A]mmmm\-yy;@" sourceLinked="1"/>
        <c:majorTickMark val="out"/>
        <c:minorTickMark val="none"/>
        <c:tickLblPos val="nextTo"/>
        <c:txPr>
          <a:bodyPr/>
          <a:lstStyle/>
          <a:p>
            <a:pPr>
              <a:defRPr sz="750"/>
            </a:pPr>
            <a:endParaRPr lang="es-ES"/>
          </a:p>
        </c:txPr>
        <c:crossAx val="121533944"/>
        <c:crosses val="autoZero"/>
        <c:auto val="1"/>
        <c:lblOffset val="100"/>
        <c:baseTimeUnit val="months"/>
      </c:dateAx>
      <c:valAx>
        <c:axId val="121533944"/>
        <c:scaling>
          <c:orientation val="minMax"/>
          <c:max val="1"/>
          <c:min val="0"/>
        </c:scaling>
        <c:delete val="1"/>
        <c:axPos val="l"/>
        <c:numFmt formatCode="0.0%" sourceLinked="1"/>
        <c:majorTickMark val="out"/>
        <c:minorTickMark val="none"/>
        <c:tickLblPos val="nextTo"/>
        <c:crossAx val="56824506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graficos'!$D$56:$P$56</c:f>
              <c:numCache>
                <c:formatCode>0.0%</c:formatCode>
                <c:ptCount val="13"/>
                <c:pt idx="0">
                  <c:v>0.80240034290612949</c:v>
                </c:pt>
                <c:pt idx="1">
                  <c:v>0.79098837209302331</c:v>
                </c:pt>
                <c:pt idx="2">
                  <c:v>0.69406593406593398</c:v>
                </c:pt>
                <c:pt idx="3">
                  <c:v>0.81089258698940991</c:v>
                </c:pt>
                <c:pt idx="4">
                  <c:v>0.73881633787163092</c:v>
                </c:pt>
                <c:pt idx="5">
                  <c:v>0.77655354781842223</c:v>
                </c:pt>
                <c:pt idx="6">
                  <c:v>0.84868902885601294</c:v>
                </c:pt>
                <c:pt idx="7">
                  <c:v>0.72181227863046049</c:v>
                </c:pt>
                <c:pt idx="8">
                  <c:v>0.82270445822261595</c:v>
                </c:pt>
                <c:pt idx="9">
                  <c:v>0.8316730149428655</c:v>
                </c:pt>
                <c:pt idx="10">
                  <c:v>0.79797829641742235</c:v>
                </c:pt>
                <c:pt idx="11">
                  <c:v>0.80866375052913786</c:v>
                </c:pt>
                <c:pt idx="12">
                  <c:v>0.82631826005319975</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graficos'!$D$57:$P$57</c:f>
              <c:numCache>
                <c:formatCode>0.0%</c:formatCode>
                <c:ptCount val="13"/>
                <c:pt idx="0">
                  <c:v>0.19759965709387056</c:v>
                </c:pt>
                <c:pt idx="1">
                  <c:v>0.20901162790697678</c:v>
                </c:pt>
                <c:pt idx="2">
                  <c:v>0.30593406593406591</c:v>
                </c:pt>
                <c:pt idx="3">
                  <c:v>0.18910741301059</c:v>
                </c:pt>
                <c:pt idx="4">
                  <c:v>0.26118366212836897</c:v>
                </c:pt>
                <c:pt idx="5">
                  <c:v>0.22344645218157783</c:v>
                </c:pt>
                <c:pt idx="6">
                  <c:v>0.15131097114398712</c:v>
                </c:pt>
                <c:pt idx="7">
                  <c:v>0.27818772136953962</c:v>
                </c:pt>
                <c:pt idx="8">
                  <c:v>0.17729554177738413</c:v>
                </c:pt>
                <c:pt idx="9">
                  <c:v>0.16832698505713448</c:v>
                </c:pt>
                <c:pt idx="10">
                  <c:v>0.20202170358257768</c:v>
                </c:pt>
                <c:pt idx="11">
                  <c:v>0.19133624947086214</c:v>
                </c:pt>
                <c:pt idx="12">
                  <c:v>0.17368173994680017</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568729080"/>
        <c:axId val="179993352"/>
      </c:barChart>
      <c:dateAx>
        <c:axId val="568729080"/>
        <c:scaling>
          <c:orientation val="minMax"/>
        </c:scaling>
        <c:delete val="0"/>
        <c:axPos val="b"/>
        <c:numFmt formatCode="[$-C0A]mmmm\-yy;@" sourceLinked="1"/>
        <c:majorTickMark val="out"/>
        <c:minorTickMark val="none"/>
        <c:tickLblPos val="nextTo"/>
        <c:txPr>
          <a:bodyPr/>
          <a:lstStyle/>
          <a:p>
            <a:pPr>
              <a:defRPr sz="750"/>
            </a:pPr>
            <a:endParaRPr lang="es-ES"/>
          </a:p>
        </c:txPr>
        <c:crossAx val="179993352"/>
        <c:crosses val="autoZero"/>
        <c:auto val="1"/>
        <c:lblOffset val="100"/>
        <c:baseTimeUnit val="months"/>
      </c:dateAx>
      <c:valAx>
        <c:axId val="179993352"/>
        <c:scaling>
          <c:orientation val="minMax"/>
          <c:max val="1"/>
          <c:min val="0"/>
        </c:scaling>
        <c:delete val="1"/>
        <c:axPos val="l"/>
        <c:numFmt formatCode="0.0%" sourceLinked="1"/>
        <c:majorTickMark val="out"/>
        <c:minorTickMark val="none"/>
        <c:tickLblPos val="nextTo"/>
        <c:crossAx val="56872908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graficos'!$D$51:$P$51</c:f>
              <c:numCache>
                <c:formatCode>0.0%</c:formatCode>
                <c:ptCount val="13"/>
                <c:pt idx="0">
                  <c:v>0.89376443418013862</c:v>
                </c:pt>
                <c:pt idx="1">
                  <c:v>0.8937454010301692</c:v>
                </c:pt>
                <c:pt idx="2">
                  <c:v>0.87691187181354691</c:v>
                </c:pt>
                <c:pt idx="3">
                  <c:v>0.89141377822522649</c:v>
                </c:pt>
                <c:pt idx="4">
                  <c:v>0.86938715811028222</c:v>
                </c:pt>
                <c:pt idx="5">
                  <c:v>0.89425936942296247</c:v>
                </c:pt>
                <c:pt idx="6">
                  <c:v>0.9286992840095466</c:v>
                </c:pt>
                <c:pt idx="7">
                  <c:v>0.88776119402985065</c:v>
                </c:pt>
                <c:pt idx="8">
                  <c:v>0.91991601679664059</c:v>
                </c:pt>
                <c:pt idx="9">
                  <c:v>0.91060138214968378</c:v>
                </c:pt>
                <c:pt idx="10">
                  <c:v>0.92521092521092518</c:v>
                </c:pt>
                <c:pt idx="11">
                  <c:v>0.93357933579335795</c:v>
                </c:pt>
                <c:pt idx="12">
                  <c:v>0.94951209164191774</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graficos'!$D$52:$P$52</c:f>
              <c:numCache>
                <c:formatCode>0.0%</c:formatCode>
                <c:ptCount val="13"/>
                <c:pt idx="0">
                  <c:v>0.10623556581986143</c:v>
                </c:pt>
                <c:pt idx="1">
                  <c:v>0.10625459896983075</c:v>
                </c:pt>
                <c:pt idx="2">
                  <c:v>0.123088128186453</c:v>
                </c:pt>
                <c:pt idx="3">
                  <c:v>0.10858622177477348</c:v>
                </c:pt>
                <c:pt idx="4">
                  <c:v>0.1306128418897177</c:v>
                </c:pt>
                <c:pt idx="5">
                  <c:v>0.10574063057703746</c:v>
                </c:pt>
                <c:pt idx="6">
                  <c:v>7.130071599045347E-2</c:v>
                </c:pt>
                <c:pt idx="7">
                  <c:v>0.11223880597014925</c:v>
                </c:pt>
                <c:pt idx="8">
                  <c:v>8.0083983203359313E-2</c:v>
                </c:pt>
                <c:pt idx="9">
                  <c:v>8.9398617850316123E-2</c:v>
                </c:pt>
                <c:pt idx="10">
                  <c:v>7.4789074789074789E-2</c:v>
                </c:pt>
                <c:pt idx="11">
                  <c:v>6.6420664206642069E-2</c:v>
                </c:pt>
                <c:pt idx="12">
                  <c:v>5.0487908358082312E-2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570096112"/>
        <c:axId val="570096496"/>
      </c:barChart>
      <c:dateAx>
        <c:axId val="570096112"/>
        <c:scaling>
          <c:orientation val="minMax"/>
        </c:scaling>
        <c:delete val="0"/>
        <c:axPos val="b"/>
        <c:numFmt formatCode="[$-C0A]mmmm\-yy;@" sourceLinked="1"/>
        <c:majorTickMark val="out"/>
        <c:minorTickMark val="none"/>
        <c:tickLblPos val="nextTo"/>
        <c:txPr>
          <a:bodyPr/>
          <a:lstStyle/>
          <a:p>
            <a:pPr>
              <a:defRPr sz="900"/>
            </a:pPr>
            <a:endParaRPr lang="es-ES"/>
          </a:p>
        </c:txPr>
        <c:crossAx val="570096496"/>
        <c:crosses val="autoZero"/>
        <c:auto val="1"/>
        <c:lblOffset val="100"/>
        <c:baseTimeUnit val="months"/>
      </c:dateAx>
      <c:valAx>
        <c:axId val="570096496"/>
        <c:scaling>
          <c:orientation val="minMax"/>
          <c:max val="1"/>
          <c:min val="0"/>
        </c:scaling>
        <c:delete val="1"/>
        <c:axPos val="l"/>
        <c:numFmt formatCode="0.0%" sourceLinked="1"/>
        <c:majorTickMark val="out"/>
        <c:minorTickMark val="none"/>
        <c:tickLblPos val="nextTo"/>
        <c:crossAx val="5700961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graficos'!$D$61:$P$61</c:f>
              <c:numCache>
                <c:formatCode>0.0%</c:formatCode>
                <c:ptCount val="13"/>
                <c:pt idx="0">
                  <c:v>0.94356330954269108</c:v>
                </c:pt>
                <c:pt idx="1">
                  <c:v>0.88133075894846291</c:v>
                </c:pt>
                <c:pt idx="2">
                  <c:v>0.87565674255691772</c:v>
                </c:pt>
                <c:pt idx="3">
                  <c:v>0.91500339443312961</c:v>
                </c:pt>
                <c:pt idx="4">
                  <c:v>0.89588483350298098</c:v>
                </c:pt>
                <c:pt idx="5">
                  <c:v>0.85628094059405946</c:v>
                </c:pt>
                <c:pt idx="6">
                  <c:v>0.94719424460431656</c:v>
                </c:pt>
                <c:pt idx="7">
                  <c:v>0.9321857842409853</c:v>
                </c:pt>
                <c:pt idx="8">
                  <c:v>0.93978557791158757</c:v>
                </c:pt>
                <c:pt idx="9">
                  <c:v>0.92044063647490826</c:v>
                </c:pt>
                <c:pt idx="10">
                  <c:v>0.91580161476355237</c:v>
                </c:pt>
                <c:pt idx="11">
                  <c:v>0.96924119241192419</c:v>
                </c:pt>
                <c:pt idx="12">
                  <c:v>0.97965028640337659</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graficos'!$D$62:$P$62</c:f>
              <c:numCache>
                <c:formatCode>0.0%</c:formatCode>
                <c:ptCount val="13"/>
                <c:pt idx="0">
                  <c:v>5.6436690457309008E-2</c:v>
                </c:pt>
                <c:pt idx="1">
                  <c:v>0.11866924105153721</c:v>
                </c:pt>
                <c:pt idx="2">
                  <c:v>0.12434325744308232</c:v>
                </c:pt>
                <c:pt idx="3">
                  <c:v>8.4996605566870317E-2</c:v>
                </c:pt>
                <c:pt idx="4">
                  <c:v>0.10411516649701906</c:v>
                </c:pt>
                <c:pt idx="5">
                  <c:v>0.14371905940594057</c:v>
                </c:pt>
                <c:pt idx="6">
                  <c:v>5.2805755395683454E-2</c:v>
                </c:pt>
                <c:pt idx="7">
                  <c:v>6.7814215759014695E-2</c:v>
                </c:pt>
                <c:pt idx="8">
                  <c:v>6.0214422088412385E-2</c:v>
                </c:pt>
                <c:pt idx="9">
                  <c:v>7.9559363525091797E-2</c:v>
                </c:pt>
                <c:pt idx="10">
                  <c:v>8.4198385236447529E-2</c:v>
                </c:pt>
                <c:pt idx="11">
                  <c:v>3.0758807588075882E-2</c:v>
                </c:pt>
                <c:pt idx="12">
                  <c:v>2.0349713596623461E-2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570222744"/>
        <c:axId val="570223128"/>
      </c:barChart>
      <c:dateAx>
        <c:axId val="570222744"/>
        <c:scaling>
          <c:orientation val="minMax"/>
        </c:scaling>
        <c:delete val="0"/>
        <c:axPos val="b"/>
        <c:numFmt formatCode="[$-C0A]mmmm\-yy;@" sourceLinked="1"/>
        <c:majorTickMark val="out"/>
        <c:minorTickMark val="none"/>
        <c:tickLblPos val="nextTo"/>
        <c:txPr>
          <a:bodyPr/>
          <a:lstStyle/>
          <a:p>
            <a:pPr>
              <a:defRPr sz="750"/>
            </a:pPr>
            <a:endParaRPr lang="es-ES"/>
          </a:p>
        </c:txPr>
        <c:crossAx val="570223128"/>
        <c:crosses val="autoZero"/>
        <c:auto val="1"/>
        <c:lblOffset val="100"/>
        <c:baseTimeUnit val="months"/>
      </c:dateAx>
      <c:valAx>
        <c:axId val="570223128"/>
        <c:scaling>
          <c:orientation val="minMax"/>
          <c:max val="1"/>
          <c:min val="0"/>
        </c:scaling>
        <c:delete val="1"/>
        <c:axPos val="l"/>
        <c:numFmt formatCode="0.0%" sourceLinked="1"/>
        <c:majorTickMark val="out"/>
        <c:minorTickMark val="none"/>
        <c:tickLblPos val="nextTo"/>
        <c:crossAx val="57022274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graficos'!$D$100:$P$100</c:f>
              <c:numCache>
                <c:formatCode>0.0%</c:formatCode>
                <c:ptCount val="13"/>
                <c:pt idx="0">
                  <c:v>0.76808129109384338</c:v>
                </c:pt>
                <c:pt idx="1">
                  <c:v>0.56474349658479872</c:v>
                </c:pt>
                <c:pt idx="2">
                  <c:v>0.78502415458937203</c:v>
                </c:pt>
                <c:pt idx="3">
                  <c:v>0.5103986135181976</c:v>
                </c:pt>
                <c:pt idx="4">
                  <c:v>0.59231423709585929</c:v>
                </c:pt>
                <c:pt idx="5">
                  <c:v>0.65437158469945356</c:v>
                </c:pt>
                <c:pt idx="6">
                  <c:v>0.47371985911677056</c:v>
                </c:pt>
                <c:pt idx="7">
                  <c:v>0.77213136910393287</c:v>
                </c:pt>
                <c:pt idx="8">
                  <c:v>0.68001139763499074</c:v>
                </c:pt>
                <c:pt idx="9">
                  <c:v>0.69594010941549089</c:v>
                </c:pt>
                <c:pt idx="10">
                  <c:v>0.75203191960987148</c:v>
                </c:pt>
                <c:pt idx="11">
                  <c:v>0.69677983389188403</c:v>
                </c:pt>
                <c:pt idx="12">
                  <c:v>0.77473472899340401</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graficos'!$D$101:$P$101</c:f>
              <c:numCache>
                <c:formatCode>0.0%</c:formatCode>
                <c:ptCount val="13"/>
                <c:pt idx="0">
                  <c:v>0.2319187089061566</c:v>
                </c:pt>
                <c:pt idx="1">
                  <c:v>0.43525650341520128</c:v>
                </c:pt>
                <c:pt idx="2">
                  <c:v>0.21497584541062803</c:v>
                </c:pt>
                <c:pt idx="3">
                  <c:v>0.48960138648180235</c:v>
                </c:pt>
                <c:pt idx="4">
                  <c:v>0.4076857629041406</c:v>
                </c:pt>
                <c:pt idx="5">
                  <c:v>0.34562841530054644</c:v>
                </c:pt>
                <c:pt idx="6">
                  <c:v>0.5262801408832295</c:v>
                </c:pt>
                <c:pt idx="7">
                  <c:v>0.22786863089606699</c:v>
                </c:pt>
                <c:pt idx="8">
                  <c:v>0.31998860236500926</c:v>
                </c:pt>
                <c:pt idx="9">
                  <c:v>0.30405989058450905</c:v>
                </c:pt>
                <c:pt idx="10">
                  <c:v>0.24796808039012858</c:v>
                </c:pt>
                <c:pt idx="11">
                  <c:v>0.30322016610811597</c:v>
                </c:pt>
                <c:pt idx="12">
                  <c:v>0.22526527100659591</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566083808"/>
        <c:axId val="566085376"/>
      </c:barChart>
      <c:dateAx>
        <c:axId val="566083808"/>
        <c:scaling>
          <c:orientation val="minMax"/>
        </c:scaling>
        <c:delete val="0"/>
        <c:axPos val="b"/>
        <c:numFmt formatCode="[$-C0A]mmmm\-yy;@" sourceLinked="1"/>
        <c:majorTickMark val="out"/>
        <c:minorTickMark val="none"/>
        <c:tickLblPos val="nextTo"/>
        <c:txPr>
          <a:bodyPr/>
          <a:lstStyle/>
          <a:p>
            <a:pPr>
              <a:defRPr sz="750"/>
            </a:pPr>
            <a:endParaRPr lang="es-ES"/>
          </a:p>
        </c:txPr>
        <c:crossAx val="566085376"/>
        <c:crosses val="autoZero"/>
        <c:auto val="1"/>
        <c:lblOffset val="100"/>
        <c:baseTimeUnit val="months"/>
      </c:dateAx>
      <c:valAx>
        <c:axId val="566085376"/>
        <c:scaling>
          <c:orientation val="minMax"/>
          <c:max val="1"/>
          <c:min val="0"/>
        </c:scaling>
        <c:delete val="1"/>
        <c:axPos val="l"/>
        <c:numFmt formatCode="0.0%" sourceLinked="1"/>
        <c:majorTickMark val="out"/>
        <c:minorTickMark val="none"/>
        <c:tickLblPos val="nextTo"/>
        <c:crossAx val="56608380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graficos'!$D$95:$P$95</c:f>
              <c:numCache>
                <c:formatCode>0.0%</c:formatCode>
                <c:ptCount val="13"/>
                <c:pt idx="0">
                  <c:v>0.92220828105395225</c:v>
                </c:pt>
                <c:pt idx="1">
                  <c:v>0.8793541635521005</c:v>
                </c:pt>
                <c:pt idx="2">
                  <c:v>0.90699859088774071</c:v>
                </c:pt>
                <c:pt idx="3">
                  <c:v>0.84039278909570569</c:v>
                </c:pt>
                <c:pt idx="4">
                  <c:v>0.86824889700289054</c:v>
                </c:pt>
                <c:pt idx="5">
                  <c:v>0.82786157941437433</c:v>
                </c:pt>
                <c:pt idx="6">
                  <c:v>0.86384032183196657</c:v>
                </c:pt>
                <c:pt idx="7">
                  <c:v>0.90526921969478835</c:v>
                </c:pt>
                <c:pt idx="8">
                  <c:v>0.90965346534653457</c:v>
                </c:pt>
                <c:pt idx="9">
                  <c:v>0.88947531822415393</c:v>
                </c:pt>
                <c:pt idx="10">
                  <c:v>0.93360586411051605</c:v>
                </c:pt>
                <c:pt idx="11">
                  <c:v>0.93549295774647889</c:v>
                </c:pt>
                <c:pt idx="12">
                  <c:v>0.96445698166431604</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graficos'!$D$96:$P$96</c:f>
              <c:numCache>
                <c:formatCode>0.0%</c:formatCode>
                <c:ptCount val="13"/>
                <c:pt idx="0">
                  <c:v>7.779171894604768E-2</c:v>
                </c:pt>
                <c:pt idx="1">
                  <c:v>0.12064583644789954</c:v>
                </c:pt>
                <c:pt idx="2">
                  <c:v>9.3001409112259292E-2</c:v>
                </c:pt>
                <c:pt idx="3">
                  <c:v>0.15960721090429431</c:v>
                </c:pt>
                <c:pt idx="4">
                  <c:v>0.13175110299710938</c:v>
                </c:pt>
                <c:pt idx="5">
                  <c:v>0.17213842058562556</c:v>
                </c:pt>
                <c:pt idx="6">
                  <c:v>0.13615967816803345</c:v>
                </c:pt>
                <c:pt idx="7">
                  <c:v>9.473078030521162E-2</c:v>
                </c:pt>
                <c:pt idx="8">
                  <c:v>9.0346534653465344E-2</c:v>
                </c:pt>
                <c:pt idx="9">
                  <c:v>0.11052468177584601</c:v>
                </c:pt>
                <c:pt idx="10">
                  <c:v>6.6394135889484077E-2</c:v>
                </c:pt>
                <c:pt idx="11">
                  <c:v>6.4507042253521121E-2</c:v>
                </c:pt>
                <c:pt idx="12">
                  <c:v>3.5543018335684066E-2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566088512"/>
        <c:axId val="566088904"/>
      </c:barChart>
      <c:dateAx>
        <c:axId val="566088512"/>
        <c:scaling>
          <c:orientation val="minMax"/>
        </c:scaling>
        <c:delete val="0"/>
        <c:axPos val="b"/>
        <c:numFmt formatCode="[$-C0A]mmmm\-yy;@" sourceLinked="1"/>
        <c:majorTickMark val="out"/>
        <c:minorTickMark val="none"/>
        <c:tickLblPos val="nextTo"/>
        <c:txPr>
          <a:bodyPr/>
          <a:lstStyle/>
          <a:p>
            <a:pPr>
              <a:defRPr sz="900"/>
            </a:pPr>
            <a:endParaRPr lang="es-ES"/>
          </a:p>
        </c:txPr>
        <c:crossAx val="566088904"/>
        <c:crosses val="autoZero"/>
        <c:auto val="1"/>
        <c:lblOffset val="100"/>
        <c:baseTimeUnit val="months"/>
      </c:dateAx>
      <c:valAx>
        <c:axId val="566088904"/>
        <c:scaling>
          <c:orientation val="minMax"/>
          <c:max val="1"/>
          <c:min val="0"/>
        </c:scaling>
        <c:delete val="1"/>
        <c:axPos val="l"/>
        <c:numFmt formatCode="0.0%" sourceLinked="1"/>
        <c:majorTickMark val="out"/>
        <c:minorTickMark val="none"/>
        <c:tickLblPos val="nextTo"/>
        <c:crossAx val="5660885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graficos'!$D$105:$P$105</c:f>
              <c:numCache>
                <c:formatCode>0.0%</c:formatCode>
                <c:ptCount val="13"/>
                <c:pt idx="0">
                  <c:v>1</c:v>
                </c:pt>
                <c:pt idx="1">
                  <c:v>0.94564526382708203</c:v>
                </c:pt>
                <c:pt idx="2">
                  <c:v>0.92123610325984551</c:v>
                </c:pt>
                <c:pt idx="3">
                  <c:v>0.97227533460803062</c:v>
                </c:pt>
                <c:pt idx="4">
                  <c:v>0.8297650130548303</c:v>
                </c:pt>
                <c:pt idx="5">
                  <c:v>0.89961500071296152</c:v>
                </c:pt>
                <c:pt idx="6">
                  <c:v>1</c:v>
                </c:pt>
                <c:pt idx="7">
                  <c:v>0.95082843399251726</c:v>
                </c:pt>
                <c:pt idx="8">
                  <c:v>0.96339961288052089</c:v>
                </c:pt>
                <c:pt idx="9">
                  <c:v>0.96659482758620696</c:v>
                </c:pt>
                <c:pt idx="10">
                  <c:v>0.97416281755196299</c:v>
                </c:pt>
                <c:pt idx="11">
                  <c:v>0.94924273434302087</c:v>
                </c:pt>
                <c:pt idx="12">
                  <c:v>0.96285270515143662</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graficos'!$D$106:$P$106</c:f>
              <c:numCache>
                <c:formatCode>0.0%</c:formatCode>
                <c:ptCount val="13"/>
                <c:pt idx="0">
                  <c:v>0</c:v>
                </c:pt>
                <c:pt idx="1">
                  <c:v>5.4354736172917986E-2</c:v>
                </c:pt>
                <c:pt idx="2">
                  <c:v>7.8763896740154507E-2</c:v>
                </c:pt>
                <c:pt idx="3">
                  <c:v>2.7724665391969404E-2</c:v>
                </c:pt>
                <c:pt idx="4">
                  <c:v>0.1702349869451697</c:v>
                </c:pt>
                <c:pt idx="5">
                  <c:v>0.10038499928703834</c:v>
                </c:pt>
                <c:pt idx="6">
                  <c:v>0</c:v>
                </c:pt>
                <c:pt idx="7">
                  <c:v>4.9171566007482632E-2</c:v>
                </c:pt>
                <c:pt idx="8">
                  <c:v>3.6600387119479154E-2</c:v>
                </c:pt>
                <c:pt idx="9">
                  <c:v>3.3405172413793108E-2</c:v>
                </c:pt>
                <c:pt idx="10">
                  <c:v>2.5837182448036951E-2</c:v>
                </c:pt>
                <c:pt idx="11">
                  <c:v>5.0757265656979134E-2</c:v>
                </c:pt>
                <c:pt idx="12">
                  <c:v>3.7147294848563293E-2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566087336"/>
        <c:axId val="566084592"/>
      </c:barChart>
      <c:dateAx>
        <c:axId val="566087336"/>
        <c:scaling>
          <c:orientation val="minMax"/>
        </c:scaling>
        <c:delete val="0"/>
        <c:axPos val="b"/>
        <c:numFmt formatCode="[$-C0A]mmmm\-yy;@" sourceLinked="1"/>
        <c:majorTickMark val="out"/>
        <c:minorTickMark val="none"/>
        <c:tickLblPos val="nextTo"/>
        <c:txPr>
          <a:bodyPr/>
          <a:lstStyle/>
          <a:p>
            <a:pPr>
              <a:defRPr sz="750"/>
            </a:pPr>
            <a:endParaRPr lang="es-ES"/>
          </a:p>
        </c:txPr>
        <c:crossAx val="566084592"/>
        <c:crosses val="autoZero"/>
        <c:auto val="1"/>
        <c:lblOffset val="100"/>
        <c:baseTimeUnit val="months"/>
      </c:dateAx>
      <c:valAx>
        <c:axId val="566084592"/>
        <c:scaling>
          <c:orientation val="minMax"/>
          <c:max val="1"/>
          <c:min val="0"/>
        </c:scaling>
        <c:delete val="1"/>
        <c:axPos val="l"/>
        <c:numFmt formatCode="0.0%" sourceLinked="1"/>
        <c:majorTickMark val="out"/>
        <c:minorTickMark val="none"/>
        <c:tickLblPos val="nextTo"/>
        <c:crossAx val="56608733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2"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Junio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47867"/>
          <a:ext cx="6940589" cy="525185"/>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4928930"/>
          <a:ext cx="6940589" cy="52518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23869"/>
          <a:ext cx="6940589" cy="5251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899869"/>
          <a:ext cx="6940589" cy="51565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576928"/>
          <a:ext cx="6940589" cy="52518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252929"/>
          <a:ext cx="6940589" cy="52518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604933"/>
          <a:ext cx="6940589" cy="52518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A414"/>
  <sheetViews>
    <sheetView zoomScale="85" zoomScaleNormal="85" workbookViewId="0">
      <pane xSplit="1" ySplit="4" topLeftCell="F32" activePane="bottomRight" state="frozen"/>
      <selection activeCell="B8" sqref="B8:M48"/>
      <selection pane="topRight" activeCell="B8" sqref="B8:M48"/>
      <selection pane="bottomLeft" activeCell="B8" sqref="B8:M48"/>
      <selection pane="bottomRight" activeCell="B8" sqref="B8:M48"/>
    </sheetView>
  </sheetViews>
  <sheetFormatPr baseColWidth="10" defaultColWidth="11.44140625" defaultRowHeight="14.4" x14ac:dyDescent="0.3"/>
  <cols>
    <col min="1" max="1" width="38.44140625" bestFit="1" customWidth="1"/>
    <col min="2" max="2" width="11.77734375" customWidth="1"/>
    <col min="3" max="9" width="7.77734375" customWidth="1"/>
    <col min="10" max="10" width="8.21875" customWidth="1"/>
    <col min="11" max="15" width="7.77734375" customWidth="1"/>
    <col min="16" max="16" width="8.44140625" bestFit="1" customWidth="1"/>
    <col min="17" max="17" width="8.5546875" customWidth="1"/>
    <col min="18" max="18" width="7.77734375" customWidth="1"/>
    <col min="19" max="19" width="9.44140625" customWidth="1"/>
    <col min="20" max="20" width="9.77734375" customWidth="1"/>
    <col min="21" max="22" width="6.77734375" bestFit="1" customWidth="1"/>
    <col min="23" max="23" width="7.44140625" customWidth="1"/>
    <col min="24" max="24" width="11.44140625" style="68"/>
    <col min="25" max="25" width="6.77734375" customWidth="1"/>
    <col min="26" max="26" width="11.44140625" style="68"/>
    <col min="27" max="27" width="9.44140625" bestFit="1" customWidth="1"/>
    <col min="28" max="28" width="11.44140625" style="68"/>
    <col min="29" max="29" width="10.77734375" style="68"/>
    <col min="33" max="33" width="8.77734375" bestFit="1" customWidth="1"/>
    <col min="40" max="42" width="11.44140625" style="68"/>
    <col min="43" max="43" width="10.77734375" style="68"/>
    <col min="44" max="45" width="11.44140625" style="68"/>
    <col min="46" max="48" width="10.77734375" style="68"/>
    <col min="49" max="49" width="11.44140625" style="68"/>
    <col min="51" max="51" width="2" style="2" bestFit="1" customWidth="1"/>
    <col min="52" max="52" width="6.77734375" customWidth="1"/>
  </cols>
  <sheetData>
    <row r="1" spans="1:50" x14ac:dyDescent="0.3">
      <c r="A1" t="s">
        <v>0</v>
      </c>
      <c r="AD1" s="68"/>
      <c r="AM1" s="68"/>
    </row>
    <row r="2" spans="1:50" x14ac:dyDescent="0.3">
      <c r="A2" t="s">
        <v>1</v>
      </c>
      <c r="AD2" s="68"/>
      <c r="AM2" s="68"/>
    </row>
    <row r="3" spans="1:50" x14ac:dyDescent="0.3">
      <c r="A3" t="s">
        <v>2</v>
      </c>
      <c r="J3" s="54"/>
      <c r="AD3" s="68"/>
      <c r="AM3" s="68"/>
    </row>
    <row r="4" spans="1:50"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63">
        <v>43922</v>
      </c>
      <c r="R4" s="1">
        <v>43952</v>
      </c>
      <c r="S4" s="1">
        <v>43983</v>
      </c>
      <c r="T4" s="1">
        <v>44013</v>
      </c>
      <c r="U4" s="1">
        <v>44044</v>
      </c>
      <c r="V4" s="1">
        <v>44075</v>
      </c>
      <c r="W4" s="1">
        <v>44105</v>
      </c>
      <c r="X4" s="69">
        <v>44136</v>
      </c>
      <c r="Y4" s="1">
        <v>44166</v>
      </c>
      <c r="Z4" s="69">
        <v>44197</v>
      </c>
      <c r="AA4" s="69">
        <v>44228</v>
      </c>
      <c r="AB4" s="69">
        <v>44256</v>
      </c>
      <c r="AC4" s="69">
        <v>44287</v>
      </c>
      <c r="AD4" s="69">
        <v>44317</v>
      </c>
      <c r="AE4" s="69">
        <v>44348</v>
      </c>
      <c r="AF4" s="1"/>
      <c r="AG4" s="1"/>
      <c r="AH4" s="1"/>
      <c r="AI4" s="1"/>
      <c r="AJ4" s="1"/>
      <c r="AK4" s="1"/>
      <c r="AL4" s="1"/>
      <c r="AM4" s="69"/>
      <c r="AN4" s="69"/>
      <c r="AO4" s="69"/>
      <c r="AP4" s="69"/>
      <c r="AQ4" s="69"/>
      <c r="AR4" s="69"/>
      <c r="AS4" s="69"/>
      <c r="AT4" s="69"/>
      <c r="AU4" s="69"/>
      <c r="AV4" s="69"/>
      <c r="AW4" s="69"/>
      <c r="AX4" s="1"/>
    </row>
    <row r="5" spans="1:50" x14ac:dyDescent="0.3">
      <c r="A5" t="s">
        <v>4</v>
      </c>
      <c r="AA5" s="68"/>
      <c r="AD5" s="68"/>
      <c r="AE5" s="68"/>
      <c r="AM5" s="68"/>
    </row>
    <row r="6" spans="1:50" x14ac:dyDescent="0.3">
      <c r="A6" t="s">
        <v>5</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s="68">
        <v>100</v>
      </c>
      <c r="Y6">
        <v>100</v>
      </c>
      <c r="Z6" s="68">
        <v>100</v>
      </c>
      <c r="AA6" s="68">
        <v>100</v>
      </c>
      <c r="AB6" s="68">
        <v>100</v>
      </c>
      <c r="AC6" s="68">
        <v>100</v>
      </c>
      <c r="AD6" s="68">
        <v>100</v>
      </c>
      <c r="AE6" s="68">
        <v>100</v>
      </c>
      <c r="AM6" s="68"/>
    </row>
    <row r="7" spans="1:50" x14ac:dyDescent="0.3">
      <c r="A7" t="s">
        <v>6</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s="68">
        <v>61.62</v>
      </c>
      <c r="Y7">
        <v>61.62</v>
      </c>
      <c r="Z7" s="68">
        <v>60.91</v>
      </c>
      <c r="AA7" s="68">
        <v>61.04</v>
      </c>
      <c r="AB7" s="68">
        <v>62.44</v>
      </c>
      <c r="AC7" s="68">
        <v>63.38</v>
      </c>
      <c r="AD7" s="68">
        <v>66.42</v>
      </c>
      <c r="AE7" s="68">
        <v>68.36</v>
      </c>
      <c r="AM7" s="68"/>
    </row>
    <row r="8" spans="1:50" x14ac:dyDescent="0.3">
      <c r="A8" t="s">
        <v>7</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s="68">
        <v>2.71</v>
      </c>
      <c r="Y8">
        <v>2.4900000000000002</v>
      </c>
      <c r="Z8" s="68">
        <v>2.29</v>
      </c>
      <c r="AA8" s="68">
        <v>2.69</v>
      </c>
      <c r="AB8" s="68">
        <v>2.61</v>
      </c>
      <c r="AC8" s="68">
        <v>2.7</v>
      </c>
      <c r="AD8" s="68">
        <v>2.5499999999999998</v>
      </c>
      <c r="AE8" s="68">
        <v>2.1</v>
      </c>
      <c r="AM8" s="68"/>
    </row>
    <row r="9" spans="1:50" x14ac:dyDescent="0.3">
      <c r="A9" t="s">
        <v>8</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s="68">
        <v>35.67</v>
      </c>
      <c r="Y9">
        <v>35.89</v>
      </c>
      <c r="Z9" s="68">
        <v>36.799999999999997</v>
      </c>
      <c r="AA9" s="68">
        <v>36.270000000000003</v>
      </c>
      <c r="AB9" s="68">
        <v>34.950000000000003</v>
      </c>
      <c r="AC9" s="68">
        <v>33.909999999999997</v>
      </c>
      <c r="AD9" s="68">
        <v>31.03</v>
      </c>
      <c r="AE9" s="68">
        <v>29.54</v>
      </c>
      <c r="AM9" s="68"/>
    </row>
    <row r="10" spans="1:50" x14ac:dyDescent="0.3">
      <c r="AA10" s="68"/>
      <c r="AD10" s="68"/>
      <c r="AE10" s="68"/>
    </row>
    <row r="11" spans="1:50" x14ac:dyDescent="0.3">
      <c r="A11" t="s">
        <v>9</v>
      </c>
      <c r="AA11" s="68"/>
      <c r="AD11" s="68"/>
      <c r="AE11" s="68"/>
      <c r="AM11" s="68"/>
    </row>
    <row r="12" spans="1:50" x14ac:dyDescent="0.3">
      <c r="A12" t="s">
        <v>10</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s="68">
        <v>100</v>
      </c>
      <c r="Y12">
        <v>100</v>
      </c>
      <c r="Z12" s="68">
        <v>100</v>
      </c>
      <c r="AA12" s="68">
        <v>100</v>
      </c>
      <c r="AB12" s="68">
        <v>100</v>
      </c>
      <c r="AC12" s="68">
        <v>100</v>
      </c>
      <c r="AD12" s="68">
        <v>100</v>
      </c>
      <c r="AE12" s="68">
        <v>100</v>
      </c>
      <c r="AM12" s="68"/>
    </row>
    <row r="13" spans="1:50" x14ac:dyDescent="0.3">
      <c r="A13" t="s">
        <v>11</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s="68">
        <v>56.92</v>
      </c>
      <c r="Y13">
        <v>55.64</v>
      </c>
      <c r="Z13" s="68">
        <v>56.49</v>
      </c>
      <c r="AA13" s="68">
        <v>56.32</v>
      </c>
      <c r="AB13" s="68">
        <v>57.15</v>
      </c>
      <c r="AC13" s="68">
        <v>58.82</v>
      </c>
      <c r="AD13" s="68">
        <v>61.05</v>
      </c>
      <c r="AE13" s="68">
        <v>64.53</v>
      </c>
      <c r="AM13" s="68"/>
    </row>
    <row r="14" spans="1:50" x14ac:dyDescent="0.3">
      <c r="A14" t="s">
        <v>12</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s="68">
        <v>5.38</v>
      </c>
      <c r="Y14">
        <v>5.69</v>
      </c>
      <c r="Z14" s="68">
        <v>4.87</v>
      </c>
      <c r="AA14" s="68">
        <v>5.26</v>
      </c>
      <c r="AB14" s="68">
        <v>5.8</v>
      </c>
      <c r="AC14" s="68">
        <v>6.73</v>
      </c>
      <c r="AD14" s="68">
        <v>5.13</v>
      </c>
      <c r="AE14" s="68">
        <v>4.5</v>
      </c>
      <c r="AM14" s="68"/>
    </row>
    <row r="15" spans="1:50" x14ac:dyDescent="0.3">
      <c r="A15" t="s">
        <v>13</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s="68">
        <v>37.700000000000003</v>
      </c>
      <c r="Y15">
        <v>38.67</v>
      </c>
      <c r="Z15" s="68">
        <v>38.65</v>
      </c>
      <c r="AA15" s="68">
        <v>38.42</v>
      </c>
      <c r="AB15" s="68">
        <v>37.049999999999997</v>
      </c>
      <c r="AC15" s="68">
        <v>34.46</v>
      </c>
      <c r="AD15" s="68">
        <v>33.82</v>
      </c>
      <c r="AE15" s="68">
        <v>30.97</v>
      </c>
      <c r="AM15" s="68"/>
    </row>
    <row r="16" spans="1:50" x14ac:dyDescent="0.3">
      <c r="AA16" s="68"/>
      <c r="AD16" s="68"/>
      <c r="AE16" s="68"/>
    </row>
    <row r="17" spans="1:39" x14ac:dyDescent="0.3">
      <c r="A17" t="s">
        <v>14</v>
      </c>
      <c r="AA17" s="68"/>
      <c r="AD17" s="68"/>
      <c r="AE17" s="68"/>
      <c r="AM17" s="68"/>
    </row>
    <row r="18" spans="1:39" x14ac:dyDescent="0.3">
      <c r="A18" t="s">
        <v>10</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s="68">
        <v>100</v>
      </c>
      <c r="Y18">
        <v>100</v>
      </c>
      <c r="Z18" s="68">
        <v>100</v>
      </c>
      <c r="AA18" s="68">
        <v>100</v>
      </c>
      <c r="AB18" s="68">
        <v>100</v>
      </c>
      <c r="AC18" s="68">
        <v>100</v>
      </c>
      <c r="AD18" s="68">
        <v>100</v>
      </c>
      <c r="AE18" s="68">
        <v>100</v>
      </c>
      <c r="AM18" s="68"/>
    </row>
    <row r="19" spans="1:39" x14ac:dyDescent="0.3">
      <c r="A19" t="s">
        <v>11</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s="68">
        <v>62.69</v>
      </c>
      <c r="Y19">
        <v>63.5</v>
      </c>
      <c r="Z19" s="68">
        <v>61.87</v>
      </c>
      <c r="AA19" s="68">
        <v>62.54</v>
      </c>
      <c r="AB19" s="68">
        <v>64.23</v>
      </c>
      <c r="AC19" s="68">
        <v>64.650000000000006</v>
      </c>
      <c r="AD19" s="68">
        <v>68.319999999999993</v>
      </c>
      <c r="AE19" s="68">
        <v>69.56</v>
      </c>
      <c r="AM19" s="68"/>
    </row>
    <row r="20" spans="1:39" x14ac:dyDescent="0.3">
      <c r="A20" t="s">
        <v>12</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s="68">
        <v>1.37</v>
      </c>
      <c r="Y20">
        <v>0.98</v>
      </c>
      <c r="Z20" s="68">
        <v>1.21</v>
      </c>
      <c r="AA20" s="68">
        <v>1.48</v>
      </c>
      <c r="AB20" s="68">
        <v>1.23</v>
      </c>
      <c r="AC20" s="68">
        <v>1.1599999999999999</v>
      </c>
      <c r="AD20" s="68">
        <v>1.45</v>
      </c>
      <c r="AE20" s="68">
        <v>1.06</v>
      </c>
      <c r="AM20" s="68"/>
    </row>
    <row r="21" spans="1:39" x14ac:dyDescent="0.3">
      <c r="A21" t="s">
        <v>13</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s="68">
        <v>35.94</v>
      </c>
      <c r="Y21">
        <v>35.520000000000003</v>
      </c>
      <c r="Z21" s="68">
        <v>36.92</v>
      </c>
      <c r="AA21" s="68">
        <v>35.979999999999997</v>
      </c>
      <c r="AB21" s="68">
        <v>34.54</v>
      </c>
      <c r="AC21" s="68">
        <v>34.19</v>
      </c>
      <c r="AD21" s="68">
        <v>30.23</v>
      </c>
      <c r="AE21" s="68">
        <v>29.38</v>
      </c>
      <c r="AM21" s="68"/>
    </row>
    <row r="22" spans="1:39" x14ac:dyDescent="0.3">
      <c r="AA22" s="68"/>
      <c r="AD22" s="68"/>
      <c r="AE22" s="68"/>
    </row>
    <row r="23" spans="1:39" x14ac:dyDescent="0.3">
      <c r="A23" t="s">
        <v>15</v>
      </c>
      <c r="AA23" s="68"/>
      <c r="AD23" s="68"/>
      <c r="AE23" s="68"/>
      <c r="AM23" s="68"/>
    </row>
    <row r="24" spans="1:39" x14ac:dyDescent="0.3">
      <c r="A24" t="s">
        <v>10</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s="68">
        <v>100</v>
      </c>
      <c r="Y24">
        <v>100</v>
      </c>
      <c r="Z24" s="68">
        <v>100</v>
      </c>
      <c r="AA24" s="68">
        <v>100</v>
      </c>
      <c r="AB24" s="68">
        <v>100</v>
      </c>
      <c r="AC24" s="68">
        <v>100</v>
      </c>
      <c r="AD24" s="68">
        <v>100</v>
      </c>
      <c r="AE24" s="68">
        <v>100</v>
      </c>
      <c r="AM24" s="68"/>
    </row>
    <row r="25" spans="1:39" x14ac:dyDescent="0.3">
      <c r="A25" t="s">
        <v>11</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s="68">
        <v>66.599999999999994</v>
      </c>
      <c r="Y25">
        <v>64.48</v>
      </c>
      <c r="Z25" s="68">
        <v>66.3</v>
      </c>
      <c r="AA25" s="68">
        <v>63.07</v>
      </c>
      <c r="AB25" s="68">
        <v>63.85</v>
      </c>
      <c r="AC25" s="68">
        <v>66.260000000000005</v>
      </c>
      <c r="AD25" s="68">
        <v>67.69</v>
      </c>
      <c r="AE25" s="68">
        <v>70.349999999999994</v>
      </c>
      <c r="AM25" s="68"/>
    </row>
    <row r="26" spans="1:39" x14ac:dyDescent="0.3">
      <c r="A26" t="s">
        <v>12</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s="68">
        <v>4.38</v>
      </c>
      <c r="Y26">
        <v>4.2</v>
      </c>
      <c r="Z26" s="68">
        <v>2.69</v>
      </c>
      <c r="AA26" s="68">
        <v>4.3</v>
      </c>
      <c r="AB26" s="68">
        <v>3.83</v>
      </c>
      <c r="AC26" s="68">
        <v>3.06</v>
      </c>
      <c r="AD26" s="68">
        <v>3.12</v>
      </c>
      <c r="AE26" s="68">
        <v>2.75</v>
      </c>
      <c r="AM26" s="68"/>
    </row>
    <row r="27" spans="1:39" x14ac:dyDescent="0.3">
      <c r="A27" t="s">
        <v>13</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s="68">
        <v>29.02</v>
      </c>
      <c r="Y27">
        <v>31.32</v>
      </c>
      <c r="Z27" s="68">
        <v>31.01</v>
      </c>
      <c r="AA27" s="68">
        <v>32.630000000000003</v>
      </c>
      <c r="AB27" s="68">
        <v>32.32</v>
      </c>
      <c r="AC27" s="68">
        <v>30.68</v>
      </c>
      <c r="AD27" s="68">
        <v>29.19</v>
      </c>
      <c r="AE27" s="68">
        <v>26.9</v>
      </c>
      <c r="AM27" s="68"/>
    </row>
    <row r="28" spans="1:39" x14ac:dyDescent="0.3">
      <c r="AA28" s="68"/>
      <c r="AD28" s="68"/>
      <c r="AE28" s="68"/>
    </row>
    <row r="29" spans="1:39" x14ac:dyDescent="0.3">
      <c r="AA29" s="68"/>
      <c r="AD29" s="68"/>
      <c r="AE29" s="68"/>
    </row>
    <row r="30" spans="1:39" x14ac:dyDescent="0.3">
      <c r="A30" t="s">
        <v>0</v>
      </c>
      <c r="AA30" s="68"/>
      <c r="AD30" s="68"/>
      <c r="AE30" s="68"/>
      <c r="AM30" s="68"/>
    </row>
    <row r="31" spans="1:39" x14ac:dyDescent="0.3">
      <c r="A31" t="s">
        <v>1</v>
      </c>
      <c r="AA31" s="68"/>
      <c r="AD31" s="68"/>
      <c r="AE31" s="68"/>
      <c r="AM31" s="68"/>
    </row>
    <row r="32" spans="1:39" x14ac:dyDescent="0.3">
      <c r="A32" t="s">
        <v>16</v>
      </c>
      <c r="AA32" s="68"/>
      <c r="AD32" s="68"/>
      <c r="AE32" s="68"/>
      <c r="AM32" s="68"/>
    </row>
    <row r="33" spans="1:50"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69">
        <v>44136</v>
      </c>
      <c r="Y33" s="1">
        <v>44166</v>
      </c>
      <c r="Z33" s="69">
        <v>44197</v>
      </c>
      <c r="AA33" s="69">
        <v>44228</v>
      </c>
      <c r="AB33" s="69">
        <v>44256</v>
      </c>
      <c r="AC33" s="69">
        <v>44287</v>
      </c>
      <c r="AD33" s="69" t="s">
        <v>86</v>
      </c>
      <c r="AE33" s="69">
        <v>44348</v>
      </c>
      <c r="AF33" s="1"/>
      <c r="AG33" s="1"/>
      <c r="AH33" s="1"/>
      <c r="AI33" s="1"/>
      <c r="AJ33" s="1"/>
      <c r="AK33" s="1"/>
      <c r="AL33" s="1"/>
      <c r="AM33" s="69"/>
      <c r="AN33" s="69"/>
      <c r="AO33" s="69"/>
      <c r="AP33" s="69"/>
      <c r="AQ33" s="69"/>
      <c r="AR33" s="69"/>
      <c r="AS33" s="69"/>
      <c r="AT33" s="69"/>
      <c r="AU33" s="69"/>
      <c r="AV33" s="69"/>
      <c r="AW33" s="69"/>
      <c r="AX33" s="1"/>
    </row>
    <row r="34" spans="1:50" x14ac:dyDescent="0.3">
      <c r="A34" t="s">
        <v>4</v>
      </c>
      <c r="AA34" s="68"/>
      <c r="AD34" s="68"/>
      <c r="AE34" s="68"/>
      <c r="AM34" s="68"/>
    </row>
    <row r="35" spans="1:50" x14ac:dyDescent="0.3">
      <c r="A35" t="s">
        <v>5</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s="68">
        <v>100</v>
      </c>
      <c r="Y35">
        <v>100</v>
      </c>
      <c r="Z35" s="68">
        <v>100</v>
      </c>
      <c r="AA35" s="68">
        <v>100</v>
      </c>
      <c r="AB35" s="68">
        <v>100</v>
      </c>
      <c r="AC35" s="68">
        <v>100</v>
      </c>
      <c r="AD35" s="68">
        <v>100</v>
      </c>
      <c r="AE35" s="68">
        <v>100</v>
      </c>
      <c r="AM35" s="68"/>
    </row>
    <row r="36" spans="1:50" x14ac:dyDescent="0.3">
      <c r="A36" t="s">
        <v>6</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s="68">
        <v>57.53</v>
      </c>
      <c r="Y36">
        <v>57.82</v>
      </c>
      <c r="Z36" s="68">
        <v>55.9</v>
      </c>
      <c r="AA36" s="68">
        <v>56.78</v>
      </c>
      <c r="AB36" s="68">
        <v>58.93</v>
      </c>
      <c r="AC36" s="68">
        <v>59.98</v>
      </c>
      <c r="AD36" s="68">
        <v>63.22</v>
      </c>
      <c r="AE36" s="68">
        <v>64.3</v>
      </c>
      <c r="AM36" s="68"/>
    </row>
    <row r="37" spans="1:50" x14ac:dyDescent="0.3">
      <c r="A37" t="s">
        <v>7</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s="68">
        <v>2.56</v>
      </c>
      <c r="Y37">
        <v>2.4</v>
      </c>
      <c r="Z37" s="68">
        <v>2.79</v>
      </c>
      <c r="AA37" s="68">
        <v>2.61</v>
      </c>
      <c r="AB37" s="68">
        <v>2.57</v>
      </c>
      <c r="AC37" s="68">
        <v>2.57</v>
      </c>
      <c r="AD37" s="68">
        <v>2.82</v>
      </c>
      <c r="AE37" s="68">
        <v>3.12</v>
      </c>
      <c r="AM37" s="68"/>
    </row>
    <row r="38" spans="1:50" x14ac:dyDescent="0.3">
      <c r="A38" t="s">
        <v>8</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s="68">
        <v>39.909999999999997</v>
      </c>
      <c r="Y38">
        <v>39.78</v>
      </c>
      <c r="Z38" s="68">
        <v>41.3</v>
      </c>
      <c r="AA38" s="68">
        <v>40.61</v>
      </c>
      <c r="AB38" s="68">
        <v>38.5</v>
      </c>
      <c r="AC38" s="68">
        <v>37.46</v>
      </c>
      <c r="AD38" s="68">
        <v>33.96</v>
      </c>
      <c r="AE38" s="68">
        <v>32.58</v>
      </c>
      <c r="AM38" s="68"/>
    </row>
    <row r="39" spans="1:50" x14ac:dyDescent="0.3">
      <c r="AA39" s="68"/>
      <c r="AD39" s="68"/>
      <c r="AE39" s="68"/>
    </row>
    <row r="40" spans="1:50" x14ac:dyDescent="0.3">
      <c r="A40" t="s">
        <v>9</v>
      </c>
      <c r="AA40" s="68"/>
      <c r="AD40" s="68"/>
      <c r="AE40" s="68"/>
      <c r="AM40" s="68"/>
    </row>
    <row r="41" spans="1:50" x14ac:dyDescent="0.3">
      <c r="A41" t="s">
        <v>10</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s="68">
        <v>100</v>
      </c>
      <c r="Y41">
        <v>100</v>
      </c>
      <c r="Z41" s="68">
        <v>100</v>
      </c>
      <c r="AA41" s="68">
        <v>100</v>
      </c>
      <c r="AB41" s="68">
        <v>100</v>
      </c>
      <c r="AC41" s="68">
        <v>100</v>
      </c>
      <c r="AD41" s="68">
        <v>100</v>
      </c>
      <c r="AE41" s="68">
        <v>100</v>
      </c>
      <c r="AM41" s="68"/>
    </row>
    <row r="42" spans="1:50" x14ac:dyDescent="0.3">
      <c r="A42" t="s">
        <v>11</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s="68">
        <v>54.32</v>
      </c>
      <c r="Y42">
        <v>55.01</v>
      </c>
      <c r="Z42" s="68">
        <v>53.04</v>
      </c>
      <c r="AA42" s="68">
        <v>54.74</v>
      </c>
      <c r="AB42" s="68">
        <v>56.13</v>
      </c>
      <c r="AC42" s="68">
        <v>56.44</v>
      </c>
      <c r="AD42" s="68">
        <v>59.66</v>
      </c>
      <c r="AE42" s="68">
        <v>61.13</v>
      </c>
      <c r="AM42" s="68"/>
    </row>
    <row r="43" spans="1:50" x14ac:dyDescent="0.3">
      <c r="A43" t="s">
        <v>12</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s="68">
        <v>5.19</v>
      </c>
      <c r="Y43">
        <v>5.0599999999999996</v>
      </c>
      <c r="Z43" s="68">
        <v>5.04</v>
      </c>
      <c r="AA43" s="68">
        <v>4.7699999999999996</v>
      </c>
      <c r="AB43" s="68">
        <v>5.13</v>
      </c>
      <c r="AC43" s="68">
        <v>5.44</v>
      </c>
      <c r="AD43" s="68">
        <v>5.28</v>
      </c>
      <c r="AE43" s="68">
        <v>5.88</v>
      </c>
      <c r="AM43" s="68"/>
    </row>
    <row r="44" spans="1:50" x14ac:dyDescent="0.3">
      <c r="A44" t="s">
        <v>13</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s="68">
        <v>40.49</v>
      </c>
      <c r="Y44">
        <v>39.94</v>
      </c>
      <c r="Z44" s="68">
        <v>41.92</v>
      </c>
      <c r="AA44" s="68">
        <v>40.479999999999997</v>
      </c>
      <c r="AB44" s="68">
        <v>38.74</v>
      </c>
      <c r="AC44" s="68">
        <v>38.119999999999997</v>
      </c>
      <c r="AD44" s="68">
        <v>35.06</v>
      </c>
      <c r="AE44" s="68">
        <v>32.979999999999997</v>
      </c>
      <c r="AM44" s="68"/>
    </row>
    <row r="45" spans="1:50" x14ac:dyDescent="0.3">
      <c r="AA45" s="68"/>
      <c r="AD45" s="68"/>
      <c r="AE45" s="68"/>
    </row>
    <row r="46" spans="1:50" x14ac:dyDescent="0.3">
      <c r="A46" t="s">
        <v>14</v>
      </c>
      <c r="AA46" s="68"/>
      <c r="AD46" s="68"/>
      <c r="AE46" s="68"/>
      <c r="AM46" s="68"/>
    </row>
    <row r="47" spans="1:50" x14ac:dyDescent="0.3">
      <c r="A47" t="s">
        <v>10</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s="68">
        <v>100</v>
      </c>
      <c r="Y47">
        <v>100</v>
      </c>
      <c r="Z47" s="68">
        <v>100</v>
      </c>
      <c r="AA47" s="68">
        <v>100</v>
      </c>
      <c r="AB47" s="68">
        <v>100</v>
      </c>
      <c r="AC47" s="68">
        <v>100</v>
      </c>
      <c r="AD47" s="68">
        <v>100</v>
      </c>
      <c r="AE47" s="68">
        <v>100</v>
      </c>
      <c r="AM47" s="68"/>
    </row>
    <row r="48" spans="1:50" x14ac:dyDescent="0.3">
      <c r="A48" t="s">
        <v>11</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s="68">
        <v>57.69</v>
      </c>
      <c r="Y48">
        <v>58.05</v>
      </c>
      <c r="Z48" s="68">
        <v>56.26</v>
      </c>
      <c r="AA48" s="68">
        <v>56.97</v>
      </c>
      <c r="AB48" s="68">
        <v>59.01</v>
      </c>
      <c r="AC48" s="68">
        <v>60.39</v>
      </c>
      <c r="AD48" s="68">
        <v>63.88</v>
      </c>
      <c r="AE48" s="68">
        <v>64.84</v>
      </c>
      <c r="AM48" s="68"/>
    </row>
    <row r="49" spans="1:50" x14ac:dyDescent="0.3">
      <c r="A49" t="s">
        <v>12</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s="68">
        <v>1.8</v>
      </c>
      <c r="Y49">
        <v>1.65</v>
      </c>
      <c r="Z49" s="68">
        <v>2.11</v>
      </c>
      <c r="AA49" s="68">
        <v>1.97</v>
      </c>
      <c r="AB49" s="68">
        <v>1.81</v>
      </c>
      <c r="AC49" s="68">
        <v>1.73</v>
      </c>
      <c r="AD49" s="68">
        <v>2.16</v>
      </c>
      <c r="AE49" s="68">
        <v>2.4</v>
      </c>
      <c r="AM49" s="68"/>
    </row>
    <row r="50" spans="1:50" x14ac:dyDescent="0.3">
      <c r="A50" t="s">
        <v>13</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s="68">
        <v>40.51</v>
      </c>
      <c r="Y50">
        <v>40.299999999999997</v>
      </c>
      <c r="Z50" s="68">
        <v>41.63</v>
      </c>
      <c r="AA50" s="68">
        <v>41.07</v>
      </c>
      <c r="AB50" s="68">
        <v>39.18</v>
      </c>
      <c r="AC50" s="68">
        <v>37.880000000000003</v>
      </c>
      <c r="AD50" s="68">
        <v>33.96</v>
      </c>
      <c r="AE50" s="68">
        <v>32.770000000000003</v>
      </c>
      <c r="AM50" s="68"/>
    </row>
    <row r="51" spans="1:50" x14ac:dyDescent="0.3">
      <c r="AA51" s="68"/>
      <c r="AD51" s="68"/>
      <c r="AE51" s="68"/>
    </row>
    <row r="52" spans="1:50" x14ac:dyDescent="0.3">
      <c r="A52" t="s">
        <v>15</v>
      </c>
      <c r="AA52" s="68"/>
      <c r="AD52" s="68"/>
      <c r="AE52" s="68"/>
      <c r="AM52" s="68"/>
    </row>
    <row r="53" spans="1:50" x14ac:dyDescent="0.3">
      <c r="A53" t="s">
        <v>10</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s="68">
        <v>100</v>
      </c>
      <c r="Y53">
        <v>100</v>
      </c>
      <c r="Z53" s="68">
        <v>100</v>
      </c>
      <c r="AA53" s="68">
        <v>100</v>
      </c>
      <c r="AB53" s="68">
        <v>100</v>
      </c>
      <c r="AC53" s="68">
        <v>100</v>
      </c>
      <c r="AD53" s="68">
        <v>100</v>
      </c>
      <c r="AE53" s="68">
        <v>100</v>
      </c>
      <c r="AM53" s="68"/>
    </row>
    <row r="54" spans="1:50" x14ac:dyDescent="0.3">
      <c r="A54" t="s">
        <v>11</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s="68">
        <v>61.87</v>
      </c>
      <c r="Y54">
        <v>61.16</v>
      </c>
      <c r="Z54" s="68">
        <v>59.16</v>
      </c>
      <c r="AA54" s="68">
        <v>59.31</v>
      </c>
      <c r="AB54" s="68">
        <v>63.11</v>
      </c>
      <c r="AC54" s="68">
        <v>63.6</v>
      </c>
      <c r="AD54" s="68">
        <v>65.87</v>
      </c>
      <c r="AE54" s="68">
        <v>66.599999999999994</v>
      </c>
      <c r="AM54" s="68"/>
    </row>
    <row r="55" spans="1:50" x14ac:dyDescent="0.3">
      <c r="A55" t="s">
        <v>12</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s="68">
        <v>1.83</v>
      </c>
      <c r="Y55">
        <v>1.52</v>
      </c>
      <c r="Z55" s="68">
        <v>2.25</v>
      </c>
      <c r="AA55" s="68">
        <v>2.17</v>
      </c>
      <c r="AB55" s="68">
        <v>2.1</v>
      </c>
      <c r="AC55" s="68">
        <v>2.14</v>
      </c>
      <c r="AD55" s="68">
        <v>2.06</v>
      </c>
      <c r="AE55" s="68">
        <v>2.56</v>
      </c>
      <c r="AM55" s="68"/>
    </row>
    <row r="56" spans="1:50" x14ac:dyDescent="0.3">
      <c r="A56" t="s">
        <v>13</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s="68">
        <v>36.299999999999997</v>
      </c>
      <c r="Y56">
        <v>37.32</v>
      </c>
      <c r="Z56" s="68">
        <v>38.590000000000003</v>
      </c>
      <c r="AA56" s="68">
        <v>38.53</v>
      </c>
      <c r="AB56" s="68">
        <v>34.79</v>
      </c>
      <c r="AC56" s="68">
        <v>34.26</v>
      </c>
      <c r="AD56" s="68">
        <v>32.07</v>
      </c>
      <c r="AE56" s="68">
        <v>30.84</v>
      </c>
      <c r="AM56" s="68"/>
    </row>
    <row r="57" spans="1:50" x14ac:dyDescent="0.3">
      <c r="AA57" s="68"/>
      <c r="AD57" s="68"/>
      <c r="AE57" s="68"/>
    </row>
    <row r="58" spans="1:50" x14ac:dyDescent="0.3">
      <c r="AA58" s="68"/>
      <c r="AD58" s="68"/>
      <c r="AE58" s="68"/>
    </row>
    <row r="59" spans="1:50" x14ac:dyDescent="0.3">
      <c r="A59" t="s">
        <v>0</v>
      </c>
      <c r="AA59" s="68"/>
      <c r="AD59" s="68"/>
      <c r="AE59" s="68"/>
      <c r="AM59" s="68"/>
    </row>
    <row r="60" spans="1:50" x14ac:dyDescent="0.3">
      <c r="A60" t="s">
        <v>1</v>
      </c>
      <c r="AA60" s="68"/>
      <c r="AD60" s="68"/>
      <c r="AE60" s="68"/>
      <c r="AM60" s="68"/>
    </row>
    <row r="61" spans="1:50" x14ac:dyDescent="0.3">
      <c r="A61" t="s">
        <v>17</v>
      </c>
      <c r="AA61" s="68"/>
      <c r="AD61" s="68"/>
      <c r="AE61" s="68"/>
      <c r="AM61" s="68"/>
    </row>
    <row r="62" spans="1:50"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69">
        <v>44136</v>
      </c>
      <c r="Y62" s="1">
        <v>44166</v>
      </c>
      <c r="Z62" s="69">
        <v>44197</v>
      </c>
      <c r="AA62" s="69">
        <v>44228</v>
      </c>
      <c r="AB62" s="69">
        <v>44256</v>
      </c>
      <c r="AC62" s="69">
        <v>44287</v>
      </c>
      <c r="AD62" s="69" t="s">
        <v>86</v>
      </c>
      <c r="AE62" s="69">
        <v>44348</v>
      </c>
      <c r="AF62" s="1"/>
      <c r="AG62" s="1"/>
      <c r="AH62" s="1"/>
      <c r="AI62" s="1"/>
      <c r="AJ62" s="1"/>
      <c r="AK62" s="1"/>
      <c r="AL62" s="1"/>
      <c r="AM62" s="69"/>
      <c r="AN62" s="69"/>
      <c r="AO62" s="69"/>
      <c r="AP62" s="69"/>
      <c r="AQ62" s="69"/>
      <c r="AR62" s="69"/>
      <c r="AS62" s="69"/>
      <c r="AT62" s="69"/>
      <c r="AU62" s="69"/>
      <c r="AV62" s="69"/>
      <c r="AW62" s="69"/>
      <c r="AX62" s="1"/>
    </row>
    <row r="63" spans="1:50" x14ac:dyDescent="0.3">
      <c r="A63" t="s">
        <v>4</v>
      </c>
      <c r="AA63" s="68"/>
      <c r="AD63" s="68"/>
      <c r="AE63" s="68"/>
      <c r="AM63" s="68"/>
    </row>
    <row r="64" spans="1:50" x14ac:dyDescent="0.3">
      <c r="A64" t="s">
        <v>5</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s="68">
        <v>100</v>
      </c>
      <c r="Y64">
        <v>100</v>
      </c>
      <c r="Z64" s="68">
        <v>100</v>
      </c>
      <c r="AA64" s="68">
        <v>100</v>
      </c>
      <c r="AB64" s="68">
        <v>100</v>
      </c>
      <c r="AC64" s="68">
        <v>100</v>
      </c>
      <c r="AD64" s="68">
        <v>100</v>
      </c>
      <c r="AE64" s="68">
        <v>100</v>
      </c>
      <c r="AM64" s="68"/>
    </row>
    <row r="65" spans="1:39" x14ac:dyDescent="0.3">
      <c r="A65" t="s">
        <v>6</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s="68">
        <v>58.82</v>
      </c>
      <c r="Y65">
        <v>60.18</v>
      </c>
      <c r="Z65" s="68">
        <v>59.06</v>
      </c>
      <c r="AA65" s="68">
        <v>59.51</v>
      </c>
      <c r="AB65" s="68">
        <v>61.15</v>
      </c>
      <c r="AC65" s="68">
        <v>64.010000000000005</v>
      </c>
      <c r="AD65" s="68">
        <v>66.930000000000007</v>
      </c>
      <c r="AE65" s="68">
        <v>67.14</v>
      </c>
      <c r="AM65" s="68"/>
    </row>
    <row r="66" spans="1:39" x14ac:dyDescent="0.3">
      <c r="A66" t="s">
        <v>7</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s="68">
        <v>7.04</v>
      </c>
      <c r="Y66">
        <v>5.24</v>
      </c>
      <c r="Z66" s="68">
        <v>6.1</v>
      </c>
      <c r="AA66" s="68">
        <v>5.29</v>
      </c>
      <c r="AB66" s="68">
        <v>5.16</v>
      </c>
      <c r="AC66" s="68">
        <v>3.94</v>
      </c>
      <c r="AD66" s="68">
        <v>4.25</v>
      </c>
      <c r="AE66" s="68">
        <v>3.53</v>
      </c>
      <c r="AM66" s="68"/>
    </row>
    <row r="67" spans="1:39" x14ac:dyDescent="0.3">
      <c r="A67" t="s">
        <v>8</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s="68">
        <v>34.130000000000003</v>
      </c>
      <c r="Y67">
        <v>34.590000000000003</v>
      </c>
      <c r="Z67" s="68">
        <v>34.83</v>
      </c>
      <c r="AA67" s="68">
        <v>35.21</v>
      </c>
      <c r="AB67" s="68">
        <v>33.69</v>
      </c>
      <c r="AC67" s="68">
        <v>32.04</v>
      </c>
      <c r="AD67" s="68">
        <v>28.82</v>
      </c>
      <c r="AE67" s="68">
        <v>29.33</v>
      </c>
      <c r="AM67" s="68"/>
    </row>
    <row r="68" spans="1:39" x14ac:dyDescent="0.3">
      <c r="AA68" s="68"/>
      <c r="AD68" s="68"/>
      <c r="AE68" s="68"/>
    </row>
    <row r="69" spans="1:39" x14ac:dyDescent="0.3">
      <c r="A69" t="s">
        <v>9</v>
      </c>
      <c r="AA69" s="68"/>
      <c r="AD69" s="68"/>
      <c r="AE69" s="68"/>
      <c r="AM69" s="68"/>
    </row>
    <row r="70" spans="1:39" x14ac:dyDescent="0.3">
      <c r="A70" t="s">
        <v>10</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s="68">
        <v>100</v>
      </c>
      <c r="Y70">
        <v>100</v>
      </c>
      <c r="Z70" s="68">
        <v>100</v>
      </c>
      <c r="AA70" s="68">
        <v>100</v>
      </c>
      <c r="AB70" s="68">
        <v>100</v>
      </c>
      <c r="AC70" s="68">
        <v>100</v>
      </c>
      <c r="AD70" s="68">
        <v>100</v>
      </c>
      <c r="AE70" s="68">
        <v>100</v>
      </c>
      <c r="AM70" s="68"/>
    </row>
    <row r="71" spans="1:39" x14ac:dyDescent="0.3">
      <c r="A71" t="s">
        <v>11</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s="68">
        <v>49.73</v>
      </c>
      <c r="Y71">
        <v>52.96</v>
      </c>
      <c r="Z71" s="68">
        <v>48.68</v>
      </c>
      <c r="AA71" s="68">
        <v>50.92</v>
      </c>
      <c r="AB71" s="68">
        <v>52.98</v>
      </c>
      <c r="AC71" s="68">
        <v>54.31</v>
      </c>
      <c r="AD71" s="68">
        <v>56.95</v>
      </c>
      <c r="AE71" s="68">
        <v>58.94</v>
      </c>
      <c r="AM71" s="68"/>
    </row>
    <row r="72" spans="1:39" x14ac:dyDescent="0.3">
      <c r="A72" t="s">
        <v>12</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s="68">
        <v>18.59</v>
      </c>
      <c r="Y72">
        <v>14.47</v>
      </c>
      <c r="Z72" s="68">
        <v>17.57</v>
      </c>
      <c r="AA72" s="68">
        <v>14.75</v>
      </c>
      <c r="AB72" s="68">
        <v>12.86</v>
      </c>
      <c r="AC72" s="68">
        <v>12.62</v>
      </c>
      <c r="AD72" s="68">
        <v>13.52</v>
      </c>
      <c r="AE72" s="68">
        <v>11.74</v>
      </c>
      <c r="AM72" s="68"/>
    </row>
    <row r="73" spans="1:39" x14ac:dyDescent="0.3">
      <c r="A73" t="s">
        <v>13</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s="68">
        <v>31.68</v>
      </c>
      <c r="Y73">
        <v>32.57</v>
      </c>
      <c r="Z73" s="68">
        <v>33.75</v>
      </c>
      <c r="AA73" s="68">
        <v>34.33</v>
      </c>
      <c r="AB73" s="68">
        <v>34.159999999999997</v>
      </c>
      <c r="AC73" s="68">
        <v>33.07</v>
      </c>
      <c r="AD73" s="68">
        <v>29.53</v>
      </c>
      <c r="AE73" s="68">
        <v>29.33</v>
      </c>
      <c r="AM73" s="68"/>
    </row>
    <row r="74" spans="1:39" x14ac:dyDescent="0.3">
      <c r="AA74" s="68"/>
      <c r="AD74" s="68"/>
      <c r="AE74" s="68"/>
    </row>
    <row r="75" spans="1:39" x14ac:dyDescent="0.3">
      <c r="A75" t="s">
        <v>14</v>
      </c>
      <c r="AA75" s="68"/>
      <c r="AD75" s="68"/>
      <c r="AE75" s="68"/>
      <c r="AM75" s="68"/>
    </row>
    <row r="76" spans="1:39" x14ac:dyDescent="0.3">
      <c r="A76" t="s">
        <v>10</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s="68">
        <v>100</v>
      </c>
      <c r="Y76">
        <v>100</v>
      </c>
      <c r="Z76" s="68">
        <v>100</v>
      </c>
      <c r="AA76" s="68">
        <v>100</v>
      </c>
      <c r="AB76" s="68">
        <v>100</v>
      </c>
      <c r="AC76" s="68">
        <v>100</v>
      </c>
      <c r="AD76" s="68">
        <v>100</v>
      </c>
      <c r="AE76" s="68">
        <v>100</v>
      </c>
      <c r="AM76" s="68"/>
    </row>
    <row r="77" spans="1:39" x14ac:dyDescent="0.3">
      <c r="A77" t="s">
        <v>11</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s="68">
        <v>61.69</v>
      </c>
      <c r="Y77">
        <v>62.01</v>
      </c>
      <c r="Z77" s="68">
        <v>62.59</v>
      </c>
      <c r="AA77" s="68">
        <v>62.5</v>
      </c>
      <c r="AB77" s="68">
        <v>64.010000000000005</v>
      </c>
      <c r="AC77" s="68">
        <v>66.7</v>
      </c>
      <c r="AD77" s="68">
        <v>69.569999999999993</v>
      </c>
      <c r="AE77" s="68">
        <v>69.05</v>
      </c>
      <c r="AM77" s="68"/>
    </row>
    <row r="78" spans="1:39" x14ac:dyDescent="0.3">
      <c r="A78" t="s">
        <v>12</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s="68">
        <v>2.71</v>
      </c>
      <c r="Y78">
        <v>1.99</v>
      </c>
      <c r="Z78" s="68">
        <v>1.71</v>
      </c>
      <c r="AA78" s="68">
        <v>1.42</v>
      </c>
      <c r="AB78" s="68">
        <v>2.0299999999999998</v>
      </c>
      <c r="AC78" s="68">
        <v>0.97</v>
      </c>
      <c r="AD78" s="68">
        <v>0.86</v>
      </c>
      <c r="AE78" s="68">
        <v>0.92</v>
      </c>
      <c r="AM78" s="68"/>
    </row>
    <row r="79" spans="1:39" x14ac:dyDescent="0.3">
      <c r="A79" t="s">
        <v>13</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s="68">
        <v>35.6</v>
      </c>
      <c r="Y79">
        <v>36.01</v>
      </c>
      <c r="Z79" s="68">
        <v>35.700000000000003</v>
      </c>
      <c r="AA79" s="68">
        <v>36.08</v>
      </c>
      <c r="AB79" s="68">
        <v>33.97</v>
      </c>
      <c r="AC79" s="68">
        <v>32.33</v>
      </c>
      <c r="AD79" s="68">
        <v>29.57</v>
      </c>
      <c r="AE79" s="68">
        <v>30.03</v>
      </c>
      <c r="AM79" s="68"/>
    </row>
    <row r="80" spans="1:39" x14ac:dyDescent="0.3">
      <c r="AA80" s="68"/>
      <c r="AD80" s="68"/>
      <c r="AE80" s="68"/>
    </row>
    <row r="81" spans="1:52" x14ac:dyDescent="0.3">
      <c r="A81" t="s">
        <v>15</v>
      </c>
      <c r="AA81" s="68"/>
      <c r="AD81" s="68"/>
      <c r="AE81" s="68"/>
      <c r="AM81" s="68"/>
    </row>
    <row r="82" spans="1:52" x14ac:dyDescent="0.3">
      <c r="A82" t="s">
        <v>10</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s="68">
        <v>100</v>
      </c>
      <c r="Y82">
        <v>100</v>
      </c>
      <c r="Z82" s="68">
        <v>100</v>
      </c>
      <c r="AA82" s="68">
        <v>100</v>
      </c>
      <c r="AB82" s="68">
        <v>100</v>
      </c>
      <c r="AC82" s="68">
        <v>100</v>
      </c>
      <c r="AD82" s="68">
        <v>100</v>
      </c>
      <c r="AE82" s="68">
        <v>100</v>
      </c>
      <c r="AM82" s="68"/>
    </row>
    <row r="83" spans="1:52" x14ac:dyDescent="0.3">
      <c r="A83" t="s">
        <v>11</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s="68">
        <v>60.71</v>
      </c>
      <c r="Y83">
        <v>62.08</v>
      </c>
      <c r="Z83" s="68">
        <v>61.83</v>
      </c>
      <c r="AA83" s="68">
        <v>60.79</v>
      </c>
      <c r="AB83" s="68">
        <v>61.44</v>
      </c>
      <c r="AC83" s="68">
        <v>65.41</v>
      </c>
      <c r="AD83" s="68">
        <v>72.239999999999995</v>
      </c>
      <c r="AE83" s="68">
        <v>70.23</v>
      </c>
      <c r="AM83" s="68"/>
    </row>
    <row r="84" spans="1:52" x14ac:dyDescent="0.3">
      <c r="A84" t="s">
        <v>12</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s="68">
        <v>8.36</v>
      </c>
      <c r="Y84">
        <v>7.02</v>
      </c>
      <c r="Z84" s="68">
        <v>5.51</v>
      </c>
      <c r="AA84" s="68">
        <v>6.43</v>
      </c>
      <c r="AB84" s="68">
        <v>6.98</v>
      </c>
      <c r="AC84" s="68">
        <v>5.82</v>
      </c>
      <c r="AD84" s="68">
        <v>4.09</v>
      </c>
      <c r="AE84" s="68">
        <v>3.86</v>
      </c>
      <c r="AM84" s="68"/>
    </row>
    <row r="85" spans="1:52" x14ac:dyDescent="0.3">
      <c r="A85" t="s">
        <v>13</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s="68">
        <v>30.93</v>
      </c>
      <c r="Y85">
        <v>30.9</v>
      </c>
      <c r="Z85" s="68">
        <v>32.659999999999997</v>
      </c>
      <c r="AA85" s="68">
        <v>32.78</v>
      </c>
      <c r="AB85" s="68">
        <v>31.58</v>
      </c>
      <c r="AC85" s="68">
        <v>28.76</v>
      </c>
      <c r="AD85" s="68">
        <v>23.67</v>
      </c>
      <c r="AE85" s="68">
        <v>25.91</v>
      </c>
      <c r="AM85" s="68"/>
    </row>
    <row r="86" spans="1:52" x14ac:dyDescent="0.3">
      <c r="AA86" s="68"/>
      <c r="AD86" s="68"/>
      <c r="AE86" s="68"/>
    </row>
    <row r="87" spans="1:52" x14ac:dyDescent="0.3">
      <c r="AA87" s="68"/>
      <c r="AD87" s="68"/>
      <c r="AE87" s="68"/>
    </row>
    <row r="88" spans="1:52" x14ac:dyDescent="0.3">
      <c r="A88" t="s">
        <v>0</v>
      </c>
      <c r="AA88" s="68"/>
      <c r="AD88" s="68"/>
      <c r="AE88" s="68"/>
      <c r="AM88" s="68"/>
    </row>
    <row r="89" spans="1:52" x14ac:dyDescent="0.3">
      <c r="A89" t="s">
        <v>1</v>
      </c>
      <c r="AA89" s="68"/>
      <c r="AD89" s="68"/>
      <c r="AE89" s="68"/>
      <c r="AM89" s="68"/>
    </row>
    <row r="90" spans="1:52" x14ac:dyDescent="0.3">
      <c r="A90" t="s">
        <v>18</v>
      </c>
      <c r="AA90" s="68"/>
      <c r="AD90" s="68"/>
      <c r="AE90" s="68"/>
      <c r="AM90" s="68"/>
    </row>
    <row r="91" spans="1:52"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69">
        <v>44136</v>
      </c>
      <c r="Y91" s="1">
        <v>44166</v>
      </c>
      <c r="Z91" s="69">
        <v>44197</v>
      </c>
      <c r="AA91" s="69">
        <v>44228</v>
      </c>
      <c r="AB91" s="69">
        <v>44256</v>
      </c>
      <c r="AC91" s="69">
        <v>44287</v>
      </c>
      <c r="AD91" s="69" t="s">
        <v>86</v>
      </c>
      <c r="AE91" s="69">
        <v>44348</v>
      </c>
      <c r="AF91" s="1"/>
      <c r="AG91" s="1"/>
      <c r="AH91" s="1"/>
      <c r="AI91" s="1"/>
      <c r="AJ91" s="1"/>
      <c r="AK91" s="1"/>
      <c r="AL91" s="1"/>
      <c r="AM91" s="69"/>
      <c r="AN91" s="69"/>
      <c r="AO91" s="69"/>
      <c r="AP91" s="69"/>
      <c r="AQ91" s="69"/>
      <c r="AR91" s="69"/>
      <c r="AS91" s="69"/>
      <c r="AT91" s="69"/>
      <c r="AU91" s="69"/>
      <c r="AV91" s="69"/>
      <c r="AW91" s="69"/>
      <c r="AX91" s="1"/>
    </row>
    <row r="92" spans="1:52" x14ac:dyDescent="0.3">
      <c r="A92" t="s">
        <v>4</v>
      </c>
      <c r="AA92" s="68"/>
      <c r="AD92" s="68"/>
      <c r="AE92" s="68"/>
      <c r="AM92" s="68"/>
    </row>
    <row r="93" spans="1:52" x14ac:dyDescent="0.3">
      <c r="A93" t="s">
        <v>5</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s="68">
        <v>100</v>
      </c>
      <c r="Y93">
        <v>100</v>
      </c>
      <c r="Z93" s="68">
        <v>100</v>
      </c>
      <c r="AA93" s="68">
        <v>100</v>
      </c>
      <c r="AB93" s="68">
        <v>100</v>
      </c>
      <c r="AC93" s="68">
        <v>100</v>
      </c>
      <c r="AD93" s="68">
        <v>100</v>
      </c>
      <c r="AE93" s="68">
        <v>100</v>
      </c>
      <c r="AM93" s="68"/>
    </row>
    <row r="94" spans="1:52" x14ac:dyDescent="0.3">
      <c r="A94" t="s">
        <v>6</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s="68">
        <v>51.4</v>
      </c>
      <c r="Y94">
        <v>54.21</v>
      </c>
      <c r="Z94" s="68">
        <v>53.78</v>
      </c>
      <c r="AA94" s="68">
        <v>53.8</v>
      </c>
      <c r="AB94" s="68">
        <v>54.53</v>
      </c>
      <c r="AC94" s="68">
        <v>58.95</v>
      </c>
      <c r="AD94" s="68">
        <v>61.25</v>
      </c>
      <c r="AE94" s="68">
        <v>64.36</v>
      </c>
      <c r="AM94" s="68"/>
      <c r="AZ94" s="28"/>
    </row>
    <row r="95" spans="1:52" x14ac:dyDescent="0.3">
      <c r="A95" t="s">
        <v>7</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s="68">
        <v>14.06</v>
      </c>
      <c r="Y95">
        <v>11.24</v>
      </c>
      <c r="Z95" s="68">
        <v>10.46</v>
      </c>
      <c r="AA95" s="68">
        <v>9.89</v>
      </c>
      <c r="AB95" s="68">
        <v>9.18</v>
      </c>
      <c r="AC95" s="68">
        <v>7.26</v>
      </c>
      <c r="AD95" s="68">
        <v>7.48</v>
      </c>
      <c r="AE95" s="68">
        <v>6.39</v>
      </c>
      <c r="AM95" s="68"/>
    </row>
    <row r="96" spans="1:52" x14ac:dyDescent="0.3">
      <c r="A96" t="s">
        <v>8</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s="68">
        <v>34.54</v>
      </c>
      <c r="Y96">
        <v>34.549999999999997</v>
      </c>
      <c r="Z96" s="68">
        <v>35.76</v>
      </c>
      <c r="AA96" s="68">
        <v>36.299999999999997</v>
      </c>
      <c r="AB96" s="68">
        <v>36.299999999999997</v>
      </c>
      <c r="AC96" s="68">
        <v>33.79</v>
      </c>
      <c r="AD96" s="68">
        <v>31.28</v>
      </c>
      <c r="AE96" s="68">
        <v>29.25</v>
      </c>
      <c r="AM96" s="68"/>
    </row>
    <row r="97" spans="1:39" x14ac:dyDescent="0.3">
      <c r="AA97" s="68"/>
      <c r="AD97" s="68"/>
      <c r="AE97" s="68"/>
    </row>
    <row r="98" spans="1:39" x14ac:dyDescent="0.3">
      <c r="A98" t="s">
        <v>9</v>
      </c>
      <c r="AA98" s="68"/>
      <c r="AD98" s="68"/>
      <c r="AE98" s="68"/>
      <c r="AM98" s="68"/>
    </row>
    <row r="99" spans="1:39" x14ac:dyDescent="0.3">
      <c r="A99" t="s">
        <v>10</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s="68">
        <v>100</v>
      </c>
      <c r="Y99">
        <v>100</v>
      </c>
      <c r="Z99" s="68">
        <v>100</v>
      </c>
      <c r="AA99" s="68">
        <v>100</v>
      </c>
      <c r="AB99" s="68">
        <v>100</v>
      </c>
      <c r="AC99" s="68">
        <v>100</v>
      </c>
      <c r="AD99" s="68">
        <v>100</v>
      </c>
      <c r="AE99" s="68">
        <v>100</v>
      </c>
      <c r="AM99" s="68"/>
    </row>
    <row r="100" spans="1:39" x14ac:dyDescent="0.3">
      <c r="A100" t="s">
        <v>11</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s="68">
        <v>40.03</v>
      </c>
      <c r="Y100">
        <v>43.91</v>
      </c>
      <c r="Z100" s="68">
        <v>43.33</v>
      </c>
      <c r="AA100" s="68">
        <v>42.51</v>
      </c>
      <c r="AB100" s="68">
        <v>45.42</v>
      </c>
      <c r="AC100" s="68">
        <v>46.92</v>
      </c>
      <c r="AD100" s="68">
        <v>49.55</v>
      </c>
      <c r="AE100" s="68">
        <v>56.09</v>
      </c>
      <c r="AM100" s="68"/>
    </row>
    <row r="101" spans="1:39" x14ac:dyDescent="0.3">
      <c r="A101" t="s">
        <v>12</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s="68">
        <v>29.09</v>
      </c>
      <c r="Y101">
        <v>24.34</v>
      </c>
      <c r="Z101" s="68">
        <v>21.79</v>
      </c>
      <c r="AA101" s="68">
        <v>21.94</v>
      </c>
      <c r="AB101" s="68">
        <v>18.489999999999998</v>
      </c>
      <c r="AC101" s="68">
        <v>17.809999999999999</v>
      </c>
      <c r="AD101" s="68">
        <v>19.010000000000002</v>
      </c>
      <c r="AE101" s="68">
        <v>18.43</v>
      </c>
      <c r="AM101" s="68"/>
    </row>
    <row r="102" spans="1:39" x14ac:dyDescent="0.3">
      <c r="A102" t="s">
        <v>13</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s="68">
        <v>30.89</v>
      </c>
      <c r="Y102">
        <v>31.75</v>
      </c>
      <c r="Z102" s="68">
        <v>34.880000000000003</v>
      </c>
      <c r="AA102" s="68">
        <v>35.54</v>
      </c>
      <c r="AB102" s="68">
        <v>36.08</v>
      </c>
      <c r="AC102" s="68">
        <v>35.270000000000003</v>
      </c>
      <c r="AD102" s="68">
        <v>31.44</v>
      </c>
      <c r="AE102" s="68">
        <v>25.48</v>
      </c>
      <c r="AM102" s="68"/>
    </row>
    <row r="103" spans="1:39" x14ac:dyDescent="0.3">
      <c r="AA103" s="68"/>
      <c r="AD103" s="68"/>
      <c r="AE103" s="68"/>
    </row>
    <row r="104" spans="1:39" x14ac:dyDescent="0.3">
      <c r="A104" t="s">
        <v>14</v>
      </c>
      <c r="AA104" s="68"/>
      <c r="AD104" s="68"/>
      <c r="AE104" s="68"/>
      <c r="AM104" s="68"/>
    </row>
    <row r="105" spans="1:39" x14ac:dyDescent="0.3">
      <c r="A105" t="s">
        <v>10</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s="68">
        <v>100</v>
      </c>
      <c r="Y105">
        <v>100</v>
      </c>
      <c r="Z105" s="68">
        <v>100</v>
      </c>
      <c r="AA105" s="68">
        <v>100</v>
      </c>
      <c r="AB105" s="68">
        <v>100</v>
      </c>
      <c r="AC105" s="68">
        <v>100</v>
      </c>
      <c r="AD105" s="68">
        <v>100</v>
      </c>
      <c r="AE105" s="68">
        <v>100</v>
      </c>
      <c r="AM105" s="68"/>
    </row>
    <row r="106" spans="1:39" x14ac:dyDescent="0.3">
      <c r="A106" t="s">
        <v>11</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s="68">
        <v>59.67</v>
      </c>
      <c r="Y106">
        <v>60.01</v>
      </c>
      <c r="Z106" s="68">
        <v>61.06</v>
      </c>
      <c r="AA106" s="68">
        <v>61.62</v>
      </c>
      <c r="AB106" s="68">
        <v>60.32</v>
      </c>
      <c r="AC106" s="68">
        <v>64.680000000000007</v>
      </c>
      <c r="AD106" s="68">
        <v>67.61</v>
      </c>
      <c r="AE106" s="68">
        <v>68.42</v>
      </c>
      <c r="AM106" s="68"/>
    </row>
    <row r="107" spans="1:39" x14ac:dyDescent="0.3">
      <c r="A107" t="s">
        <v>12</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s="68">
        <v>4.6399999999999997</v>
      </c>
      <c r="Y107">
        <v>3.81</v>
      </c>
      <c r="Z107" s="68">
        <v>2.2999999999999998</v>
      </c>
      <c r="AA107" s="68">
        <v>1.46</v>
      </c>
      <c r="AB107" s="68">
        <v>3.43</v>
      </c>
      <c r="AC107" s="68">
        <v>1.35</v>
      </c>
      <c r="AD107" s="68">
        <v>0.39</v>
      </c>
      <c r="AE107" s="68">
        <v>0.28000000000000003</v>
      </c>
      <c r="AM107" s="68"/>
    </row>
    <row r="108" spans="1:39" x14ac:dyDescent="0.3">
      <c r="A108" t="s">
        <v>13</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s="68">
        <v>35.69</v>
      </c>
      <c r="Y108">
        <v>36.18</v>
      </c>
      <c r="Z108" s="68">
        <v>36.64</v>
      </c>
      <c r="AA108" s="68">
        <v>36.92</v>
      </c>
      <c r="AB108" s="68">
        <v>36.25</v>
      </c>
      <c r="AC108" s="68">
        <v>33.97</v>
      </c>
      <c r="AD108" s="68">
        <v>32</v>
      </c>
      <c r="AE108" s="68">
        <v>31.31</v>
      </c>
      <c r="AM108" s="68"/>
    </row>
    <row r="109" spans="1:39" x14ac:dyDescent="0.3">
      <c r="AA109" s="68"/>
      <c r="AD109" s="68"/>
      <c r="AE109" s="68"/>
    </row>
    <row r="110" spans="1:39" x14ac:dyDescent="0.3">
      <c r="A110" t="s">
        <v>15</v>
      </c>
      <c r="AA110" s="68"/>
      <c r="AD110" s="68"/>
      <c r="AE110" s="68"/>
      <c r="AM110" s="68"/>
    </row>
    <row r="111" spans="1:39" x14ac:dyDescent="0.3">
      <c r="A111" t="s">
        <v>10</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s="68">
        <v>100</v>
      </c>
      <c r="Y111">
        <v>100</v>
      </c>
      <c r="Z111" s="68">
        <v>100</v>
      </c>
      <c r="AA111" s="68">
        <v>100</v>
      </c>
      <c r="AB111" s="68">
        <v>100</v>
      </c>
      <c r="AC111" s="68">
        <v>100</v>
      </c>
      <c r="AD111" s="68">
        <v>100</v>
      </c>
      <c r="AE111" s="68">
        <v>100</v>
      </c>
      <c r="AM111" s="68"/>
    </row>
    <row r="112" spans="1:39" x14ac:dyDescent="0.3">
      <c r="A112" t="s">
        <v>11</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s="68">
        <v>50.83</v>
      </c>
      <c r="Y112">
        <v>54.96</v>
      </c>
      <c r="Z112" s="68">
        <v>56.1</v>
      </c>
      <c r="AA112" s="68">
        <v>55.59</v>
      </c>
      <c r="AB112" s="68">
        <v>55.47</v>
      </c>
      <c r="AC112" s="68">
        <v>60.19</v>
      </c>
      <c r="AD112" s="68">
        <v>65.95</v>
      </c>
      <c r="AE112" s="68">
        <v>64.97</v>
      </c>
      <c r="AM112" s="68"/>
    </row>
    <row r="113" spans="1:50" x14ac:dyDescent="0.3">
      <c r="A113" t="s">
        <v>12</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s="68">
        <v>11.03</v>
      </c>
      <c r="Y113">
        <v>10.39</v>
      </c>
      <c r="Z113" s="68">
        <v>8.56</v>
      </c>
      <c r="AA113" s="68">
        <v>8.18</v>
      </c>
      <c r="AB113" s="68">
        <v>7.81</v>
      </c>
      <c r="AC113" s="68">
        <v>8.2200000000000006</v>
      </c>
      <c r="AD113" s="68">
        <v>5.14</v>
      </c>
      <c r="AE113" s="68">
        <v>6.08</v>
      </c>
      <c r="AM113" s="68"/>
    </row>
    <row r="114" spans="1:50" x14ac:dyDescent="0.3">
      <c r="A114" t="s">
        <v>13</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s="68">
        <v>38.14</v>
      </c>
      <c r="Y114">
        <v>34.65</v>
      </c>
      <c r="Z114" s="68">
        <v>35.340000000000003</v>
      </c>
      <c r="AA114" s="68">
        <v>36.229999999999997</v>
      </c>
      <c r="AB114" s="68">
        <v>36.72</v>
      </c>
      <c r="AC114" s="68">
        <v>31.59</v>
      </c>
      <c r="AD114" s="68">
        <v>28.91</v>
      </c>
      <c r="AE114" s="68">
        <v>28.95</v>
      </c>
      <c r="AM114" s="68"/>
    </row>
    <row r="115" spans="1:50" x14ac:dyDescent="0.3">
      <c r="AA115" s="68"/>
      <c r="AD115" s="68"/>
      <c r="AE115" s="68"/>
    </row>
    <row r="116" spans="1:50" x14ac:dyDescent="0.3">
      <c r="AA116" s="68"/>
      <c r="AD116" s="68"/>
      <c r="AE116" s="68"/>
    </row>
    <row r="117" spans="1:50" x14ac:dyDescent="0.3">
      <c r="A117" t="s">
        <v>0</v>
      </c>
      <c r="AA117" s="68"/>
      <c r="AD117" s="68"/>
      <c r="AE117" s="68"/>
      <c r="AM117" s="68"/>
    </row>
    <row r="118" spans="1:50" x14ac:dyDescent="0.3">
      <c r="A118" t="s">
        <v>1</v>
      </c>
      <c r="AA118" s="68"/>
      <c r="AD118" s="68"/>
      <c r="AE118" s="68"/>
      <c r="AM118" s="68"/>
    </row>
    <row r="119" spans="1:50" x14ac:dyDescent="0.3">
      <c r="A119" t="s">
        <v>19</v>
      </c>
      <c r="AA119" s="68"/>
      <c r="AD119" s="68"/>
      <c r="AE119" s="68"/>
      <c r="AM119" s="68"/>
    </row>
    <row r="120" spans="1:50"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69">
        <v>44136</v>
      </c>
      <c r="Y120" s="1">
        <v>44166</v>
      </c>
      <c r="Z120" s="69">
        <v>44197</v>
      </c>
      <c r="AA120" s="69">
        <v>44228</v>
      </c>
      <c r="AB120" s="69">
        <v>44256</v>
      </c>
      <c r="AC120" s="69">
        <v>44287</v>
      </c>
      <c r="AD120" s="69" t="s">
        <v>86</v>
      </c>
      <c r="AE120" s="69">
        <v>44348</v>
      </c>
      <c r="AF120" s="1"/>
      <c r="AG120" s="1"/>
      <c r="AH120" s="1"/>
      <c r="AI120" s="1"/>
      <c r="AJ120" s="1"/>
      <c r="AK120" s="1"/>
      <c r="AL120" s="1"/>
      <c r="AM120" s="69"/>
      <c r="AN120" s="69"/>
      <c r="AO120" s="69"/>
      <c r="AP120" s="69"/>
      <c r="AQ120" s="69"/>
      <c r="AR120" s="69"/>
      <c r="AS120" s="69"/>
      <c r="AT120" s="69"/>
      <c r="AU120" s="69"/>
      <c r="AV120" s="69"/>
      <c r="AW120" s="69"/>
      <c r="AX120" s="1"/>
    </row>
    <row r="121" spans="1:50" x14ac:dyDescent="0.3">
      <c r="A121" t="s">
        <v>4</v>
      </c>
      <c r="AA121" s="68"/>
      <c r="AD121" s="68"/>
      <c r="AE121" s="68"/>
      <c r="AM121" s="68"/>
    </row>
    <row r="122" spans="1:50" x14ac:dyDescent="0.3">
      <c r="A122" t="s">
        <v>5</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s="68">
        <v>100</v>
      </c>
      <c r="Y122">
        <v>100</v>
      </c>
      <c r="Z122" s="68">
        <v>100</v>
      </c>
      <c r="AA122" s="68">
        <v>100</v>
      </c>
      <c r="AB122" s="68">
        <v>100</v>
      </c>
      <c r="AC122" s="68">
        <v>100</v>
      </c>
      <c r="AD122" s="68">
        <v>100</v>
      </c>
      <c r="AE122" s="68">
        <v>100</v>
      </c>
      <c r="AM122" s="68"/>
    </row>
    <row r="123" spans="1:50" x14ac:dyDescent="0.3">
      <c r="A123" t="s">
        <v>6</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s="68">
        <v>55.98</v>
      </c>
      <c r="Y123">
        <v>55.83</v>
      </c>
      <c r="Z123" s="68">
        <v>62.88</v>
      </c>
      <c r="AA123" s="68">
        <v>58.8</v>
      </c>
      <c r="AB123" s="68">
        <v>57.3</v>
      </c>
      <c r="AC123" s="68">
        <v>66.23</v>
      </c>
      <c r="AD123" s="68">
        <v>66.42</v>
      </c>
      <c r="AE123" s="68">
        <v>68.38</v>
      </c>
      <c r="AM123" s="68"/>
    </row>
    <row r="124" spans="1:50" x14ac:dyDescent="0.3">
      <c r="A124" t="s">
        <v>7</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s="68">
        <v>11.64</v>
      </c>
      <c r="Y124">
        <v>8.8000000000000007</v>
      </c>
      <c r="Z124" s="68">
        <v>6.58</v>
      </c>
      <c r="AA124" s="68">
        <v>5.84</v>
      </c>
      <c r="AB124" s="68">
        <v>7.12</v>
      </c>
      <c r="AC124" s="68">
        <v>4.71</v>
      </c>
      <c r="AD124" s="68">
        <v>4.58</v>
      </c>
      <c r="AE124" s="68">
        <v>2.52</v>
      </c>
      <c r="AM124" s="68"/>
    </row>
    <row r="125" spans="1:50" x14ac:dyDescent="0.3">
      <c r="A125" t="s">
        <v>8</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s="68">
        <v>32.380000000000003</v>
      </c>
      <c r="Y125">
        <v>35.369999999999997</v>
      </c>
      <c r="Z125" s="68">
        <v>30.54</v>
      </c>
      <c r="AA125" s="68">
        <v>35.36</v>
      </c>
      <c r="AB125" s="68">
        <v>35.58</v>
      </c>
      <c r="AC125" s="68">
        <v>29.06</v>
      </c>
      <c r="AD125" s="68">
        <v>28.99</v>
      </c>
      <c r="AE125" s="68">
        <v>29.1</v>
      </c>
      <c r="AM125" s="68"/>
    </row>
    <row r="126" spans="1:50" x14ac:dyDescent="0.3">
      <c r="AA126" s="68"/>
      <c r="AD126" s="68"/>
      <c r="AE126" s="68"/>
    </row>
    <row r="127" spans="1:50" x14ac:dyDescent="0.3">
      <c r="A127" t="s">
        <v>9</v>
      </c>
      <c r="AA127" s="68"/>
      <c r="AD127" s="68"/>
      <c r="AE127" s="68"/>
      <c r="AM127" s="68"/>
    </row>
    <row r="128" spans="1:50" x14ac:dyDescent="0.3">
      <c r="A128" t="s">
        <v>10</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s="68">
        <v>100</v>
      </c>
      <c r="Y128">
        <v>100</v>
      </c>
      <c r="Z128" s="68">
        <v>100</v>
      </c>
      <c r="AA128" s="68">
        <v>100</v>
      </c>
      <c r="AB128" s="68">
        <v>100</v>
      </c>
      <c r="AC128" s="68">
        <v>100</v>
      </c>
      <c r="AD128" s="68">
        <v>100</v>
      </c>
      <c r="AE128" s="68">
        <v>100</v>
      </c>
      <c r="AM128" s="68"/>
    </row>
    <row r="129" spans="1:39" x14ac:dyDescent="0.3">
      <c r="A129" t="s">
        <v>11</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s="68">
        <v>47.9</v>
      </c>
      <c r="Y129">
        <v>34.97</v>
      </c>
      <c r="Z129" s="68">
        <v>57.13</v>
      </c>
      <c r="AA129" s="68">
        <v>47.73</v>
      </c>
      <c r="AB129" s="68">
        <v>48.34</v>
      </c>
      <c r="AC129" s="68">
        <v>50.89</v>
      </c>
      <c r="AD129" s="68">
        <v>47.82</v>
      </c>
      <c r="AE129" s="68">
        <v>54.03</v>
      </c>
      <c r="AM129" s="68"/>
    </row>
    <row r="130" spans="1:39" x14ac:dyDescent="0.3">
      <c r="A130" t="s">
        <v>12</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s="68">
        <v>25.3</v>
      </c>
      <c r="Y130">
        <v>38.85</v>
      </c>
      <c r="Z130" s="68">
        <v>16.86</v>
      </c>
      <c r="AA130" s="68">
        <v>22.46</v>
      </c>
      <c r="AB130" s="68">
        <v>21.12</v>
      </c>
      <c r="AC130" s="68">
        <v>16.78</v>
      </c>
      <c r="AD130" s="68">
        <v>20.81</v>
      </c>
      <c r="AE130" s="68">
        <v>15.71</v>
      </c>
      <c r="AM130" s="68"/>
    </row>
    <row r="131" spans="1:39" x14ac:dyDescent="0.3">
      <c r="A131" t="s">
        <v>13</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s="68">
        <v>26.8</v>
      </c>
      <c r="Y131">
        <v>26.18</v>
      </c>
      <c r="Z131" s="68">
        <v>26.01</v>
      </c>
      <c r="AA131" s="68">
        <v>29.81</v>
      </c>
      <c r="AB131" s="68">
        <v>30.54</v>
      </c>
      <c r="AC131" s="68">
        <v>32.340000000000003</v>
      </c>
      <c r="AD131" s="68">
        <v>31.37</v>
      </c>
      <c r="AE131" s="68">
        <v>30.26</v>
      </c>
      <c r="AM131" s="68"/>
    </row>
    <row r="132" spans="1:39" x14ac:dyDescent="0.3">
      <c r="AA132" s="68"/>
      <c r="AD132" s="68"/>
      <c r="AE132" s="68"/>
    </row>
    <row r="133" spans="1:39" x14ac:dyDescent="0.3">
      <c r="A133" t="s">
        <v>14</v>
      </c>
      <c r="AA133" s="68"/>
      <c r="AD133" s="68"/>
      <c r="AE133" s="68"/>
      <c r="AM133" s="68"/>
    </row>
    <row r="134" spans="1:39" x14ac:dyDescent="0.3">
      <c r="A134" t="s">
        <v>10</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s="68">
        <v>100</v>
      </c>
      <c r="Y134">
        <v>100</v>
      </c>
      <c r="Z134" s="68">
        <v>100</v>
      </c>
      <c r="AA134" s="68">
        <v>100</v>
      </c>
      <c r="AB134" s="68">
        <v>100</v>
      </c>
      <c r="AC134" s="68">
        <v>100</v>
      </c>
      <c r="AD134" s="68">
        <v>100</v>
      </c>
      <c r="AE134" s="68">
        <v>100</v>
      </c>
      <c r="AM134" s="68"/>
    </row>
    <row r="135" spans="1:39" x14ac:dyDescent="0.3">
      <c r="A135" t="s">
        <v>11</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s="68">
        <v>57.88</v>
      </c>
      <c r="Y135">
        <v>61.87</v>
      </c>
      <c r="Z135" s="68">
        <v>64.48</v>
      </c>
      <c r="AA135" s="68">
        <v>62.35</v>
      </c>
      <c r="AB135" s="68">
        <v>59.98</v>
      </c>
      <c r="AC135" s="68">
        <v>67.709999999999994</v>
      </c>
      <c r="AD135" s="68">
        <v>70.02</v>
      </c>
      <c r="AE135" s="68">
        <v>70.430000000000007</v>
      </c>
      <c r="AM135" s="68"/>
    </row>
    <row r="136" spans="1:39" x14ac:dyDescent="0.3">
      <c r="A136" t="s">
        <v>12</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s="68">
        <v>6.3</v>
      </c>
      <c r="Y136">
        <v>0</v>
      </c>
      <c r="Z136" s="68">
        <v>2.86</v>
      </c>
      <c r="AA136" s="68">
        <v>1.26</v>
      </c>
      <c r="AB136" s="68">
        <v>3.39</v>
      </c>
      <c r="AC136" s="68">
        <v>2.64</v>
      </c>
      <c r="AD136" s="68">
        <v>0</v>
      </c>
      <c r="AE136" s="68">
        <v>0.34</v>
      </c>
      <c r="AM136" s="68"/>
    </row>
    <row r="137" spans="1:39" x14ac:dyDescent="0.3">
      <c r="A137" t="s">
        <v>13</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s="68">
        <v>35.82</v>
      </c>
      <c r="Y137">
        <v>38.130000000000003</v>
      </c>
      <c r="Z137" s="68">
        <v>32.659999999999997</v>
      </c>
      <c r="AA137" s="68">
        <v>36.4</v>
      </c>
      <c r="AB137" s="68">
        <v>36.630000000000003</v>
      </c>
      <c r="AC137" s="68">
        <v>29.65</v>
      </c>
      <c r="AD137" s="68">
        <v>29.98</v>
      </c>
      <c r="AE137" s="68">
        <v>29.23</v>
      </c>
      <c r="AM137" s="68"/>
    </row>
    <row r="138" spans="1:39" x14ac:dyDescent="0.3">
      <c r="AA138" s="68"/>
      <c r="AD138" s="68"/>
      <c r="AE138" s="68"/>
    </row>
    <row r="139" spans="1:39" x14ac:dyDescent="0.3">
      <c r="A139" t="s">
        <v>15</v>
      </c>
      <c r="AA139" s="68"/>
      <c r="AD139" s="68"/>
      <c r="AE139" s="68"/>
      <c r="AM139" s="68"/>
    </row>
    <row r="140" spans="1:39" x14ac:dyDescent="0.3">
      <c r="A140" t="s">
        <v>10</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s="68">
        <v>100</v>
      </c>
      <c r="Y140">
        <v>100</v>
      </c>
      <c r="Z140" s="68">
        <v>100</v>
      </c>
      <c r="AA140" s="68">
        <v>100</v>
      </c>
      <c r="AB140" s="68">
        <v>100</v>
      </c>
      <c r="AC140" s="68">
        <v>100</v>
      </c>
      <c r="AD140" s="68">
        <v>100</v>
      </c>
      <c r="AE140" s="68">
        <v>100</v>
      </c>
      <c r="AM140" s="68"/>
    </row>
    <row r="141" spans="1:39" x14ac:dyDescent="0.3">
      <c r="A141" t="s">
        <v>11</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s="68">
        <v>72.849999999999994</v>
      </c>
      <c r="Y141">
        <v>59.17</v>
      </c>
      <c r="Z141" s="68">
        <v>68.11</v>
      </c>
      <c r="AA141" s="68">
        <v>51.07</v>
      </c>
      <c r="AB141" s="68">
        <v>55.82</v>
      </c>
      <c r="AC141" s="68">
        <v>86.33</v>
      </c>
      <c r="AD141" s="68">
        <v>79.510000000000005</v>
      </c>
      <c r="AE141" s="68">
        <v>74.900000000000006</v>
      </c>
      <c r="AM141" s="68"/>
    </row>
    <row r="142" spans="1:39" x14ac:dyDescent="0.3">
      <c r="A142" t="s">
        <v>12</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s="68">
        <v>11.45</v>
      </c>
      <c r="Y142">
        <v>4.8</v>
      </c>
      <c r="Z142" s="68">
        <v>9.3800000000000008</v>
      </c>
      <c r="AA142" s="68">
        <v>0</v>
      </c>
      <c r="AB142" s="68">
        <v>0</v>
      </c>
      <c r="AC142" s="68">
        <v>0</v>
      </c>
      <c r="AD142" s="68">
        <v>12.1</v>
      </c>
      <c r="AE142" s="68">
        <v>0</v>
      </c>
      <c r="AM142" s="68"/>
    </row>
    <row r="143" spans="1:39" x14ac:dyDescent="0.3">
      <c r="A143" t="s">
        <v>13</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s="68">
        <v>15.7</v>
      </c>
      <c r="Y143">
        <v>36.03</v>
      </c>
      <c r="Z143" s="68">
        <v>22.52</v>
      </c>
      <c r="AA143" s="68">
        <v>48.93</v>
      </c>
      <c r="AB143" s="68">
        <v>44.18</v>
      </c>
      <c r="AC143" s="68">
        <v>13.67</v>
      </c>
      <c r="AD143" s="68">
        <v>8.39</v>
      </c>
      <c r="AE143" s="68">
        <v>25.1</v>
      </c>
      <c r="AM143" s="68"/>
    </row>
    <row r="144" spans="1:39" x14ac:dyDescent="0.3">
      <c r="AA144" s="68"/>
      <c r="AD144" s="68"/>
      <c r="AE144" s="68"/>
    </row>
    <row r="145" spans="1:50" x14ac:dyDescent="0.3">
      <c r="AA145" s="68"/>
      <c r="AD145" s="68"/>
      <c r="AE145" s="68"/>
    </row>
    <row r="146" spans="1:50" x14ac:dyDescent="0.3">
      <c r="A146" t="s">
        <v>0</v>
      </c>
      <c r="AA146" s="68"/>
      <c r="AD146" s="68"/>
      <c r="AE146" s="68"/>
      <c r="AM146" s="68"/>
    </row>
    <row r="147" spans="1:50" x14ac:dyDescent="0.3">
      <c r="A147" t="s">
        <v>1</v>
      </c>
      <c r="AA147" s="68"/>
      <c r="AD147" s="68"/>
      <c r="AE147" s="68"/>
      <c r="AM147" s="68"/>
    </row>
    <row r="148" spans="1:50" x14ac:dyDescent="0.3">
      <c r="A148" t="s">
        <v>20</v>
      </c>
      <c r="AA148" s="68"/>
      <c r="AD148" s="68"/>
      <c r="AE148" s="68"/>
      <c r="AM148" s="68"/>
    </row>
    <row r="149" spans="1:50"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69">
        <v>44136</v>
      </c>
      <c r="Y149" s="1">
        <v>44166</v>
      </c>
      <c r="Z149" s="69">
        <v>44197</v>
      </c>
      <c r="AA149" s="69">
        <v>44228</v>
      </c>
      <c r="AB149" s="69">
        <v>44256</v>
      </c>
      <c r="AC149" s="69">
        <v>44287</v>
      </c>
      <c r="AD149" s="69" t="s">
        <v>86</v>
      </c>
      <c r="AE149" s="69">
        <v>44348</v>
      </c>
      <c r="AF149" s="1"/>
      <c r="AG149" s="1"/>
      <c r="AH149" s="1"/>
      <c r="AI149" s="1"/>
      <c r="AJ149" s="1"/>
      <c r="AK149" s="1"/>
      <c r="AL149" s="1"/>
      <c r="AM149" s="69"/>
      <c r="AN149" s="69"/>
      <c r="AO149" s="69"/>
      <c r="AP149" s="69"/>
      <c r="AQ149" s="69"/>
      <c r="AR149" s="69"/>
      <c r="AS149" s="69"/>
      <c r="AT149" s="69"/>
      <c r="AU149" s="69"/>
      <c r="AV149" s="69"/>
      <c r="AW149" s="69"/>
      <c r="AX149" s="1"/>
    </row>
    <row r="150" spans="1:50" x14ac:dyDescent="0.3">
      <c r="A150" t="s">
        <v>4</v>
      </c>
      <c r="AA150" s="68"/>
      <c r="AD150" s="68"/>
      <c r="AE150" s="68"/>
      <c r="AM150" s="68"/>
    </row>
    <row r="151" spans="1:50" x14ac:dyDescent="0.3">
      <c r="A151" t="s">
        <v>5</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s="68">
        <v>100</v>
      </c>
      <c r="Y151">
        <v>100</v>
      </c>
      <c r="Z151" s="68">
        <v>100</v>
      </c>
      <c r="AA151" s="68">
        <v>100</v>
      </c>
      <c r="AB151" s="68">
        <v>100</v>
      </c>
      <c r="AC151" s="68">
        <v>100</v>
      </c>
      <c r="AD151" s="68">
        <v>100</v>
      </c>
      <c r="AE151" s="68">
        <v>100</v>
      </c>
      <c r="AM151" s="68"/>
    </row>
    <row r="152" spans="1:50" x14ac:dyDescent="0.3">
      <c r="A152" t="s">
        <v>6</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s="68">
        <v>50.22</v>
      </c>
      <c r="Y152">
        <v>53.86</v>
      </c>
      <c r="Z152" s="68">
        <v>51.55</v>
      </c>
      <c r="AA152" s="68">
        <v>52.58</v>
      </c>
      <c r="AB152" s="68">
        <v>53.84</v>
      </c>
      <c r="AC152" s="68">
        <v>56.84</v>
      </c>
      <c r="AD152" s="68">
        <v>59.75</v>
      </c>
      <c r="AE152" s="68">
        <v>63.19</v>
      </c>
      <c r="AM152" s="68"/>
    </row>
    <row r="153" spans="1:50" x14ac:dyDescent="0.3">
      <c r="A153" t="s">
        <v>7</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s="68">
        <v>14.68</v>
      </c>
      <c r="Y153">
        <v>11.76</v>
      </c>
      <c r="Z153" s="68">
        <v>11.42</v>
      </c>
      <c r="AA153" s="68">
        <v>10.88</v>
      </c>
      <c r="AB153" s="68">
        <v>9.69</v>
      </c>
      <c r="AC153" s="68">
        <v>7.99</v>
      </c>
      <c r="AD153" s="68">
        <v>8.31</v>
      </c>
      <c r="AE153" s="68">
        <v>7.52</v>
      </c>
      <c r="AM153" s="68"/>
    </row>
    <row r="154" spans="1:50" x14ac:dyDescent="0.3">
      <c r="A154" t="s">
        <v>8</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s="68">
        <v>35.090000000000003</v>
      </c>
      <c r="Y154">
        <v>34.380000000000003</v>
      </c>
      <c r="Z154" s="68">
        <v>37.03</v>
      </c>
      <c r="AA154" s="68">
        <v>36.53</v>
      </c>
      <c r="AB154" s="68">
        <v>36.479999999999997</v>
      </c>
      <c r="AC154" s="68">
        <v>35.159999999999997</v>
      </c>
      <c r="AD154" s="68">
        <v>31.94</v>
      </c>
      <c r="AE154" s="68">
        <v>29.29</v>
      </c>
      <c r="AM154" s="68"/>
    </row>
    <row r="155" spans="1:50" x14ac:dyDescent="0.3">
      <c r="AA155" s="68"/>
      <c r="AD155" s="68"/>
      <c r="AE155" s="68"/>
    </row>
    <row r="156" spans="1:50" x14ac:dyDescent="0.3">
      <c r="A156" t="s">
        <v>9</v>
      </c>
      <c r="AA156" s="68"/>
      <c r="AD156" s="68"/>
      <c r="AE156" s="68"/>
      <c r="AM156" s="68"/>
    </row>
    <row r="157" spans="1:50" x14ac:dyDescent="0.3">
      <c r="A157" t="s">
        <v>10</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s="68">
        <v>100</v>
      </c>
      <c r="Y157">
        <v>100</v>
      </c>
      <c r="Z157" s="68">
        <v>100</v>
      </c>
      <c r="AA157" s="68">
        <v>100</v>
      </c>
      <c r="AB157" s="68">
        <v>100</v>
      </c>
      <c r="AC157" s="68">
        <v>100</v>
      </c>
      <c r="AD157" s="68">
        <v>100</v>
      </c>
      <c r="AE157" s="68">
        <v>100</v>
      </c>
      <c r="AM157" s="68"/>
    </row>
    <row r="158" spans="1:50" x14ac:dyDescent="0.3">
      <c r="A158" t="s">
        <v>11</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s="68">
        <v>38.5</v>
      </c>
      <c r="Y158">
        <v>45.28</v>
      </c>
      <c r="Z158" s="68">
        <v>41.2</v>
      </c>
      <c r="AA158" s="68">
        <v>41.77</v>
      </c>
      <c r="AB158" s="68">
        <v>44.96</v>
      </c>
      <c r="AC158" s="68">
        <v>46.32</v>
      </c>
      <c r="AD158" s="68">
        <v>49.79</v>
      </c>
      <c r="AE158" s="68">
        <v>56.37</v>
      </c>
      <c r="AM158" s="68"/>
    </row>
    <row r="159" spans="1:50" x14ac:dyDescent="0.3">
      <c r="A159" t="s">
        <v>12</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s="68">
        <v>29.82</v>
      </c>
      <c r="Y159">
        <v>22.11</v>
      </c>
      <c r="Z159" s="68">
        <v>22.55</v>
      </c>
      <c r="AA159" s="68">
        <v>21.87</v>
      </c>
      <c r="AB159" s="68">
        <v>18.079999999999998</v>
      </c>
      <c r="AC159" s="68">
        <v>17.96</v>
      </c>
      <c r="AD159" s="68">
        <v>18.760000000000002</v>
      </c>
      <c r="AE159" s="68">
        <v>18.79</v>
      </c>
      <c r="AM159" s="68"/>
    </row>
    <row r="160" spans="1:50" x14ac:dyDescent="0.3">
      <c r="A160" t="s">
        <v>13</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s="68">
        <v>31.68</v>
      </c>
      <c r="Y160">
        <v>32.61</v>
      </c>
      <c r="Z160" s="68">
        <v>36.25</v>
      </c>
      <c r="AA160" s="68">
        <v>36.36</v>
      </c>
      <c r="AB160" s="68">
        <v>36.96</v>
      </c>
      <c r="AC160" s="68">
        <v>35.72</v>
      </c>
      <c r="AD160" s="68">
        <v>31.45</v>
      </c>
      <c r="AE160" s="68">
        <v>24.84</v>
      </c>
      <c r="AM160" s="68"/>
    </row>
    <row r="161" spans="1:39" x14ac:dyDescent="0.3">
      <c r="AA161" s="68"/>
      <c r="AD161" s="68"/>
      <c r="AE161" s="68"/>
    </row>
    <row r="162" spans="1:39" x14ac:dyDescent="0.3">
      <c r="A162" t="s">
        <v>14</v>
      </c>
      <c r="AA162" s="68"/>
      <c r="AD162" s="68"/>
      <c r="AE162" s="68"/>
      <c r="AM162" s="68"/>
    </row>
    <row r="163" spans="1:39" x14ac:dyDescent="0.3">
      <c r="A163" t="s">
        <v>10</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s="68">
        <v>100</v>
      </c>
      <c r="Y163">
        <v>100</v>
      </c>
      <c r="Z163" s="68">
        <v>100</v>
      </c>
      <c r="AA163" s="68">
        <v>100</v>
      </c>
      <c r="AB163" s="68">
        <v>100</v>
      </c>
      <c r="AC163" s="68">
        <v>100</v>
      </c>
      <c r="AD163" s="68">
        <v>100</v>
      </c>
      <c r="AE163" s="68">
        <v>100</v>
      </c>
      <c r="AM163" s="68"/>
    </row>
    <row r="164" spans="1:39" x14ac:dyDescent="0.3">
      <c r="A164" t="s">
        <v>11</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s="68">
        <v>60.42</v>
      </c>
      <c r="Y164">
        <v>59.36</v>
      </c>
      <c r="Z164" s="68">
        <v>59.51</v>
      </c>
      <c r="AA164" s="68">
        <v>61.26</v>
      </c>
      <c r="AB164" s="68">
        <v>60.49</v>
      </c>
      <c r="AC164" s="68">
        <v>63.12</v>
      </c>
      <c r="AD164" s="68">
        <v>66.34</v>
      </c>
      <c r="AE164" s="68">
        <v>67.39</v>
      </c>
      <c r="AM164" s="68"/>
    </row>
    <row r="165" spans="1:39" x14ac:dyDescent="0.3">
      <c r="A165" t="s">
        <v>12</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s="68">
        <v>3.95</v>
      </c>
      <c r="Y165">
        <v>5.14</v>
      </c>
      <c r="Z165" s="68">
        <v>2.0499999999999998</v>
      </c>
      <c r="AA165" s="68">
        <v>1.56</v>
      </c>
      <c r="AB165" s="68">
        <v>3.45</v>
      </c>
      <c r="AC165" s="68">
        <v>0.69</v>
      </c>
      <c r="AD165" s="68">
        <v>0.6</v>
      </c>
      <c r="AE165" s="68">
        <v>0.24</v>
      </c>
      <c r="AM165" s="68"/>
    </row>
    <row r="166" spans="1:39" x14ac:dyDescent="0.3">
      <c r="A166" t="s">
        <v>13</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s="68">
        <v>35.630000000000003</v>
      </c>
      <c r="Y166">
        <v>35.5</v>
      </c>
      <c r="Z166" s="68">
        <v>38.44</v>
      </c>
      <c r="AA166" s="68">
        <v>37.17</v>
      </c>
      <c r="AB166" s="68">
        <v>36.06</v>
      </c>
      <c r="AC166" s="68">
        <v>36.19</v>
      </c>
      <c r="AD166" s="68">
        <v>33.06</v>
      </c>
      <c r="AE166" s="68">
        <v>32.369999999999997</v>
      </c>
      <c r="AM166" s="68"/>
    </row>
    <row r="167" spans="1:39" x14ac:dyDescent="0.3">
      <c r="AA167" s="68"/>
      <c r="AD167" s="68"/>
      <c r="AE167" s="68"/>
    </row>
    <row r="168" spans="1:39" x14ac:dyDescent="0.3">
      <c r="A168" t="s">
        <v>15</v>
      </c>
      <c r="AA168" s="68"/>
      <c r="AD168" s="68"/>
      <c r="AE168" s="68"/>
      <c r="AM168" s="68"/>
    </row>
    <row r="169" spans="1:39" x14ac:dyDescent="0.3">
      <c r="A169" t="s">
        <v>10</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s="68">
        <v>100</v>
      </c>
      <c r="Y169">
        <v>100</v>
      </c>
      <c r="Z169" s="68">
        <v>100</v>
      </c>
      <c r="AA169" s="68">
        <v>100</v>
      </c>
      <c r="AB169" s="68">
        <v>100</v>
      </c>
      <c r="AC169" s="68">
        <v>100</v>
      </c>
      <c r="AD169" s="68">
        <v>100</v>
      </c>
      <c r="AE169" s="68">
        <v>100</v>
      </c>
      <c r="AM169" s="68"/>
    </row>
    <row r="170" spans="1:39" x14ac:dyDescent="0.3">
      <c r="A170" t="s">
        <v>11</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s="68">
        <v>49.54</v>
      </c>
      <c r="Y170">
        <v>54.69</v>
      </c>
      <c r="Z170" s="68">
        <v>55.47</v>
      </c>
      <c r="AA170" s="68">
        <v>55.73</v>
      </c>
      <c r="AB170" s="68">
        <v>55.46</v>
      </c>
      <c r="AC170" s="68">
        <v>58.38</v>
      </c>
      <c r="AD170" s="68">
        <v>64.849999999999994</v>
      </c>
      <c r="AE170" s="68">
        <v>64.16</v>
      </c>
      <c r="AM170" s="68"/>
    </row>
    <row r="171" spans="1:39" x14ac:dyDescent="0.3">
      <c r="A171" t="s">
        <v>12</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s="68">
        <v>11</v>
      </c>
      <c r="Y171">
        <v>10.75</v>
      </c>
      <c r="Z171" s="68">
        <v>8.51</v>
      </c>
      <c r="AA171" s="68">
        <v>8.44</v>
      </c>
      <c r="AB171" s="68">
        <v>8.08</v>
      </c>
      <c r="AC171" s="68">
        <v>8.7899999999999991</v>
      </c>
      <c r="AD171" s="68">
        <v>4.57</v>
      </c>
      <c r="AE171" s="68">
        <v>6.57</v>
      </c>
      <c r="AM171" s="68"/>
    </row>
    <row r="172" spans="1:39" x14ac:dyDescent="0.3">
      <c r="A172" t="s">
        <v>13</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s="68">
        <v>39.450000000000003</v>
      </c>
      <c r="Y172">
        <v>34.56</v>
      </c>
      <c r="Z172" s="68">
        <v>36.020000000000003</v>
      </c>
      <c r="AA172" s="68">
        <v>35.840000000000003</v>
      </c>
      <c r="AB172" s="68">
        <v>36.46</v>
      </c>
      <c r="AC172" s="68">
        <v>32.83</v>
      </c>
      <c r="AD172" s="68">
        <v>30.58</v>
      </c>
      <c r="AE172" s="68">
        <v>29.27</v>
      </c>
      <c r="AM172" s="68"/>
    </row>
    <row r="173" spans="1:39" x14ac:dyDescent="0.3">
      <c r="AA173" s="68"/>
      <c r="AD173" s="68"/>
      <c r="AE173" s="68"/>
    </row>
    <row r="174" spans="1:39" x14ac:dyDescent="0.3">
      <c r="AA174" s="68"/>
      <c r="AD174" s="68"/>
      <c r="AE174" s="68"/>
    </row>
    <row r="175" spans="1:39" x14ac:dyDescent="0.3">
      <c r="A175" t="s">
        <v>0</v>
      </c>
      <c r="AA175" s="68"/>
      <c r="AD175" s="68"/>
      <c r="AE175" s="68"/>
      <c r="AM175" s="68"/>
    </row>
    <row r="176" spans="1:39" x14ac:dyDescent="0.3">
      <c r="A176" t="s">
        <v>1</v>
      </c>
      <c r="AA176" s="68"/>
      <c r="AD176" s="68"/>
      <c r="AE176" s="68"/>
      <c r="AM176" s="68"/>
    </row>
    <row r="177" spans="1:53" x14ac:dyDescent="0.3">
      <c r="A177" t="s">
        <v>21</v>
      </c>
      <c r="AA177" s="68"/>
      <c r="AD177" s="68"/>
      <c r="AE177" s="68"/>
      <c r="AM177" s="68"/>
    </row>
    <row r="178" spans="1:53"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69">
        <v>44136</v>
      </c>
      <c r="Y178" s="1">
        <v>44166</v>
      </c>
      <c r="Z178" s="69">
        <v>44197</v>
      </c>
      <c r="AA178" s="69">
        <v>44228</v>
      </c>
      <c r="AB178" s="69">
        <v>44256</v>
      </c>
      <c r="AC178" s="69">
        <v>44287</v>
      </c>
      <c r="AD178" s="69" t="s">
        <v>86</v>
      </c>
      <c r="AE178" s="69">
        <v>44348</v>
      </c>
      <c r="AF178" s="1"/>
      <c r="AG178" s="1"/>
      <c r="AH178" s="1"/>
      <c r="AI178" s="1"/>
      <c r="AJ178" s="1"/>
      <c r="AK178" s="1"/>
      <c r="AL178" s="1"/>
      <c r="AM178" s="69"/>
      <c r="AN178" s="69"/>
      <c r="AO178" s="69"/>
      <c r="AP178" s="69"/>
      <c r="AQ178" s="69"/>
      <c r="AR178" s="69"/>
      <c r="AS178" s="69"/>
      <c r="AT178" s="69"/>
      <c r="AU178" s="69"/>
      <c r="AV178" s="69"/>
      <c r="AW178" s="69"/>
      <c r="AX178" s="1"/>
    </row>
    <row r="179" spans="1:53" x14ac:dyDescent="0.3">
      <c r="A179" t="s">
        <v>4</v>
      </c>
      <c r="AA179" s="68"/>
      <c r="AD179" s="68"/>
      <c r="AE179" s="68"/>
      <c r="AM179" s="68"/>
    </row>
    <row r="180" spans="1:53" x14ac:dyDescent="0.3">
      <c r="A180" t="s">
        <v>5</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s="68">
        <v>100</v>
      </c>
      <c r="Y180">
        <v>100</v>
      </c>
      <c r="Z180" s="68">
        <v>100</v>
      </c>
      <c r="AA180" s="68">
        <v>100</v>
      </c>
      <c r="AB180" s="68">
        <v>100</v>
      </c>
      <c r="AC180" s="68">
        <v>100</v>
      </c>
      <c r="AD180" s="68">
        <v>100</v>
      </c>
      <c r="AE180" s="68">
        <v>100</v>
      </c>
      <c r="AM180" s="68"/>
    </row>
    <row r="181" spans="1:53" x14ac:dyDescent="0.3">
      <c r="A181" t="s">
        <v>6</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s="68">
        <v>60.13</v>
      </c>
      <c r="Y181">
        <v>62.26</v>
      </c>
      <c r="Z181" s="68">
        <v>59.48</v>
      </c>
      <c r="AA181" s="68">
        <v>61.34</v>
      </c>
      <c r="AB181" s="68">
        <v>61.93</v>
      </c>
      <c r="AC181" s="68">
        <v>64.7</v>
      </c>
      <c r="AD181" s="68">
        <v>68.31</v>
      </c>
      <c r="AE181" s="68">
        <v>67.14</v>
      </c>
      <c r="AM181" s="68"/>
      <c r="AZ181" s="28"/>
      <c r="BA181" s="28"/>
    </row>
    <row r="182" spans="1:53" x14ac:dyDescent="0.3">
      <c r="A182" t="s">
        <v>7</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s="68">
        <v>7.11</v>
      </c>
      <c r="Y182">
        <v>4.78</v>
      </c>
      <c r="Z182" s="68">
        <v>7.52</v>
      </c>
      <c r="AA182" s="68">
        <v>5.34</v>
      </c>
      <c r="AB182" s="68">
        <v>6.08</v>
      </c>
      <c r="AC182" s="68">
        <v>5.23</v>
      </c>
      <c r="AD182" s="68">
        <v>4.8600000000000003</v>
      </c>
      <c r="AE182" s="68">
        <v>3.57</v>
      </c>
      <c r="AM182" s="68"/>
    </row>
    <row r="183" spans="1:53" x14ac:dyDescent="0.3">
      <c r="A183" t="s">
        <v>8</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s="68">
        <v>32.76</v>
      </c>
      <c r="Y183">
        <v>32.96</v>
      </c>
      <c r="Z183" s="68">
        <v>33</v>
      </c>
      <c r="AA183" s="68">
        <v>33.32</v>
      </c>
      <c r="AB183" s="68">
        <v>31.98</v>
      </c>
      <c r="AC183" s="68">
        <v>30.07</v>
      </c>
      <c r="AD183" s="68">
        <v>26.83</v>
      </c>
      <c r="AE183" s="68">
        <v>29.29</v>
      </c>
      <c r="AM183" s="68"/>
    </row>
    <row r="184" spans="1:53" x14ac:dyDescent="0.3">
      <c r="AA184" s="68"/>
      <c r="AD184" s="68"/>
      <c r="AE184" s="68"/>
    </row>
    <row r="185" spans="1:53" x14ac:dyDescent="0.3">
      <c r="A185" t="s">
        <v>9</v>
      </c>
      <c r="AA185" s="68"/>
      <c r="AD185" s="68"/>
      <c r="AE185" s="68"/>
      <c r="AM185" s="68"/>
    </row>
    <row r="186" spans="1:53" x14ac:dyDescent="0.3">
      <c r="A186" t="s">
        <v>10</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s="68">
        <v>100</v>
      </c>
      <c r="Y186">
        <v>100</v>
      </c>
      <c r="Z186" s="68">
        <v>100</v>
      </c>
      <c r="AA186" s="68">
        <v>100</v>
      </c>
      <c r="AB186" s="68">
        <v>100</v>
      </c>
      <c r="AC186" s="68">
        <v>100</v>
      </c>
      <c r="AD186" s="68">
        <v>100</v>
      </c>
      <c r="AE186" s="68">
        <v>100</v>
      </c>
      <c r="AM186" s="68"/>
    </row>
    <row r="187" spans="1:53" x14ac:dyDescent="0.3">
      <c r="A187" t="s">
        <v>11</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s="68">
        <v>52.86</v>
      </c>
      <c r="Y187">
        <v>57.94</v>
      </c>
      <c r="Z187" s="68">
        <v>48.91</v>
      </c>
      <c r="AA187" s="68">
        <v>55.73</v>
      </c>
      <c r="AB187" s="68">
        <v>56.77</v>
      </c>
      <c r="AC187" s="68">
        <v>53.68</v>
      </c>
      <c r="AD187" s="68">
        <v>57.31</v>
      </c>
      <c r="AE187" s="68">
        <v>52.81</v>
      </c>
      <c r="AM187" s="68"/>
    </row>
    <row r="188" spans="1:53" x14ac:dyDescent="0.3">
      <c r="A188" t="s">
        <v>12</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s="68">
        <v>15.21</v>
      </c>
      <c r="Y188">
        <v>10.33</v>
      </c>
      <c r="Z188" s="68">
        <v>18.850000000000001</v>
      </c>
      <c r="AA188" s="68">
        <v>12.01</v>
      </c>
      <c r="AB188" s="68">
        <v>11.49</v>
      </c>
      <c r="AC188" s="68">
        <v>13.59</v>
      </c>
      <c r="AD188" s="68">
        <v>13.56</v>
      </c>
      <c r="AE188" s="68">
        <v>11.1</v>
      </c>
      <c r="AM188" s="68"/>
    </row>
    <row r="189" spans="1:53" x14ac:dyDescent="0.3">
      <c r="A189" t="s">
        <v>13</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s="68">
        <v>31.92</v>
      </c>
      <c r="Y189">
        <v>31.74</v>
      </c>
      <c r="Z189" s="68">
        <v>32.24</v>
      </c>
      <c r="AA189" s="68">
        <v>32.270000000000003</v>
      </c>
      <c r="AB189" s="68">
        <v>31.74</v>
      </c>
      <c r="AC189" s="68">
        <v>32.729999999999997</v>
      </c>
      <c r="AD189" s="68">
        <v>29.13</v>
      </c>
      <c r="AE189" s="68">
        <v>36.090000000000003</v>
      </c>
      <c r="AM189" s="68"/>
    </row>
    <row r="190" spans="1:53" x14ac:dyDescent="0.3">
      <c r="AA190" s="68"/>
      <c r="AD190" s="68"/>
      <c r="AE190" s="68"/>
    </row>
    <row r="191" spans="1:53" x14ac:dyDescent="0.3">
      <c r="A191" t="s">
        <v>14</v>
      </c>
      <c r="AA191" s="68"/>
      <c r="AD191" s="68"/>
      <c r="AE191" s="68"/>
      <c r="AM191" s="68"/>
    </row>
    <row r="192" spans="1:53" x14ac:dyDescent="0.3">
      <c r="A192" t="s">
        <v>10</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s="68">
        <v>100</v>
      </c>
      <c r="Y192">
        <v>100</v>
      </c>
      <c r="Z192" s="68">
        <v>100</v>
      </c>
      <c r="AA192" s="68">
        <v>100</v>
      </c>
      <c r="AB192" s="68">
        <v>100</v>
      </c>
      <c r="AC192" s="68">
        <v>100</v>
      </c>
      <c r="AD192" s="68">
        <v>100</v>
      </c>
      <c r="AE192" s="68">
        <v>100</v>
      </c>
      <c r="AM192" s="68"/>
    </row>
    <row r="193" spans="1:50" x14ac:dyDescent="0.3">
      <c r="A193" t="s">
        <v>11</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s="68">
        <v>61.66</v>
      </c>
      <c r="Y193">
        <v>62.43</v>
      </c>
      <c r="Z193" s="68">
        <v>63.53</v>
      </c>
      <c r="AA193" s="68">
        <v>63.34</v>
      </c>
      <c r="AB193" s="68">
        <v>64.66</v>
      </c>
      <c r="AC193" s="68">
        <v>68.39</v>
      </c>
      <c r="AD193" s="68">
        <v>71.430000000000007</v>
      </c>
      <c r="AE193" s="68">
        <v>70.86</v>
      </c>
      <c r="AM193" s="68"/>
    </row>
    <row r="194" spans="1:50" x14ac:dyDescent="0.3">
      <c r="A194" t="s">
        <v>12</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s="68">
        <v>3.74</v>
      </c>
      <c r="Y194">
        <v>2.48</v>
      </c>
      <c r="Z194" s="68">
        <v>2.1</v>
      </c>
      <c r="AA194" s="68">
        <v>2.31</v>
      </c>
      <c r="AB194" s="68">
        <v>2.88</v>
      </c>
      <c r="AC194" s="68">
        <v>1.81</v>
      </c>
      <c r="AD194" s="68">
        <v>1.54</v>
      </c>
      <c r="AE194" s="68">
        <v>1.1100000000000001</v>
      </c>
      <c r="AM194" s="68"/>
    </row>
    <row r="195" spans="1:50" x14ac:dyDescent="0.3">
      <c r="A195" t="s">
        <v>13</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s="68">
        <v>34.6</v>
      </c>
      <c r="Y195">
        <v>35.090000000000003</v>
      </c>
      <c r="Z195" s="68">
        <v>34.380000000000003</v>
      </c>
      <c r="AA195" s="68">
        <v>34.35</v>
      </c>
      <c r="AB195" s="68">
        <v>32.46</v>
      </c>
      <c r="AC195" s="68">
        <v>29.8</v>
      </c>
      <c r="AD195" s="68">
        <v>27.03</v>
      </c>
      <c r="AE195" s="68">
        <v>28.03</v>
      </c>
      <c r="AM195" s="68"/>
    </row>
    <row r="196" spans="1:50" x14ac:dyDescent="0.3">
      <c r="AA196" s="68"/>
      <c r="AD196" s="68"/>
      <c r="AE196" s="68"/>
    </row>
    <row r="197" spans="1:50" x14ac:dyDescent="0.3">
      <c r="A197" t="s">
        <v>15</v>
      </c>
      <c r="AA197" s="68"/>
      <c r="AD197" s="68"/>
      <c r="AE197" s="68"/>
      <c r="AM197" s="68"/>
    </row>
    <row r="198" spans="1:50" x14ac:dyDescent="0.3">
      <c r="A198" t="s">
        <v>10</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s="68">
        <v>100</v>
      </c>
      <c r="Y198">
        <v>100</v>
      </c>
      <c r="Z198" s="68">
        <v>100</v>
      </c>
      <c r="AA198" s="68">
        <v>100</v>
      </c>
      <c r="AB198" s="68">
        <v>100</v>
      </c>
      <c r="AC198" s="68">
        <v>100</v>
      </c>
      <c r="AD198" s="68">
        <v>100</v>
      </c>
      <c r="AE198" s="68">
        <v>100</v>
      </c>
      <c r="AM198" s="68"/>
    </row>
    <row r="199" spans="1:50" x14ac:dyDescent="0.3">
      <c r="A199" t="s">
        <v>11</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s="68">
        <v>71.849999999999994</v>
      </c>
      <c r="Y199">
        <v>71.010000000000005</v>
      </c>
      <c r="Z199" s="68">
        <v>66.66</v>
      </c>
      <c r="AA199" s="68">
        <v>63.28</v>
      </c>
      <c r="AB199" s="68">
        <v>61.1</v>
      </c>
      <c r="AC199" s="68">
        <v>68.55</v>
      </c>
      <c r="AD199" s="68">
        <v>77.83</v>
      </c>
      <c r="AE199" s="68">
        <v>73.62</v>
      </c>
      <c r="AM199" s="68"/>
    </row>
    <row r="200" spans="1:50" x14ac:dyDescent="0.3">
      <c r="A200" t="s">
        <v>12</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s="68">
        <v>5.69</v>
      </c>
      <c r="Y200">
        <v>4.3899999999999997</v>
      </c>
      <c r="Z200" s="68">
        <v>5.34</v>
      </c>
      <c r="AA200" s="68">
        <v>6.62</v>
      </c>
      <c r="AB200" s="68">
        <v>9.0399999999999991</v>
      </c>
      <c r="AC200" s="68">
        <v>6.57</v>
      </c>
      <c r="AD200" s="68">
        <v>2.27</v>
      </c>
      <c r="AE200" s="68">
        <v>2.97</v>
      </c>
      <c r="AM200" s="68"/>
    </row>
    <row r="201" spans="1:50" x14ac:dyDescent="0.3">
      <c r="A201" t="s">
        <v>13</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s="68">
        <v>22.46</v>
      </c>
      <c r="Y201">
        <v>24.61</v>
      </c>
      <c r="Z201" s="68">
        <v>28</v>
      </c>
      <c r="AA201" s="68">
        <v>30.1</v>
      </c>
      <c r="AB201" s="68">
        <v>29.86</v>
      </c>
      <c r="AC201" s="68">
        <v>24.88</v>
      </c>
      <c r="AD201" s="68">
        <v>19.899999999999999</v>
      </c>
      <c r="AE201" s="68">
        <v>23.41</v>
      </c>
      <c r="AM201" s="68"/>
    </row>
    <row r="202" spans="1:50" x14ac:dyDescent="0.3">
      <c r="AA202" s="68"/>
      <c r="AD202" s="68"/>
      <c r="AE202" s="68"/>
    </row>
    <row r="203" spans="1:50" x14ac:dyDescent="0.3">
      <c r="AA203" s="68"/>
      <c r="AD203" s="68"/>
      <c r="AE203" s="68"/>
    </row>
    <row r="204" spans="1:50" x14ac:dyDescent="0.3">
      <c r="A204" t="s">
        <v>0</v>
      </c>
      <c r="AA204" s="68"/>
      <c r="AD204" s="68"/>
      <c r="AE204" s="68"/>
      <c r="AM204" s="68"/>
    </row>
    <row r="205" spans="1:50" x14ac:dyDescent="0.3">
      <c r="A205" t="s">
        <v>1</v>
      </c>
      <c r="AA205" s="68"/>
      <c r="AD205" s="68"/>
      <c r="AE205" s="68"/>
      <c r="AM205" s="68"/>
    </row>
    <row r="206" spans="1:50" x14ac:dyDescent="0.3">
      <c r="A206" t="s">
        <v>22</v>
      </c>
      <c r="AA206" s="68"/>
      <c r="AD206" s="68"/>
      <c r="AE206" s="68"/>
      <c r="AM206" s="68"/>
    </row>
    <row r="207" spans="1:50"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69">
        <v>44136</v>
      </c>
      <c r="Y207" s="1">
        <v>44166</v>
      </c>
      <c r="Z207" s="69">
        <v>44197</v>
      </c>
      <c r="AA207" s="69">
        <v>44228</v>
      </c>
      <c r="AB207" s="69">
        <v>44256</v>
      </c>
      <c r="AC207" s="69">
        <v>44287</v>
      </c>
      <c r="AD207" s="69" t="s">
        <v>86</v>
      </c>
      <c r="AE207" s="69">
        <v>44348</v>
      </c>
      <c r="AF207" s="1"/>
      <c r="AG207" s="1"/>
      <c r="AH207" s="1"/>
      <c r="AI207" s="1"/>
      <c r="AJ207" s="1"/>
      <c r="AK207" s="1"/>
      <c r="AL207" s="1"/>
      <c r="AM207" s="69"/>
      <c r="AN207" s="69"/>
      <c r="AO207" s="69"/>
      <c r="AP207" s="69"/>
      <c r="AQ207" s="69"/>
      <c r="AR207" s="69"/>
      <c r="AS207" s="69"/>
      <c r="AT207" s="69"/>
      <c r="AU207" s="69"/>
      <c r="AV207" s="69"/>
      <c r="AW207" s="69"/>
      <c r="AX207" s="1"/>
    </row>
    <row r="208" spans="1:50" x14ac:dyDescent="0.3">
      <c r="A208" t="s">
        <v>4</v>
      </c>
      <c r="AA208" s="68"/>
      <c r="AD208" s="68"/>
      <c r="AE208" s="68"/>
      <c r="AM208" s="68"/>
    </row>
    <row r="209" spans="1:39" x14ac:dyDescent="0.3">
      <c r="A209" t="s">
        <v>5</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s="68">
        <v>100</v>
      </c>
      <c r="Y209">
        <v>100</v>
      </c>
      <c r="Z209" s="68">
        <v>100</v>
      </c>
      <c r="AA209" s="68">
        <v>100</v>
      </c>
      <c r="AB209" s="68">
        <v>100</v>
      </c>
      <c r="AC209" s="68">
        <v>100</v>
      </c>
      <c r="AD209" s="68">
        <v>100</v>
      </c>
      <c r="AE209" s="68">
        <v>100</v>
      </c>
      <c r="AM209" s="68"/>
    </row>
    <row r="210" spans="1:39" x14ac:dyDescent="0.3">
      <c r="A210" t="s">
        <v>6</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s="68">
        <v>62.93</v>
      </c>
      <c r="Y210">
        <v>63.25</v>
      </c>
      <c r="Z210" s="68">
        <v>61.64</v>
      </c>
      <c r="AA210" s="68">
        <v>62.46</v>
      </c>
      <c r="AB210" s="68">
        <v>64.78</v>
      </c>
      <c r="AC210" s="68">
        <v>66.989999999999995</v>
      </c>
      <c r="AD210" s="68">
        <v>69.349999999999994</v>
      </c>
      <c r="AE210" s="68">
        <v>68.47</v>
      </c>
      <c r="AM210" s="68"/>
    </row>
    <row r="211" spans="1:39" x14ac:dyDescent="0.3">
      <c r="A211" t="s">
        <v>7</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s="68">
        <v>2</v>
      </c>
      <c r="Y211">
        <v>1.43</v>
      </c>
      <c r="Z211" s="68">
        <v>2.34</v>
      </c>
      <c r="AA211" s="68">
        <v>2.0499999999999998</v>
      </c>
      <c r="AB211" s="68">
        <v>1.74</v>
      </c>
      <c r="AC211" s="68">
        <v>0.85</v>
      </c>
      <c r="AD211" s="68">
        <v>1.28</v>
      </c>
      <c r="AE211" s="68">
        <v>1.5</v>
      </c>
      <c r="AM211" s="68"/>
    </row>
    <row r="212" spans="1:39" x14ac:dyDescent="0.3">
      <c r="A212" t="s">
        <v>8</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s="68">
        <v>35.07</v>
      </c>
      <c r="Y212">
        <v>35.33</v>
      </c>
      <c r="Z212" s="68">
        <v>36.03</v>
      </c>
      <c r="AA212" s="68">
        <v>35.49</v>
      </c>
      <c r="AB212" s="68">
        <v>33.479999999999997</v>
      </c>
      <c r="AC212" s="68">
        <v>32.159999999999997</v>
      </c>
      <c r="AD212" s="68">
        <v>29.36</v>
      </c>
      <c r="AE212" s="68">
        <v>30.03</v>
      </c>
      <c r="AM212" s="68"/>
    </row>
    <row r="213" spans="1:39" x14ac:dyDescent="0.3">
      <c r="AA213" s="68"/>
      <c r="AD213" s="68"/>
      <c r="AE213" s="68"/>
    </row>
    <row r="214" spans="1:39" x14ac:dyDescent="0.3">
      <c r="A214" t="s">
        <v>9</v>
      </c>
      <c r="AA214" s="68"/>
      <c r="AD214" s="68"/>
      <c r="AE214" s="68"/>
      <c r="AM214" s="68"/>
    </row>
    <row r="215" spans="1:39" x14ac:dyDescent="0.3">
      <c r="A215" t="s">
        <v>10</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s="68">
        <v>100</v>
      </c>
      <c r="Y215">
        <v>100</v>
      </c>
      <c r="Z215" s="68">
        <v>100</v>
      </c>
      <c r="AA215" s="68">
        <v>100</v>
      </c>
      <c r="AB215" s="68">
        <v>100</v>
      </c>
      <c r="AC215" s="68">
        <v>100</v>
      </c>
      <c r="AD215" s="68">
        <v>100</v>
      </c>
      <c r="AE215" s="68">
        <v>100</v>
      </c>
      <c r="AM215" s="68"/>
    </row>
    <row r="216" spans="1:39" x14ac:dyDescent="0.3">
      <c r="A216" t="s">
        <v>11</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s="68">
        <v>65.459999999999994</v>
      </c>
      <c r="Y216">
        <v>60.32</v>
      </c>
      <c r="Z216" s="68">
        <v>55.93</v>
      </c>
      <c r="AA216" s="68">
        <v>57.6</v>
      </c>
      <c r="AB216" s="68">
        <v>58.05</v>
      </c>
      <c r="AC216" s="68">
        <v>65.3</v>
      </c>
      <c r="AD216" s="68">
        <v>67.89</v>
      </c>
      <c r="AE216" s="68">
        <v>70.150000000000006</v>
      </c>
      <c r="AM216" s="68"/>
    </row>
    <row r="217" spans="1:39" x14ac:dyDescent="0.3">
      <c r="A217" t="s">
        <v>12</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s="68">
        <v>3.51</v>
      </c>
      <c r="Y217">
        <v>4.47</v>
      </c>
      <c r="Z217" s="68">
        <v>8.6999999999999993</v>
      </c>
      <c r="AA217" s="68">
        <v>6.77</v>
      </c>
      <c r="AB217" s="68">
        <v>5.85</v>
      </c>
      <c r="AC217" s="68">
        <v>4.57</v>
      </c>
      <c r="AD217" s="68">
        <v>4.3</v>
      </c>
      <c r="AE217" s="68">
        <v>2.7</v>
      </c>
      <c r="AM217" s="68"/>
    </row>
    <row r="218" spans="1:39" x14ac:dyDescent="0.3">
      <c r="A218" t="s">
        <v>13</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s="68">
        <v>31.03</v>
      </c>
      <c r="Y218">
        <v>35.21</v>
      </c>
      <c r="Z218" s="68">
        <v>35.369999999999997</v>
      </c>
      <c r="AA218" s="68">
        <v>35.619999999999997</v>
      </c>
      <c r="AB218" s="68">
        <v>36.1</v>
      </c>
      <c r="AC218" s="68">
        <v>30.13</v>
      </c>
      <c r="AD218" s="68">
        <v>27.81</v>
      </c>
      <c r="AE218" s="68">
        <v>27.15</v>
      </c>
      <c r="AM218" s="68"/>
    </row>
    <row r="219" spans="1:39" x14ac:dyDescent="0.3">
      <c r="AA219" s="68"/>
      <c r="AD219" s="68"/>
      <c r="AE219" s="68"/>
    </row>
    <row r="220" spans="1:39" x14ac:dyDescent="0.3">
      <c r="A220" t="s">
        <v>14</v>
      </c>
      <c r="AA220" s="68"/>
      <c r="AD220" s="68"/>
      <c r="AE220" s="68"/>
      <c r="AM220" s="68"/>
    </row>
    <row r="221" spans="1:39" x14ac:dyDescent="0.3">
      <c r="A221" t="s">
        <v>10</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s="68">
        <v>100</v>
      </c>
      <c r="Y221">
        <v>100</v>
      </c>
      <c r="Z221" s="68">
        <v>100</v>
      </c>
      <c r="AA221" s="68">
        <v>100</v>
      </c>
      <c r="AB221" s="68">
        <v>100</v>
      </c>
      <c r="AC221" s="68">
        <v>100</v>
      </c>
      <c r="AD221" s="68">
        <v>100</v>
      </c>
      <c r="AE221" s="68">
        <v>100</v>
      </c>
      <c r="AM221" s="68"/>
    </row>
    <row r="222" spans="1:39" x14ac:dyDescent="0.3">
      <c r="A222" t="s">
        <v>11</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s="68">
        <v>61.89</v>
      </c>
      <c r="Y222">
        <v>62.99</v>
      </c>
      <c r="Z222" s="68">
        <v>62.28</v>
      </c>
      <c r="AA222" s="68">
        <v>62.75</v>
      </c>
      <c r="AB222" s="68">
        <v>65.010000000000005</v>
      </c>
      <c r="AC222" s="68">
        <v>66.52</v>
      </c>
      <c r="AD222" s="68">
        <v>68.63</v>
      </c>
      <c r="AE222" s="68">
        <v>66.89</v>
      </c>
      <c r="AM222" s="68"/>
    </row>
    <row r="223" spans="1:39" x14ac:dyDescent="0.3">
      <c r="A223" t="s">
        <v>12</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s="68">
        <v>1.31</v>
      </c>
      <c r="Y223">
        <v>0.91</v>
      </c>
      <c r="Z223" s="68">
        <v>1.38</v>
      </c>
      <c r="AA223" s="68">
        <v>0.87</v>
      </c>
      <c r="AB223" s="68">
        <v>0.75</v>
      </c>
      <c r="AC223" s="68">
        <v>0.27</v>
      </c>
      <c r="AD223" s="68">
        <v>0.49</v>
      </c>
      <c r="AE223" s="68">
        <v>1.23</v>
      </c>
      <c r="AM223" s="68"/>
    </row>
    <row r="224" spans="1:39" x14ac:dyDescent="0.3">
      <c r="A224" t="s">
        <v>13</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s="68">
        <v>36.799999999999997</v>
      </c>
      <c r="Y224">
        <v>36.090000000000003</v>
      </c>
      <c r="Z224" s="68">
        <v>36.340000000000003</v>
      </c>
      <c r="AA224" s="68">
        <v>36.380000000000003</v>
      </c>
      <c r="AB224" s="68">
        <v>34.24</v>
      </c>
      <c r="AC224" s="68">
        <v>33.21</v>
      </c>
      <c r="AD224" s="68">
        <v>30.87</v>
      </c>
      <c r="AE224" s="68">
        <v>31.88</v>
      </c>
      <c r="AM224" s="68"/>
    </row>
    <row r="225" spans="1:50" x14ac:dyDescent="0.3">
      <c r="AA225" s="68"/>
      <c r="AD225" s="68"/>
      <c r="AE225" s="68"/>
    </row>
    <row r="226" spans="1:50" x14ac:dyDescent="0.3">
      <c r="A226" t="s">
        <v>15</v>
      </c>
      <c r="AA226" s="68"/>
      <c r="AD226" s="68"/>
      <c r="AE226" s="68"/>
      <c r="AM226" s="68"/>
    </row>
    <row r="227" spans="1:50" x14ac:dyDescent="0.3">
      <c r="A227" t="s">
        <v>10</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s="68">
        <v>100</v>
      </c>
      <c r="Y227">
        <v>100</v>
      </c>
      <c r="Z227" s="68">
        <v>100</v>
      </c>
      <c r="AA227" s="68">
        <v>100</v>
      </c>
      <c r="AB227" s="68">
        <v>100</v>
      </c>
      <c r="AC227" s="68">
        <v>100</v>
      </c>
      <c r="AD227" s="68">
        <v>100</v>
      </c>
      <c r="AE227" s="68">
        <v>100</v>
      </c>
      <c r="AM227" s="68"/>
    </row>
    <row r="228" spans="1:50" x14ac:dyDescent="0.3">
      <c r="A228" t="s">
        <v>11</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s="68">
        <v>69.11</v>
      </c>
      <c r="Y228">
        <v>68.430000000000007</v>
      </c>
      <c r="Z228" s="68">
        <v>64.349999999999994</v>
      </c>
      <c r="AA228" s="68">
        <v>66.86</v>
      </c>
      <c r="AB228" s="68">
        <v>69.47</v>
      </c>
      <c r="AC228" s="68">
        <v>74.02</v>
      </c>
      <c r="AD228" s="68">
        <v>76.930000000000007</v>
      </c>
      <c r="AE228" s="68">
        <v>78.650000000000006</v>
      </c>
      <c r="AM228" s="68"/>
    </row>
    <row r="229" spans="1:50" x14ac:dyDescent="0.3">
      <c r="A229" t="s">
        <v>12</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s="68">
        <v>6.34</v>
      </c>
      <c r="Y229">
        <v>2.5299999999999998</v>
      </c>
      <c r="Z229" s="68">
        <v>1.37</v>
      </c>
      <c r="AA229" s="68">
        <v>4.3</v>
      </c>
      <c r="AB229" s="68">
        <v>4.63</v>
      </c>
      <c r="AC229" s="68">
        <v>1.2</v>
      </c>
      <c r="AD229" s="68">
        <v>3.23</v>
      </c>
      <c r="AE229" s="68">
        <v>1.97</v>
      </c>
      <c r="AM229" s="68"/>
    </row>
    <row r="230" spans="1:50" x14ac:dyDescent="0.3">
      <c r="A230" t="s">
        <v>13</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s="68">
        <v>24.55</v>
      </c>
      <c r="Y230">
        <v>29.04</v>
      </c>
      <c r="Z230" s="68">
        <v>34.28</v>
      </c>
      <c r="AA230" s="68">
        <v>28.84</v>
      </c>
      <c r="AB230" s="68">
        <v>25.9</v>
      </c>
      <c r="AC230" s="68">
        <v>24.79</v>
      </c>
      <c r="AD230" s="68">
        <v>19.84</v>
      </c>
      <c r="AE230" s="68">
        <v>19.38</v>
      </c>
      <c r="AM230" s="68"/>
    </row>
    <row r="231" spans="1:50" x14ac:dyDescent="0.3">
      <c r="AA231" s="68"/>
      <c r="AD231" s="68"/>
      <c r="AE231" s="68"/>
    </row>
    <row r="232" spans="1:50" x14ac:dyDescent="0.3">
      <c r="AA232" s="68"/>
      <c r="AD232" s="68"/>
      <c r="AE232" s="68"/>
    </row>
    <row r="233" spans="1:50" x14ac:dyDescent="0.3">
      <c r="A233" t="s">
        <v>0</v>
      </c>
      <c r="AA233" s="68"/>
      <c r="AD233" s="68"/>
      <c r="AE233" s="68"/>
      <c r="AM233" s="68"/>
    </row>
    <row r="234" spans="1:50" x14ac:dyDescent="0.3">
      <c r="A234" t="s">
        <v>23</v>
      </c>
      <c r="AA234" s="68"/>
      <c r="AD234" s="68"/>
      <c r="AE234" s="68"/>
      <c r="AM234" s="68"/>
    </row>
    <row r="235" spans="1:50" x14ac:dyDescent="0.3">
      <c r="A235" t="s">
        <v>2</v>
      </c>
      <c r="AA235" s="68"/>
      <c r="AD235" s="68"/>
      <c r="AE235" s="68"/>
      <c r="AM235" s="68"/>
    </row>
    <row r="236" spans="1:50"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69">
        <v>44136</v>
      </c>
      <c r="Y236" s="1">
        <v>44166</v>
      </c>
      <c r="Z236" s="69">
        <v>44197</v>
      </c>
      <c r="AA236" s="69">
        <v>44228</v>
      </c>
      <c r="AB236" s="69">
        <v>44256</v>
      </c>
      <c r="AC236" s="69">
        <v>44287</v>
      </c>
      <c r="AD236" s="69" t="s">
        <v>86</v>
      </c>
      <c r="AE236" s="69">
        <v>44348</v>
      </c>
      <c r="AF236" s="1"/>
      <c r="AG236" s="1"/>
      <c r="AH236" s="1"/>
      <c r="AI236" s="1"/>
      <c r="AJ236" s="1"/>
      <c r="AK236" s="1"/>
      <c r="AL236" s="1"/>
      <c r="AM236" s="69"/>
      <c r="AN236" s="69"/>
      <c r="AO236" s="69"/>
      <c r="AP236" s="69"/>
      <c r="AQ236" s="69"/>
      <c r="AR236" s="69"/>
      <c r="AS236" s="69"/>
      <c r="AT236" s="69"/>
      <c r="AU236" s="69"/>
      <c r="AV236" s="69"/>
      <c r="AW236" s="69"/>
      <c r="AX236" s="1"/>
    </row>
    <row r="237" spans="1:50" x14ac:dyDescent="0.3">
      <c r="A237" t="s">
        <v>24</v>
      </c>
      <c r="AA237" s="68"/>
      <c r="AD237" s="68"/>
      <c r="AE237" s="68"/>
      <c r="AM237" s="68"/>
    </row>
    <row r="238" spans="1:50" x14ac:dyDescent="0.3">
      <c r="A238" t="s">
        <v>25</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s="68">
        <v>100</v>
      </c>
      <c r="Y238">
        <v>100</v>
      </c>
      <c r="Z238" s="68">
        <v>100</v>
      </c>
      <c r="AA238" s="68">
        <v>100</v>
      </c>
      <c r="AB238" s="68">
        <v>100</v>
      </c>
      <c r="AC238" s="68">
        <v>100</v>
      </c>
      <c r="AD238" s="68">
        <v>100</v>
      </c>
      <c r="AE238" s="68">
        <v>100</v>
      </c>
      <c r="AM238" s="68"/>
    </row>
    <row r="239" spans="1:50" x14ac:dyDescent="0.3">
      <c r="A239" t="s">
        <v>26</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s="68">
        <v>58.56</v>
      </c>
      <c r="Y239">
        <v>58.52</v>
      </c>
      <c r="Z239" s="68">
        <v>57.18</v>
      </c>
      <c r="AA239" s="68">
        <v>57.23</v>
      </c>
      <c r="AB239" s="68">
        <v>59.49</v>
      </c>
      <c r="AC239" s="68">
        <v>58.86</v>
      </c>
      <c r="AD239" s="68">
        <v>61.64</v>
      </c>
      <c r="AE239" s="68">
        <v>65.28</v>
      </c>
      <c r="AM239" s="68"/>
    </row>
    <row r="240" spans="1:50" x14ac:dyDescent="0.3">
      <c r="A240" t="s">
        <v>27</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s="68">
        <v>4.38</v>
      </c>
      <c r="Y240">
        <v>2.76</v>
      </c>
      <c r="Z240" s="68">
        <v>3.4</v>
      </c>
      <c r="AA240" s="68">
        <v>3.62</v>
      </c>
      <c r="AB240" s="68">
        <v>3.73</v>
      </c>
      <c r="AC240" s="68">
        <v>3.54</v>
      </c>
      <c r="AD240" s="68">
        <v>3.96</v>
      </c>
      <c r="AE240" s="68">
        <v>2.93</v>
      </c>
      <c r="AM240" s="68"/>
    </row>
    <row r="241" spans="1:39" x14ac:dyDescent="0.3">
      <c r="A241" t="s">
        <v>28</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s="68">
        <v>37.06</v>
      </c>
      <c r="Y241">
        <v>38.729999999999997</v>
      </c>
      <c r="Z241" s="68">
        <v>39.409999999999997</v>
      </c>
      <c r="AA241" s="68">
        <v>39.15</v>
      </c>
      <c r="AB241" s="68">
        <v>36.78</v>
      </c>
      <c r="AC241" s="68">
        <v>37.6</v>
      </c>
      <c r="AD241" s="68">
        <v>34.4</v>
      </c>
      <c r="AE241" s="68">
        <v>31.79</v>
      </c>
      <c r="AM241" s="68"/>
    </row>
    <row r="242" spans="1:39" x14ac:dyDescent="0.3">
      <c r="AA242" s="68"/>
      <c r="AD242" s="68"/>
      <c r="AE242" s="68"/>
    </row>
    <row r="243" spans="1:39" x14ac:dyDescent="0.3">
      <c r="A243" t="s">
        <v>29</v>
      </c>
      <c r="AA243" s="68"/>
      <c r="AD243" s="68"/>
      <c r="AE243" s="68"/>
      <c r="AM243" s="68"/>
    </row>
    <row r="244" spans="1:39" x14ac:dyDescent="0.3">
      <c r="A244" t="s">
        <v>30</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s="68">
        <v>100</v>
      </c>
      <c r="Y244">
        <v>100</v>
      </c>
      <c r="Z244" s="68">
        <v>100</v>
      </c>
      <c r="AA244" s="68">
        <v>100</v>
      </c>
      <c r="AB244" s="68">
        <v>100</v>
      </c>
      <c r="AC244" s="68">
        <v>100</v>
      </c>
      <c r="AD244" s="68">
        <v>100</v>
      </c>
      <c r="AE244" s="68">
        <v>100</v>
      </c>
      <c r="AM244" s="68"/>
    </row>
    <row r="245" spans="1:39" x14ac:dyDescent="0.3">
      <c r="A245" t="s">
        <v>31</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s="68">
        <v>62.35</v>
      </c>
      <c r="Y245">
        <v>62.39</v>
      </c>
      <c r="Z245" s="68">
        <v>61.59</v>
      </c>
      <c r="AA245" s="68">
        <v>61.7</v>
      </c>
      <c r="AB245" s="68">
        <v>62.64</v>
      </c>
      <c r="AC245" s="68">
        <v>63.92</v>
      </c>
      <c r="AD245" s="68">
        <v>67.08</v>
      </c>
      <c r="AE245" s="68">
        <v>68.94</v>
      </c>
      <c r="AM245" s="68"/>
    </row>
    <row r="246" spans="1:39" x14ac:dyDescent="0.3">
      <c r="A246" t="s">
        <v>32</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s="68">
        <v>2.2999999999999998</v>
      </c>
      <c r="Y246">
        <v>2.14</v>
      </c>
      <c r="Z246" s="68">
        <v>1.77</v>
      </c>
      <c r="AA246" s="68">
        <v>2.36</v>
      </c>
      <c r="AB246" s="68">
        <v>2.4500000000000002</v>
      </c>
      <c r="AC246" s="68">
        <v>2.25</v>
      </c>
      <c r="AD246" s="68">
        <v>2.15</v>
      </c>
      <c r="AE246" s="68">
        <v>1.94</v>
      </c>
      <c r="AM246" s="68"/>
    </row>
    <row r="247" spans="1:39" x14ac:dyDescent="0.3">
      <c r="A247" t="s">
        <v>33</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s="68">
        <v>35.35</v>
      </c>
      <c r="Y247">
        <v>35.47</v>
      </c>
      <c r="Z247" s="68">
        <v>36.64</v>
      </c>
      <c r="AA247" s="68">
        <v>35.94</v>
      </c>
      <c r="AB247" s="68">
        <v>34.9</v>
      </c>
      <c r="AC247" s="68">
        <v>33.82</v>
      </c>
      <c r="AD247" s="68">
        <v>30.77</v>
      </c>
      <c r="AE247" s="68">
        <v>29.12</v>
      </c>
      <c r="AM247" s="68"/>
    </row>
    <row r="248" spans="1:39" x14ac:dyDescent="0.3">
      <c r="AA248" s="68"/>
      <c r="AD248" s="68"/>
      <c r="AE248" s="68"/>
    </row>
    <row r="249" spans="1:39" x14ac:dyDescent="0.3">
      <c r="A249" t="s">
        <v>34</v>
      </c>
      <c r="AA249" s="68"/>
      <c r="AD249" s="68"/>
      <c r="AE249" s="68"/>
      <c r="AM249" s="68"/>
    </row>
    <row r="250" spans="1:39" x14ac:dyDescent="0.3">
      <c r="A250" t="s">
        <v>30</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s="68">
        <v>100</v>
      </c>
      <c r="Y250">
        <v>100</v>
      </c>
      <c r="Z250" s="68">
        <v>100</v>
      </c>
      <c r="AA250" s="68">
        <v>100</v>
      </c>
      <c r="AB250" s="68">
        <v>100</v>
      </c>
      <c r="AC250" s="68">
        <v>100</v>
      </c>
      <c r="AD250" s="68">
        <v>100</v>
      </c>
      <c r="AE250" s="68">
        <v>100</v>
      </c>
      <c r="AM250" s="68"/>
    </row>
    <row r="251" spans="1:39" x14ac:dyDescent="0.3">
      <c r="A251" t="s">
        <v>31</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s="68">
        <v>61.76</v>
      </c>
      <c r="Y251">
        <v>61.55</v>
      </c>
      <c r="Z251" s="68">
        <v>61.57</v>
      </c>
      <c r="AA251" s="68">
        <v>61.71</v>
      </c>
      <c r="AB251" s="68">
        <v>64.08</v>
      </c>
      <c r="AC251" s="68">
        <v>65.02</v>
      </c>
      <c r="AD251" s="68">
        <v>68.31</v>
      </c>
      <c r="AE251" s="68">
        <v>68.790000000000006</v>
      </c>
      <c r="AM251" s="68"/>
    </row>
    <row r="252" spans="1:39" x14ac:dyDescent="0.3">
      <c r="A252" t="s">
        <v>32</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s="68">
        <v>2.68</v>
      </c>
      <c r="Y252">
        <v>3.37</v>
      </c>
      <c r="Z252" s="68">
        <v>3.12</v>
      </c>
      <c r="AA252" s="68">
        <v>3.06</v>
      </c>
      <c r="AB252" s="68">
        <v>2.25</v>
      </c>
      <c r="AC252" s="68">
        <v>3.55</v>
      </c>
      <c r="AD252" s="68">
        <v>2.6</v>
      </c>
      <c r="AE252" s="68">
        <v>2</v>
      </c>
      <c r="AM252" s="68"/>
    </row>
    <row r="253" spans="1:39" x14ac:dyDescent="0.3">
      <c r="A253" t="s">
        <v>33</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s="68">
        <v>35.57</v>
      </c>
      <c r="Y253">
        <v>35.08</v>
      </c>
      <c r="Z253" s="68">
        <v>35.31</v>
      </c>
      <c r="AA253" s="68">
        <v>35.229999999999997</v>
      </c>
      <c r="AB253" s="68">
        <v>33.659999999999997</v>
      </c>
      <c r="AC253" s="68">
        <v>31.43</v>
      </c>
      <c r="AD253" s="68">
        <v>29.09</v>
      </c>
      <c r="AE253" s="68">
        <v>29.21</v>
      </c>
      <c r="AM253" s="68"/>
    </row>
    <row r="254" spans="1:39" x14ac:dyDescent="0.3">
      <c r="AA254" s="68"/>
      <c r="AD254" s="68"/>
      <c r="AE254" s="68"/>
    </row>
    <row r="255" spans="1:39" x14ac:dyDescent="0.3">
      <c r="AA255" s="68"/>
      <c r="AD255" s="68"/>
      <c r="AE255" s="68"/>
    </row>
    <row r="256" spans="1:39" x14ac:dyDescent="0.3">
      <c r="A256" t="s">
        <v>0</v>
      </c>
      <c r="AA256" s="68"/>
      <c r="AD256" s="68"/>
      <c r="AE256" s="68"/>
      <c r="AM256" s="68"/>
    </row>
    <row r="257" spans="1:50" x14ac:dyDescent="0.3">
      <c r="A257" t="s">
        <v>23</v>
      </c>
      <c r="AA257" s="68"/>
      <c r="AD257" s="68"/>
      <c r="AE257" s="68"/>
      <c r="AM257" s="68"/>
    </row>
    <row r="258" spans="1:50" x14ac:dyDescent="0.3">
      <c r="A258" t="s">
        <v>16</v>
      </c>
      <c r="AA258" s="68"/>
      <c r="AD258" s="68"/>
      <c r="AE258" s="68"/>
      <c r="AM258" s="68"/>
    </row>
    <row r="259" spans="1:50"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69">
        <v>44136</v>
      </c>
      <c r="Y259" s="1">
        <v>44166</v>
      </c>
      <c r="Z259" s="69">
        <v>44197</v>
      </c>
      <c r="AA259" s="69">
        <v>44228</v>
      </c>
      <c r="AB259" s="69">
        <v>44256</v>
      </c>
      <c r="AC259" s="69">
        <v>44287</v>
      </c>
      <c r="AD259" s="69" t="s">
        <v>86</v>
      </c>
      <c r="AE259" s="69">
        <v>44348</v>
      </c>
      <c r="AF259" s="1"/>
      <c r="AG259" s="1"/>
      <c r="AH259" s="1"/>
      <c r="AI259" s="1"/>
      <c r="AJ259" s="1"/>
      <c r="AK259" s="1"/>
      <c r="AL259" s="1"/>
      <c r="AM259" s="69"/>
      <c r="AN259" s="69"/>
      <c r="AO259" s="69"/>
      <c r="AP259" s="69"/>
      <c r="AQ259" s="69"/>
      <c r="AR259" s="69"/>
      <c r="AS259" s="69"/>
      <c r="AT259" s="69"/>
      <c r="AU259" s="69"/>
      <c r="AV259" s="69"/>
      <c r="AW259" s="69"/>
      <c r="AX259" s="1"/>
    </row>
    <row r="260" spans="1:50" x14ac:dyDescent="0.3">
      <c r="A260" t="s">
        <v>24</v>
      </c>
      <c r="AA260" s="68"/>
      <c r="AD260" s="68"/>
      <c r="AE260" s="68"/>
      <c r="AM260" s="68"/>
    </row>
    <row r="261" spans="1:50" x14ac:dyDescent="0.3">
      <c r="A261" t="s">
        <v>25</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s="68">
        <v>100</v>
      </c>
      <c r="Y261">
        <v>100</v>
      </c>
      <c r="Z261" s="68">
        <v>100</v>
      </c>
      <c r="AA261" s="68">
        <v>100</v>
      </c>
      <c r="AB261" s="68">
        <v>100</v>
      </c>
      <c r="AC261" s="68">
        <v>100</v>
      </c>
      <c r="AD261" s="68">
        <v>100</v>
      </c>
      <c r="AE261" s="68">
        <v>100</v>
      </c>
      <c r="AM261" s="68"/>
    </row>
    <row r="262" spans="1:50" x14ac:dyDescent="0.3">
      <c r="A262" t="s">
        <v>26</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s="68">
        <v>53.53</v>
      </c>
      <c r="Y262">
        <v>54.46</v>
      </c>
      <c r="Z262" s="68">
        <v>51.99</v>
      </c>
      <c r="AA262" s="68">
        <v>53.39</v>
      </c>
      <c r="AB262" s="68">
        <v>55.24</v>
      </c>
      <c r="AC262" s="68">
        <v>57.01</v>
      </c>
      <c r="AD262" s="68">
        <v>59.49</v>
      </c>
      <c r="AE262" s="68">
        <v>60</v>
      </c>
      <c r="AM262" s="68"/>
    </row>
    <row r="263" spans="1:50" x14ac:dyDescent="0.3">
      <c r="A263" t="s">
        <v>27</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s="68">
        <v>4.62</v>
      </c>
      <c r="Y263">
        <v>3.33</v>
      </c>
      <c r="Z263" s="68">
        <v>4.7699999999999996</v>
      </c>
      <c r="AA263" s="68">
        <v>4.37</v>
      </c>
      <c r="AB263" s="68">
        <v>4.5</v>
      </c>
      <c r="AC263" s="68">
        <v>4.1399999999999997</v>
      </c>
      <c r="AD263" s="68">
        <v>4.18</v>
      </c>
      <c r="AE263" s="68">
        <v>4.58</v>
      </c>
      <c r="AM263" s="68"/>
    </row>
    <row r="264" spans="1:50" x14ac:dyDescent="0.3">
      <c r="A264" t="s">
        <v>28</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s="68">
        <v>41.84</v>
      </c>
      <c r="Y264">
        <v>42.22</v>
      </c>
      <c r="Z264" s="68">
        <v>43.24</v>
      </c>
      <c r="AA264" s="68">
        <v>42.24</v>
      </c>
      <c r="AB264" s="68">
        <v>40.26</v>
      </c>
      <c r="AC264" s="68">
        <v>38.85</v>
      </c>
      <c r="AD264" s="68">
        <v>36.33</v>
      </c>
      <c r="AE264" s="68">
        <v>35.42</v>
      </c>
      <c r="AM264" s="68"/>
    </row>
    <row r="265" spans="1:50" x14ac:dyDescent="0.3">
      <c r="AA265" s="68"/>
      <c r="AD265" s="68"/>
      <c r="AE265" s="68"/>
    </row>
    <row r="266" spans="1:50" x14ac:dyDescent="0.3">
      <c r="A266" t="s">
        <v>29</v>
      </c>
      <c r="AA266" s="68"/>
      <c r="AD266" s="68"/>
      <c r="AE266" s="68"/>
      <c r="AM266" s="68"/>
    </row>
    <row r="267" spans="1:50" x14ac:dyDescent="0.3">
      <c r="A267" t="s">
        <v>30</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s="68">
        <v>100</v>
      </c>
      <c r="Y267">
        <v>100</v>
      </c>
      <c r="Z267" s="68">
        <v>100</v>
      </c>
      <c r="AA267" s="68">
        <v>100</v>
      </c>
      <c r="AB267" s="68">
        <v>100</v>
      </c>
      <c r="AC267" s="68">
        <v>100</v>
      </c>
      <c r="AD267" s="68">
        <v>100</v>
      </c>
      <c r="AE267" s="68">
        <v>100</v>
      </c>
      <c r="AM267" s="68"/>
    </row>
    <row r="268" spans="1:50" x14ac:dyDescent="0.3">
      <c r="A268" t="s">
        <v>31</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s="68">
        <v>58.5</v>
      </c>
      <c r="Y268">
        <v>58.88</v>
      </c>
      <c r="Z268" s="68">
        <v>57.16</v>
      </c>
      <c r="AA268" s="68">
        <v>57.74</v>
      </c>
      <c r="AB268" s="68">
        <v>60.06</v>
      </c>
      <c r="AC268" s="68">
        <v>61.04</v>
      </c>
      <c r="AD268" s="68">
        <v>64.37</v>
      </c>
      <c r="AE268" s="68">
        <v>66.12</v>
      </c>
      <c r="AM268" s="68"/>
    </row>
    <row r="269" spans="1:50" x14ac:dyDescent="0.3">
      <c r="A269" t="s">
        <v>32</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s="68">
        <v>1.37</v>
      </c>
      <c r="Y269">
        <v>1.48</v>
      </c>
      <c r="Z269" s="68">
        <v>1.44</v>
      </c>
      <c r="AA269" s="68">
        <v>1.4</v>
      </c>
      <c r="AB269" s="68">
        <v>1.46</v>
      </c>
      <c r="AC269" s="68">
        <v>1.45</v>
      </c>
      <c r="AD269" s="68">
        <v>1.4</v>
      </c>
      <c r="AE269" s="68">
        <v>1.68</v>
      </c>
      <c r="AM269" s="68"/>
    </row>
    <row r="270" spans="1:50" x14ac:dyDescent="0.3">
      <c r="A270" t="s">
        <v>33</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s="68">
        <v>40.130000000000003</v>
      </c>
      <c r="Y270">
        <v>39.64</v>
      </c>
      <c r="Z270" s="68">
        <v>41.4</v>
      </c>
      <c r="AA270" s="68">
        <v>40.86</v>
      </c>
      <c r="AB270" s="68">
        <v>38.49</v>
      </c>
      <c r="AC270" s="68">
        <v>37.520000000000003</v>
      </c>
      <c r="AD270" s="68">
        <v>34.229999999999997</v>
      </c>
      <c r="AE270" s="68">
        <v>32.200000000000003</v>
      </c>
      <c r="AM270" s="68"/>
    </row>
    <row r="271" spans="1:50" x14ac:dyDescent="0.3">
      <c r="AA271" s="68"/>
      <c r="AD271" s="68"/>
      <c r="AE271" s="68"/>
    </row>
    <row r="272" spans="1:50" x14ac:dyDescent="0.3">
      <c r="A272" t="s">
        <v>34</v>
      </c>
      <c r="AA272" s="68"/>
      <c r="AD272" s="68"/>
      <c r="AE272" s="68"/>
      <c r="AM272" s="68"/>
    </row>
    <row r="273" spans="1:50" x14ac:dyDescent="0.3">
      <c r="A273" t="s">
        <v>30</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s="68">
        <v>100</v>
      </c>
      <c r="Y273">
        <v>100</v>
      </c>
      <c r="Z273" s="68">
        <v>100</v>
      </c>
      <c r="AA273" s="68">
        <v>100</v>
      </c>
      <c r="AB273" s="68">
        <v>100</v>
      </c>
      <c r="AC273" s="68">
        <v>100</v>
      </c>
      <c r="AD273" s="68">
        <v>100</v>
      </c>
      <c r="AE273" s="68">
        <v>100</v>
      </c>
      <c r="AM273" s="68"/>
    </row>
    <row r="274" spans="1:50" x14ac:dyDescent="0.3">
      <c r="A274" t="s">
        <v>31</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s="68">
        <v>57.4</v>
      </c>
      <c r="Y274">
        <v>57.03</v>
      </c>
      <c r="Z274" s="68">
        <v>54.89</v>
      </c>
      <c r="AA274" s="68">
        <v>56.14</v>
      </c>
      <c r="AB274" s="68">
        <v>58.13</v>
      </c>
      <c r="AC274" s="68">
        <v>58.85</v>
      </c>
      <c r="AD274" s="68">
        <v>62.41</v>
      </c>
      <c r="AE274" s="68">
        <v>61.86</v>
      </c>
      <c r="AM274" s="68"/>
    </row>
    <row r="275" spans="1:50" x14ac:dyDescent="0.3">
      <c r="A275" t="s">
        <v>32</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s="68">
        <v>4.4000000000000004</v>
      </c>
      <c r="Y275">
        <v>4.25</v>
      </c>
      <c r="Z275" s="68">
        <v>5.27</v>
      </c>
      <c r="AA275" s="68">
        <v>4.82</v>
      </c>
      <c r="AB275" s="68">
        <v>4.42</v>
      </c>
      <c r="AC275" s="68">
        <v>4.6900000000000004</v>
      </c>
      <c r="AD275" s="68">
        <v>5.65</v>
      </c>
      <c r="AE275" s="68">
        <v>6.1</v>
      </c>
      <c r="AM275" s="68"/>
    </row>
    <row r="276" spans="1:50" x14ac:dyDescent="0.3">
      <c r="A276" t="s">
        <v>33</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s="68">
        <v>38.200000000000003</v>
      </c>
      <c r="Y276">
        <v>38.72</v>
      </c>
      <c r="Z276" s="68">
        <v>39.840000000000003</v>
      </c>
      <c r="AA276" s="68">
        <v>39.04</v>
      </c>
      <c r="AB276" s="68">
        <v>37.46</v>
      </c>
      <c r="AC276" s="68">
        <v>36.450000000000003</v>
      </c>
      <c r="AD276" s="68">
        <v>31.94</v>
      </c>
      <c r="AE276" s="68">
        <v>32.04</v>
      </c>
      <c r="AM276" s="68"/>
    </row>
    <row r="277" spans="1:50" x14ac:dyDescent="0.3">
      <c r="AA277" s="68"/>
      <c r="AD277" s="68"/>
      <c r="AE277" s="68"/>
    </row>
    <row r="278" spans="1:50" x14ac:dyDescent="0.3">
      <c r="AA278" s="68"/>
      <c r="AD278" s="68"/>
      <c r="AE278" s="68"/>
    </row>
    <row r="279" spans="1:50" x14ac:dyDescent="0.3">
      <c r="A279" t="s">
        <v>0</v>
      </c>
      <c r="AA279" s="68"/>
      <c r="AD279" s="68"/>
      <c r="AE279" s="68"/>
      <c r="AM279" s="68"/>
    </row>
    <row r="280" spans="1:50" x14ac:dyDescent="0.3">
      <c r="A280" t="s">
        <v>23</v>
      </c>
      <c r="AA280" s="68"/>
      <c r="AD280" s="68"/>
      <c r="AE280" s="68"/>
      <c r="AM280" s="68"/>
    </row>
    <row r="281" spans="1:50" x14ac:dyDescent="0.3">
      <c r="A281" t="s">
        <v>17</v>
      </c>
      <c r="AA281" s="68"/>
      <c r="AD281" s="68"/>
      <c r="AE281" s="68"/>
      <c r="AM281" s="68"/>
    </row>
    <row r="282" spans="1:50"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69">
        <v>44136</v>
      </c>
      <c r="Y282" s="1">
        <v>44166</v>
      </c>
      <c r="Z282" s="69">
        <v>44197</v>
      </c>
      <c r="AA282" s="69">
        <v>44228</v>
      </c>
      <c r="AB282" s="69">
        <v>44256</v>
      </c>
      <c r="AC282" s="69">
        <v>44287</v>
      </c>
      <c r="AD282" s="69" t="s">
        <v>86</v>
      </c>
      <c r="AE282" s="69">
        <v>44348</v>
      </c>
      <c r="AF282" s="1"/>
      <c r="AG282" s="1"/>
      <c r="AH282" s="1"/>
      <c r="AI282" s="1"/>
      <c r="AJ282" s="1"/>
      <c r="AK282" s="1"/>
      <c r="AL282" s="1"/>
      <c r="AM282" s="69"/>
      <c r="AN282" s="69"/>
      <c r="AO282" s="69"/>
      <c r="AP282" s="69"/>
      <c r="AQ282" s="69"/>
      <c r="AR282" s="69"/>
      <c r="AS282" s="69"/>
      <c r="AT282" s="69"/>
      <c r="AU282" s="69"/>
      <c r="AV282" s="69"/>
      <c r="AW282" s="69"/>
      <c r="AX282" s="1"/>
    </row>
    <row r="283" spans="1:50" x14ac:dyDescent="0.3">
      <c r="A283" t="s">
        <v>24</v>
      </c>
      <c r="AA283" s="68"/>
      <c r="AD283" s="68"/>
      <c r="AE283" s="68"/>
      <c r="AM283" s="68"/>
    </row>
    <row r="284" spans="1:50" x14ac:dyDescent="0.3">
      <c r="A284" t="s">
        <v>25</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s="68">
        <v>100</v>
      </c>
      <c r="Y284">
        <v>100</v>
      </c>
      <c r="Z284" s="68">
        <v>100</v>
      </c>
      <c r="AA284" s="68">
        <v>100</v>
      </c>
      <c r="AB284" s="68">
        <v>100</v>
      </c>
      <c r="AC284" s="68">
        <v>100</v>
      </c>
      <c r="AD284" s="68">
        <v>100</v>
      </c>
      <c r="AE284" s="68">
        <v>100</v>
      </c>
      <c r="AM284" s="68"/>
    </row>
    <row r="285" spans="1:50" x14ac:dyDescent="0.3">
      <c r="A285" t="s">
        <v>26</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s="68">
        <v>51.19</v>
      </c>
      <c r="Y285">
        <v>57.63</v>
      </c>
      <c r="Z285" s="68">
        <v>50.05</v>
      </c>
      <c r="AA285" s="68">
        <v>53</v>
      </c>
      <c r="AB285" s="68">
        <v>55.43</v>
      </c>
      <c r="AC285" s="68">
        <v>57.48</v>
      </c>
      <c r="AD285" s="68">
        <v>61.48</v>
      </c>
      <c r="AE285" s="68">
        <v>64.03</v>
      </c>
      <c r="AM285" s="68"/>
    </row>
    <row r="286" spans="1:50" x14ac:dyDescent="0.3">
      <c r="A286" t="s">
        <v>27</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s="68">
        <v>13.77</v>
      </c>
      <c r="Y286">
        <v>8.49</v>
      </c>
      <c r="Z286" s="68">
        <v>12.18</v>
      </c>
      <c r="AA286" s="68">
        <v>11.38</v>
      </c>
      <c r="AB286" s="68">
        <v>9.44</v>
      </c>
      <c r="AC286" s="68">
        <v>8.11</v>
      </c>
      <c r="AD286" s="68">
        <v>7.75</v>
      </c>
      <c r="AE286" s="68">
        <v>6.33</v>
      </c>
      <c r="AM286" s="68"/>
    </row>
    <row r="287" spans="1:50" x14ac:dyDescent="0.3">
      <c r="A287" t="s">
        <v>28</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s="68">
        <v>35.04</v>
      </c>
      <c r="Y287">
        <v>33.880000000000003</v>
      </c>
      <c r="Z287" s="68">
        <v>37.76</v>
      </c>
      <c r="AA287" s="68">
        <v>35.619999999999997</v>
      </c>
      <c r="AB287" s="68">
        <v>35.130000000000003</v>
      </c>
      <c r="AC287" s="68">
        <v>34.409999999999997</v>
      </c>
      <c r="AD287" s="68">
        <v>30.77</v>
      </c>
      <c r="AE287" s="68">
        <v>29.64</v>
      </c>
      <c r="AM287" s="68"/>
    </row>
    <row r="288" spans="1:50" x14ac:dyDescent="0.3">
      <c r="AA288" s="68"/>
      <c r="AD288" s="68"/>
      <c r="AE288" s="68"/>
    </row>
    <row r="289" spans="1:39" x14ac:dyDescent="0.3">
      <c r="A289" t="s">
        <v>29</v>
      </c>
      <c r="AA289" s="68"/>
      <c r="AD289" s="68"/>
      <c r="AE289" s="68"/>
      <c r="AM289" s="68"/>
    </row>
    <row r="290" spans="1:39" x14ac:dyDescent="0.3">
      <c r="A290" t="s">
        <v>30</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s="68">
        <v>100</v>
      </c>
      <c r="Y290">
        <v>100</v>
      </c>
      <c r="Z290" s="68">
        <v>100</v>
      </c>
      <c r="AA290" s="68">
        <v>100</v>
      </c>
      <c r="AB290" s="68">
        <v>100</v>
      </c>
      <c r="AC290" s="68">
        <v>100</v>
      </c>
      <c r="AD290" s="68">
        <v>100</v>
      </c>
      <c r="AE290" s="68">
        <v>100</v>
      </c>
      <c r="AM290" s="68"/>
    </row>
    <row r="291" spans="1:39" x14ac:dyDescent="0.3">
      <c r="A291" t="s">
        <v>31</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s="68">
        <v>61.28</v>
      </c>
      <c r="Y291">
        <v>60.51</v>
      </c>
      <c r="Z291" s="68">
        <v>62.07</v>
      </c>
      <c r="AA291" s="68">
        <v>61.12</v>
      </c>
      <c r="AB291" s="68">
        <v>62.31</v>
      </c>
      <c r="AC291" s="68">
        <v>65.12</v>
      </c>
      <c r="AD291" s="68">
        <v>67.86</v>
      </c>
      <c r="AE291" s="68">
        <v>68.349999999999994</v>
      </c>
      <c r="AM291" s="68"/>
    </row>
    <row r="292" spans="1:39" x14ac:dyDescent="0.3">
      <c r="A292" t="s">
        <v>32</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s="68">
        <v>5.1100000000000003</v>
      </c>
      <c r="Y292">
        <v>4.42</v>
      </c>
      <c r="Z292" s="68">
        <v>4.0999999999999996</v>
      </c>
      <c r="AA292" s="68">
        <v>3.98</v>
      </c>
      <c r="AB292" s="68">
        <v>3.98</v>
      </c>
      <c r="AC292" s="68">
        <v>2.89</v>
      </c>
      <c r="AD292" s="68">
        <v>3.53</v>
      </c>
      <c r="AE292" s="68">
        <v>2.96</v>
      </c>
      <c r="AM292" s="68"/>
    </row>
    <row r="293" spans="1:39" x14ac:dyDescent="0.3">
      <c r="A293" t="s">
        <v>33</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s="68">
        <v>33.61</v>
      </c>
      <c r="Y293">
        <v>35.07</v>
      </c>
      <c r="Z293" s="68">
        <v>33.83</v>
      </c>
      <c r="AA293" s="68">
        <v>34.909999999999997</v>
      </c>
      <c r="AB293" s="68">
        <v>33.71</v>
      </c>
      <c r="AC293" s="68">
        <v>31.98</v>
      </c>
      <c r="AD293" s="68">
        <v>28.61</v>
      </c>
      <c r="AE293" s="68">
        <v>28.68</v>
      </c>
      <c r="AM293" s="68"/>
    </row>
    <row r="294" spans="1:39" x14ac:dyDescent="0.3">
      <c r="AA294" s="68"/>
      <c r="AD294" s="68"/>
      <c r="AE294" s="68"/>
    </row>
    <row r="295" spans="1:39" x14ac:dyDescent="0.3">
      <c r="A295" t="s">
        <v>34</v>
      </c>
      <c r="AA295" s="68"/>
      <c r="AD295" s="68"/>
      <c r="AE295" s="68"/>
      <c r="AM295" s="68"/>
    </row>
    <row r="296" spans="1:39" x14ac:dyDescent="0.3">
      <c r="A296" t="s">
        <v>30</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s="68">
        <v>100</v>
      </c>
      <c r="Y296">
        <v>100</v>
      </c>
      <c r="Z296" s="68">
        <v>100</v>
      </c>
      <c r="AA296" s="68">
        <v>100</v>
      </c>
      <c r="AB296" s="68">
        <v>100</v>
      </c>
      <c r="AC296" s="68">
        <v>100</v>
      </c>
      <c r="AD296" s="68">
        <v>100</v>
      </c>
      <c r="AE296" s="68">
        <v>100</v>
      </c>
      <c r="AM296" s="68"/>
    </row>
    <row r="297" spans="1:39" x14ac:dyDescent="0.3">
      <c r="A297" t="s">
        <v>31</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s="68">
        <v>60.13</v>
      </c>
      <c r="Y297">
        <v>61.83</v>
      </c>
      <c r="Z297" s="68">
        <v>59.66</v>
      </c>
      <c r="AA297" s="68">
        <v>61.22</v>
      </c>
      <c r="AB297" s="68">
        <v>64</v>
      </c>
      <c r="AC297" s="68">
        <v>67.86</v>
      </c>
      <c r="AD297" s="68">
        <v>69.84</v>
      </c>
      <c r="AE297" s="68">
        <v>66.42</v>
      </c>
      <c r="AM297" s="68"/>
    </row>
    <row r="298" spans="1:39" x14ac:dyDescent="0.3">
      <c r="A298" t="s">
        <v>32</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s="68">
        <v>5.15</v>
      </c>
      <c r="Y298">
        <v>4.4800000000000004</v>
      </c>
      <c r="Z298" s="68">
        <v>5.6</v>
      </c>
      <c r="AA298" s="68">
        <v>2.97</v>
      </c>
      <c r="AB298" s="68">
        <v>4.28</v>
      </c>
      <c r="AC298" s="68">
        <v>2.79</v>
      </c>
      <c r="AD298" s="68">
        <v>2.83</v>
      </c>
      <c r="AE298" s="68">
        <v>2.31</v>
      </c>
      <c r="AM298" s="68"/>
    </row>
    <row r="299" spans="1:39" x14ac:dyDescent="0.3">
      <c r="A299" t="s">
        <v>33</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s="68">
        <v>34.72</v>
      </c>
      <c r="Y299">
        <v>33.69</v>
      </c>
      <c r="Z299" s="68">
        <v>34.729999999999997</v>
      </c>
      <c r="AA299" s="68">
        <v>35.799999999999997</v>
      </c>
      <c r="AB299" s="68">
        <v>31.72</v>
      </c>
      <c r="AC299" s="68">
        <v>29.34</v>
      </c>
      <c r="AD299" s="68">
        <v>27.33</v>
      </c>
      <c r="AE299" s="68">
        <v>31.27</v>
      </c>
      <c r="AM299" s="68"/>
    </row>
    <row r="300" spans="1:39" x14ac:dyDescent="0.3">
      <c r="AA300" s="68"/>
      <c r="AD300" s="68"/>
      <c r="AE300" s="68"/>
    </row>
    <row r="301" spans="1:39" x14ac:dyDescent="0.3">
      <c r="AA301" s="68"/>
      <c r="AD301" s="68"/>
      <c r="AE301" s="68"/>
    </row>
    <row r="302" spans="1:39" x14ac:dyDescent="0.3">
      <c r="A302" t="s">
        <v>0</v>
      </c>
      <c r="AA302" s="68"/>
      <c r="AD302" s="68"/>
      <c r="AE302" s="68"/>
      <c r="AM302" s="68"/>
    </row>
    <row r="303" spans="1:39" x14ac:dyDescent="0.3">
      <c r="A303" t="s">
        <v>23</v>
      </c>
      <c r="AA303" s="68"/>
      <c r="AD303" s="68"/>
      <c r="AE303" s="68"/>
      <c r="AM303" s="68"/>
    </row>
    <row r="304" spans="1:39" x14ac:dyDescent="0.3">
      <c r="A304" t="s">
        <v>18</v>
      </c>
      <c r="AA304" s="68"/>
      <c r="AD304" s="68"/>
      <c r="AE304" s="68"/>
      <c r="AM304" s="68"/>
    </row>
    <row r="305" spans="1:50"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69">
        <v>44136</v>
      </c>
      <c r="Y305" s="1">
        <v>44166</v>
      </c>
      <c r="Z305" s="69">
        <v>44197</v>
      </c>
      <c r="AA305" s="69">
        <v>44228</v>
      </c>
      <c r="AB305" s="69">
        <v>44256</v>
      </c>
      <c r="AC305" s="69">
        <v>44287</v>
      </c>
      <c r="AD305" s="69" t="s">
        <v>86</v>
      </c>
      <c r="AE305" s="69">
        <v>44348</v>
      </c>
      <c r="AF305" s="1"/>
      <c r="AG305" s="1"/>
      <c r="AH305" s="1"/>
      <c r="AI305" s="1"/>
      <c r="AJ305" s="1"/>
      <c r="AK305" s="1"/>
      <c r="AL305" s="1"/>
      <c r="AM305" s="69"/>
      <c r="AN305" s="69"/>
      <c r="AO305" s="69"/>
      <c r="AP305" s="69"/>
      <c r="AQ305" s="69"/>
      <c r="AR305" s="69"/>
      <c r="AS305" s="69"/>
      <c r="AT305" s="69"/>
      <c r="AU305" s="69"/>
      <c r="AV305" s="69"/>
      <c r="AW305" s="69"/>
      <c r="AX305" s="1"/>
    </row>
    <row r="306" spans="1:50" x14ac:dyDescent="0.3">
      <c r="A306" t="s">
        <v>24</v>
      </c>
      <c r="AA306" s="68"/>
      <c r="AD306" s="68"/>
      <c r="AE306" s="68"/>
      <c r="AM306" s="68"/>
    </row>
    <row r="307" spans="1:50" x14ac:dyDescent="0.3">
      <c r="A307" t="s">
        <v>25</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s="68">
        <v>100</v>
      </c>
      <c r="Y307">
        <v>100</v>
      </c>
      <c r="Z307" s="68">
        <v>100</v>
      </c>
      <c r="AA307" s="68">
        <v>100</v>
      </c>
      <c r="AB307" s="68">
        <v>100</v>
      </c>
      <c r="AC307" s="68">
        <v>100</v>
      </c>
      <c r="AD307" s="68">
        <v>100</v>
      </c>
      <c r="AE307" s="68">
        <v>100</v>
      </c>
      <c r="AM307" s="68"/>
    </row>
    <row r="308" spans="1:50" x14ac:dyDescent="0.3">
      <c r="A308" t="s">
        <v>26</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s="68">
        <v>40.880000000000003</v>
      </c>
      <c r="Y308">
        <v>50.78</v>
      </c>
      <c r="Z308" s="68">
        <v>42.01</v>
      </c>
      <c r="AA308" s="68">
        <v>42.9</v>
      </c>
      <c r="AB308" s="68">
        <v>48.41</v>
      </c>
      <c r="AC308" s="68">
        <v>45.76</v>
      </c>
      <c r="AD308" s="68">
        <v>53.99</v>
      </c>
      <c r="AE308" s="68">
        <v>58.46</v>
      </c>
      <c r="AM308" s="68"/>
    </row>
    <row r="309" spans="1:50" x14ac:dyDescent="0.3">
      <c r="A309" t="s">
        <v>27</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s="68">
        <v>24.51</v>
      </c>
      <c r="Y309">
        <v>16.440000000000001</v>
      </c>
      <c r="Z309" s="68">
        <v>17.88</v>
      </c>
      <c r="AA309" s="68">
        <v>19.420000000000002</v>
      </c>
      <c r="AB309" s="68">
        <v>14.39</v>
      </c>
      <c r="AC309" s="68">
        <v>15.98</v>
      </c>
      <c r="AD309" s="68">
        <v>13.46</v>
      </c>
      <c r="AE309" s="68">
        <v>12.21</v>
      </c>
      <c r="AM309" s="68"/>
    </row>
    <row r="310" spans="1:50" x14ac:dyDescent="0.3">
      <c r="A310" t="s">
        <v>28</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s="68">
        <v>34.61</v>
      </c>
      <c r="Y310">
        <v>32.78</v>
      </c>
      <c r="Z310" s="68">
        <v>40.11</v>
      </c>
      <c r="AA310" s="68">
        <v>37.68</v>
      </c>
      <c r="AB310" s="68">
        <v>37.200000000000003</v>
      </c>
      <c r="AC310" s="68">
        <v>38.26</v>
      </c>
      <c r="AD310" s="68">
        <v>32.56</v>
      </c>
      <c r="AE310" s="68">
        <v>29.34</v>
      </c>
      <c r="AM310" s="68"/>
    </row>
    <row r="311" spans="1:50" x14ac:dyDescent="0.3">
      <c r="AA311" s="68"/>
      <c r="AD311" s="68"/>
      <c r="AE311" s="68"/>
    </row>
    <row r="312" spans="1:50" x14ac:dyDescent="0.3">
      <c r="A312" t="s">
        <v>29</v>
      </c>
      <c r="AA312" s="68"/>
      <c r="AD312" s="68"/>
      <c r="AE312" s="68"/>
      <c r="AM312" s="68"/>
    </row>
    <row r="313" spans="1:50" x14ac:dyDescent="0.3">
      <c r="A313" t="s">
        <v>30</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s="68">
        <v>100</v>
      </c>
      <c r="Y313">
        <v>100</v>
      </c>
      <c r="Z313" s="68">
        <v>100</v>
      </c>
      <c r="AA313" s="68">
        <v>100</v>
      </c>
      <c r="AB313" s="68">
        <v>100</v>
      </c>
      <c r="AC313" s="68">
        <v>100</v>
      </c>
      <c r="AD313" s="68">
        <v>100</v>
      </c>
      <c r="AE313" s="68">
        <v>100</v>
      </c>
      <c r="AM313" s="68"/>
    </row>
    <row r="314" spans="1:50" x14ac:dyDescent="0.3">
      <c r="A314" t="s">
        <v>31</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s="68">
        <v>56.02</v>
      </c>
      <c r="Y314">
        <v>55.63</v>
      </c>
      <c r="Z314" s="68">
        <v>61.31</v>
      </c>
      <c r="AA314" s="68">
        <v>58.06</v>
      </c>
      <c r="AB314" s="68">
        <v>57.03</v>
      </c>
      <c r="AC314" s="68">
        <v>63.25</v>
      </c>
      <c r="AD314" s="68">
        <v>61.97</v>
      </c>
      <c r="AE314" s="68">
        <v>65.81</v>
      </c>
      <c r="AM314" s="68"/>
    </row>
    <row r="315" spans="1:50" x14ac:dyDescent="0.3">
      <c r="A315" t="s">
        <v>32</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s="68">
        <v>9.6999999999999993</v>
      </c>
      <c r="Y315">
        <v>8.6999999999999993</v>
      </c>
      <c r="Z315" s="68">
        <v>5.88</v>
      </c>
      <c r="AA315" s="68">
        <v>6.89</v>
      </c>
      <c r="AB315" s="68">
        <v>6.98</v>
      </c>
      <c r="AC315" s="68">
        <v>4.91</v>
      </c>
      <c r="AD315" s="68">
        <v>5.69</v>
      </c>
      <c r="AE315" s="68">
        <v>4.34</v>
      </c>
      <c r="AM315" s="68"/>
    </row>
    <row r="316" spans="1:50" x14ac:dyDescent="0.3">
      <c r="A316" t="s">
        <v>33</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s="68">
        <v>34.28</v>
      </c>
      <c r="Y316">
        <v>35.67</v>
      </c>
      <c r="Z316" s="68">
        <v>32.81</v>
      </c>
      <c r="AA316" s="68">
        <v>35.06</v>
      </c>
      <c r="AB316" s="68">
        <v>35.99</v>
      </c>
      <c r="AC316" s="68">
        <v>31.84</v>
      </c>
      <c r="AD316" s="68">
        <v>32.33</v>
      </c>
      <c r="AE316" s="68">
        <v>29.86</v>
      </c>
      <c r="AM316" s="68"/>
    </row>
    <row r="317" spans="1:50" x14ac:dyDescent="0.3">
      <c r="AA317" s="68"/>
      <c r="AD317" s="68"/>
      <c r="AE317" s="68"/>
    </row>
    <row r="318" spans="1:50" x14ac:dyDescent="0.3">
      <c r="A318" t="s">
        <v>34</v>
      </c>
      <c r="AA318" s="68"/>
      <c r="AD318" s="68"/>
      <c r="AE318" s="68"/>
      <c r="AM318" s="68"/>
    </row>
    <row r="319" spans="1:50" x14ac:dyDescent="0.3">
      <c r="A319" t="s">
        <v>30</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s="68">
        <v>100</v>
      </c>
      <c r="Y319">
        <v>100</v>
      </c>
      <c r="Z319" s="68">
        <v>100</v>
      </c>
      <c r="AA319" s="68">
        <v>100</v>
      </c>
      <c r="AB319" s="68">
        <v>100</v>
      </c>
      <c r="AC319" s="68">
        <v>100</v>
      </c>
      <c r="AD319" s="68">
        <v>100</v>
      </c>
      <c r="AE319" s="68">
        <v>100</v>
      </c>
      <c r="AM319" s="68"/>
    </row>
    <row r="320" spans="1:50" x14ac:dyDescent="0.3">
      <c r="A320" t="s">
        <v>31</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s="68">
        <v>59.1</v>
      </c>
      <c r="Y320">
        <v>54.36</v>
      </c>
      <c r="Z320" s="68">
        <v>47.62</v>
      </c>
      <c r="AA320" s="68">
        <v>58</v>
      </c>
      <c r="AB320" s="68">
        <v>55.57</v>
      </c>
      <c r="AC320" s="68">
        <v>62.82</v>
      </c>
      <c r="AD320" s="68">
        <v>69.75</v>
      </c>
      <c r="AE320" s="68">
        <v>67.98</v>
      </c>
      <c r="AM320" s="68"/>
    </row>
    <row r="321" spans="1:50" x14ac:dyDescent="0.3">
      <c r="A321" t="s">
        <v>32</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s="68">
        <v>5.35</v>
      </c>
      <c r="Y321">
        <v>12.31</v>
      </c>
      <c r="Z321" s="68">
        <v>13.8</v>
      </c>
      <c r="AA321" s="68">
        <v>3.5</v>
      </c>
      <c r="AB321" s="68">
        <v>8.5299999999999994</v>
      </c>
      <c r="AC321" s="68">
        <v>2.33</v>
      </c>
      <c r="AD321" s="68">
        <v>4.51</v>
      </c>
      <c r="AE321" s="68">
        <v>5.0599999999999996</v>
      </c>
      <c r="AM321" s="68"/>
    </row>
    <row r="322" spans="1:50" x14ac:dyDescent="0.3">
      <c r="A322" t="s">
        <v>33</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s="68">
        <v>35.549999999999997</v>
      </c>
      <c r="Y322">
        <v>33.340000000000003</v>
      </c>
      <c r="Z322" s="68">
        <v>38.58</v>
      </c>
      <c r="AA322" s="68">
        <v>38.5</v>
      </c>
      <c r="AB322" s="68">
        <v>35.9</v>
      </c>
      <c r="AC322" s="68">
        <v>34.85</v>
      </c>
      <c r="AD322" s="68">
        <v>25.74</v>
      </c>
      <c r="AE322" s="68">
        <v>26.97</v>
      </c>
      <c r="AM322" s="68"/>
    </row>
    <row r="323" spans="1:50" x14ac:dyDescent="0.3">
      <c r="AA323" s="68"/>
      <c r="AD323" s="68"/>
      <c r="AE323" s="68"/>
    </row>
    <row r="324" spans="1:50" x14ac:dyDescent="0.3">
      <c r="AA324" s="68"/>
      <c r="AD324" s="68"/>
      <c r="AE324" s="68"/>
    </row>
    <row r="325" spans="1:50" x14ac:dyDescent="0.3">
      <c r="A325" t="s">
        <v>0</v>
      </c>
      <c r="AA325" s="68"/>
      <c r="AD325" s="68"/>
      <c r="AE325" s="68"/>
      <c r="AM325" s="68"/>
    </row>
    <row r="326" spans="1:50" x14ac:dyDescent="0.3">
      <c r="A326" t="s">
        <v>23</v>
      </c>
      <c r="AA326" s="68"/>
      <c r="AD326" s="68"/>
      <c r="AE326" s="68"/>
      <c r="AM326" s="68"/>
    </row>
    <row r="327" spans="1:50" x14ac:dyDescent="0.3">
      <c r="A327" t="s">
        <v>19</v>
      </c>
      <c r="AA327" s="68"/>
      <c r="AD327" s="68"/>
      <c r="AE327" s="68"/>
      <c r="AM327" s="68"/>
    </row>
    <row r="328" spans="1:50"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69">
        <v>44136</v>
      </c>
      <c r="Y328" s="1">
        <v>44166</v>
      </c>
      <c r="Z328" s="69">
        <v>44197</v>
      </c>
      <c r="AA328" s="69">
        <v>44228</v>
      </c>
      <c r="AB328" s="69">
        <v>44256</v>
      </c>
      <c r="AC328" s="69">
        <v>44287</v>
      </c>
      <c r="AD328" s="69" t="s">
        <v>86</v>
      </c>
      <c r="AE328" s="69">
        <v>44348</v>
      </c>
      <c r="AF328" s="1"/>
      <c r="AG328" s="1"/>
      <c r="AH328" s="1"/>
      <c r="AI328" s="1"/>
      <c r="AJ328" s="1"/>
      <c r="AK328" s="1"/>
      <c r="AL328" s="1"/>
      <c r="AM328" s="69"/>
      <c r="AN328" s="69"/>
      <c r="AO328" s="69"/>
      <c r="AP328" s="69"/>
      <c r="AQ328" s="69"/>
      <c r="AR328" s="69"/>
      <c r="AS328" s="69"/>
      <c r="AT328" s="69"/>
      <c r="AU328" s="69"/>
      <c r="AV328" s="69"/>
      <c r="AW328" s="69"/>
      <c r="AX328" s="1"/>
    </row>
    <row r="329" spans="1:50" x14ac:dyDescent="0.3">
      <c r="A329" t="s">
        <v>24</v>
      </c>
      <c r="AA329" s="68"/>
      <c r="AD329" s="68"/>
      <c r="AE329" s="68"/>
      <c r="AM329" s="68"/>
    </row>
    <row r="330" spans="1:50" x14ac:dyDescent="0.3">
      <c r="A330" t="s">
        <v>25</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s="68">
        <v>100</v>
      </c>
      <c r="Y330">
        <v>100</v>
      </c>
      <c r="Z330" s="68">
        <v>100</v>
      </c>
      <c r="AA330" s="68">
        <v>100</v>
      </c>
      <c r="AB330" s="68">
        <v>100</v>
      </c>
      <c r="AC330" s="68">
        <v>100</v>
      </c>
      <c r="AD330" s="68">
        <v>100</v>
      </c>
      <c r="AE330" s="68">
        <v>100</v>
      </c>
      <c r="AM330" s="68"/>
    </row>
    <row r="331" spans="1:50" x14ac:dyDescent="0.3">
      <c r="A331" t="s">
        <v>26</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s="68">
        <v>46.62</v>
      </c>
      <c r="Y331">
        <v>51.65</v>
      </c>
      <c r="Z331" s="68">
        <v>42.88</v>
      </c>
      <c r="AA331" s="68">
        <v>36.54</v>
      </c>
      <c r="AB331" s="68">
        <v>41.7</v>
      </c>
      <c r="AC331" s="68">
        <v>59.26</v>
      </c>
      <c r="AD331" s="68">
        <v>49.02</v>
      </c>
      <c r="AE331" s="68">
        <v>49.2</v>
      </c>
      <c r="AM331" s="68"/>
    </row>
    <row r="332" spans="1:50" x14ac:dyDescent="0.3">
      <c r="A332" t="s">
        <v>27</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s="68">
        <v>18.62</v>
      </c>
      <c r="Y332">
        <v>25.23</v>
      </c>
      <c r="Z332" s="68">
        <v>11.5</v>
      </c>
      <c r="AA332" s="68">
        <v>18.37</v>
      </c>
      <c r="AB332" s="68">
        <v>15.29</v>
      </c>
      <c r="AC332" s="68">
        <v>9.5399999999999991</v>
      </c>
      <c r="AD332" s="68">
        <v>10.02</v>
      </c>
      <c r="AE332" s="68">
        <v>14.8</v>
      </c>
      <c r="AM332" s="68"/>
    </row>
    <row r="333" spans="1:50" x14ac:dyDescent="0.3">
      <c r="A333" t="s">
        <v>28</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s="68">
        <v>34.76</v>
      </c>
      <c r="Y333">
        <v>23.12</v>
      </c>
      <c r="Z333" s="68">
        <v>45.63</v>
      </c>
      <c r="AA333" s="68">
        <v>45.09</v>
      </c>
      <c r="AB333" s="68">
        <v>43</v>
      </c>
      <c r="AC333" s="68">
        <v>31.19</v>
      </c>
      <c r="AD333" s="68">
        <v>40.96</v>
      </c>
      <c r="AE333" s="68">
        <v>35.99</v>
      </c>
      <c r="AM333" s="68"/>
    </row>
    <row r="334" spans="1:50" x14ac:dyDescent="0.3">
      <c r="AA334" s="68"/>
      <c r="AD334" s="68"/>
      <c r="AE334" s="68"/>
    </row>
    <row r="335" spans="1:50" x14ac:dyDescent="0.3">
      <c r="A335" t="s">
        <v>29</v>
      </c>
      <c r="AA335" s="68"/>
      <c r="AD335" s="68"/>
      <c r="AE335" s="68"/>
      <c r="AM335" s="68"/>
    </row>
    <row r="336" spans="1:50" x14ac:dyDescent="0.3">
      <c r="A336" t="s">
        <v>30</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s="68">
        <v>100</v>
      </c>
      <c r="Y336">
        <v>100</v>
      </c>
      <c r="Z336" s="68">
        <v>100</v>
      </c>
      <c r="AA336" s="68">
        <v>100</v>
      </c>
      <c r="AB336" s="68">
        <v>100</v>
      </c>
      <c r="AC336" s="68">
        <v>100</v>
      </c>
      <c r="AD336" s="68">
        <v>100</v>
      </c>
      <c r="AE336" s="68">
        <v>100</v>
      </c>
      <c r="AM336" s="68"/>
    </row>
    <row r="337" spans="1:50" x14ac:dyDescent="0.3">
      <c r="A337" t="s">
        <v>31</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s="68">
        <v>57.81</v>
      </c>
      <c r="Y337">
        <v>54.81</v>
      </c>
      <c r="Z337" s="68">
        <v>65.959999999999994</v>
      </c>
      <c r="AA337" s="68">
        <v>64.400000000000006</v>
      </c>
      <c r="AB337" s="68">
        <v>61.97</v>
      </c>
      <c r="AC337" s="68">
        <v>67</v>
      </c>
      <c r="AD337" s="68">
        <v>68.48</v>
      </c>
      <c r="AE337" s="68">
        <v>69.59</v>
      </c>
      <c r="AM337" s="68"/>
    </row>
    <row r="338" spans="1:50" x14ac:dyDescent="0.3">
      <c r="A338" t="s">
        <v>32</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s="68">
        <v>10.16</v>
      </c>
      <c r="Y338">
        <v>7.05</v>
      </c>
      <c r="Z338" s="68">
        <v>6.03</v>
      </c>
      <c r="AA338" s="68">
        <v>4.03</v>
      </c>
      <c r="AB338" s="68">
        <v>6.34</v>
      </c>
      <c r="AC338" s="68">
        <v>4.66</v>
      </c>
      <c r="AD338" s="68">
        <v>3.91</v>
      </c>
      <c r="AE338" s="68">
        <v>0.45</v>
      </c>
      <c r="AM338" s="68"/>
    </row>
    <row r="339" spans="1:50" x14ac:dyDescent="0.3">
      <c r="A339" t="s">
        <v>33</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s="68">
        <v>32.03</v>
      </c>
      <c r="Y339">
        <v>38.14</v>
      </c>
      <c r="Z339" s="68">
        <v>28.01</v>
      </c>
      <c r="AA339" s="68">
        <v>31.57</v>
      </c>
      <c r="AB339" s="68">
        <v>31.7</v>
      </c>
      <c r="AC339" s="68">
        <v>28.34</v>
      </c>
      <c r="AD339" s="68">
        <v>27.61</v>
      </c>
      <c r="AE339" s="68">
        <v>29.96</v>
      </c>
      <c r="AM339" s="68"/>
    </row>
    <row r="340" spans="1:50" x14ac:dyDescent="0.3">
      <c r="AA340" s="68"/>
      <c r="AD340" s="68"/>
      <c r="AE340" s="68"/>
    </row>
    <row r="341" spans="1:50" x14ac:dyDescent="0.3">
      <c r="A341" t="s">
        <v>34</v>
      </c>
      <c r="AA341" s="68"/>
      <c r="AD341" s="68"/>
      <c r="AE341" s="68"/>
      <c r="AM341" s="68"/>
    </row>
    <row r="342" spans="1:50" x14ac:dyDescent="0.3">
      <c r="A342" t="s">
        <v>30</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s="68">
        <v>100</v>
      </c>
      <c r="Y342">
        <v>100</v>
      </c>
      <c r="Z342" s="68">
        <v>100</v>
      </c>
      <c r="AA342" s="68">
        <v>100</v>
      </c>
      <c r="AB342" s="68">
        <v>100</v>
      </c>
      <c r="AC342" s="68">
        <v>100</v>
      </c>
      <c r="AD342" s="68">
        <v>100</v>
      </c>
      <c r="AE342" s="68">
        <v>100</v>
      </c>
      <c r="AM342" s="68"/>
    </row>
    <row r="343" spans="1:50" x14ac:dyDescent="0.3">
      <c r="A343" t="s">
        <v>31</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s="68">
        <v>63.09</v>
      </c>
      <c r="Y343">
        <v>64.760000000000005</v>
      </c>
      <c r="Z343" s="68">
        <v>71.16</v>
      </c>
      <c r="AA343" s="68">
        <v>54.75</v>
      </c>
      <c r="AB343" s="68">
        <v>53.82</v>
      </c>
      <c r="AC343" s="68">
        <v>67.489999999999995</v>
      </c>
      <c r="AD343" s="68">
        <v>69.569999999999993</v>
      </c>
      <c r="AE343" s="68">
        <v>74.39</v>
      </c>
      <c r="AM343" s="68"/>
    </row>
    <row r="344" spans="1:50" x14ac:dyDescent="0.3">
      <c r="A344" t="s">
        <v>32</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s="68">
        <v>7.04</v>
      </c>
      <c r="Y344">
        <v>0</v>
      </c>
      <c r="Z344" s="68">
        <v>3.68</v>
      </c>
      <c r="AA344" s="68">
        <v>2.08</v>
      </c>
      <c r="AB344" s="68">
        <v>1.86</v>
      </c>
      <c r="AC344" s="68">
        <v>1.79</v>
      </c>
      <c r="AD344" s="68">
        <v>3.72</v>
      </c>
      <c r="AE344" s="68">
        <v>2.87</v>
      </c>
      <c r="AM344" s="68"/>
    </row>
    <row r="345" spans="1:50" x14ac:dyDescent="0.3">
      <c r="A345" t="s">
        <v>33</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s="68">
        <v>29.87</v>
      </c>
      <c r="Y345">
        <v>35.24</v>
      </c>
      <c r="Z345" s="68">
        <v>25.16</v>
      </c>
      <c r="AA345" s="68">
        <v>43.17</v>
      </c>
      <c r="AB345" s="68">
        <v>44.33</v>
      </c>
      <c r="AC345" s="68">
        <v>30.73</v>
      </c>
      <c r="AD345" s="68">
        <v>26.71</v>
      </c>
      <c r="AE345" s="68">
        <v>22.74</v>
      </c>
      <c r="AM345" s="68"/>
    </row>
    <row r="346" spans="1:50" x14ac:dyDescent="0.3">
      <c r="AA346" s="68"/>
      <c r="AD346" s="68"/>
      <c r="AE346" s="68"/>
    </row>
    <row r="347" spans="1:50" x14ac:dyDescent="0.3">
      <c r="AA347" s="68"/>
      <c r="AD347" s="68"/>
      <c r="AE347" s="68"/>
    </row>
    <row r="348" spans="1:50" x14ac:dyDescent="0.3">
      <c r="A348" t="s">
        <v>0</v>
      </c>
      <c r="AA348" s="68"/>
      <c r="AD348" s="68"/>
      <c r="AE348" s="68"/>
      <c r="AM348" s="68"/>
    </row>
    <row r="349" spans="1:50" x14ac:dyDescent="0.3">
      <c r="A349" t="s">
        <v>23</v>
      </c>
      <c r="AA349" s="68"/>
      <c r="AD349" s="68"/>
      <c r="AE349" s="68"/>
      <c r="AM349" s="68"/>
    </row>
    <row r="350" spans="1:50" x14ac:dyDescent="0.3">
      <c r="A350" t="s">
        <v>20</v>
      </c>
      <c r="AA350" s="68"/>
      <c r="AD350" s="68"/>
      <c r="AE350" s="68"/>
      <c r="AM350" s="68"/>
    </row>
    <row r="351" spans="1:50"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69">
        <v>44136</v>
      </c>
      <c r="Y351" s="1">
        <v>44166</v>
      </c>
      <c r="Z351" s="69">
        <v>44197</v>
      </c>
      <c r="AA351" s="69">
        <v>44228</v>
      </c>
      <c r="AB351" s="69">
        <v>44256</v>
      </c>
      <c r="AC351" s="69">
        <v>44287</v>
      </c>
      <c r="AD351" s="69" t="s">
        <v>86</v>
      </c>
      <c r="AE351" s="69">
        <v>44348</v>
      </c>
      <c r="AF351" s="1"/>
      <c r="AG351" s="1"/>
      <c r="AH351" s="1"/>
      <c r="AI351" s="1"/>
      <c r="AJ351" s="1"/>
      <c r="AK351" s="1"/>
      <c r="AL351" s="1"/>
      <c r="AM351" s="69"/>
      <c r="AN351" s="69"/>
      <c r="AO351" s="69"/>
      <c r="AP351" s="69"/>
      <c r="AQ351" s="69"/>
      <c r="AR351" s="69"/>
      <c r="AS351" s="69"/>
      <c r="AT351" s="69"/>
      <c r="AU351" s="69"/>
      <c r="AV351" s="69"/>
      <c r="AW351" s="69"/>
      <c r="AX351" s="1"/>
    </row>
    <row r="352" spans="1:50" x14ac:dyDescent="0.3">
      <c r="A352" t="s">
        <v>24</v>
      </c>
      <c r="AA352" s="68"/>
      <c r="AD352" s="68"/>
      <c r="AE352" s="68"/>
      <c r="AM352" s="68"/>
    </row>
    <row r="353" spans="1:39" x14ac:dyDescent="0.3">
      <c r="A353" t="s">
        <v>25</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s="68">
        <v>100</v>
      </c>
      <c r="Y353">
        <v>100</v>
      </c>
      <c r="Z353" s="68">
        <v>100</v>
      </c>
      <c r="AA353" s="68">
        <v>100</v>
      </c>
      <c r="AB353" s="68">
        <v>100</v>
      </c>
      <c r="AC353" s="68">
        <v>100</v>
      </c>
      <c r="AD353" s="68">
        <v>100</v>
      </c>
      <c r="AE353" s="68">
        <v>100</v>
      </c>
      <c r="AM353" s="68"/>
    </row>
    <row r="354" spans="1:39" x14ac:dyDescent="0.3">
      <c r="A354" t="s">
        <v>26</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s="68">
        <v>39.99</v>
      </c>
      <c r="Y354">
        <v>50.67</v>
      </c>
      <c r="Z354" s="68">
        <v>41.89</v>
      </c>
      <c r="AA354" s="68">
        <v>43.63</v>
      </c>
      <c r="AB354" s="68">
        <v>49.38</v>
      </c>
      <c r="AC354" s="68">
        <v>44.22</v>
      </c>
      <c r="AD354" s="68">
        <v>54.55</v>
      </c>
      <c r="AE354" s="68">
        <v>59.48</v>
      </c>
      <c r="AM354" s="68"/>
    </row>
    <row r="355" spans="1:39" x14ac:dyDescent="0.3">
      <c r="A355" t="s">
        <v>27</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s="68">
        <v>25.43</v>
      </c>
      <c r="Y355">
        <v>15.35</v>
      </c>
      <c r="Z355" s="68">
        <v>18.77</v>
      </c>
      <c r="AA355" s="68">
        <v>19.54</v>
      </c>
      <c r="AB355" s="68">
        <v>14.26</v>
      </c>
      <c r="AC355" s="68">
        <v>16.71</v>
      </c>
      <c r="AD355" s="68">
        <v>13.85</v>
      </c>
      <c r="AE355" s="68">
        <v>11.92</v>
      </c>
      <c r="AM355" s="68"/>
    </row>
    <row r="356" spans="1:39" x14ac:dyDescent="0.3">
      <c r="A356" t="s">
        <v>28</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s="68">
        <v>34.590000000000003</v>
      </c>
      <c r="Y356">
        <v>33.99</v>
      </c>
      <c r="Z356" s="68">
        <v>39.340000000000003</v>
      </c>
      <c r="AA356" s="68">
        <v>36.83</v>
      </c>
      <c r="AB356" s="68">
        <v>36.36</v>
      </c>
      <c r="AC356" s="68">
        <v>39.07</v>
      </c>
      <c r="AD356" s="68">
        <v>31.6</v>
      </c>
      <c r="AE356" s="68">
        <v>28.6</v>
      </c>
      <c r="AM356" s="68"/>
    </row>
    <row r="357" spans="1:39" x14ac:dyDescent="0.3">
      <c r="AA357" s="68"/>
      <c r="AD357" s="68"/>
      <c r="AE357" s="68"/>
    </row>
    <row r="358" spans="1:39" x14ac:dyDescent="0.3">
      <c r="A358" t="s">
        <v>29</v>
      </c>
      <c r="AA358" s="68"/>
      <c r="AD358" s="68"/>
      <c r="AE358" s="68"/>
      <c r="AM358" s="68"/>
    </row>
    <row r="359" spans="1:39" x14ac:dyDescent="0.3">
      <c r="A359" t="s">
        <v>30</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s="68">
        <v>100</v>
      </c>
      <c r="Y359">
        <v>100</v>
      </c>
      <c r="Z359" s="68">
        <v>100</v>
      </c>
      <c r="AA359" s="68">
        <v>100</v>
      </c>
      <c r="AB359" s="68">
        <v>100</v>
      </c>
      <c r="AC359" s="68">
        <v>100</v>
      </c>
      <c r="AD359" s="68">
        <v>100</v>
      </c>
      <c r="AE359" s="68">
        <v>100</v>
      </c>
      <c r="AM359" s="68"/>
    </row>
    <row r="360" spans="1:39" x14ac:dyDescent="0.3">
      <c r="A360" t="s">
        <v>31</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s="68">
        <v>55.43</v>
      </c>
      <c r="Y360">
        <v>55.85</v>
      </c>
      <c r="Z360" s="68">
        <v>59.89</v>
      </c>
      <c r="AA360" s="68">
        <v>56.05</v>
      </c>
      <c r="AB360" s="68">
        <v>55.54</v>
      </c>
      <c r="AC360" s="68">
        <v>61.95</v>
      </c>
      <c r="AD360" s="68">
        <v>59.55</v>
      </c>
      <c r="AE360" s="68">
        <v>64.47</v>
      </c>
      <c r="AM360" s="68"/>
    </row>
    <row r="361" spans="1:39" x14ac:dyDescent="0.3">
      <c r="A361" t="s">
        <v>32</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s="68">
        <v>9.5500000000000007</v>
      </c>
      <c r="Y361">
        <v>9.14</v>
      </c>
      <c r="Z361" s="68">
        <v>5.83</v>
      </c>
      <c r="AA361" s="68">
        <v>7.79</v>
      </c>
      <c r="AB361" s="68">
        <v>7.17</v>
      </c>
      <c r="AC361" s="68">
        <v>5</v>
      </c>
      <c r="AD361" s="68">
        <v>6.36</v>
      </c>
      <c r="AE361" s="68">
        <v>5.71</v>
      </c>
      <c r="AM361" s="68"/>
    </row>
    <row r="362" spans="1:39" x14ac:dyDescent="0.3">
      <c r="A362" t="s">
        <v>33</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s="68">
        <v>35.020000000000003</v>
      </c>
      <c r="Y362">
        <v>35.01</v>
      </c>
      <c r="Z362" s="68">
        <v>34.28</v>
      </c>
      <c r="AA362" s="68">
        <v>36.159999999999997</v>
      </c>
      <c r="AB362" s="68">
        <v>37.29</v>
      </c>
      <c r="AC362" s="68">
        <v>33.049999999999997</v>
      </c>
      <c r="AD362" s="68">
        <v>34.1</v>
      </c>
      <c r="AE362" s="68">
        <v>29.82</v>
      </c>
      <c r="AM362" s="68"/>
    </row>
    <row r="363" spans="1:39" x14ac:dyDescent="0.3">
      <c r="AA363" s="68"/>
      <c r="AD363" s="68"/>
      <c r="AE363" s="68"/>
    </row>
    <row r="364" spans="1:39" x14ac:dyDescent="0.3">
      <c r="A364" t="s">
        <v>34</v>
      </c>
      <c r="AA364" s="68"/>
      <c r="AD364" s="68"/>
      <c r="AE364" s="68"/>
      <c r="AM364" s="68"/>
    </row>
    <row r="365" spans="1:39" x14ac:dyDescent="0.3">
      <c r="A365" t="s">
        <v>30</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s="68">
        <v>100</v>
      </c>
      <c r="Y365">
        <v>100</v>
      </c>
      <c r="Z365" s="68">
        <v>100</v>
      </c>
      <c r="AA365" s="68">
        <v>100</v>
      </c>
      <c r="AB365" s="68">
        <v>100</v>
      </c>
      <c r="AC365" s="68">
        <v>100</v>
      </c>
      <c r="AD365" s="68">
        <v>100</v>
      </c>
      <c r="AE365" s="68">
        <v>100</v>
      </c>
      <c r="AM365" s="68"/>
    </row>
    <row r="366" spans="1:39" x14ac:dyDescent="0.3">
      <c r="A366" t="s">
        <v>31</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s="68">
        <v>58.11</v>
      </c>
      <c r="Y366">
        <v>52.45</v>
      </c>
      <c r="Z366" s="68">
        <v>42.04</v>
      </c>
      <c r="AA366" s="68">
        <v>58.84</v>
      </c>
      <c r="AB366" s="68">
        <v>56.01</v>
      </c>
      <c r="AC366" s="68">
        <v>60.92</v>
      </c>
      <c r="AD366" s="68">
        <v>69.819999999999993</v>
      </c>
      <c r="AE366" s="68">
        <v>65.430000000000007</v>
      </c>
      <c r="AM366" s="68"/>
    </row>
    <row r="367" spans="1:39" x14ac:dyDescent="0.3">
      <c r="A367" t="s">
        <v>32</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s="68">
        <v>4.93</v>
      </c>
      <c r="Y367">
        <v>14.56</v>
      </c>
      <c r="Z367" s="68">
        <v>16.2</v>
      </c>
      <c r="AA367" s="68">
        <v>3.86</v>
      </c>
      <c r="AB367" s="68">
        <v>10.23</v>
      </c>
      <c r="AC367" s="68">
        <v>2.5499999999999998</v>
      </c>
      <c r="AD367" s="68">
        <v>4.7699999999999996</v>
      </c>
      <c r="AE367" s="68">
        <v>5.93</v>
      </c>
      <c r="AM367" s="68"/>
    </row>
    <row r="368" spans="1:39" x14ac:dyDescent="0.3">
      <c r="A368" t="s">
        <v>33</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s="68">
        <v>36.96</v>
      </c>
      <c r="Y368">
        <v>32.99</v>
      </c>
      <c r="Z368" s="68">
        <v>41.76</v>
      </c>
      <c r="AA368" s="68">
        <v>37.299999999999997</v>
      </c>
      <c r="AB368" s="68">
        <v>33.76</v>
      </c>
      <c r="AC368" s="68">
        <v>36.53</v>
      </c>
      <c r="AD368" s="68">
        <v>25.41</v>
      </c>
      <c r="AE368" s="68">
        <v>28.65</v>
      </c>
      <c r="AM368" s="68"/>
    </row>
    <row r="369" spans="1:50" x14ac:dyDescent="0.3">
      <c r="AA369" s="68"/>
      <c r="AD369" s="68"/>
      <c r="AE369" s="68"/>
    </row>
    <row r="370" spans="1:50" x14ac:dyDescent="0.3">
      <c r="AA370" s="68"/>
      <c r="AD370" s="68"/>
      <c r="AE370" s="68"/>
    </row>
    <row r="371" spans="1:50" x14ac:dyDescent="0.3">
      <c r="A371" t="s">
        <v>0</v>
      </c>
      <c r="AA371" s="68"/>
      <c r="AD371" s="68"/>
      <c r="AE371" s="68"/>
      <c r="AM371" s="68"/>
    </row>
    <row r="372" spans="1:50" x14ac:dyDescent="0.3">
      <c r="A372" t="s">
        <v>23</v>
      </c>
      <c r="AA372" s="68"/>
      <c r="AD372" s="68"/>
      <c r="AE372" s="68"/>
      <c r="AM372" s="68"/>
    </row>
    <row r="373" spans="1:50" x14ac:dyDescent="0.3">
      <c r="A373" t="s">
        <v>21</v>
      </c>
      <c r="AA373" s="68"/>
      <c r="AD373" s="68"/>
      <c r="AE373" s="68"/>
      <c r="AM373" s="68"/>
    </row>
    <row r="374" spans="1:50"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69">
        <v>44136</v>
      </c>
      <c r="Y374" s="1">
        <v>44166</v>
      </c>
      <c r="Z374" s="69">
        <v>44197</v>
      </c>
      <c r="AA374" s="69">
        <v>44228</v>
      </c>
      <c r="AB374" s="69">
        <v>44256</v>
      </c>
      <c r="AC374" s="69">
        <v>44287</v>
      </c>
      <c r="AD374" s="69" t="s">
        <v>86</v>
      </c>
      <c r="AE374" s="69">
        <v>44348</v>
      </c>
      <c r="AF374" s="1"/>
      <c r="AG374" s="1"/>
      <c r="AH374" s="1"/>
      <c r="AI374" s="1"/>
      <c r="AJ374" s="1"/>
      <c r="AK374" s="1"/>
      <c r="AL374" s="1"/>
      <c r="AM374" s="69"/>
      <c r="AN374" s="69"/>
      <c r="AO374" s="69"/>
      <c r="AP374" s="69"/>
      <c r="AQ374" s="69"/>
      <c r="AR374" s="69"/>
      <c r="AS374" s="69"/>
      <c r="AT374" s="69"/>
      <c r="AU374" s="69"/>
      <c r="AV374" s="69"/>
      <c r="AW374" s="69"/>
      <c r="AX374" s="1"/>
    </row>
    <row r="375" spans="1:50" x14ac:dyDescent="0.3">
      <c r="A375" t="s">
        <v>24</v>
      </c>
      <c r="AA375" s="68"/>
      <c r="AD375" s="68"/>
      <c r="AE375" s="68"/>
      <c r="AM375" s="68"/>
    </row>
    <row r="376" spans="1:50" x14ac:dyDescent="0.3">
      <c r="A376" t="s">
        <v>25</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s="68">
        <v>100</v>
      </c>
      <c r="Y376">
        <v>100</v>
      </c>
      <c r="Z376" s="68">
        <v>100</v>
      </c>
      <c r="AA376" s="68">
        <v>100</v>
      </c>
      <c r="AB376" s="68">
        <v>100</v>
      </c>
      <c r="AC376" s="68">
        <v>100</v>
      </c>
      <c r="AD376" s="68">
        <v>100</v>
      </c>
      <c r="AE376" s="68">
        <v>100</v>
      </c>
      <c r="AM376" s="68"/>
    </row>
    <row r="377" spans="1:50" x14ac:dyDescent="0.3">
      <c r="A377" t="s">
        <v>26</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s="68">
        <v>58.89</v>
      </c>
      <c r="Y377">
        <v>59.83</v>
      </c>
      <c r="Z377" s="68">
        <v>53.25</v>
      </c>
      <c r="AA377" s="68">
        <v>56.6</v>
      </c>
      <c r="AB377" s="68">
        <v>59.45</v>
      </c>
      <c r="AC377" s="68">
        <v>58.52</v>
      </c>
      <c r="AD377" s="68">
        <v>62.93</v>
      </c>
      <c r="AE377" s="68">
        <v>61.81</v>
      </c>
      <c r="AM377" s="68"/>
    </row>
    <row r="378" spans="1:50" x14ac:dyDescent="0.3">
      <c r="A378" t="s">
        <v>27</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s="68">
        <v>8.17</v>
      </c>
      <c r="Y378">
        <v>6.25</v>
      </c>
      <c r="Z378" s="68">
        <v>12.27</v>
      </c>
      <c r="AA378" s="68">
        <v>7.98</v>
      </c>
      <c r="AB378" s="68">
        <v>9.26</v>
      </c>
      <c r="AC378" s="68">
        <v>5.82</v>
      </c>
      <c r="AD378" s="68">
        <v>7.42</v>
      </c>
      <c r="AE378" s="68">
        <v>3.63</v>
      </c>
      <c r="AM378" s="68"/>
    </row>
    <row r="379" spans="1:50" x14ac:dyDescent="0.3">
      <c r="A379" t="s">
        <v>28</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s="68">
        <v>32.950000000000003</v>
      </c>
      <c r="Y379">
        <v>33.92</v>
      </c>
      <c r="Z379" s="68">
        <v>34.479999999999997</v>
      </c>
      <c r="AA379" s="68">
        <v>35.42</v>
      </c>
      <c r="AB379" s="68">
        <v>31.29</v>
      </c>
      <c r="AC379" s="68">
        <v>35.65</v>
      </c>
      <c r="AD379" s="68">
        <v>29.65</v>
      </c>
      <c r="AE379" s="68">
        <v>34.56</v>
      </c>
      <c r="AM379" s="68"/>
    </row>
    <row r="380" spans="1:50" x14ac:dyDescent="0.3">
      <c r="AA380" s="68"/>
      <c r="AD380" s="68"/>
      <c r="AE380" s="68"/>
    </row>
    <row r="381" spans="1:50" x14ac:dyDescent="0.3">
      <c r="A381" t="s">
        <v>29</v>
      </c>
      <c r="AA381" s="68"/>
      <c r="AD381" s="68"/>
      <c r="AE381" s="68"/>
      <c r="AM381" s="68"/>
    </row>
    <row r="382" spans="1:50" x14ac:dyDescent="0.3">
      <c r="A382" t="s">
        <v>30</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s="68">
        <v>100</v>
      </c>
      <c r="Y382">
        <v>100</v>
      </c>
      <c r="Z382" s="68">
        <v>100</v>
      </c>
      <c r="AA382" s="68">
        <v>100</v>
      </c>
      <c r="AB382" s="68">
        <v>100</v>
      </c>
      <c r="AC382" s="68">
        <v>100</v>
      </c>
      <c r="AD382" s="68">
        <v>100</v>
      </c>
      <c r="AE382" s="68">
        <v>100</v>
      </c>
      <c r="AM382" s="68"/>
    </row>
    <row r="383" spans="1:50" x14ac:dyDescent="0.3">
      <c r="A383" t="s">
        <v>31</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s="68">
        <v>62.31</v>
      </c>
      <c r="Y383">
        <v>62.04</v>
      </c>
      <c r="Z383" s="68">
        <v>60.94</v>
      </c>
      <c r="AA383" s="68">
        <v>62.09</v>
      </c>
      <c r="AB383" s="68">
        <v>61.45</v>
      </c>
      <c r="AC383" s="68">
        <v>64.87</v>
      </c>
      <c r="AD383" s="68">
        <v>69.239999999999995</v>
      </c>
      <c r="AE383" s="68">
        <v>69.349999999999994</v>
      </c>
      <c r="AM383" s="68"/>
    </row>
    <row r="384" spans="1:50" x14ac:dyDescent="0.3">
      <c r="A384" t="s">
        <v>32</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s="68">
        <v>5.95</v>
      </c>
      <c r="Y384">
        <v>4.6399999999999997</v>
      </c>
      <c r="Z384" s="68">
        <v>6.51</v>
      </c>
      <c r="AA384" s="68">
        <v>4.8499999999999996</v>
      </c>
      <c r="AB384" s="68">
        <v>4.97</v>
      </c>
      <c r="AC384" s="68">
        <v>4.66</v>
      </c>
      <c r="AD384" s="68">
        <v>4.68</v>
      </c>
      <c r="AE384" s="68">
        <v>4.13</v>
      </c>
      <c r="AM384" s="68"/>
    </row>
    <row r="385" spans="1:50" x14ac:dyDescent="0.3">
      <c r="A385" t="s">
        <v>33</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s="68">
        <v>31.74</v>
      </c>
      <c r="Y385">
        <v>33.32</v>
      </c>
      <c r="Z385" s="68">
        <v>32.549999999999997</v>
      </c>
      <c r="AA385" s="68">
        <v>33.06</v>
      </c>
      <c r="AB385" s="68">
        <v>33.590000000000003</v>
      </c>
      <c r="AC385" s="68">
        <v>30.47</v>
      </c>
      <c r="AD385" s="68">
        <v>26.08</v>
      </c>
      <c r="AE385" s="68">
        <v>26.52</v>
      </c>
      <c r="AM385" s="68"/>
    </row>
    <row r="386" spans="1:50" x14ac:dyDescent="0.3">
      <c r="AA386" s="68"/>
      <c r="AD386" s="68"/>
      <c r="AE386" s="68"/>
    </row>
    <row r="387" spans="1:50" x14ac:dyDescent="0.3">
      <c r="A387" t="s">
        <v>34</v>
      </c>
      <c r="AA387" s="68"/>
      <c r="AD387" s="68"/>
      <c r="AE387" s="68"/>
      <c r="AM387" s="68"/>
    </row>
    <row r="388" spans="1:50" x14ac:dyDescent="0.3">
      <c r="A388" t="s">
        <v>30</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s="68">
        <v>100</v>
      </c>
      <c r="Y388">
        <v>100</v>
      </c>
      <c r="Z388" s="68">
        <v>100</v>
      </c>
      <c r="AA388" s="68">
        <v>100</v>
      </c>
      <c r="AB388" s="68">
        <v>100</v>
      </c>
      <c r="AC388" s="68">
        <v>100</v>
      </c>
      <c r="AD388" s="68">
        <v>100</v>
      </c>
      <c r="AE388" s="68">
        <v>100</v>
      </c>
      <c r="AM388" s="68"/>
    </row>
    <row r="389" spans="1:50" x14ac:dyDescent="0.3">
      <c r="A389" t="s">
        <v>31</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s="68">
        <v>55.35</v>
      </c>
      <c r="Y389">
        <v>65.83</v>
      </c>
      <c r="Z389" s="68">
        <v>62.82</v>
      </c>
      <c r="AA389" s="68">
        <v>63.99</v>
      </c>
      <c r="AB389" s="68">
        <v>67.680000000000007</v>
      </c>
      <c r="AC389" s="68">
        <v>71.459999999999994</v>
      </c>
      <c r="AD389" s="68">
        <v>71.53</v>
      </c>
      <c r="AE389" s="68">
        <v>64.989999999999995</v>
      </c>
      <c r="AM389" s="68"/>
    </row>
    <row r="390" spans="1:50" x14ac:dyDescent="0.3">
      <c r="A390" t="s">
        <v>32</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s="68">
        <v>9.2899999999999991</v>
      </c>
      <c r="Y390">
        <v>3.67</v>
      </c>
      <c r="Z390" s="68">
        <v>4.57</v>
      </c>
      <c r="AA390" s="68">
        <v>4.0999999999999996</v>
      </c>
      <c r="AB390" s="68">
        <v>5.85</v>
      </c>
      <c r="AC390" s="68">
        <v>6.57</v>
      </c>
      <c r="AD390" s="68">
        <v>2.27</v>
      </c>
      <c r="AE390" s="68">
        <v>1.35</v>
      </c>
      <c r="AM390" s="68"/>
    </row>
    <row r="391" spans="1:50" x14ac:dyDescent="0.3">
      <c r="A391" t="s">
        <v>33</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s="68">
        <v>35.35</v>
      </c>
      <c r="Y391">
        <v>30.5</v>
      </c>
      <c r="Z391" s="68">
        <v>32.61</v>
      </c>
      <c r="AA391" s="68">
        <v>31.91</v>
      </c>
      <c r="AB391" s="68">
        <v>26.47</v>
      </c>
      <c r="AC391" s="68">
        <v>21.98</v>
      </c>
      <c r="AD391" s="68">
        <v>26.2</v>
      </c>
      <c r="AE391" s="68">
        <v>33.659999999999997</v>
      </c>
      <c r="AM391" s="68"/>
    </row>
    <row r="392" spans="1:50" x14ac:dyDescent="0.3">
      <c r="AA392" s="68"/>
      <c r="AD392" s="68"/>
      <c r="AE392" s="68"/>
    </row>
    <row r="393" spans="1:50" x14ac:dyDescent="0.3">
      <c r="AA393" s="68"/>
      <c r="AD393" s="68"/>
      <c r="AE393" s="68"/>
    </row>
    <row r="394" spans="1:50" x14ac:dyDescent="0.3">
      <c r="A394" t="s">
        <v>0</v>
      </c>
      <c r="AA394" s="68"/>
      <c r="AD394" s="68"/>
      <c r="AE394" s="68"/>
      <c r="AM394" s="68"/>
    </row>
    <row r="395" spans="1:50" x14ac:dyDescent="0.3">
      <c r="A395" t="s">
        <v>23</v>
      </c>
      <c r="AA395" s="68"/>
      <c r="AD395" s="68"/>
      <c r="AE395" s="68"/>
      <c r="AM395" s="68"/>
    </row>
    <row r="396" spans="1:50" x14ac:dyDescent="0.3">
      <c r="A396" t="s">
        <v>22</v>
      </c>
      <c r="AA396" s="68"/>
      <c r="AD396" s="68"/>
      <c r="AE396" s="68"/>
      <c r="AM396" s="68"/>
    </row>
    <row r="397" spans="1:50"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69">
        <v>44136</v>
      </c>
      <c r="Y397" s="1">
        <v>44166</v>
      </c>
      <c r="Z397" s="69">
        <v>44197</v>
      </c>
      <c r="AA397" s="69">
        <v>44228</v>
      </c>
      <c r="AB397" s="69">
        <v>44256</v>
      </c>
      <c r="AC397" s="69">
        <v>44287</v>
      </c>
      <c r="AD397" s="69" t="s">
        <v>86</v>
      </c>
      <c r="AE397" s="69">
        <v>44348</v>
      </c>
      <c r="AF397" s="1"/>
      <c r="AG397" s="1"/>
      <c r="AH397" s="1"/>
      <c r="AI397" s="1"/>
      <c r="AJ397" s="1"/>
      <c r="AK397" s="1"/>
      <c r="AL397" s="1"/>
      <c r="AM397" s="69"/>
      <c r="AN397" s="69"/>
      <c r="AO397" s="69"/>
      <c r="AP397" s="69"/>
      <c r="AQ397" s="69"/>
      <c r="AR397" s="69"/>
      <c r="AS397" s="69"/>
      <c r="AT397" s="69"/>
      <c r="AU397" s="69"/>
      <c r="AV397" s="69"/>
      <c r="AW397" s="69"/>
      <c r="AX397" s="1"/>
    </row>
    <row r="398" spans="1:50" x14ac:dyDescent="0.3">
      <c r="A398" t="s">
        <v>24</v>
      </c>
      <c r="AA398" s="68"/>
      <c r="AD398" s="68"/>
      <c r="AE398" s="68"/>
      <c r="AM398" s="68"/>
    </row>
    <row r="399" spans="1:50" x14ac:dyDescent="0.3">
      <c r="A399" t="s">
        <v>25</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s="68">
        <v>100</v>
      </c>
      <c r="Y399">
        <v>100</v>
      </c>
      <c r="Z399" s="68">
        <v>100</v>
      </c>
      <c r="AA399" s="68">
        <v>100</v>
      </c>
      <c r="AB399" s="68">
        <v>100</v>
      </c>
      <c r="AC399" s="68">
        <v>100</v>
      </c>
      <c r="AD399" s="68">
        <v>100</v>
      </c>
      <c r="AE399" s="68">
        <v>100</v>
      </c>
      <c r="AM399" s="68"/>
    </row>
    <row r="400" spans="1:50" x14ac:dyDescent="0.3">
      <c r="A400" t="s">
        <v>26</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s="68">
        <v>57.78</v>
      </c>
      <c r="Y400">
        <v>63.32</v>
      </c>
      <c r="Z400" s="68">
        <v>54.1</v>
      </c>
      <c r="AA400" s="68">
        <v>63</v>
      </c>
      <c r="AB400" s="68">
        <v>59.21</v>
      </c>
      <c r="AC400" s="68">
        <v>66.260000000000005</v>
      </c>
      <c r="AD400" s="68">
        <v>68.290000000000006</v>
      </c>
      <c r="AE400" s="68">
        <v>70.14</v>
      </c>
      <c r="AM400" s="68"/>
    </row>
    <row r="401" spans="1:39" x14ac:dyDescent="0.3">
      <c r="A401" t="s">
        <v>27</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s="68">
        <v>4.18</v>
      </c>
      <c r="Y401">
        <v>2.0499999999999998</v>
      </c>
      <c r="Z401" s="68">
        <v>6.74</v>
      </c>
      <c r="AA401" s="68">
        <v>3.8</v>
      </c>
      <c r="AB401" s="68">
        <v>3.7</v>
      </c>
      <c r="AC401" s="68">
        <v>3.05</v>
      </c>
      <c r="AD401" s="68">
        <v>1.51</v>
      </c>
      <c r="AE401" s="68">
        <v>2.99</v>
      </c>
      <c r="AM401" s="68"/>
    </row>
    <row r="402" spans="1:39" x14ac:dyDescent="0.3">
      <c r="A402" t="s">
        <v>28</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s="68">
        <v>38.03</v>
      </c>
      <c r="Y402">
        <v>34.630000000000003</v>
      </c>
      <c r="Z402" s="68">
        <v>39.159999999999997</v>
      </c>
      <c r="AA402" s="68">
        <v>33.19</v>
      </c>
      <c r="AB402" s="68">
        <v>37.1</v>
      </c>
      <c r="AC402" s="68">
        <v>30.69</v>
      </c>
      <c r="AD402" s="68">
        <v>30.2</v>
      </c>
      <c r="AE402" s="68">
        <v>26.86</v>
      </c>
      <c r="AM402" s="68"/>
    </row>
    <row r="403" spans="1:39" x14ac:dyDescent="0.3">
      <c r="AA403" s="68"/>
      <c r="AD403" s="68"/>
      <c r="AE403" s="68"/>
    </row>
    <row r="404" spans="1:39" x14ac:dyDescent="0.3">
      <c r="A404" t="s">
        <v>29</v>
      </c>
      <c r="AA404" s="68"/>
      <c r="AD404" s="68"/>
      <c r="AE404" s="68"/>
      <c r="AM404" s="68"/>
    </row>
    <row r="405" spans="1:39" x14ac:dyDescent="0.3">
      <c r="A405" t="s">
        <v>30</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s="68">
        <v>100</v>
      </c>
      <c r="Y405">
        <v>100</v>
      </c>
      <c r="Z405" s="68">
        <v>100</v>
      </c>
      <c r="AA405" s="68">
        <v>100</v>
      </c>
      <c r="AB405" s="68">
        <v>100</v>
      </c>
      <c r="AC405" s="68">
        <v>100</v>
      </c>
      <c r="AD405" s="68">
        <v>100</v>
      </c>
      <c r="AE405" s="68">
        <v>100</v>
      </c>
      <c r="AM405" s="68"/>
    </row>
    <row r="406" spans="1:39" x14ac:dyDescent="0.3">
      <c r="A406" t="s">
        <v>31</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s="68">
        <v>63.56</v>
      </c>
      <c r="Y406">
        <v>62.96</v>
      </c>
      <c r="Z406" s="68">
        <v>63.1</v>
      </c>
      <c r="AA406" s="68">
        <v>62.73</v>
      </c>
      <c r="AB406" s="68">
        <v>65.849999999999994</v>
      </c>
      <c r="AC406" s="68">
        <v>66.97</v>
      </c>
      <c r="AD406" s="68">
        <v>69.94</v>
      </c>
      <c r="AE406" s="68">
        <v>68.739999999999995</v>
      </c>
      <c r="AM406" s="68"/>
    </row>
    <row r="407" spans="1:39" x14ac:dyDescent="0.3">
      <c r="A407" t="s">
        <v>32</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s="68">
        <v>1.53</v>
      </c>
      <c r="Y407">
        <v>1.59</v>
      </c>
      <c r="Z407" s="68">
        <v>1.28</v>
      </c>
      <c r="AA407" s="68">
        <v>1.64</v>
      </c>
      <c r="AB407" s="68">
        <v>1.54</v>
      </c>
      <c r="AC407" s="68">
        <v>0.36</v>
      </c>
      <c r="AD407" s="68">
        <v>0.92</v>
      </c>
      <c r="AE407" s="68">
        <v>1.1599999999999999</v>
      </c>
      <c r="AM407" s="68"/>
    </row>
    <row r="408" spans="1:39" x14ac:dyDescent="0.3">
      <c r="A408" t="s">
        <v>33</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s="68">
        <v>34.909999999999997</v>
      </c>
      <c r="Y408">
        <v>35.450000000000003</v>
      </c>
      <c r="Z408" s="68">
        <v>35.630000000000003</v>
      </c>
      <c r="AA408" s="68">
        <v>35.619999999999997</v>
      </c>
      <c r="AB408" s="68">
        <v>32.61</v>
      </c>
      <c r="AC408" s="68">
        <v>32.67</v>
      </c>
      <c r="AD408" s="68">
        <v>29.14</v>
      </c>
      <c r="AE408" s="68">
        <v>30.1</v>
      </c>
      <c r="AM408" s="68"/>
    </row>
    <row r="409" spans="1:39" x14ac:dyDescent="0.3">
      <c r="AA409" s="68"/>
      <c r="AD409" s="68"/>
      <c r="AE409" s="68"/>
    </row>
    <row r="410" spans="1:39" x14ac:dyDescent="0.3">
      <c r="A410" t="s">
        <v>34</v>
      </c>
      <c r="AA410" s="68"/>
      <c r="AD410" s="68"/>
      <c r="AE410" s="68"/>
      <c r="AM410" s="68"/>
    </row>
    <row r="411" spans="1:39" x14ac:dyDescent="0.3">
      <c r="A411" t="s">
        <v>30</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s="68">
        <v>100</v>
      </c>
      <c r="Y411">
        <v>100</v>
      </c>
      <c r="Z411" s="68">
        <v>100</v>
      </c>
      <c r="AA411" s="68">
        <v>100</v>
      </c>
      <c r="AB411" s="68">
        <v>100</v>
      </c>
      <c r="AC411" s="68">
        <v>100</v>
      </c>
      <c r="AD411" s="68">
        <v>100</v>
      </c>
      <c r="AE411" s="68">
        <v>100</v>
      </c>
      <c r="AM411" s="68"/>
    </row>
    <row r="412" spans="1:39" x14ac:dyDescent="0.3">
      <c r="A412" t="s">
        <v>31</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s="68">
        <v>64.97</v>
      </c>
      <c r="Y412">
        <v>64.03</v>
      </c>
      <c r="Z412" s="68">
        <v>63.51</v>
      </c>
      <c r="AA412" s="68">
        <v>61.29</v>
      </c>
      <c r="AB412" s="68">
        <v>65.819999999999993</v>
      </c>
      <c r="AC412" s="68">
        <v>67.739999999999995</v>
      </c>
      <c r="AD412" s="68">
        <v>68.36</v>
      </c>
      <c r="AE412" s="68">
        <v>66.290000000000006</v>
      </c>
      <c r="AM412" s="68"/>
    </row>
    <row r="413" spans="1:39" x14ac:dyDescent="0.3">
      <c r="A413" t="s">
        <v>32</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s="68">
        <v>1.67</v>
      </c>
      <c r="Y413">
        <v>0.41</v>
      </c>
      <c r="Z413" s="68">
        <v>1.88</v>
      </c>
      <c r="AA413" s="68">
        <v>2.0299999999999998</v>
      </c>
      <c r="AB413" s="68">
        <v>0.74</v>
      </c>
      <c r="AC413" s="68">
        <v>0.41</v>
      </c>
      <c r="AD413" s="68">
        <v>2.2400000000000002</v>
      </c>
      <c r="AE413" s="68">
        <v>1.27</v>
      </c>
      <c r="AM413" s="68"/>
    </row>
    <row r="414" spans="1:39" x14ac:dyDescent="0.3">
      <c r="A414" t="s">
        <v>33</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s="68">
        <v>33.35</v>
      </c>
      <c r="Y414">
        <v>35.56</v>
      </c>
      <c r="Z414" s="68">
        <v>34.61</v>
      </c>
      <c r="AA414" s="68">
        <v>36.68</v>
      </c>
      <c r="AB414" s="68">
        <v>33.44</v>
      </c>
      <c r="AC414" s="68">
        <v>31.85</v>
      </c>
      <c r="AD414" s="68">
        <v>29.4</v>
      </c>
      <c r="AE414" s="68">
        <v>32.450000000000003</v>
      </c>
      <c r="AM414" s="6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zoomScale="70" zoomScaleNormal="70" workbookViewId="0">
      <selection activeCell="B8" sqref="B8:M48"/>
    </sheetView>
  </sheetViews>
  <sheetFormatPr baseColWidth="10" defaultColWidth="11.44140625" defaultRowHeight="15.6" x14ac:dyDescent="0.3"/>
  <cols>
    <col min="1" max="1" width="29.44140625" style="3" customWidth="1"/>
    <col min="2" max="2" width="24.77734375" style="6" customWidth="1"/>
    <col min="3" max="3" width="34" style="3" customWidth="1"/>
    <col min="4" max="4" width="21.44140625" style="3" customWidth="1"/>
    <col min="5" max="5" width="22.21875" style="3" customWidth="1"/>
    <col min="6" max="7" width="21.21875" style="3" bestFit="1" customWidth="1"/>
    <col min="8" max="9" width="20.21875" style="3" bestFit="1" customWidth="1"/>
    <col min="10" max="10" width="19.21875" style="3" bestFit="1" customWidth="1"/>
    <col min="11" max="12" width="15.77734375" style="3" bestFit="1" customWidth="1"/>
    <col min="13" max="13" width="14.77734375" style="3" customWidth="1"/>
    <col min="14" max="14" width="21.21875" style="3" bestFit="1" customWidth="1"/>
    <col min="15" max="15" width="24" style="3" customWidth="1"/>
    <col min="16" max="16" width="20.44140625" style="3" customWidth="1"/>
    <col min="17" max="16384" width="11.44140625" style="3"/>
  </cols>
  <sheetData>
    <row r="3" spans="1:16" s="47" customFormat="1" ht="36.75" customHeight="1" x14ac:dyDescent="0.3">
      <c r="B3" s="48"/>
    </row>
    <row r="4" spans="1:16" ht="36.75" customHeight="1" x14ac:dyDescent="0.3"/>
    <row r="5" spans="1:16" ht="36.75" customHeight="1" thickBot="1" x14ac:dyDescent="0.35">
      <c r="A5" s="5"/>
      <c r="B5" s="5"/>
      <c r="D5" s="66" cm="1">
        <f t="array" ref="D5">INDEX('Back data'!$A$4:$AU$4,MAX(IF('Back data'!$A$4:$AV$4&lt;&gt;"",COLUMN('Back data'!$A$4:$AV$4)))-D6)</f>
        <v>43983</v>
      </c>
      <c r="E5" s="66" cm="1">
        <f t="array" ref="E5">INDEX('Back data'!$A$4:$AU$4,MAX(IF('Back data'!$A$4:$AV$4&lt;&gt;"",COLUMN('Back data'!$A$4:$AV$4)))-E6)</f>
        <v>44013</v>
      </c>
      <c r="F5" s="66" cm="1">
        <f t="array" ref="F5">INDEX('Back data'!$A$4:$AU$4,MAX(IF('Back data'!$A$4:$AV$4&lt;&gt;"",COLUMN('Back data'!$A$4:$AV$4)))-F6)</f>
        <v>44044</v>
      </c>
      <c r="G5" s="66" cm="1">
        <f t="array" ref="G5">INDEX('Back data'!$A$4:$AU$4,MAX(IF('Back data'!$A$4:$AV$4&lt;&gt;"",COLUMN('Back data'!$A$4:$AV$4)))-G6)</f>
        <v>44075</v>
      </c>
      <c r="H5" s="66" cm="1">
        <f t="array" ref="H5">INDEX('Back data'!$A$4:$AU$4,MAX(IF('Back data'!$A$4:$AV$4&lt;&gt;"",COLUMN('Back data'!$A$4:$AV$4)))-H6)</f>
        <v>44105</v>
      </c>
      <c r="I5" s="66" cm="1">
        <f t="array" ref="I5">INDEX('Back data'!$A$4:$AU$4,MAX(IF('Back data'!$A$4:$AV$4&lt;&gt;"",COLUMN('Back data'!$A$4:$AV$4)))-I6)</f>
        <v>44136</v>
      </c>
      <c r="J5" s="66" cm="1">
        <f t="array" ref="J5">INDEX('Back data'!$A$4:$AU$4,MAX(IF('Back data'!$A$4:$AV$4&lt;&gt;"",COLUMN('Back data'!$A$4:$AV$4)))-J6)</f>
        <v>44166</v>
      </c>
      <c r="K5" s="66" cm="1">
        <f t="array" ref="K5">INDEX('Back data'!$A$4:$AU$4,MAX(IF('Back data'!$A$4:$AV$4&lt;&gt;"",COLUMN('Back data'!$A$4:$AV$4)))-K6)</f>
        <v>44197</v>
      </c>
      <c r="L5" s="66" cm="1">
        <f t="array" ref="L5">INDEX('Back data'!$A$4:$AU$4,MAX(IF('Back data'!$A$4:$AV$4&lt;&gt;"",COLUMN('Back data'!$A$4:$AV$4)))-L6)</f>
        <v>44228</v>
      </c>
      <c r="M5" s="66" cm="1">
        <f t="array" ref="M5">INDEX('Back data'!$A$4:$AU$4,MAX(IF('Back data'!$A$4:$AV$4&lt;&gt;"",COLUMN('Back data'!$A$4:$AV$4)))-M6)</f>
        <v>44256</v>
      </c>
      <c r="N5" s="66" cm="1">
        <f t="array" ref="N5">INDEX('Back data'!$A$4:$AU$4,MAX(IF('Back data'!$A$4:$AV$4&lt;&gt;"",COLUMN('Back data'!$A$4:$AV$4)))-N6)</f>
        <v>44287</v>
      </c>
      <c r="O5" s="66" cm="1">
        <f t="array" ref="O5">INDEX('Back data'!$A$4:$AU$4,MAX(IF('Back data'!$A$4:$AV$4&lt;&gt;"",COLUMN('Back data'!$A$4:$AV$4)))-O6)</f>
        <v>44317</v>
      </c>
      <c r="P5" s="66" cm="1">
        <f t="array" ref="P5">INDEX('Back data'!$A$4:$AV$4,MAX(IF('Back data'!$A$4:$AV$4&lt;&gt;"",COLUMN('Back data'!$A$4:$AV$4)))-P6)</f>
        <v>44348</v>
      </c>
    </row>
    <row r="6" spans="1:16" x14ac:dyDescent="0.3">
      <c r="D6" s="3">
        <v>12</v>
      </c>
      <c r="E6" s="3">
        <v>11</v>
      </c>
      <c r="F6" s="3">
        <v>10</v>
      </c>
      <c r="G6" s="3">
        <v>9</v>
      </c>
      <c r="H6" s="3">
        <v>8</v>
      </c>
      <c r="I6" s="3">
        <v>7</v>
      </c>
      <c r="J6" s="3">
        <v>6</v>
      </c>
      <c r="K6" s="3">
        <v>5</v>
      </c>
      <c r="L6" s="3">
        <v>4</v>
      </c>
      <c r="M6" s="3">
        <v>3</v>
      </c>
      <c r="N6" s="3">
        <v>2</v>
      </c>
      <c r="O6" s="3">
        <v>1</v>
      </c>
      <c r="P6" s="3">
        <v>0</v>
      </c>
    </row>
    <row r="7" spans="1:16" x14ac:dyDescent="0.3">
      <c r="A7" s="7"/>
      <c r="B7" s="8"/>
      <c r="C7" s="9" t="s">
        <v>35</v>
      </c>
      <c r="D7" s="10" cm="1">
        <f t="array" ref="D7">INDEX('Back data'!$A65:$AV65,,MAX(IF('Back data'!$A65:$AV65&lt;&gt;"",COLUMN('Back data'!$A65:$AV65)))-D$6)+INDEX('Back data'!$A66:$AV66,,MAX(IF('Back data'!$A66:$AV$66&lt;&gt;"",COLUMN('Back data'!$A66:$AV66)))-D$6)</f>
        <v>64.75</v>
      </c>
      <c r="E7" s="10" cm="1">
        <f t="array" ref="E7">INDEX('Back data'!$A65:$AV65,,MAX(IF('Back data'!$A65:$AV65&lt;&gt;"",COLUMN('Back data'!$A65:$AV65)))-E$6)+INDEX('Back data'!$A66:$AV66,,MAX(IF('Back data'!$A66:$AV$66&lt;&gt;"",COLUMN('Back data'!$A66:$AV66)))-E$6)</f>
        <v>66.3</v>
      </c>
      <c r="F7" s="10" cm="1">
        <f t="array" ref="F7">INDEX('Back data'!$A65:$AV65,,MAX(IF('Back data'!$A65:$AV65&lt;&gt;"",COLUMN('Back data'!$A65:$AV65)))-F$6)+INDEX('Back data'!$A66:$AV66,,MAX(IF('Back data'!$A66:$AV$66&lt;&gt;"",COLUMN('Back data'!$A66:$AV66)))-F$6)</f>
        <v>66.69</v>
      </c>
      <c r="G7" s="10" cm="1">
        <f t="array" ref="G7">INDEX('Back data'!$A65:$AV65,,MAX(IF('Back data'!$A65:$AV65&lt;&gt;"",COLUMN('Back data'!$A65:$AV65)))-G$6)+INDEX('Back data'!$A66:$AV66,,MAX(IF('Back data'!$A66:$AV$66&lt;&gt;"",COLUMN('Back data'!$A66:$AV66)))-G$6)</f>
        <v>68.14</v>
      </c>
      <c r="H7" s="10" cm="1">
        <f t="array" ref="H7">INDEX('Back data'!$A65:$AV65,,MAX(IF('Back data'!$A65:$AV65&lt;&gt;"",COLUMN('Back data'!$A65:$AV65)))-H$6)+INDEX('Back data'!$A66:$AV66,,MAX(IF('Back data'!$A66:$AV$66&lt;&gt;"",COLUMN('Back data'!$A66:$AV66)))-H$6)</f>
        <v>65.959999999999994</v>
      </c>
      <c r="I7" s="10" cm="1">
        <f t="array" ref="I7">INDEX('Back data'!$A65:$AV65,,MAX(IF('Back data'!$A65:$AV65&lt;&gt;"",COLUMN('Back data'!$A65:$AV65)))-I$6)+INDEX('Back data'!$A66:$AV66,,MAX(IF('Back data'!$A66:$AV$66&lt;&gt;"",COLUMN('Back data'!$A66:$AV66)))-I$6)</f>
        <v>65.86</v>
      </c>
      <c r="J7" s="10" cm="1">
        <f t="array" ref="J7">INDEX('Back data'!$A65:$AV65,,MAX(IF('Back data'!$A65:$AV65&lt;&gt;"",COLUMN('Back data'!$A65:$AV65)))-J$6)+INDEX('Back data'!$A66:$AV66,,MAX(IF('Back data'!$A66:$AV$66&lt;&gt;"",COLUMN('Back data'!$A66:$AV66)))-J$6)</f>
        <v>65.42</v>
      </c>
      <c r="K7" s="10" cm="1">
        <f t="array" ref="K7">INDEX('Back data'!$A65:$AV65,,MAX(IF('Back data'!$A65:$AV65&lt;&gt;"",COLUMN('Back data'!$A65:$AV65)))-K$6)+INDEX('Back data'!$A66:$AV66,,MAX(IF('Back data'!$A66:$AV$66&lt;&gt;"",COLUMN('Back data'!$A66:$AV66)))-K$6)</f>
        <v>65.16</v>
      </c>
      <c r="L7" s="10" cm="1">
        <f t="array" ref="L7">INDEX('Back data'!$A65:$AV65,,MAX(IF('Back data'!$A65:$AV65&lt;&gt;"",COLUMN('Back data'!$A65:$AV65)))-L$6)+INDEX('Back data'!$A66:$AV66,,MAX(IF('Back data'!$A66:$AV$66&lt;&gt;"",COLUMN('Back data'!$A66:$AV66)))-L$6)</f>
        <v>64.8</v>
      </c>
      <c r="M7" s="10" cm="1">
        <f t="array" ref="M7">INDEX('Back data'!$A65:$AV65,,MAX(IF('Back data'!$A65:$AV65&lt;&gt;"",COLUMN('Back data'!$A65:$AV65)))-M$6)+INDEX('Back data'!$A66:$AV66,,MAX(IF('Back data'!$A66:$AV$66&lt;&gt;"",COLUMN('Back data'!$A66:$AV66)))-M$6)</f>
        <v>66.31</v>
      </c>
      <c r="N7" s="10" cm="1">
        <f t="array" ref="N7">INDEX('Back data'!$A65:$AV65,,MAX(IF('Back data'!$A65:$AV65&lt;&gt;"",COLUMN('Back data'!$A65:$AV65)))-N$6)+INDEX('Back data'!$A66:$AV66,,MAX(IF('Back data'!$A66:$AV$66&lt;&gt;"",COLUMN('Back data'!$A66:$AV66)))-N$6)</f>
        <v>67.95</v>
      </c>
      <c r="O7" s="10" cm="1">
        <f t="array" ref="O7">INDEX('Back data'!$A65:$AV65,,MAX(IF('Back data'!$A65:$AV65&lt;&gt;"",COLUMN('Back data'!$A65:$AV65)))-O$6)+INDEX('Back data'!$A66:$AV66,,MAX(IF('Back data'!$A66:$AV$66&lt;&gt;"",COLUMN('Back data'!$A66:$AV66)))-O$6)</f>
        <v>71.180000000000007</v>
      </c>
      <c r="P7" s="10" cm="1">
        <f t="array" ref="P7">INDEX('Back data'!$A65:$AV65,,MAX(IF('Back data'!$A65:$AV65&lt;&gt;"",COLUMN('Back data'!$A65:$AV65)))-P$6)+INDEX('Back data'!$A66:$AV66,,MAX(IF('Back data'!$A66:$AV$66&lt;&gt;"",COLUMN('Back data'!$A66:$AV66)))-P$6)</f>
        <v>70.67</v>
      </c>
    </row>
    <row r="8" spans="1:16" x14ac:dyDescent="0.3">
      <c r="A8" s="27" t="s">
        <v>50</v>
      </c>
      <c r="B8" s="29" t="s">
        <v>50</v>
      </c>
      <c r="C8" s="11" t="s">
        <v>36</v>
      </c>
      <c r="D8" s="12" cm="1">
        <f t="array" ref="D8">INDEX('Back data'!$A$65:$AV$65,,MAX(IF('Back data'!$A$65:$AV$65&lt;&gt;"",COLUMN('Back data'!$A$65:$AV$65)))-D$6)/D7</f>
        <v>0.90826254826254826</v>
      </c>
      <c r="E8" s="12" cm="1">
        <f t="array" ref="E8">INDEX('Back data'!$A$65:$AV$65,,MAX(IF('Back data'!$A$65:$AV$65&lt;&gt;"",COLUMN('Back data'!$A$65:$AV$65)))-E$6)/E7</f>
        <v>0.90723981900452488</v>
      </c>
      <c r="F8" s="12" cm="1">
        <f t="array" ref="F8">INDEX('Back data'!$A$65:$AV$65,,MAX(IF('Back data'!$A$65:$AV$65&lt;&gt;"",COLUMN('Back data'!$A$65:$AV$65)))-F$6)/F7</f>
        <v>0.89053831159094321</v>
      </c>
      <c r="G8" s="12" cm="1">
        <f t="array" ref="G8">INDEX('Back data'!$A$65:$AV$65,,MAX(IF('Back data'!$A$65:$AV$65&lt;&gt;"",COLUMN('Back data'!$A$65:$AV$65)))-G$6)/G7</f>
        <v>0.89418843557381855</v>
      </c>
      <c r="H8" s="12" cm="1">
        <f t="array" ref="H8">INDEX('Back data'!$A$65:$AV$65,,MAX(IF('Back data'!$A$65:$AV$65&lt;&gt;"",COLUMN('Back data'!$A$65:$AV$65)))-H$6)/H7</f>
        <v>0.89129775621588847</v>
      </c>
      <c r="I8" s="12" cm="1">
        <f t="array" ref="I8">INDEX('Back data'!$A$65:$AV$65,,MAX(IF('Back data'!$A$65:$AV$65&lt;&gt;"",COLUMN('Back data'!$A$65:$AV$65)))-I$6)/I7</f>
        <v>0.89310658973580326</v>
      </c>
      <c r="J8" s="12" cm="1">
        <f t="array" ref="J8">INDEX('Back data'!$A$65:$AV$65,,MAX(IF('Back data'!$A$65:$AV$65&lt;&gt;"",COLUMN('Back data'!$A$65:$AV$65)))-J$6)/J7</f>
        <v>0.91990217059003365</v>
      </c>
      <c r="K8" s="12" cm="1">
        <f t="array" ref="K8">INDEX('Back data'!$A$65:$AV$65,,MAX(IF('Back data'!$A$65:$AV$65&lt;&gt;"",COLUMN('Back data'!$A$65:$AV$65)))-K$6)/K7</f>
        <v>0.90638428483732358</v>
      </c>
      <c r="L8" s="12" cm="1">
        <f t="array" ref="L8">INDEX('Back data'!$A$65:$AV$65,,MAX(IF('Back data'!$A$65:$AV$65&lt;&gt;"",COLUMN('Back data'!$A$65:$AV$65)))-L$6)/L7</f>
        <v>0.91836419753086418</v>
      </c>
      <c r="M8" s="12" cm="1">
        <f t="array" ref="M8">INDEX('Back data'!$A$65:$AV$65,,MAX(IF('Back data'!$A$65:$AV$65&lt;&gt;"",COLUMN('Back data'!$A$65:$AV$65)))-M$6)/M7</f>
        <v>0.9221836827024581</v>
      </c>
      <c r="N8" s="12" cm="1">
        <f t="array" ref="N8">INDEX('Back data'!$A$65:$AV$65,,MAX(IF('Back data'!$A$65:$AV$65&lt;&gt;"",COLUMN('Back data'!$A$65:$AV$65)))-N$6)/N7</f>
        <v>0.9420161883738043</v>
      </c>
      <c r="O8" s="12" cm="1">
        <f t="array" ref="O8">INDEX('Back data'!$A$65:$AV$65,,MAX(IF('Back data'!$A$65:$AV$65&lt;&gt;"",COLUMN('Back data'!$A$65:$AV$65)))-O$6)/O7</f>
        <v>0.94029221691486375</v>
      </c>
      <c r="P8" s="12" cm="1">
        <f t="array" ref="P8">INDEX('Back data'!$A$65:$AV$65,,MAX(IF('Back data'!$A$65:$AV$65&lt;&gt;"",COLUMN('Back data'!$A$65:$AV$65)))-P$6)/P7</f>
        <v>0.95004952596575631</v>
      </c>
    </row>
    <row r="9" spans="1:16" x14ac:dyDescent="0.3">
      <c r="A9" s="27" t="s">
        <v>50</v>
      </c>
      <c r="B9" s="29" t="s">
        <v>50</v>
      </c>
      <c r="C9" s="11" t="s">
        <v>37</v>
      </c>
      <c r="D9" s="12" cm="1">
        <f t="array" ref="D9">INDEX('Back data'!$A$66:$AV$66,,MAX(IF('Back data'!$A$66:$AV$66&lt;&gt;"",COLUMN('Back data'!$A$66:$AV$66)))-D$6)/D7</f>
        <v>9.173745173745175E-2</v>
      </c>
      <c r="E9" s="12" cm="1">
        <f t="array" ref="E9">INDEX('Back data'!$A$66:$AV$66,,MAX(IF('Back data'!$A$66:$AV$66&lt;&gt;"",COLUMN('Back data'!$A$66:$AV$66)))-E$6)/E7</f>
        <v>9.2760180995475117E-2</v>
      </c>
      <c r="F9" s="12" cm="1">
        <f t="array" ref="F9">INDEX('Back data'!$A$66:$AV$66,,MAX(IF('Back data'!$A$66:$AV$66&lt;&gt;"",COLUMN('Back data'!$A$66:$AV$66)))-F$6)/F7</f>
        <v>0.10946168840905683</v>
      </c>
      <c r="G9" s="12" cm="1">
        <f t="array" ref="G9">INDEX('Back data'!$A$66:$AV$66,,MAX(IF('Back data'!$A$66:$AV$66&lt;&gt;"",COLUMN('Back data'!$A$66:$AV$66)))-G$6)/G7</f>
        <v>0.10581156442618139</v>
      </c>
      <c r="H9" s="12" cm="1">
        <f t="array" ref="H9">INDEX('Back data'!$A$66:$AV$66,,MAX(IF('Back data'!$A$66:$AV$66&lt;&gt;"",COLUMN('Back data'!$A$66:$AV$66)))-H$6)/H7</f>
        <v>0.10870224378411159</v>
      </c>
      <c r="I9" s="12" cm="1">
        <f t="array" ref="I9">INDEX('Back data'!$A$66:$AV$66,,MAX(IF('Back data'!$A$66:$AV$66&lt;&gt;"",COLUMN('Back data'!$A$66:$AV$66)))-I$6)/I7</f>
        <v>0.10689341026419678</v>
      </c>
      <c r="J9" s="12" cm="1">
        <f t="array" ref="J9">INDEX('Back data'!$A$66:$AV$66,,MAX(IF('Back data'!$A$66:$AV$66&lt;&gt;"",COLUMN('Back data'!$A$66:$AV$66)))-J$6)/J7</f>
        <v>8.0097829409966376E-2</v>
      </c>
      <c r="K9" s="12" cm="1">
        <f t="array" ref="K9">INDEX('Back data'!$A$66:$AV$66,,MAX(IF('Back data'!$A$66:$AV$66&lt;&gt;"",COLUMN('Back data'!$A$66:$AV$66)))-K$6)/K7</f>
        <v>9.3615715162676486E-2</v>
      </c>
      <c r="L9" s="12" cm="1">
        <f t="array" ref="L9">INDEX('Back data'!$A$66:$AV$66,,MAX(IF('Back data'!$A$66:$AV$66&lt;&gt;"",COLUMN('Back data'!$A$66:$AV$66)))-L$6)/L7</f>
        <v>8.1635802469135807E-2</v>
      </c>
      <c r="M9" s="12" cm="1">
        <f t="array" ref="M9">INDEX('Back data'!$A$66:$AV$66,,MAX(IF('Back data'!$A$66:$AV$66&lt;&gt;"",COLUMN('Back data'!$A$66:$AV$66)))-M$6)/M7</f>
        <v>7.7816317297541848E-2</v>
      </c>
      <c r="N9" s="12" cm="1">
        <f t="array" ref="N9">INDEX('Back data'!$A$66:$AV$66,,MAX(IF('Back data'!$A$66:$AV$66&lt;&gt;"",COLUMN('Back data'!$A$66:$AV$66)))-N$6)/N7</f>
        <v>5.798381162619573E-2</v>
      </c>
      <c r="O9" s="12" cm="1">
        <f t="array" ref="O9">INDEX('Back data'!$A$66:$AV$66,,MAX(IF('Back data'!$A$66:$AV$66&lt;&gt;"",COLUMN('Back data'!$A$66:$AV$66)))-O$6)/O7</f>
        <v>5.9707783085136266E-2</v>
      </c>
      <c r="P9" s="12" cm="1">
        <f t="array" ref="P9">INDEX('Back data'!$A$66:$AV$66,,MAX(IF('Back data'!$A$66:$AV$66&lt;&gt;"",COLUMN('Back data'!$A$66:$AV$66)))-P$6)/P7</f>
        <v>4.9950474034243665E-2</v>
      </c>
    </row>
    <row r="10" spans="1:16" x14ac:dyDescent="0.3">
      <c r="B10" s="30"/>
    </row>
    <row r="11" spans="1:16" x14ac:dyDescent="0.3">
      <c r="B11" s="30"/>
    </row>
    <row r="12" spans="1:16" x14ac:dyDescent="0.3">
      <c r="B12" s="30"/>
      <c r="C12" s="9" t="s">
        <v>35</v>
      </c>
      <c r="D12" s="10">
        <f t="array" ref="D12">INDEX('Back data'!$A$71:$AV$71,,MAX(IF('Back data'!$A$71:$AV$71&lt;&gt;"",COLUMN('Back data'!$A$71:$AV$71)))-D$6)+INDEX('Back data'!$A$72:$AV$72,,MAX(IF('Back data'!$A$72:$AV$72&lt;&gt;"",COLUMN('Back data'!$A$72:$AV$72)))-D$6)</f>
        <v>65.22</v>
      </c>
      <c r="E12" s="10">
        <f t="array" ref="E12">INDEX('Back data'!$A$71:$AV$71,,MAX(IF('Back data'!$A$71:$AV$71&lt;&gt;"",COLUMN('Back data'!$A$71:$AV$71)))-E$6)+INDEX('Back data'!$A$72:$AV$72,,MAX(IF('Back data'!$A$72:$AV$72&lt;&gt;"",COLUMN('Back data'!$A$72:$AV$72)))-E$6)</f>
        <v>67.849999999999994</v>
      </c>
      <c r="F12" s="10">
        <f t="array" ref="F12">INDEX('Back data'!$A$71:$AV$71,,MAX(IF('Back data'!$A$71:$AV$71&lt;&gt;"",COLUMN('Back data'!$A$71:$AV$71)))-F$6)+INDEX('Back data'!$A$72:$AV$72,,MAX(IF('Back data'!$A$72:$AV$72&lt;&gt;"",COLUMN('Back data'!$A$72:$AV$72)))-F$6)</f>
        <v>66.989999999999995</v>
      </c>
      <c r="G12" s="10">
        <f t="array" ref="G12">INDEX('Back data'!$A$71:$AV$71,,MAX(IF('Back data'!$A$71:$AV$71&lt;&gt;"",COLUMN('Back data'!$A$71:$AV$71)))-G$6)+INDEX('Back data'!$A$72:$AV$72,,MAX(IF('Back data'!$A$72:$AV$72&lt;&gt;"",COLUMN('Back data'!$A$72:$AV$72)))-G$6)</f>
        <v>69.710000000000008</v>
      </c>
      <c r="H12" s="10">
        <f t="array" ref="H12">INDEX('Back data'!$A$71:$AV$71,,MAX(IF('Back data'!$A$71:$AV$71&lt;&gt;"",COLUMN('Back data'!$A$71:$AV$71)))-H$6)+INDEX('Back data'!$A$72:$AV$72,,MAX(IF('Back data'!$A$72:$AV$72&lt;&gt;"",COLUMN('Back data'!$A$72:$AV$72)))-H$6)</f>
        <v>68.2</v>
      </c>
      <c r="I12" s="10">
        <f t="array" ref="I12">INDEX('Back data'!$A$71:$AV$71,,MAX(IF('Back data'!$A$71:$AV$71&lt;&gt;"",COLUMN('Back data'!$A$71:$AV$71)))-I$6)+INDEX('Back data'!$A$72:$AV$72,,MAX(IF('Back data'!$A$72:$AV$72&lt;&gt;"",COLUMN('Back data'!$A$72:$AV$72)))-I$6)</f>
        <v>68.319999999999993</v>
      </c>
      <c r="J12" s="10">
        <f t="array" ref="J12">INDEX('Back data'!$A$71:$AV$71,,MAX(IF('Back data'!$A$71:$AV$71&lt;&gt;"",COLUMN('Back data'!$A$71:$AV$71)))-J$6)+INDEX('Back data'!$A$72:$AV$72,,MAX(IF('Back data'!$A$72:$AV$72&lt;&gt;"",COLUMN('Back data'!$A$72:$AV$72)))-J$6)</f>
        <v>67.430000000000007</v>
      </c>
      <c r="K12" s="10">
        <f t="array" ref="K12">INDEX('Back data'!$A$71:$AV$71,,MAX(IF('Back data'!$A$71:$AV$71&lt;&gt;"",COLUMN('Back data'!$A$71:$AV$71)))-K$6)+INDEX('Back data'!$A$72:$AV$72,,MAX(IF('Back data'!$A$72:$AV$72&lt;&gt;"",COLUMN('Back data'!$A$72:$AV$72)))-K$6)</f>
        <v>66.25</v>
      </c>
      <c r="L12" s="10">
        <f t="array" ref="L12">INDEX('Back data'!$A$71:$AV$71,,MAX(IF('Back data'!$A$71:$AV$71&lt;&gt;"",COLUMN('Back data'!$A$71:$AV$71)))-L$6)+INDEX('Back data'!$A$72:$AV$72,,MAX(IF('Back data'!$A$72:$AV$72&lt;&gt;"",COLUMN('Back data'!$A$72:$AV$72)))-L$6)</f>
        <v>65.67</v>
      </c>
      <c r="M12" s="10">
        <f t="array" ref="M12">INDEX('Back data'!$A$71:$AV$71,,MAX(IF('Back data'!$A$71:$AV$71&lt;&gt;"",COLUMN('Back data'!$A$71:$AV$71)))-M$6)+INDEX('Back data'!$A$72:$AV$72,,MAX(IF('Back data'!$A$72:$AV$72&lt;&gt;"",COLUMN('Back data'!$A$72:$AV$72)))-M$6)</f>
        <v>65.84</v>
      </c>
      <c r="N12" s="10">
        <f t="array" ref="N12">INDEX('Back data'!$A$71:$AV$71,,MAX(IF('Back data'!$A$71:$AV$71&lt;&gt;"",COLUMN('Back data'!$A$71:$AV$71)))-N$6)+INDEX('Back data'!$A$72:$AV$72,,MAX(IF('Back data'!$A$72:$AV$72&lt;&gt;"",COLUMN('Back data'!$A$72:$AV$72)))-N$6)</f>
        <v>66.930000000000007</v>
      </c>
      <c r="O12" s="10">
        <f t="array" ref="O12">INDEX('Back data'!$A$71:$AV$71,,MAX(IF('Back data'!$A$71:$AV$71&lt;&gt;"",COLUMN('Back data'!$A$71:$AV$71)))-O$6)+INDEX('Back data'!$A$72:$AV$72,,MAX(IF('Back data'!$A$72:$AV$72&lt;&gt;"",COLUMN('Back data'!$A$72:$AV$72)))-O$6)</f>
        <v>70.47</v>
      </c>
      <c r="P12" s="10">
        <f t="array" ref="P12">INDEX('Back data'!$A$71:$AV$71,,MAX(IF('Back data'!$A$71:$AV$71&lt;&gt;"",COLUMN('Back data'!$A$71:$AV$71)))-P$6)+INDEX('Back data'!$A$72:$AV$72,,MAX(IF('Back data'!$A$72:$AV$72&lt;&gt;"",COLUMN('Back data'!$A$72:$AV$72)))-P$6)</f>
        <v>70.679999999999993</v>
      </c>
    </row>
    <row r="13" spans="1:16" x14ac:dyDescent="0.3">
      <c r="A13" s="27" t="s">
        <v>50</v>
      </c>
      <c r="B13" s="31" t="s">
        <v>38</v>
      </c>
      <c r="C13" s="11" t="s">
        <v>36</v>
      </c>
      <c r="D13" s="12">
        <f t="array" ref="D13">INDEX('Back data'!$A$71:$AV$71,,MAX(IF('Back data'!$A$71:$AV$71&lt;&gt;"",COLUMN('Back data'!$A$71:$AV$71)))-D$6)/D$12</f>
        <v>0.78212204845139521</v>
      </c>
      <c r="E13" s="12">
        <f t="array" ref="E13">INDEX('Back data'!$A$71:$AV$71,,MAX(IF('Back data'!$A$71:$AV$71&lt;&gt;"",COLUMN('Back data'!$A$71:$AV$71)))-E$6)/E$12</f>
        <v>0.76580692704495212</v>
      </c>
      <c r="F13" s="12">
        <f t="array" ref="F13">INDEX('Back data'!$A$71:$AV$71,,MAX(IF('Back data'!$A$71:$AV$71&lt;&gt;"",COLUMN('Back data'!$A$71:$AV$71)))-F$6)/F$12</f>
        <v>0.7283176593521421</v>
      </c>
      <c r="G13" s="12">
        <f t="array" ref="G13">INDEX('Back data'!$A$71:$AV$71,,MAX(IF('Back data'!$A$71:$AV$71&lt;&gt;"",COLUMN('Back data'!$A$71:$AV$71)))-G$6)/G$12</f>
        <v>0.7432219193802897</v>
      </c>
      <c r="H13" s="12">
        <f t="array" ref="H13">INDEX('Back data'!$A$71:$AV$71,,MAX(IF('Back data'!$A$71:$AV$71&lt;&gt;"",COLUMN('Back data'!$A$71:$AV$71)))-H$6)/H$12</f>
        <v>0.74178885630498537</v>
      </c>
      <c r="I13" s="12">
        <f t="array" ref="I13">INDEX('Back data'!$A$71:$AV$71,,MAX(IF('Back data'!$A$71:$AV$71&lt;&gt;"",COLUMN('Back data'!$A$71:$AV$71)))-I$6)/I$12</f>
        <v>0.72789812646370022</v>
      </c>
      <c r="J13" s="12">
        <f t="array" ref="J13">INDEX('Back data'!$A$71:$AV$71,,MAX(IF('Back data'!$A$71:$AV$71&lt;&gt;"",COLUMN('Back data'!$A$71:$AV$71)))-J$6)/J$12</f>
        <v>0.7854070888328637</v>
      </c>
      <c r="K13" s="12">
        <f t="array" ref="K13">INDEX('Back data'!$A$71:$AV$71,,MAX(IF('Back data'!$A$71:$AV$71&lt;&gt;"",COLUMN('Back data'!$A$71:$AV$71)))-K$6)/K$12</f>
        <v>0.73479245283018868</v>
      </c>
      <c r="L13" s="12">
        <f t="array" ref="L13">INDEX('Back data'!$A$71:$AV$71,,MAX(IF('Back data'!$A$71:$AV$71&lt;&gt;"",COLUMN('Back data'!$A$71:$AV$71)))-L$6)/L$12</f>
        <v>0.77539211207552916</v>
      </c>
      <c r="M13" s="12">
        <f t="array" ref="M13">INDEX('Back data'!$A$71:$AV$71,,MAX(IF('Back data'!$A$71:$AV$71&lt;&gt;"",COLUMN('Back data'!$A$71:$AV$71)))-M$6)/M$12</f>
        <v>0.80467800729040084</v>
      </c>
      <c r="N13" s="12">
        <f t="array" ref="N13">INDEX('Back data'!$A$71:$AV$71,,MAX(IF('Back data'!$A$71:$AV$71&lt;&gt;"",COLUMN('Back data'!$A$71:$AV$71)))-N$6)/N$12</f>
        <v>0.81144479306738382</v>
      </c>
      <c r="O13" s="12">
        <f t="array" ref="O13">INDEX('Back data'!$A$71:$AV$71,,MAX(IF('Back data'!$A$71:$AV$71&lt;&gt;"",COLUMN('Back data'!$A$71:$AV$71)))-O$6)/O$12</f>
        <v>0.80814531006101897</v>
      </c>
      <c r="P13" s="12">
        <f t="array" ref="P13">INDEX('Back data'!$A$71:$AV$71,,MAX(IF('Back data'!$A$71:$AV$71&lt;&gt;"",COLUMN('Back data'!$A$71:$AV$71)))-P$6)/P$12</f>
        <v>0.83389926428975669</v>
      </c>
    </row>
    <row r="14" spans="1:16" x14ac:dyDescent="0.3">
      <c r="A14" s="27" t="s">
        <v>50</v>
      </c>
      <c r="B14" s="31" t="s">
        <v>38</v>
      </c>
      <c r="C14" s="11" t="s">
        <v>37</v>
      </c>
      <c r="D14" s="12">
        <f t="array" ref="D14">+INDEX('Back data'!$A$72:$AV$72,,MAX(IF('Back data'!$A$72:$AV$72&lt;&gt;"",COLUMN('Back data'!$A$72:$AV$72)))-D$6)/D12</f>
        <v>0.21787795154860473</v>
      </c>
      <c r="E14" s="12">
        <f t="array" ref="E14">+INDEX('Back data'!$A$72:$AV$72,,MAX(IF('Back data'!$A$72:$AV$72&lt;&gt;"",COLUMN('Back data'!$A$72:$AV$72)))-E$6)/E12</f>
        <v>0.23419307295504793</v>
      </c>
      <c r="F14" s="12">
        <f t="array" ref="F14">+INDEX('Back data'!$A$72:$AV$72,,MAX(IF('Back data'!$A$72:$AV$72&lt;&gt;"",COLUMN('Back data'!$A$72:$AV$72)))-F$6)/F12</f>
        <v>0.2716823406478579</v>
      </c>
      <c r="G14" s="12">
        <f t="array" ref="G14">+INDEX('Back data'!$A$72:$AV$72,,MAX(IF('Back data'!$A$72:$AV$72&lt;&gt;"",COLUMN('Back data'!$A$72:$AV$72)))-G$6)/G12</f>
        <v>0.25677808061971019</v>
      </c>
      <c r="H14" s="12">
        <f t="array" ref="H14">+INDEX('Back data'!$A$72:$AV$72,,MAX(IF('Back data'!$A$72:$AV$72&lt;&gt;"",COLUMN('Back data'!$A$72:$AV$72)))-H$6)/H12</f>
        <v>0.25821114369501463</v>
      </c>
      <c r="I14" s="12">
        <f t="array" ref="I14">+INDEX('Back data'!$A$72:$AV$72,,MAX(IF('Back data'!$A$72:$AV$72&lt;&gt;"",COLUMN('Back data'!$A$72:$AV$72)))-I$6)/I12</f>
        <v>0.27210187353629978</v>
      </c>
      <c r="J14" s="12">
        <f t="array" ref="J14">+INDEX('Back data'!$A$72:$AV$72,,MAX(IF('Back data'!$A$72:$AV$72&lt;&gt;"",COLUMN('Back data'!$A$72:$AV$72)))-J$6)/J12</f>
        <v>0.21459291116713627</v>
      </c>
      <c r="K14" s="12">
        <f t="array" ref="K14">+INDEX('Back data'!$A$72:$AV$72,,MAX(IF('Back data'!$A$72:$AV$72&lt;&gt;"",COLUMN('Back data'!$A$72:$AV$72)))-K$6)/K12</f>
        <v>0.26520754716981132</v>
      </c>
      <c r="L14" s="12">
        <f t="array" ref="L14">+INDEX('Back data'!$A$72:$AV$72,,MAX(IF('Back data'!$A$72:$AV$72&lt;&gt;"",COLUMN('Back data'!$A$72:$AV$72)))-L$6)/L12</f>
        <v>0.22460788792447084</v>
      </c>
      <c r="M14" s="12">
        <f t="array" ref="M14">+INDEX('Back data'!$A$72:$AV$72,,MAX(IF('Back data'!$A$72:$AV$72&lt;&gt;"",COLUMN('Back data'!$A$72:$AV$72)))-M$6)/M12</f>
        <v>0.19532199270959902</v>
      </c>
      <c r="N14" s="12">
        <f t="array" ref="N14">+INDEX('Back data'!$A$72:$AV$72,,MAX(IF('Back data'!$A$72:$AV$72&lt;&gt;"",COLUMN('Back data'!$A$72:$AV$72)))-N$6)/N12</f>
        <v>0.18855520693261613</v>
      </c>
      <c r="O14" s="12">
        <f t="array" ref="O14">+INDEX('Back data'!$A$72:$AV$72,,MAX(IF('Back data'!$A$72:$AV$72&lt;&gt;"",COLUMN('Back data'!$A$72:$AV$72)))-O$6)/O12</f>
        <v>0.19185468993898111</v>
      </c>
      <c r="P14" s="12">
        <f t="array" ref="P14">+INDEX('Back data'!$A$72:$AV$72,,MAX(IF('Back data'!$A$72:$AV$72&lt;&gt;"",COLUMN('Back data'!$A$72:$AV$72)))-P$6)/P12</f>
        <v>0.16610073571024336</v>
      </c>
    </row>
    <row r="16" spans="1:16" x14ac:dyDescent="0.3">
      <c r="C16" s="13"/>
      <c r="D16" s="13"/>
    </row>
    <row r="17" spans="1:16" x14ac:dyDescent="0.3">
      <c r="C17" s="9" t="s">
        <v>35</v>
      </c>
      <c r="D17" s="10">
        <f t="array" ref="D17">INDEX('Back data'!$A$77:$AV$77,,MAX(IF('Back data'!$A$77:$AV$77&lt;&gt;"",COLUMN('Back data'!$A$77:$AV$77)))-D$6)+INDEX('Back data'!$A$78:$AV$78,,MAX(IF('Back data'!$A$78:$AV$78&lt;&gt;"",COLUMN('Back data'!$A$78:$AV$78)))-D$6)</f>
        <v>63.99</v>
      </c>
      <c r="E17" s="10">
        <f t="array" ref="E17">INDEX('Back data'!$A$77:$AV$77,,MAX(IF('Back data'!$A$77:$AV$77&lt;&gt;"",COLUMN('Back data'!$A$77:$AV$77)))-E$6)+INDEX('Back data'!$A$78:$AV$78,,MAX(IF('Back data'!$A$78:$AV$78&lt;&gt;"",COLUMN('Back data'!$A$78:$AV$78)))-E$6)</f>
        <v>65.989999999999995</v>
      </c>
      <c r="F17" s="10">
        <f t="array" ref="F17">INDEX('Back data'!$A$77:$AV$77,,MAX(IF('Back data'!$A$77:$AV$77&lt;&gt;"",COLUMN('Back data'!$A$77:$AV$77)))-F$6)+INDEX('Back data'!$A$78:$AV$78,,MAX(IF('Back data'!$A$78:$AV$78&lt;&gt;"",COLUMN('Back data'!$A$78:$AV$78)))-F$6)</f>
        <v>65.75</v>
      </c>
      <c r="G17" s="10">
        <f t="array" ref="G17">INDEX('Back data'!$A$77:$AV$77,,MAX(IF('Back data'!$A$77:$AV$77&lt;&gt;"",COLUMN('Back data'!$A$77:$AV$77)))-G$6)+INDEX('Back data'!$A$78:$AV$78,,MAX(IF('Back data'!$A$78:$AV$78&lt;&gt;"",COLUMN('Back data'!$A$78:$AV$78)))-G$6)</f>
        <v>67.05</v>
      </c>
      <c r="H17" s="10">
        <f t="array" ref="H17">INDEX('Back data'!$A$77:$AV$77,,MAX(IF('Back data'!$A$77:$AV$77&lt;&gt;"",COLUMN('Back data'!$A$77:$AV$77)))-H$6)+INDEX('Back data'!$A$78:$AV$78,,MAX(IF('Back data'!$A$78:$AV$78&lt;&gt;"",COLUMN('Back data'!$A$78:$AV$78)))-H$6)</f>
        <v>64.75</v>
      </c>
      <c r="I17" s="10">
        <f t="array" ref="I17">INDEX('Back data'!$A$77:$AV$77,,MAX(IF('Back data'!$A$77:$AV$77&lt;&gt;"",COLUMN('Back data'!$A$77:$AV$77)))-I$6)+INDEX('Back data'!$A$78:$AV$78,,MAX(IF('Back data'!$A$78:$AV$78&lt;&gt;"",COLUMN('Back data'!$A$78:$AV$78)))-I$6)</f>
        <v>64.399999999999991</v>
      </c>
      <c r="J17" s="10">
        <f t="array" ref="J17">INDEX('Back data'!$A$77:$AV$77,,MAX(IF('Back data'!$A$77:$AV$77&lt;&gt;"",COLUMN('Back data'!$A$77:$AV$77)))-J$6)+INDEX('Back data'!$A$78:$AV$78,,MAX(IF('Back data'!$A$78:$AV$78&lt;&gt;"",COLUMN('Back data'!$A$78:$AV$78)))-J$6)</f>
        <v>64</v>
      </c>
      <c r="K17" s="10">
        <f t="array" ref="K17">INDEX('Back data'!$A$77:$AV$77,,MAX(IF('Back data'!$A$77:$AV$77&lt;&gt;"",COLUMN('Back data'!$A$77:$AV$77)))-K$6)+INDEX('Back data'!$A$78:$AV$78,,MAX(IF('Back data'!$A$78:$AV$78&lt;&gt;"",COLUMN('Back data'!$A$78:$AV$78)))-K$6)</f>
        <v>64.3</v>
      </c>
      <c r="L17" s="10">
        <f t="array" ref="L17">INDEX('Back data'!$A$77:$AV$77,,MAX(IF('Back data'!$A$77:$AV$77&lt;&gt;"",COLUMN('Back data'!$A$77:$AV$77)))-L$6)+INDEX('Back data'!$A$78:$AV$78,,MAX(IF('Back data'!$A$78:$AV$78&lt;&gt;"",COLUMN('Back data'!$A$78:$AV$78)))-L$6)</f>
        <v>63.92</v>
      </c>
      <c r="M17" s="10">
        <f t="array" ref="M17">INDEX('Back data'!$A$77:$AV$77,,MAX(IF('Back data'!$A$77:$AV$77&lt;&gt;"",COLUMN('Back data'!$A$77:$AV$77)))-M$6)+INDEX('Back data'!$A$78:$AV$78,,MAX(IF('Back data'!$A$78:$AV$78&lt;&gt;"",COLUMN('Back data'!$A$78:$AV$78)))-M$6)</f>
        <v>66.040000000000006</v>
      </c>
      <c r="N17" s="10">
        <f t="array" ref="N17">INDEX('Back data'!$A$77:$AV$77,,MAX(IF('Back data'!$A$77:$AV$77&lt;&gt;"",COLUMN('Back data'!$A$77:$AV$77)))-N$6)+INDEX('Back data'!$A$78:$AV$78,,MAX(IF('Back data'!$A$78:$AV$78&lt;&gt;"",COLUMN('Back data'!$A$78:$AV$78)))-N$6)</f>
        <v>67.67</v>
      </c>
      <c r="O17" s="10">
        <f t="array" ref="O17">INDEX('Back data'!$A$77:$AV$77,,MAX(IF('Back data'!$A$77:$AV$77&lt;&gt;"",COLUMN('Back data'!$A$77:$AV$77)))-O$6)+INDEX('Back data'!$A$78:$AV$78,,MAX(IF('Back data'!$A$78:$AV$78&lt;&gt;"",COLUMN('Back data'!$A$78:$AV$78)))-O$6)</f>
        <v>70.429999999999993</v>
      </c>
      <c r="P17" s="10">
        <f t="array" ref="P17">INDEX('Back data'!$A$77:$AV$77,,MAX(IF('Back data'!$A$77:$AV$77&lt;&gt;"",COLUMN('Back data'!$A$77:$AV$77)))-P$6)+INDEX('Back data'!$A$78:$AV$78,,MAX(IF('Back data'!$A$78:$AV$78&lt;&gt;"",COLUMN('Back data'!$A$78:$AV$78)))-P$6)</f>
        <v>69.97</v>
      </c>
    </row>
    <row r="18" spans="1:16" x14ac:dyDescent="0.3">
      <c r="A18" s="27" t="s">
        <v>50</v>
      </c>
      <c r="B18" s="31" t="s">
        <v>39</v>
      </c>
      <c r="C18" s="11" t="s">
        <v>36</v>
      </c>
      <c r="D18" s="12">
        <f t="array" ref="D18">INDEX('Back data'!$A$77:$AV$77,,MAX(IF('Back data'!$A$77:$AV$77&lt;&gt;"",COLUMN('Back data'!$A$77:$AV$77)))-D$6)/D17</f>
        <v>0.96983903734958588</v>
      </c>
      <c r="E18" s="12">
        <f t="array" ref="E18">INDEX('Back data'!$A$77:$AV$77,,MAX(IF('Back data'!$A$77:$AV$77&lt;&gt;"",COLUMN('Back data'!$A$77:$AV$77)))-E$6)/E17</f>
        <v>0.96863161085012894</v>
      </c>
      <c r="F18" s="12">
        <f t="array" ref="F18">INDEX('Back data'!$A$77:$AV$77,,MAX(IF('Back data'!$A$77:$AV$77&lt;&gt;"",COLUMN('Back data'!$A$77:$AV$77)))-F$6)/F17</f>
        <v>0.96441064638783269</v>
      </c>
      <c r="G18" s="12">
        <f t="array" ref="G18">INDEX('Back data'!$A$77:$AV$77,,MAX(IF('Back data'!$A$77:$AV$77&lt;&gt;"",COLUMN('Back data'!$A$77:$AV$77)))-G$6)/G17</f>
        <v>0.96062639821029083</v>
      </c>
      <c r="H18" s="12">
        <f t="array" ref="H18">INDEX('Back data'!$A$77:$AV$77,,MAX(IF('Back data'!$A$77:$AV$77&lt;&gt;"",COLUMN('Back data'!$A$77:$AV$77)))-H$6)/H17</f>
        <v>0.96555984555984564</v>
      </c>
      <c r="I18" s="12">
        <f t="array" ref="I18">INDEX('Back data'!$A$77:$AV$77,,MAX(IF('Back data'!$A$77:$AV$77&lt;&gt;"",COLUMN('Back data'!$A$77:$AV$77)))-I$6)/I17</f>
        <v>0.95791925465838523</v>
      </c>
      <c r="J18" s="12">
        <f t="array" ref="J18">INDEX('Back data'!$A$77:$AV$77,,MAX(IF('Back data'!$A$77:$AV$77&lt;&gt;"",COLUMN('Back data'!$A$77:$AV$77)))-J$6)/J17</f>
        <v>0.96890624999999997</v>
      </c>
      <c r="K18" s="12">
        <f t="array" ref="K18">INDEX('Back data'!$A$77:$AV$77,,MAX(IF('Back data'!$A$77:$AV$77&lt;&gt;"",COLUMN('Back data'!$A$77:$AV$77)))-K$6)/K17</f>
        <v>0.97340590979782282</v>
      </c>
      <c r="L18" s="12">
        <f t="array" ref="L18">INDEX('Back data'!$A$77:$AV$77,,MAX(IF('Back data'!$A$77:$AV$77&lt;&gt;"",COLUMN('Back data'!$A$77:$AV$77)))-L$6)/L17</f>
        <v>0.97778473091364204</v>
      </c>
      <c r="M18" s="12">
        <f t="array" ref="M18">INDEX('Back data'!$A$77:$AV$77,,MAX(IF('Back data'!$A$77:$AV$77&lt;&gt;"",COLUMN('Back data'!$A$77:$AV$77)))-M$6)/M17</f>
        <v>0.96926105390672324</v>
      </c>
      <c r="N18" s="12">
        <f t="array" ref="N18">INDEX('Back data'!$A$77:$AV$77,,MAX(IF('Back data'!$A$77:$AV$77&lt;&gt;"",COLUMN('Back data'!$A$77:$AV$77)))-N$6)/N17</f>
        <v>0.98566573075217967</v>
      </c>
      <c r="O18" s="12">
        <f t="array" ref="O18">INDEX('Back data'!$A$77:$AV$77,,MAX(IF('Back data'!$A$77:$AV$77&lt;&gt;"",COLUMN('Back data'!$A$77:$AV$77)))-O$6)/O17</f>
        <v>0.98778929433480056</v>
      </c>
      <c r="P18" s="12">
        <f t="array" ref="P18">INDEX('Back data'!$A$77:$AV$77,,MAX(IF('Back data'!$A$77:$AV$77&lt;&gt;"",COLUMN('Back data'!$A$77:$AV$77)))-P$6)/P17</f>
        <v>0.9868515077890524</v>
      </c>
    </row>
    <row r="19" spans="1:16" x14ac:dyDescent="0.3">
      <c r="A19" s="27" t="s">
        <v>50</v>
      </c>
      <c r="B19" s="31" t="s">
        <v>39</v>
      </c>
      <c r="C19" s="11" t="s">
        <v>37</v>
      </c>
      <c r="D19" s="12">
        <f t="array" ref="D19">INDEX('Back data'!$A$78:$AV$78,,MAX(IF('Back data'!$A$78:$AV$78&lt;&gt;"",COLUMN('Back data'!$A$78:$AV$78)))-D$6)/D17</f>
        <v>3.0160962650414125E-2</v>
      </c>
      <c r="E19" s="12">
        <f t="array" ref="E19">INDEX('Back data'!$A$78:$AV$78,,MAX(IF('Back data'!$A$78:$AV$78&lt;&gt;"",COLUMN('Back data'!$A$78:$AV$78)))-E$6)/E17</f>
        <v>3.1368389149871195E-2</v>
      </c>
      <c r="F19" s="12">
        <f t="array" ref="F19">INDEX('Back data'!$A$78:$AV$78,,MAX(IF('Back data'!$A$78:$AV$78&lt;&gt;"",COLUMN('Back data'!$A$78:$AV$78)))-F$6)/F17</f>
        <v>3.55893536121673E-2</v>
      </c>
      <c r="G19" s="12">
        <f t="array" ref="G19">INDEX('Back data'!$A$78:$AV$78,,MAX(IF('Back data'!$A$78:$AV$78&lt;&gt;"",COLUMN('Back data'!$A$78:$AV$78)))-G$6)/G17</f>
        <v>3.9373601789709174E-2</v>
      </c>
      <c r="H19" s="12">
        <f t="array" ref="H19">INDEX('Back data'!$A$78:$AV$78,,MAX(IF('Back data'!$A$78:$AV$78&lt;&gt;"",COLUMN('Back data'!$A$78:$AV$78)))-H$6)/H17</f>
        <v>3.4440154440154441E-2</v>
      </c>
      <c r="I19" s="12">
        <f t="array" ref="I19">INDEX('Back data'!$A$78:$AV$78,,MAX(IF('Back data'!$A$78:$AV$78&lt;&gt;"",COLUMN('Back data'!$A$78:$AV$78)))-I$6)/I17</f>
        <v>4.2080745341614913E-2</v>
      </c>
      <c r="J19" s="12">
        <f t="array" ref="J19">INDEX('Back data'!$A$78:$AV$78,,MAX(IF('Back data'!$A$78:$AV$78&lt;&gt;"",COLUMN('Back data'!$A$78:$AV$78)))-J$6)/J17</f>
        <v>3.109375E-2</v>
      </c>
      <c r="K19" s="12">
        <f t="array" ref="K19">INDEX('Back data'!$A$78:$AV$78,,MAX(IF('Back data'!$A$78:$AV$78&lt;&gt;"",COLUMN('Back data'!$A$78:$AV$78)))-K$6)/K17</f>
        <v>2.6594090202177293E-2</v>
      </c>
      <c r="L19" s="12">
        <f t="array" ref="L19">INDEX('Back data'!$A$78:$AV$78,,MAX(IF('Back data'!$A$78:$AV$78&lt;&gt;"",COLUMN('Back data'!$A$78:$AV$78)))-L$6)/L17</f>
        <v>2.2215269086357944E-2</v>
      </c>
      <c r="M19" s="12">
        <f t="array" ref="M19">INDEX('Back data'!$A$78:$AV$78,,MAX(IF('Back data'!$A$78:$AV$78&lt;&gt;"",COLUMN('Back data'!$A$78:$AV$78)))-M$6)/M17</f>
        <v>3.0738946093276796E-2</v>
      </c>
      <c r="N19" s="12">
        <f t="array" ref="N19">INDEX('Back data'!$A$78:$AV$78,,MAX(IF('Back data'!$A$78:$AV$78&lt;&gt;"",COLUMN('Back data'!$A$78:$AV$78)))-N$6)/N17</f>
        <v>1.4334269247820304E-2</v>
      </c>
      <c r="O19" s="12">
        <f t="array" ref="O19">INDEX('Back data'!$A$78:$AV$78,,MAX(IF('Back data'!$A$78:$AV$78&lt;&gt;"",COLUMN('Back data'!$A$78:$AV$78)))-O$6)/O17</f>
        <v>1.221070566519949E-2</v>
      </c>
      <c r="P19" s="12">
        <f t="array" ref="P19">INDEX('Back data'!$A$78:$AV$78,,MAX(IF('Back data'!$A$78:$AV$78&lt;&gt;"",COLUMN('Back data'!$A$78:$AV$78)))-P$6)/P17</f>
        <v>1.3148492210947551E-2</v>
      </c>
    </row>
    <row r="22" spans="1:16" x14ac:dyDescent="0.3">
      <c r="C22" s="9" t="s">
        <v>35</v>
      </c>
      <c r="D22" s="10">
        <f t="array" ref="D22">INDEX('Back data'!$A$285:$AV$285,,MAX(IF('Back data'!$A$285:$AV$285&lt;&gt;"",COLUMN('Back data'!$A$285:$AV$285)))-D$6)+INDEX('Back data'!$A$286:$AV$286,,MAX(IF('Back data'!$A$286:$AV$286&lt;&gt;"",COLUMN('Back data'!$A$286:$AV$286)))-D$6)</f>
        <v>63.14</v>
      </c>
      <c r="E22" s="10">
        <f t="array" ref="E22">INDEX('Back data'!$A$285:$AV$285,,MAX(IF('Back data'!$A$285:$AV$285&lt;&gt;"",COLUMN('Back data'!$A$285:$AV$285)))-E$6)+INDEX('Back data'!$A$286:$AV$286,,MAX(IF('Back data'!$A$286:$AV$286&lt;&gt;"",COLUMN('Back data'!$A$286:$AV$286)))-E$6)</f>
        <v>61.12</v>
      </c>
      <c r="F22" s="10">
        <f t="array" ref="F22">INDEX('Back data'!$A$285:$AV$285,,MAX(IF('Back data'!$A$285:$AV$285&lt;&gt;"",COLUMN('Back data'!$A$285:$AV$285)))-F$6)+INDEX('Back data'!$A$286:$AV$286,,MAX(IF('Back data'!$A$286:$AV$286&lt;&gt;"",COLUMN('Back data'!$A$286:$AV$286)))-F$6)</f>
        <v>62.32</v>
      </c>
      <c r="G22" s="10">
        <f t="array" ref="G22">INDEX('Back data'!$A$285:$AV$285,,MAX(IF('Back data'!$A$285:$AV$285&lt;&gt;"",COLUMN('Back data'!$A$285:$AV$285)))-G$6)+INDEX('Back data'!$A$286:$AV$286,,MAX(IF('Back data'!$A$286:$AV$286&lt;&gt;"",COLUMN('Back data'!$A$286:$AV$286)))-G$6)</f>
        <v>66.959999999999994</v>
      </c>
      <c r="H22" s="10">
        <f t="array" ref="H22">INDEX('Back data'!$A$285:$AV$285,,MAX(IF('Back data'!$A$285:$AV$285&lt;&gt;"",COLUMN('Back data'!$A$285:$AV$285)))-H$6)+INDEX('Back data'!$A$286:$AV$286,,MAX(IF('Back data'!$A$286:$AV$286&lt;&gt;"",COLUMN('Back data'!$A$286:$AV$286)))-H$6)</f>
        <v>65.11</v>
      </c>
      <c r="I22" s="10">
        <f t="array" ref="I22">INDEX('Back data'!$A$285:$AV$285,,MAX(IF('Back data'!$A$285:$AV$285&lt;&gt;"",COLUMN('Back data'!$A$285:$AV$285)))-I$6)+INDEX('Back data'!$A$286:$AV$286,,MAX(IF('Back data'!$A$286:$AV$286&lt;&gt;"",COLUMN('Back data'!$A$286:$AV$286)))-I$6)</f>
        <v>64.959999999999994</v>
      </c>
      <c r="J22" s="10">
        <f t="array" ref="J22">INDEX('Back data'!$A$285:$AV$285,,MAX(IF('Back data'!$A$285:$AV$285&lt;&gt;"",COLUMN('Back data'!$A$285:$AV$285)))-J$6)+INDEX('Back data'!$A$286:$AV$286,,MAX(IF('Back data'!$A$286:$AV$286&lt;&gt;"",COLUMN('Back data'!$A$286:$AV$286)))-J$6)</f>
        <v>66.12</v>
      </c>
      <c r="K22" s="10">
        <f t="array" ref="K22">INDEX('Back data'!$A$285:$AV$285,,MAX(IF('Back data'!$A$285:$AV$285&lt;&gt;"",COLUMN('Back data'!$A$285:$AV$285)))-K$6)+INDEX('Back data'!$A$286:$AV$286,,MAX(IF('Back data'!$A$286:$AV$286&lt;&gt;"",COLUMN('Back data'!$A$286:$AV$286)))-K$6)</f>
        <v>62.23</v>
      </c>
      <c r="L22" s="10">
        <f t="array" ref="L22">INDEX('Back data'!$A$285:$AV$285,,MAX(IF('Back data'!$A$285:$AV$285&lt;&gt;"",COLUMN('Back data'!$A$285:$AV$285)))-L$6)+INDEX('Back data'!$A$286:$AV$286,,MAX(IF('Back data'!$A$286:$AV$286&lt;&gt;"",COLUMN('Back data'!$A$286:$AV$286)))-L$6)</f>
        <v>64.38</v>
      </c>
      <c r="M22" s="10">
        <f t="array" ref="M22">INDEX('Back data'!$A$285:$AV$285,,MAX(IF('Back data'!$A$285:$AV$285&lt;&gt;"",COLUMN('Back data'!$A$285:$AV$285)))-M$6)+INDEX('Back data'!$A$286:$AV$286,,MAX(IF('Back data'!$A$286:$AV$286&lt;&gt;"",COLUMN('Back data'!$A$286:$AV$286)))-M$6)</f>
        <v>64.87</v>
      </c>
      <c r="N22" s="10">
        <f t="array" ref="N22">INDEX('Back data'!$A$285:$AV$285,,MAX(IF('Back data'!$A$285:$AV$285&lt;&gt;"",COLUMN('Back data'!$A$285:$AV$285)))-N$6)+INDEX('Back data'!$A$286:$AV$286,,MAX(IF('Back data'!$A$286:$AV$286&lt;&gt;"",COLUMN('Back data'!$A$286:$AV$286)))-N$6)</f>
        <v>65.59</v>
      </c>
      <c r="O22" s="10">
        <f t="array" ref="O22">INDEX('Back data'!$A$285:$AV$285,,MAX(IF('Back data'!$A$285:$AV$285&lt;&gt;"",COLUMN('Back data'!$A$285:$AV$285)))-O$6)+INDEX('Back data'!$A$286:$AV$286,,MAX(IF('Back data'!$A$286:$AV$286&lt;&gt;"",COLUMN('Back data'!$A$286:$AV$286)))-O$6)</f>
        <v>69.22999999999999</v>
      </c>
      <c r="P22" s="10">
        <f t="array" ref="P22">INDEX('Back data'!$A$285:$AV$285,,MAX(IF('Back data'!$A$285:$AV$285&lt;&gt;"",COLUMN('Back data'!$A$285:$AV$285)))-P$6)+INDEX('Back data'!$A$286:$AV$286,,MAX(IF('Back data'!$A$286:$AV$286&lt;&gt;"",COLUMN('Back data'!$A$286:$AV$286)))-P$6)</f>
        <v>70.36</v>
      </c>
    </row>
    <row r="23" spans="1:16" x14ac:dyDescent="0.3">
      <c r="A23" s="27" t="s">
        <v>50</v>
      </c>
      <c r="B23" s="31" t="s">
        <v>24</v>
      </c>
      <c r="C23" s="11" t="s">
        <v>36</v>
      </c>
      <c r="D23" s="12">
        <f t="array" ref="D23">INDEX('Back data'!$A$285:$AV$285,,MAX(IF('Back data'!$A$285:$AV$285&lt;&gt;"",COLUMN('Back data'!$A$285:$AV$285)))-D$6)/D22</f>
        <v>0.81786506176750084</v>
      </c>
      <c r="E23" s="12">
        <f t="array" ref="E23">INDEX('Back data'!$A$285:$AV$285,,MAX(IF('Back data'!$A$285:$AV$285&lt;&gt;"",COLUMN('Back data'!$A$285:$AV$285)))-E$6)/E22</f>
        <v>0.81070026178010468</v>
      </c>
      <c r="F23" s="12">
        <f t="array" ref="F23">INDEX('Back data'!$A$285:$AV$285,,MAX(IF('Back data'!$A$285:$AV$285&lt;&gt;"",COLUMN('Back data'!$A$285:$AV$285)))-F$6)/F22</f>
        <v>0.81049422336328625</v>
      </c>
      <c r="G23" s="12">
        <f t="array" ref="G23">INDEX('Back data'!$A$285:$AV$285,,MAX(IF('Back data'!$A$285:$AV$285&lt;&gt;"",COLUMN('Back data'!$A$285:$AV$285)))-G$6)/G22</f>
        <v>0.80436081242532864</v>
      </c>
      <c r="H23" s="12">
        <f t="array" ref="H23">INDEX('Back data'!$A$285:$AV$285,,MAX(IF('Back data'!$A$285:$AV$285&lt;&gt;"",COLUMN('Back data'!$A$285:$AV$285)))-H$6)/H22</f>
        <v>0.79818768238365845</v>
      </c>
      <c r="I23" s="12">
        <f t="array" ref="I23">INDEX('Back data'!$A$285:$AV$285,,MAX(IF('Back data'!$A$285:$AV$285&lt;&gt;"",COLUMN('Back data'!$A$285:$AV$285)))-I$6)/I22</f>
        <v>0.78802339901477836</v>
      </c>
      <c r="J23" s="12">
        <f t="array" ref="J23">INDEX('Back data'!$A$285:$AV$285,,MAX(IF('Back data'!$A$285:$AV$285&lt;&gt;"",COLUMN('Back data'!$A$285:$AV$285)))-J$6)/J22</f>
        <v>0.8715970961887477</v>
      </c>
      <c r="K23" s="12">
        <f t="array" ref="K23">INDEX('Back data'!$A$285:$AV$285,,MAX(IF('Back data'!$A$285:$AV$285&lt;&gt;"",COLUMN('Back data'!$A$285:$AV$285)))-K$6)/K22</f>
        <v>0.80427446569178851</v>
      </c>
      <c r="L23" s="12">
        <f t="array" ref="L23">INDEX('Back data'!$A$285:$AV$285,,MAX(IF('Back data'!$A$285:$AV$285&lt;&gt;"",COLUMN('Back data'!$A$285:$AV$285)))-L$6)/L22</f>
        <v>0.82323703013358196</v>
      </c>
      <c r="M23" s="12">
        <f t="array" ref="M23">INDEX('Back data'!$A$285:$AV$285,,MAX(IF('Back data'!$A$285:$AV$285&lt;&gt;"",COLUMN('Back data'!$A$285:$AV$285)))-M$6)/M22</f>
        <v>0.85447818714351775</v>
      </c>
      <c r="N23" s="12">
        <f t="array" ref="N23">INDEX('Back data'!$A$285:$AV$285,,MAX(IF('Back data'!$A$285:$AV$285&lt;&gt;"",COLUMN('Back data'!$A$285:$AV$285)))-N$6)/N22</f>
        <v>0.87635310260710464</v>
      </c>
      <c r="O23" s="12">
        <f t="array" ref="O23">INDEX('Back data'!$A$285:$AV$285,,MAX(IF('Back data'!$A$285:$AV$285&lt;&gt;"",COLUMN('Back data'!$A$285:$AV$285)))-O$6)/O22</f>
        <v>0.88805431171457472</v>
      </c>
      <c r="P23" s="12">
        <f t="array" ref="P23">INDEX('Back data'!$A$285:$AV$285,,MAX(IF('Back data'!$A$285:$AV$285&lt;&gt;"",COLUMN('Back data'!$A$285:$AV$285)))-P$6)/P22</f>
        <v>0.91003411028993753</v>
      </c>
    </row>
    <row r="24" spans="1:16" x14ac:dyDescent="0.3">
      <c r="A24" s="27" t="s">
        <v>50</v>
      </c>
      <c r="B24" s="31" t="s">
        <v>24</v>
      </c>
      <c r="C24" s="11" t="s">
        <v>37</v>
      </c>
      <c r="D24" s="12">
        <f t="array" ref="D24">+INDEX('Back data'!$A$286:$AV$286,,MAX(IF('Back data'!$A$286:$AV$286&lt;&gt;"",COLUMN('Back data'!$A$286:$AV$286)))-D$6)/D22</f>
        <v>0.18213493823249921</v>
      </c>
      <c r="E24" s="12">
        <f t="array" ref="E24">+INDEX('Back data'!$A$286:$AV$286,,MAX(IF('Back data'!$A$286:$AV$286&lt;&gt;"",COLUMN('Back data'!$A$286:$AV$286)))-E$6)/E22</f>
        <v>0.18929973821989529</v>
      </c>
      <c r="F24" s="12">
        <f t="array" ref="F24">+INDEX('Back data'!$A$286:$AV$286,,MAX(IF('Back data'!$A$286:$AV$286&lt;&gt;"",COLUMN('Back data'!$A$286:$AV$286)))-F$6)/F22</f>
        <v>0.18950577663671375</v>
      </c>
      <c r="G24" s="12">
        <f t="array" ref="G24">+INDEX('Back data'!$A$286:$AV$286,,MAX(IF('Back data'!$A$286:$AV$286&lt;&gt;"",COLUMN('Back data'!$A$286:$AV$286)))-G$6)/G22</f>
        <v>0.19563918757467147</v>
      </c>
      <c r="H24" s="12">
        <f t="array" ref="H24">+INDEX('Back data'!$A$286:$AV$286,,MAX(IF('Back data'!$A$286:$AV$286&lt;&gt;"",COLUMN('Back data'!$A$286:$AV$286)))-H$6)/H22</f>
        <v>0.20181231761634158</v>
      </c>
      <c r="I24" s="12">
        <f t="array" ref="I24">+INDEX('Back data'!$A$286:$AV$286,,MAX(IF('Back data'!$A$286:$AV$286&lt;&gt;"",COLUMN('Back data'!$A$286:$AV$286)))-I$6)/I22</f>
        <v>0.2119766009852217</v>
      </c>
      <c r="J24" s="12">
        <f t="array" ref="J24">+INDEX('Back data'!$A$286:$AV$286,,MAX(IF('Back data'!$A$286:$AV$286&lt;&gt;"",COLUMN('Back data'!$A$286:$AV$286)))-J$6)/J22</f>
        <v>0.12840290381125227</v>
      </c>
      <c r="K24" s="12">
        <f t="array" ref="K24">+INDEX('Back data'!$A$286:$AV$286,,MAX(IF('Back data'!$A$286:$AV$286&lt;&gt;"",COLUMN('Back data'!$A$286:$AV$286)))-K$6)/K22</f>
        <v>0.19572553430821149</v>
      </c>
      <c r="L24" s="12">
        <f t="array" ref="L24">+INDEX('Back data'!$A$286:$AV$286,,MAX(IF('Back data'!$A$286:$AV$286&lt;&gt;"",COLUMN('Back data'!$A$286:$AV$286)))-L$6)/L22</f>
        <v>0.17676296986641818</v>
      </c>
      <c r="M24" s="12">
        <f t="array" ref="M24">+INDEX('Back data'!$A$286:$AV$286,,MAX(IF('Back data'!$A$286:$AV$286&lt;&gt;"",COLUMN('Back data'!$A$286:$AV$286)))-M$6)/M22</f>
        <v>0.14552181285648219</v>
      </c>
      <c r="N24" s="12">
        <f t="array" ref="N24">+INDEX('Back data'!$A$286:$AV$286,,MAX(IF('Back data'!$A$286:$AV$286&lt;&gt;"",COLUMN('Back data'!$A$286:$AV$286)))-N$6)/N22</f>
        <v>0.12364689739289525</v>
      </c>
      <c r="O24" s="12">
        <f t="array" ref="O24">+INDEX('Back data'!$A$286:$AV$286,,MAX(IF('Back data'!$A$286:$AV$286&lt;&gt;"",COLUMN('Back data'!$A$286:$AV$286)))-O$6)/O22</f>
        <v>0.11194568828542541</v>
      </c>
      <c r="P24" s="12">
        <f t="array" ref="P24">+INDEX('Back data'!$A$286:$AV$286,,MAX(IF('Back data'!$A$286:$AV$286&lt;&gt;"",COLUMN('Back data'!$A$286:$AV$286)))-P$6)/P22</f>
        <v>8.9965889710062544E-2</v>
      </c>
    </row>
    <row r="27" spans="1:16" x14ac:dyDescent="0.3">
      <c r="C27" s="9" t="s">
        <v>35</v>
      </c>
      <c r="D27" s="10">
        <f t="array" ref="D27">INDEX('Back data'!$A$291:$AV$291,,MAX(IF('Back data'!$A$291:$AV$291&lt;&gt;"",COLUMN('Back data'!$A$291:$AV$291)))-D$6)+INDEX('Back data'!$A$292:$AV$292,,MAX(IF('Back data'!$A$292:$AV$292&lt;&gt;"",COLUMN('Back data'!$A$292:$AV$292)))-D$6)</f>
        <v>64.430000000000007</v>
      </c>
      <c r="E27" s="10">
        <f t="array" ref="E27">INDEX('Back data'!$A$291:$AV$291,,MAX(IF('Back data'!$A$291:$AV$291&lt;&gt;"",COLUMN('Back data'!$A$291:$AV$291)))-E$6)+INDEX('Back data'!$A$292:$AV$292,,MAX(IF('Back data'!$A$292:$AV$292&lt;&gt;"",COLUMN('Back data'!$A$292:$AV$292)))-E$6)</f>
        <v>67.17</v>
      </c>
      <c r="F27" s="10">
        <f t="array" ref="F27">INDEX('Back data'!$A$291:$AV$291,,MAX(IF('Back data'!$A$291:$AV$291&lt;&gt;"",COLUMN('Back data'!$A$291:$AV$291)))-F$6)+INDEX('Back data'!$A$292:$AV$292,,MAX(IF('Back data'!$A$292:$AV$292&lt;&gt;"",COLUMN('Back data'!$A$292:$AV$292)))-F$6)</f>
        <v>68.28</v>
      </c>
      <c r="G27" s="10">
        <f t="array" ref="G27">INDEX('Back data'!$A$291:$AV$291,,MAX(IF('Back data'!$A$291:$AV$291&lt;&gt;"",COLUMN('Back data'!$A$291:$AV$291)))-G$6)+INDEX('Back data'!$A$292:$AV$292,,MAX(IF('Back data'!$A$292:$AV$292&lt;&gt;"",COLUMN('Back data'!$A$292:$AV$292)))-G$6)</f>
        <v>67.81</v>
      </c>
      <c r="H27" s="10">
        <f t="array" ref="H27">INDEX('Back data'!$A$291:$AV$291,,MAX(IF('Back data'!$A$291:$AV$291&lt;&gt;"",COLUMN('Back data'!$A$291:$AV$291)))-H$6)+INDEX('Back data'!$A$292:$AV$292,,MAX(IF('Back data'!$A$292:$AV$292&lt;&gt;"",COLUMN('Back data'!$A$292:$AV$292)))-H$6)</f>
        <v>66.11</v>
      </c>
      <c r="I27" s="10">
        <f t="array" ref="I27">INDEX('Back data'!$A$291:$AV$291,,MAX(IF('Back data'!$A$291:$AV$291&lt;&gt;"",COLUMN('Back data'!$A$291:$AV$291)))-I$6)+INDEX('Back data'!$A$292:$AV$292,,MAX(IF('Back data'!$A$292:$AV$292&lt;&gt;"",COLUMN('Back data'!$A$292:$AV$292)))-I$6)</f>
        <v>66.39</v>
      </c>
      <c r="J27" s="10">
        <f t="array" ref="J27">INDEX('Back data'!$A$291:$AV$291,,MAX(IF('Back data'!$A$291:$AV$291&lt;&gt;"",COLUMN('Back data'!$A$291:$AV$291)))-J$6)+INDEX('Back data'!$A$292:$AV$292,,MAX(IF('Back data'!$A$292:$AV$292&lt;&gt;"",COLUMN('Back data'!$A$292:$AV$292)))-J$6)</f>
        <v>64.929999999999993</v>
      </c>
      <c r="K27" s="10">
        <f t="array" ref="K27">INDEX('Back data'!$A$291:$AV$291,,MAX(IF('Back data'!$A$291:$AV$291&lt;&gt;"",COLUMN('Back data'!$A$291:$AV$291)))-K$6)+INDEX('Back data'!$A$292:$AV$292,,MAX(IF('Back data'!$A$292:$AV$292&lt;&gt;"",COLUMN('Back data'!$A$292:$AV$292)))-K$6)</f>
        <v>66.17</v>
      </c>
      <c r="L27" s="10">
        <f t="array" ref="L27">INDEX('Back data'!$A$291:$AV$291,,MAX(IF('Back data'!$A$291:$AV$291&lt;&gt;"",COLUMN('Back data'!$A$291:$AV$291)))-L$6)+INDEX('Back data'!$A$292:$AV$292,,MAX(IF('Back data'!$A$292:$AV$292&lt;&gt;"",COLUMN('Back data'!$A$292:$AV$292)))-L$6)</f>
        <v>65.099999999999994</v>
      </c>
      <c r="M27" s="10">
        <f t="array" ref="M27">INDEX('Back data'!$A$291:$AV$291,,MAX(IF('Back data'!$A$291:$AV$291&lt;&gt;"",COLUMN('Back data'!$A$291:$AV$291)))-M$6)+INDEX('Back data'!$A$292:$AV$292,,MAX(IF('Back data'!$A$292:$AV$292&lt;&gt;"",COLUMN('Back data'!$A$292:$AV$292)))-M$6)</f>
        <v>66.290000000000006</v>
      </c>
      <c r="N27" s="10">
        <f t="array" ref="N27">INDEX('Back data'!$A$291:$AV$291,,MAX(IF('Back data'!$A$291:$AV$291&lt;&gt;"",COLUMN('Back data'!$A$291:$AV$291)))-N$6)+INDEX('Back data'!$A$292:$AV$292,,MAX(IF('Back data'!$A$292:$AV$292&lt;&gt;"",COLUMN('Back data'!$A$292:$AV$292)))-N$6)</f>
        <v>68.010000000000005</v>
      </c>
      <c r="O27" s="10">
        <f t="array" ref="O27">INDEX('Back data'!$A$291:$AV$291,,MAX(IF('Back data'!$A$291:$AV$291&lt;&gt;"",COLUMN('Back data'!$A$291:$AV$291)))-O$6)+INDEX('Back data'!$A$292:$AV$292,,MAX(IF('Back data'!$A$292:$AV$292&lt;&gt;"",COLUMN('Back data'!$A$292:$AV$292)))-O$6)</f>
        <v>71.39</v>
      </c>
      <c r="P27" s="10">
        <f t="array" ref="P27">INDEX('Back data'!$A$291:$AV$291,,MAX(IF('Back data'!$A$291:$AV$291&lt;&gt;"",COLUMN('Back data'!$A$291:$AV$291)))-P$6)+INDEX('Back data'!$A$292:$AV$292,,MAX(IF('Back data'!$A$292:$AV$292&lt;&gt;"",COLUMN('Back data'!$A$292:$AV$292)))-P$6)</f>
        <v>71.309999999999988</v>
      </c>
    </row>
    <row r="28" spans="1:16" x14ac:dyDescent="0.3">
      <c r="A28" s="27" t="s">
        <v>50</v>
      </c>
      <c r="B28" s="31" t="s">
        <v>29</v>
      </c>
      <c r="C28" s="11" t="s">
        <v>36</v>
      </c>
      <c r="D28" s="12">
        <f t="array" ref="D28">INDEX('Back data'!$A$291:$AV$291,,MAX(IF('Back data'!$A$291:$AV$291&lt;&gt;"",COLUMN('Back data'!$A$291:$AV$291)))-D$6)/D27</f>
        <v>0.9273630296445754</v>
      </c>
      <c r="E28" s="12">
        <f t="array" ref="E28">INDEX('Back data'!$A$291:$AV$291,,MAX(IF('Back data'!$A$291:$AV$291&lt;&gt;"",COLUMN('Back data'!$A$291:$AV$291)))-E$6)/E27</f>
        <v>0.92987941045109423</v>
      </c>
      <c r="F28" s="12">
        <f t="array" ref="F28">INDEX('Back data'!$A$291:$AV$291,,MAX(IF('Back data'!$A$291:$AV$291&lt;&gt;"",COLUMN('Back data'!$A$291:$AV$291)))-F$6)/F27</f>
        <v>0.91432337434094901</v>
      </c>
      <c r="G28" s="12">
        <f t="array" ref="G28">INDEX('Back data'!$A$291:$AV$291,,MAX(IF('Back data'!$A$291:$AV$291&lt;&gt;"",COLUMN('Back data'!$A$291:$AV$291)))-G$6)/G27</f>
        <v>0.92331514525881131</v>
      </c>
      <c r="H28" s="12">
        <f t="array" ref="H28">INDEX('Back data'!$A$291:$AV$291,,MAX(IF('Back data'!$A$291:$AV$291&lt;&gt;"",COLUMN('Back data'!$A$291:$AV$291)))-H$6)/H27</f>
        <v>0.91771290273786121</v>
      </c>
      <c r="I28" s="12">
        <f t="array" ref="I28">INDEX('Back data'!$A$291:$AV$291,,MAX(IF('Back data'!$A$291:$AV$291&lt;&gt;"",COLUMN('Back data'!$A$291:$AV$291)))-I$6)/I27</f>
        <v>0.92303057689411061</v>
      </c>
      <c r="J28" s="12">
        <f t="array" ref="J28">INDEX('Back data'!$A$291:$AV$291,,MAX(IF('Back data'!$A$291:$AV$291&lt;&gt;"",COLUMN('Back data'!$A$291:$AV$291)))-J$6)/J27</f>
        <v>0.93192669028184205</v>
      </c>
      <c r="K28" s="12">
        <f t="array" ref="K28">INDEX('Back data'!$A$291:$AV$291,,MAX(IF('Back data'!$A$291:$AV$291&lt;&gt;"",COLUMN('Back data'!$A$291:$AV$291)))-K$6)/K27</f>
        <v>0.93803838597551759</v>
      </c>
      <c r="L28" s="12">
        <f t="array" ref="L28">INDEX('Back data'!$A$291:$AV$291,,MAX(IF('Back data'!$A$291:$AV$291&lt;&gt;"",COLUMN('Back data'!$A$291:$AV$291)))-L$6)/L27</f>
        <v>0.93886328725038404</v>
      </c>
      <c r="M28" s="12">
        <f t="array" ref="M28">INDEX('Back data'!$A$291:$AV$291,,MAX(IF('Back data'!$A$291:$AV$291&lt;&gt;"",COLUMN('Back data'!$A$291:$AV$291)))-M$6)/M27</f>
        <v>0.93996077839794834</v>
      </c>
      <c r="N28" s="12">
        <f t="array" ref="N28">INDEX('Back data'!$A$291:$AV$291,,MAX(IF('Back data'!$A$291:$AV$291&lt;&gt;"",COLUMN('Back data'!$A$291:$AV$291)))-N$6)/N27</f>
        <v>0.95750624908101745</v>
      </c>
      <c r="O28" s="12">
        <f t="array" ref="O28">INDEX('Back data'!$A$291:$AV$291,,MAX(IF('Back data'!$A$291:$AV$291&lt;&gt;"",COLUMN('Back data'!$A$291:$AV$291)))-O$6)/O27</f>
        <v>0.95055329878134187</v>
      </c>
      <c r="P28" s="12">
        <f t="array" ref="P28">INDEX('Back data'!$A$291:$AV$291,,MAX(IF('Back data'!$A$291:$AV$291&lt;&gt;"",COLUMN('Back data'!$A$291:$AV$291)))-P$6)/P27</f>
        <v>0.95849109521806208</v>
      </c>
    </row>
    <row r="29" spans="1:16" x14ac:dyDescent="0.3">
      <c r="A29" s="27" t="s">
        <v>50</v>
      </c>
      <c r="B29" s="31" t="s">
        <v>29</v>
      </c>
      <c r="C29" s="11" t="s">
        <v>37</v>
      </c>
      <c r="D29" s="12">
        <f t="array" ref="D29">+INDEX('Back data'!$A$292:$AV$292,,MAX(IF('Back data'!$A$292:$AV$292&lt;&gt;"",COLUMN('Back data'!$A$292:$AV$292)))-D$6)/D27</f>
        <v>7.2636970355424477E-2</v>
      </c>
      <c r="E29" s="12">
        <f t="array" ref="E29">+INDEX('Back data'!$A$292:$AV$292,,MAX(IF('Back data'!$A$292:$AV$292&lt;&gt;"",COLUMN('Back data'!$A$292:$AV$292)))-E$6)/E27</f>
        <v>7.0120589548905765E-2</v>
      </c>
      <c r="F29" s="12">
        <f t="array" ref="F29">+INDEX('Back data'!$A$292:$AV$292,,MAX(IF('Back data'!$A$292:$AV$292&lt;&gt;"",COLUMN('Back data'!$A$292:$AV$292)))-F$6)/F27</f>
        <v>8.5676625659050959E-2</v>
      </c>
      <c r="G29" s="12">
        <f t="array" ref="G29">+INDEX('Back data'!$A$292:$AV$292,,MAX(IF('Back data'!$A$292:$AV$292&lt;&gt;"",COLUMN('Back data'!$A$292:$AV$292)))-G$6)/G27</f>
        <v>7.6684854741188621E-2</v>
      </c>
      <c r="H29" s="12">
        <f t="array" ref="H29">+INDEX('Back data'!$A$292:$AV$292,,MAX(IF('Back data'!$A$292:$AV$292&lt;&gt;"",COLUMN('Back data'!$A$292:$AV$292)))-H$6)/H27</f>
        <v>8.228709726213887E-2</v>
      </c>
      <c r="I29" s="12">
        <f t="array" ref="I29">+INDEX('Back data'!$A$292:$AV$292,,MAX(IF('Back data'!$A$292:$AV$292&lt;&gt;"",COLUMN('Back data'!$A$292:$AV$292)))-I$6)/I27</f>
        <v>7.6969423105889445E-2</v>
      </c>
      <c r="J29" s="12">
        <f t="array" ref="J29">+INDEX('Back data'!$A$292:$AV$292,,MAX(IF('Back data'!$A$292:$AV$292&lt;&gt;"",COLUMN('Back data'!$A$292:$AV$292)))-J$6)/J27</f>
        <v>6.8073309718158018E-2</v>
      </c>
      <c r="K29" s="12">
        <f t="array" ref="K29">+INDEX('Back data'!$A$292:$AV$292,,MAX(IF('Back data'!$A$292:$AV$292&lt;&gt;"",COLUMN('Back data'!$A$292:$AV$292)))-K$6)/K27</f>
        <v>6.1961614024482387E-2</v>
      </c>
      <c r="L29" s="12">
        <f t="array" ref="L29">+INDEX('Back data'!$A$292:$AV$292,,MAX(IF('Back data'!$A$292:$AV$292&lt;&gt;"",COLUMN('Back data'!$A$292:$AV$292)))-L$6)/L27</f>
        <v>6.1136712749615983E-2</v>
      </c>
      <c r="M29" s="12">
        <f t="array" ref="M29">+INDEX('Back data'!$A$292:$AV$292,,MAX(IF('Back data'!$A$292:$AV$292&lt;&gt;"",COLUMN('Back data'!$A$292:$AV$292)))-M$6)/M27</f>
        <v>6.0039221602051586E-2</v>
      </c>
      <c r="N29" s="12">
        <f t="array" ref="N29">+INDEX('Back data'!$A$292:$AV$292,,MAX(IF('Back data'!$A$292:$AV$292&lt;&gt;"",COLUMN('Back data'!$A$292:$AV$292)))-N$6)/N27</f>
        <v>4.2493750918982498E-2</v>
      </c>
      <c r="O29" s="12">
        <f t="array" ref="O29">+INDEX('Back data'!$A$292:$AV$292,,MAX(IF('Back data'!$A$292:$AV$292&lt;&gt;"",COLUMN('Back data'!$A$292:$AV$292)))-O$6)/O27</f>
        <v>4.9446701218658073E-2</v>
      </c>
      <c r="P29" s="12">
        <f t="array" ref="P29">+INDEX('Back data'!$A$292:$AV$292,,MAX(IF('Back data'!$A$292:$AV$292&lt;&gt;"",COLUMN('Back data'!$A$292:$AV$292)))-P$6)/P27</f>
        <v>4.1508904781938021E-2</v>
      </c>
    </row>
    <row r="32" spans="1:16" x14ac:dyDescent="0.3">
      <c r="C32" s="9" t="s">
        <v>35</v>
      </c>
      <c r="D32" s="10">
        <f t="array" ref="D32">INDEX('Back data'!$A$297:$AV$297,,MAX(IF('Back data'!$A$297:$AV$297&lt;&gt;"",COLUMN('Back data'!$A$297:$AV$297)))-D$6)+INDEX('Back data'!$A$298:$AV$298,,MAX(IF('Back data'!$A$298:$AV$298&lt;&gt;"",COLUMN('Back data'!$A$298:$AV$298)))-D$6)</f>
        <v>68.5</v>
      </c>
      <c r="E32" s="10">
        <f t="array" ref="E32">INDEX('Back data'!$A$297:$AV$297,,MAX(IF('Back data'!$A$297:$AV$297&lt;&gt;"",COLUMN('Back data'!$A$297:$AV$297)))-E$6)+INDEX('Back data'!$A$298:$AV$298,,MAX(IF('Back data'!$A$298:$AV$298&lt;&gt;"",COLUMN('Back data'!$A$298:$AV$298)))-E$6)</f>
        <v>69.59</v>
      </c>
      <c r="F32" s="10">
        <f t="array" ref="F32">INDEX('Back data'!$A$297:$AV$297,,MAX(IF('Back data'!$A$297:$AV$297&lt;&gt;"",COLUMN('Back data'!$A$297:$AV$297)))-F$6)+INDEX('Back data'!$A$298:$AV$298,,MAX(IF('Back data'!$A$298:$AV$298&lt;&gt;"",COLUMN('Back data'!$A$298:$AV$298)))-F$6)</f>
        <v>66.03</v>
      </c>
      <c r="G32" s="10">
        <f t="array" ref="G32">INDEX('Back data'!$A$297:$AV$297,,MAX(IF('Back data'!$A$297:$AV$297&lt;&gt;"",COLUMN('Back data'!$A$297:$AV$297)))-G$6)+INDEX('Back data'!$A$298:$AV$298,,MAX(IF('Back data'!$A$298:$AV$298&lt;&gt;"",COLUMN('Back data'!$A$298:$AV$298)))-G$6)</f>
        <v>70.849999999999994</v>
      </c>
      <c r="H32" s="10">
        <f t="array" ref="H32">INDEX('Back data'!$A$297:$AV$297,,MAX(IF('Back data'!$A$297:$AV$297&lt;&gt;"",COLUMN('Back data'!$A$297:$AV$297)))-H$6)+INDEX('Back data'!$A$298:$AV$298,,MAX(IF('Back data'!$A$298:$AV$298&lt;&gt;"",COLUMN('Back data'!$A$298:$AV$298)))-H$6)</f>
        <v>66.489999999999995</v>
      </c>
      <c r="I32" s="10">
        <f t="array" ref="I32">INDEX('Back data'!$A$297:$AV$297,,MAX(IF('Back data'!$A$297:$AV$297&lt;&gt;"",COLUMN('Back data'!$A$297:$AV$297)))-I$6)+INDEX('Back data'!$A$298:$AV$298,,MAX(IF('Back data'!$A$298:$AV$298&lt;&gt;"",COLUMN('Back data'!$A$298:$AV$298)))-I$6)</f>
        <v>65.28</v>
      </c>
      <c r="J32" s="10">
        <f t="array" ref="J32">INDEX('Back data'!$A$297:$AV$297,,MAX(IF('Back data'!$A$297:$AV$297&lt;&gt;"",COLUMN('Back data'!$A$297:$AV$297)))-J$6)+INDEX('Back data'!$A$298:$AV$298,,MAX(IF('Back data'!$A$298:$AV$298&lt;&gt;"",COLUMN('Back data'!$A$298:$AV$298)))-J$6)</f>
        <v>66.31</v>
      </c>
      <c r="K32" s="10">
        <f t="array" ref="K32">INDEX('Back data'!$A$297:$AV$297,,MAX(IF('Back data'!$A$297:$AV$297&lt;&gt;"",COLUMN('Back data'!$A$297:$AV$297)))-K$6)+INDEX('Back data'!$A$298:$AV$298,,MAX(IF('Back data'!$A$298:$AV$298&lt;&gt;"",COLUMN('Back data'!$A$298:$AV$298)))-K$6)</f>
        <v>65.259999999999991</v>
      </c>
      <c r="L32" s="10">
        <f t="array" ref="L32">INDEX('Back data'!$A$297:$AV$297,,MAX(IF('Back data'!$A$297:$AV$297&lt;&gt;"",COLUMN('Back data'!$A$297:$AV$297)))-L$6)+INDEX('Back data'!$A$298:$AV$298,,MAX(IF('Back data'!$A$298:$AV$298&lt;&gt;"",COLUMN('Back data'!$A$298:$AV$298)))-L$6)</f>
        <v>64.19</v>
      </c>
      <c r="M32" s="10">
        <f t="array" ref="M32">INDEX('Back data'!$A$297:$AV$297,,MAX(IF('Back data'!$A$297:$AV$297&lt;&gt;"",COLUMN('Back data'!$A$297:$AV$297)))-M$6)+INDEX('Back data'!$A$298:$AV$298,,MAX(IF('Back data'!$A$298:$AV$298&lt;&gt;"",COLUMN('Back data'!$A$298:$AV$298)))-M$6)</f>
        <v>68.28</v>
      </c>
      <c r="N32" s="10">
        <f t="array" ref="N32">INDEX('Back data'!$A$297:$AV$297,,MAX(IF('Back data'!$A$297:$AV$297&lt;&gt;"",COLUMN('Back data'!$A$297:$AV$297)))-N$6)+INDEX('Back data'!$A$298:$AV$298,,MAX(IF('Back data'!$A$298:$AV$298&lt;&gt;"",COLUMN('Back data'!$A$298:$AV$298)))-N$6)</f>
        <v>70.650000000000006</v>
      </c>
      <c r="O32" s="10">
        <f t="array" ref="O32">INDEX('Back data'!$A$297:$AV$297,,MAX(IF('Back data'!$A$297:$AV$297&lt;&gt;"",COLUMN('Back data'!$A$297:$AV$297)))-O$6)+INDEX('Back data'!$A$298:$AV$298,,MAX(IF('Back data'!$A$298:$AV$298&lt;&gt;"",COLUMN('Back data'!$A$298:$AV$298)))-O$6)</f>
        <v>72.67</v>
      </c>
      <c r="P32" s="10">
        <f t="array" ref="P32">INDEX('Back data'!$A$297:$AV$297,,MAX(IF('Back data'!$A$297:$AV$297&lt;&gt;"",COLUMN('Back data'!$A$297:$AV$297)))-P$6)+INDEX('Back data'!$A$298:$AV$298,,MAX(IF('Back data'!$A$298:$AV$298&lt;&gt;"",COLUMN('Back data'!$A$298:$AV$298)))-P$6)</f>
        <v>68.73</v>
      </c>
    </row>
    <row r="33" spans="1:16" x14ac:dyDescent="0.3">
      <c r="A33" s="27" t="s">
        <v>50</v>
      </c>
      <c r="B33" s="31" t="s">
        <v>34</v>
      </c>
      <c r="C33" s="11" t="s">
        <v>36</v>
      </c>
      <c r="D33" s="12">
        <f t="array" ref="D33">INDEX('Back data'!$A$297:$AV$297,,MAX(IF('Back data'!$A$297:$AV$297&lt;&gt;"",COLUMN('Back data'!$A$297:$AV$297)))-D$6)/D32</f>
        <v>0.95299270072992703</v>
      </c>
      <c r="E33" s="12">
        <f t="array" ref="E33">INDEX('Back data'!$A$297:$AV$297,,MAX(IF('Back data'!$A$297:$AV$297&lt;&gt;"",COLUMN('Back data'!$A$297:$AV$297)))-E$6)/E32</f>
        <v>0.92858169277195002</v>
      </c>
      <c r="F33" s="12">
        <f t="array" ref="F33">INDEX('Back data'!$A$297:$AV$297,,MAX(IF('Back data'!$A$297:$AV$297&lt;&gt;"",COLUMN('Back data'!$A$297:$AV$297)))-F$6)/F32</f>
        <v>0.89080720884446463</v>
      </c>
      <c r="G33" s="12">
        <f t="array" ref="G33">INDEX('Back data'!$A$297:$AV$297,,MAX(IF('Back data'!$A$297:$AV$297&lt;&gt;"",COLUMN('Back data'!$A$297:$AV$297)))-G$6)/G32</f>
        <v>0.89865913902611161</v>
      </c>
      <c r="H33" s="12">
        <f t="array" ref="H33">INDEX('Back data'!$A$297:$AV$297,,MAX(IF('Back data'!$A$297:$AV$297&lt;&gt;"",COLUMN('Back data'!$A$297:$AV$297)))-H$6)/H32</f>
        <v>0.91337043164385623</v>
      </c>
      <c r="I33" s="12">
        <f t="array" ref="I33">INDEX('Back data'!$A$297:$AV$297,,MAX(IF('Back data'!$A$297:$AV$297&lt;&gt;"",COLUMN('Back data'!$A$297:$AV$297)))-I$6)/I32</f>
        <v>0.92110906862745101</v>
      </c>
      <c r="J33" s="12">
        <f t="array" ref="J33">INDEX('Back data'!$A$297:$AV$297,,MAX(IF('Back data'!$A$297:$AV$297&lt;&gt;"",COLUMN('Back data'!$A$297:$AV$297)))-J$6)/J32</f>
        <v>0.93243854622228917</v>
      </c>
      <c r="K33" s="12">
        <f t="array" ref="K33">INDEX('Back data'!$A$297:$AV$297,,MAX(IF('Back data'!$A$297:$AV$297&lt;&gt;"",COLUMN('Back data'!$A$297:$AV$297)))-K$6)/K32</f>
        <v>0.91418939626110951</v>
      </c>
      <c r="L33" s="12">
        <f t="array" ref="L33">INDEX('Back data'!$A$297:$AV$297,,MAX(IF('Back data'!$A$297:$AV$297&lt;&gt;"",COLUMN('Back data'!$A$297:$AV$297)))-L$6)/L32</f>
        <v>0.95373111076491668</v>
      </c>
      <c r="M33" s="12">
        <f t="array" ref="M33">INDEX('Back data'!$A$297:$AV$297,,MAX(IF('Back data'!$A$297:$AV$297&lt;&gt;"",COLUMN('Back data'!$A$297:$AV$297)))-M$6)/M32</f>
        <v>0.93731693028705332</v>
      </c>
      <c r="N33" s="12">
        <f t="array" ref="N33">INDEX('Back data'!$A$297:$AV$297,,MAX(IF('Back data'!$A$297:$AV$297&lt;&gt;"",COLUMN('Back data'!$A$297:$AV$297)))-N$6)/N32</f>
        <v>0.96050955414012729</v>
      </c>
      <c r="O33" s="12">
        <f t="array" ref="O33">INDEX('Back data'!$A$297:$AV$297,,MAX(IF('Back data'!$A$297:$AV$297&lt;&gt;"",COLUMN('Back data'!$A$297:$AV$297)))-O$6)/O32</f>
        <v>0.96105683225540117</v>
      </c>
      <c r="P33" s="12">
        <f t="array" ref="P33">INDEX('Back data'!$A$297:$AV$297,,MAX(IF('Back data'!$A$297:$AV$297&lt;&gt;"",COLUMN('Back data'!$A$297:$AV$297)))-P$6)/P32</f>
        <v>0.9663902226102139</v>
      </c>
    </row>
    <row r="34" spans="1:16" x14ac:dyDescent="0.3">
      <c r="A34" s="27" t="s">
        <v>50</v>
      </c>
      <c r="B34" s="31" t="s">
        <v>34</v>
      </c>
      <c r="C34" s="11" t="s">
        <v>37</v>
      </c>
      <c r="D34" s="12">
        <f t="array" ref="D34">+INDEX('Back data'!$A$298:$AV$298,,MAX(IF('Back data'!$A$298:$AV$298&lt;&gt;"",COLUMN('Back data'!$A$298:$AV$298)))-D$6)/D32</f>
        <v>4.7007299270072994E-2</v>
      </c>
      <c r="E34" s="12">
        <f t="array" ref="E34">+INDEX('Back data'!$A$298:$AV$298,,MAX(IF('Back data'!$A$298:$AV$298&lt;&gt;"",COLUMN('Back data'!$A$298:$AV$298)))-E$6)/E32</f>
        <v>7.1418307228049996E-2</v>
      </c>
      <c r="F34" s="12">
        <f t="array" ref="F34">+INDEX('Back data'!$A$298:$AV$298,,MAX(IF('Back data'!$A$298:$AV$298&lt;&gt;"",COLUMN('Back data'!$A$298:$AV$298)))-F$6)/F32</f>
        <v>0.10919279115553536</v>
      </c>
      <c r="G34" s="12">
        <f t="array" ref="G34">+INDEX('Back data'!$A$298:$AV$298,,MAX(IF('Back data'!$A$298:$AV$298&lt;&gt;"",COLUMN('Back data'!$A$298:$AV$298)))-G$6)/G32</f>
        <v>0.1013408609738885</v>
      </c>
      <c r="H34" s="12">
        <f t="array" ref="H34">+INDEX('Back data'!$A$298:$AV$298,,MAX(IF('Back data'!$A$298:$AV$298&lt;&gt;"",COLUMN('Back data'!$A$298:$AV$298)))-H$6)/H32</f>
        <v>8.6629568356143785E-2</v>
      </c>
      <c r="I34" s="12">
        <f t="array" ref="I34">+INDEX('Back data'!$A$298:$AV$298,,MAX(IF('Back data'!$A$298:$AV$298&lt;&gt;"",COLUMN('Back data'!$A$298:$AV$298)))-I$6)/I32</f>
        <v>7.8890931372549017E-2</v>
      </c>
      <c r="J34" s="12">
        <f t="array" ref="J34">+INDEX('Back data'!$A$298:$AV$298,,MAX(IF('Back data'!$A$298:$AV$298&lt;&gt;"",COLUMN('Back data'!$A$298:$AV$298)))-J$6)/J32</f>
        <v>6.756145377771075E-2</v>
      </c>
      <c r="K34" s="12">
        <f t="array" ref="K34">+INDEX('Back data'!$A$298:$AV$298,,MAX(IF('Back data'!$A$298:$AV$298&lt;&gt;"",COLUMN('Back data'!$A$298:$AV$298)))-K$6)/K32</f>
        <v>8.5810603738890601E-2</v>
      </c>
      <c r="L34" s="12">
        <f t="array" ref="L34">+INDEX('Back data'!$A$298:$AV$298,,MAX(IF('Back data'!$A$298:$AV$298&lt;&gt;"",COLUMN('Back data'!$A$298:$AV$298)))-L$6)/L32</f>
        <v>4.6268889235083349E-2</v>
      </c>
      <c r="M34" s="12">
        <f t="array" ref="M34">+INDEX('Back data'!$A$298:$AV$298,,MAX(IF('Back data'!$A$298:$AV$298&lt;&gt;"",COLUMN('Back data'!$A$298:$AV$298)))-M$6)/M32</f>
        <v>6.2683069712946696E-2</v>
      </c>
      <c r="N34" s="12">
        <f t="array" ref="N34">+INDEX('Back data'!$A$298:$AV$298,,MAX(IF('Back data'!$A$298:$AV$298&lt;&gt;"",COLUMN('Back data'!$A$298:$AV$298)))-N$6)/N32</f>
        <v>3.949044585987261E-2</v>
      </c>
      <c r="O34" s="12">
        <f t="array" ref="O34">+INDEX('Back data'!$A$298:$AV$298,,MAX(IF('Back data'!$A$298:$AV$298&lt;&gt;"",COLUMN('Back data'!$A$298:$AV$298)))-O$6)/O32</f>
        <v>3.8943167744598869E-2</v>
      </c>
      <c r="P34" s="12">
        <f t="array" ref="P34">+INDEX('Back data'!$A$298:$AV$298,,MAX(IF('Back data'!$A$298:$AV$298&lt;&gt;"",COLUMN('Back data'!$A$298:$AV$298)))-P$6)/P32</f>
        <v>3.360977738978612E-2</v>
      </c>
    </row>
    <row r="40" spans="1:16" x14ac:dyDescent="0.3">
      <c r="A40" s="7"/>
      <c r="B40" s="8"/>
      <c r="C40" s="9" t="s">
        <v>35</v>
      </c>
      <c r="D40" s="10">
        <f t="array" ref="D40">INDEX('Back data'!$A$94:$AV$94,,MAX(IF('Back data'!$A$94:$AV$94&lt;&gt;"",COLUMN('Back data'!$A$94:$AV$94)))-D$6)+INDEX('Back data'!$A$95:$AV$95,,MAX(IF('Back data'!$A$95:$AV$95&lt;&gt;"",COLUMN('Back data'!$A$95:$AV$95)))-D$6)</f>
        <v>60.78</v>
      </c>
      <c r="E40" s="10">
        <f t="array" ref="E40">INDEX('Back data'!$A$94:$AV$94,,MAX(IF('Back data'!$A$94:$AV$94&lt;&gt;"",COLUMN('Back data'!$A$94:$AV$94)))-E$6)+INDEX('Back data'!$A$95:$AV$95,,MAX(IF('Back data'!$A$95:$AV$95&lt;&gt;"",COLUMN('Back data'!$A$95:$AV$95)))-E$6)</f>
        <v>64</v>
      </c>
      <c r="F40" s="10">
        <f t="array" ref="F40">INDEX('Back data'!$A$94:$AV$94,,MAX(IF('Back data'!$A$94:$AV$94&lt;&gt;"",COLUMN('Back data'!$A$94:$AV$94)))-F$6)+INDEX('Back data'!$A$95:$AV$95,,MAX(IF('Back data'!$A$95:$AV$95&lt;&gt;"",COLUMN('Back data'!$A$95:$AV$95)))-F$6)</f>
        <v>64.11</v>
      </c>
      <c r="G40" s="10">
        <f t="array" ref="G40">INDEX('Back data'!$A$94:$AV$94,,MAX(IF('Back data'!$A$94:$AV$94&lt;&gt;"",COLUMN('Back data'!$A$94:$AV$94)))-G$6)+INDEX('Back data'!$A$95:$AV$95,,MAX(IF('Back data'!$A$95:$AV$95&lt;&gt;"",COLUMN('Back data'!$A$95:$AV$95)))-G$6)</f>
        <v>65.849999999999994</v>
      </c>
      <c r="H40" s="10">
        <f t="array" ref="H40">INDEX('Back data'!$A$94:$AV$94,,MAX(IF('Back data'!$A$94:$AV$94&lt;&gt;"",COLUMN('Back data'!$A$94:$AV$94)))-H$6)+INDEX('Back data'!$A$95:$AV$95,,MAX(IF('Back data'!$A$95:$AV$95&lt;&gt;"",COLUMN('Back data'!$A$95:$AV$95)))-H$6)</f>
        <v>63.71</v>
      </c>
      <c r="I40" s="10">
        <f t="array" ref="I40">INDEX('Back data'!$A$94:$AV$94,,MAX(IF('Back data'!$A$94:$AV$94&lt;&gt;"",COLUMN('Back data'!$A$94:$AV$94)))-I$6)+INDEX('Back data'!$A$95:$AV$95,,MAX(IF('Back data'!$A$95:$AV$95&lt;&gt;"",COLUMN('Back data'!$A$95:$AV$95)))-I$6)</f>
        <v>65.459999999999994</v>
      </c>
      <c r="J40" s="10">
        <f t="array" ref="J40">INDEX('Back data'!$A$94:$AV$94,,MAX(IF('Back data'!$A$94:$AV$94&lt;&gt;"",COLUMN('Back data'!$A$94:$AV$94)))-J$6)+INDEX('Back data'!$A$95:$AV$95,,MAX(IF('Back data'!$A$95:$AV$95&lt;&gt;"",COLUMN('Back data'!$A$95:$AV$95)))-J$6)</f>
        <v>65.45</v>
      </c>
      <c r="K40" s="10">
        <f t="array" ref="K40">INDEX('Back data'!$A$94:$AV$94,,MAX(IF('Back data'!$A$94:$AV$94&lt;&gt;"",COLUMN('Back data'!$A$94:$AV$94)))-K$6)+INDEX('Back data'!$A$95:$AV$95,,MAX(IF('Back data'!$A$95:$AV$95&lt;&gt;"",COLUMN('Back data'!$A$95:$AV$95)))-K$6)</f>
        <v>64.240000000000009</v>
      </c>
      <c r="L40" s="10">
        <f t="array" ref="L40">INDEX('Back data'!$A$94:$AV$94,,MAX(IF('Back data'!$A$94:$AV$94&lt;&gt;"",COLUMN('Back data'!$A$94:$AV$94)))-L$6)+INDEX('Back data'!$A$95:$AV$95,,MAX(IF('Back data'!$A$95:$AV$95&lt;&gt;"",COLUMN('Back data'!$A$95:$AV$95)))-L$6)</f>
        <v>63.69</v>
      </c>
      <c r="M40" s="10">
        <f t="array" ref="M40">INDEX('Back data'!$A$94:$AV$94,,MAX(IF('Back data'!$A$94:$AV$94&lt;&gt;"",COLUMN('Back data'!$A$94:$AV$94)))-M$6)+INDEX('Back data'!$A$95:$AV$95,,MAX(IF('Back data'!$A$95:$AV$95&lt;&gt;"",COLUMN('Back data'!$A$95:$AV$95)))-M$6)</f>
        <v>63.71</v>
      </c>
      <c r="N40" s="10">
        <f t="array" ref="N40">INDEX('Back data'!$A$94:$AV$94,,MAX(IF('Back data'!$A$94:$AV$94&lt;&gt;"",COLUMN('Back data'!$A$94:$AV$94)))-N$6)+INDEX('Back data'!$A$95:$AV$95,,MAX(IF('Back data'!$A$95:$AV$95&lt;&gt;"",COLUMN('Back data'!$A$95:$AV$95)))-N$6)</f>
        <v>66.210000000000008</v>
      </c>
      <c r="O40" s="10">
        <f t="array" ref="O40">INDEX('Back data'!$A$94:$AV$94,,MAX(IF('Back data'!$A$94:$AV$94&lt;&gt;"",COLUMN('Back data'!$A$94:$AV$94)))-O$6)+INDEX('Back data'!$A$95:$AV$95,,MAX(IF('Back data'!$A$95:$AV$95&lt;&gt;"",COLUMN('Back data'!$A$95:$AV$95)))-O$6)</f>
        <v>68.73</v>
      </c>
      <c r="P40" s="10">
        <f t="array" ref="P40">INDEX('Back data'!$A$94:$AV$94,,MAX(IF('Back data'!$A$94:$AV$94&lt;&gt;"",COLUMN('Back data'!$A$94:$AV$94)))-P$6)+INDEX('Back data'!$A$95:$AV$95,,MAX(IF('Back data'!$A$95:$AV$95&lt;&gt;"",COLUMN('Back data'!$A$95:$AV$95)))-P$6)</f>
        <v>70.75</v>
      </c>
    </row>
    <row r="41" spans="1:16" x14ac:dyDescent="0.3">
      <c r="A41" s="39" t="s">
        <v>51</v>
      </c>
      <c r="B41" s="29" t="s">
        <v>52</v>
      </c>
      <c r="C41" s="11" t="s">
        <v>36</v>
      </c>
      <c r="D41" s="12">
        <f t="array" ref="D41">INDEX('Back data'!$A$94:$AV$94,,MAX(IF('Back data'!$A$94:$AV$94&lt;&gt;"",COLUMN('Back data'!$A$94:$AV$94)))-D$6)/D40</f>
        <v>0.83596577821651863</v>
      </c>
      <c r="E41" s="12">
        <f t="array" ref="E41">INDEX('Back data'!$A$94:$AV$94,,MAX(IF('Back data'!$A$94:$AV$94&lt;&gt;"",COLUMN('Back data'!$A$94:$AV$94)))-E$6)/E40</f>
        <v>0.8565625</v>
      </c>
      <c r="F41" s="12">
        <f t="array" ref="F41">INDEX('Back data'!$A$94:$AV$94,,MAX(IF('Back data'!$A$94:$AV$94&lt;&gt;"",COLUMN('Back data'!$A$94:$AV$94)))-F$6)/F40</f>
        <v>0.82623615660583372</v>
      </c>
      <c r="G41" s="12">
        <f t="array" ref="G41">INDEX('Back data'!$A$94:$AV$94,,MAX(IF('Back data'!$A$94:$AV$94&lt;&gt;"",COLUMN('Back data'!$A$94:$AV$94)))-G$6)/G40</f>
        <v>0.81260440394836753</v>
      </c>
      <c r="H41" s="12">
        <f t="array" ref="H41">INDEX('Back data'!$A$94:$AV$94,,MAX(IF('Back data'!$A$94:$AV$94&lt;&gt;"",COLUMN('Back data'!$A$94:$AV$94)))-H$6)/H40</f>
        <v>0.82122115837388165</v>
      </c>
      <c r="I41" s="12">
        <f t="array" ref="I41">INDEX('Back data'!$A$94:$AV$94,,MAX(IF('Back data'!$A$94:$AV$94&lt;&gt;"",COLUMN('Back data'!$A$94:$AV$94)))-I$6)/I40</f>
        <v>0.78521234341582646</v>
      </c>
      <c r="J41" s="12">
        <f t="array" ref="J41">INDEX('Back data'!$A$94:$AV$94,,MAX(IF('Back data'!$A$94:$AV$94&lt;&gt;"",COLUMN('Back data'!$A$94:$AV$94)))-J$6)/J40</f>
        <v>0.82826585179526357</v>
      </c>
      <c r="K41" s="12">
        <f t="array" ref="K41">INDEX('Back data'!$A$94:$AV$94,,MAX(IF('Back data'!$A$94:$AV$94&lt;&gt;"",COLUMN('Back data'!$A$94:$AV$94)))-K$6)/K40</f>
        <v>0.83717310087173091</v>
      </c>
      <c r="L41" s="12">
        <f t="array" ref="L41">INDEX('Back data'!$A$94:$AV$94,,MAX(IF('Back data'!$A$94:$AV$94&lt;&gt;"",COLUMN('Back data'!$A$94:$AV$94)))-L$6)/L40</f>
        <v>0.84471659601193283</v>
      </c>
      <c r="M41" s="12">
        <f t="array" ref="M41">INDEX('Back data'!$A$94:$AV$94,,MAX(IF('Back data'!$A$94:$AV$94&lt;&gt;"",COLUMN('Back data'!$A$94:$AV$94)))-M$6)/M40</f>
        <v>0.85590959033118819</v>
      </c>
      <c r="N41" s="12">
        <f t="array" ref="N41">INDEX('Back data'!$A$94:$AV$94,,MAX(IF('Back data'!$A$94:$AV$94&lt;&gt;"",COLUMN('Back data'!$A$94:$AV$94)))-N$6)/N40</f>
        <v>0.89034888989578609</v>
      </c>
      <c r="O41" s="12">
        <f t="array" ref="O41">INDEX('Back data'!$A$94:$AV$94,,MAX(IF('Back data'!$A$94:$AV$94&lt;&gt;"",COLUMN('Back data'!$A$94:$AV$94)))-O$6)/O40</f>
        <v>0.89116833988069255</v>
      </c>
      <c r="P41" s="12">
        <f t="array" ref="P41">INDEX('Back data'!$A$94:$AV$94,,MAX(IF('Back data'!$A$94:$AV$94&lt;&gt;"",COLUMN('Back data'!$A$94:$AV$94)))-P$6)/P40</f>
        <v>0.90968197879858659</v>
      </c>
    </row>
    <row r="42" spans="1:16" x14ac:dyDescent="0.3">
      <c r="A42" s="39" t="s">
        <v>51</v>
      </c>
      <c r="B42" s="29" t="s">
        <v>53</v>
      </c>
      <c r="C42" s="11" t="s">
        <v>37</v>
      </c>
      <c r="D42" s="12">
        <f t="array" ref="D42">INDEX('Back data'!$A$95:$AV$95,,MAX(IF('Back data'!$A$95:$AV$95&lt;&gt;"",COLUMN('Back data'!$A$95:$AV$95)))-D$6)/D40</f>
        <v>0.16403422178348143</v>
      </c>
      <c r="E42" s="12">
        <f t="array" ref="E42">INDEX('Back data'!$A$95:$AV$95,,MAX(IF('Back data'!$A$95:$AV$95&lt;&gt;"",COLUMN('Back data'!$A$95:$AV$95)))-E$6)/E40</f>
        <v>0.1434375</v>
      </c>
      <c r="F42" s="12">
        <f t="array" ref="F42">INDEX('Back data'!$A$95:$AV$95,,MAX(IF('Back data'!$A$95:$AV$95&lt;&gt;"",COLUMN('Back data'!$A$95:$AV$95)))-F$6)/F40</f>
        <v>0.17376384339416628</v>
      </c>
      <c r="G42" s="12">
        <f t="array" ref="G42">INDEX('Back data'!$A$95:$AV$95,,MAX(IF('Back data'!$A$95:$AV$95&lt;&gt;"",COLUMN('Back data'!$A$95:$AV$95)))-G$6)/G40</f>
        <v>0.1873955960516325</v>
      </c>
      <c r="H42" s="12">
        <f t="array" ref="H42">INDEX('Back data'!$A$95:$AV$95,,MAX(IF('Back data'!$A$95:$AV$95&lt;&gt;"",COLUMN('Back data'!$A$95:$AV$95)))-H$6)/H40</f>
        <v>0.17877884162611835</v>
      </c>
      <c r="I42" s="12">
        <f t="array" ref="I42">INDEX('Back data'!$A$95:$AV$95,,MAX(IF('Back data'!$A$95:$AV$95&lt;&gt;"",COLUMN('Back data'!$A$95:$AV$95)))-I$6)/I40</f>
        <v>0.21478765658417356</v>
      </c>
      <c r="J42" s="12">
        <f t="array" ref="J42">INDEX('Back data'!$A$95:$AV$95,,MAX(IF('Back data'!$A$95:$AV$95&lt;&gt;"",COLUMN('Back data'!$A$95:$AV$95)))-J$6)/J40</f>
        <v>0.17173414820473643</v>
      </c>
      <c r="K42" s="12">
        <f t="array" ref="K42">INDEX('Back data'!$A$95:$AV$95,,MAX(IF('Back data'!$A$95:$AV$95&lt;&gt;"",COLUMN('Back data'!$A$95:$AV$95)))-K$6)/K40</f>
        <v>0.16282689912826898</v>
      </c>
      <c r="L42" s="12">
        <f t="array" ref="L42">INDEX('Back data'!$A$95:$AV$95,,MAX(IF('Back data'!$A$95:$AV$95&lt;&gt;"",COLUMN('Back data'!$A$95:$AV$95)))-L$6)/L40</f>
        <v>0.15528340398806723</v>
      </c>
      <c r="M42" s="12">
        <f t="array" ref="M42">INDEX('Back data'!$A$95:$AV$95,,MAX(IF('Back data'!$A$95:$AV$95&lt;&gt;"",COLUMN('Back data'!$A$95:$AV$95)))-M$6)/M40</f>
        <v>0.14409040966881179</v>
      </c>
      <c r="N42" s="12">
        <f t="array" ref="N42">INDEX('Back data'!$A$95:$AV$95,,MAX(IF('Back data'!$A$95:$AV$95&lt;&gt;"",COLUMN('Back data'!$A$95:$AV$95)))-N$6)/N40</f>
        <v>0.10965111010421384</v>
      </c>
      <c r="O42" s="12">
        <f t="array" ref="O42">INDEX('Back data'!$A$95:$AV$95,,MAX(IF('Back data'!$A$95:$AV$95&lt;&gt;"",COLUMN('Back data'!$A$95:$AV$95)))-O$6)/O40</f>
        <v>0.10883166011930744</v>
      </c>
      <c r="P42" s="12">
        <f t="array" ref="P42">INDEX('Back data'!$A$95:$AV$95,,MAX(IF('Back data'!$A$95:$AV$95&lt;&gt;"",COLUMN('Back data'!$A$95:$AV$95)))-P$6)/P40</f>
        <v>9.0318021201413426E-2</v>
      </c>
    </row>
    <row r="43" spans="1:16" x14ac:dyDescent="0.3">
      <c r="B43" s="30"/>
    </row>
    <row r="44" spans="1:16" x14ac:dyDescent="0.3">
      <c r="B44" s="30"/>
    </row>
    <row r="45" spans="1:16" x14ac:dyDescent="0.3">
      <c r="B45" s="30"/>
      <c r="C45" s="9" t="s">
        <v>35</v>
      </c>
      <c r="D45" s="10">
        <f t="array" ref="D45">INDEX('Back data'!$A$100:$AV$100,,MAX(IF('Back data'!$A$100:$AV$100&lt;&gt;"",COLUMN('Back data'!$A$100:$AV$100)))-D$6)+INDEX('Back data'!$A$101:$AV$101,,MAX(IF('Back data'!$A$101:$AV$101&lt;&gt;"",COLUMN('Back data'!$A$101:$AV$101)))-D$6)</f>
        <v>59.98</v>
      </c>
      <c r="E45" s="10">
        <f t="array" ref="E45">INDEX('Back data'!$A$100:$AV$100,,MAX(IF('Back data'!$A$100:$AV$100&lt;&gt;"",COLUMN('Back data'!$A$100:$AV$100)))-E$6)+INDEX('Back data'!$A$101:$AV$101,,MAX(IF('Back data'!$A$101:$AV$101&lt;&gt;"",COLUMN('Back data'!$A$101:$AV$101)))-E$6)</f>
        <v>67.75</v>
      </c>
      <c r="F45" s="10">
        <f t="array" ref="F45">INDEX('Back data'!$A$100:$AV$100,,MAX(IF('Back data'!$A$100:$AV$100&lt;&gt;"",COLUMN('Back data'!$A$100:$AV$100)))-F$6)+INDEX('Back data'!$A$101:$AV$101,,MAX(IF('Back data'!$A$101:$AV$101&lt;&gt;"",COLUMN('Back data'!$A$101:$AV$101)))-F$6)</f>
        <v>64.33</v>
      </c>
      <c r="G45" s="10">
        <f t="array" ref="G45">INDEX('Back data'!$A$100:$AV$100,,MAX(IF('Back data'!$A$100:$AV$100&lt;&gt;"",COLUMN('Back data'!$A$100:$AV$100)))-G$6)+INDEX('Back data'!$A$101:$AV$101,,MAX(IF('Back data'!$A$101:$AV$101&lt;&gt;"",COLUMN('Back data'!$A$101:$AV$101)))-G$6)</f>
        <v>66.55</v>
      </c>
      <c r="H45" s="10">
        <f t="array" ref="H45">INDEX('Back data'!$A$100:$AV$100,,MAX(IF('Back data'!$A$100:$AV$100&lt;&gt;"",COLUMN('Back data'!$A$100:$AV$100)))-H$6)+INDEX('Back data'!$A$101:$AV$101,,MAX(IF('Back data'!$A$101:$AV$101&lt;&gt;"",COLUMN('Back data'!$A$101:$AV$101)))-H$6)</f>
        <v>64.47</v>
      </c>
      <c r="I45" s="10">
        <f t="array" ref="I45">INDEX('Back data'!$A$100:$AV$100,,MAX(IF('Back data'!$A$100:$AV$100&lt;&gt;"",COLUMN('Back data'!$A$100:$AV$100)))-I$6)+INDEX('Back data'!$A$101:$AV$101,,MAX(IF('Back data'!$A$101:$AV$101&lt;&gt;"",COLUMN('Back data'!$A$101:$AV$101)))-I$6)</f>
        <v>69.12</v>
      </c>
      <c r="J45" s="10">
        <f t="array" ref="J45">INDEX('Back data'!$A$100:$AV$100,,MAX(IF('Back data'!$A$100:$AV$100&lt;&gt;"",COLUMN('Back data'!$A$100:$AV$100)))-J$6)+INDEX('Back data'!$A$101:$AV$101,,MAX(IF('Back data'!$A$101:$AV$101&lt;&gt;"",COLUMN('Back data'!$A$101:$AV$101)))-J$6)</f>
        <v>68.25</v>
      </c>
      <c r="K45" s="10">
        <f t="array" ref="K45">INDEX('Back data'!$A$100:$AV$100,,MAX(IF('Back data'!$A$100:$AV$100&lt;&gt;"",COLUMN('Back data'!$A$100:$AV$100)))-K$6)+INDEX('Back data'!$A$101:$AV$101,,MAX(IF('Back data'!$A$101:$AV$101&lt;&gt;"",COLUMN('Back data'!$A$101:$AV$101)))-K$6)</f>
        <v>65.12</v>
      </c>
      <c r="L45" s="10">
        <f t="array" ref="L45">INDEX('Back data'!$A$100:$AV$100,,MAX(IF('Back data'!$A$100:$AV$100&lt;&gt;"",COLUMN('Back data'!$A$100:$AV$100)))-L$6)+INDEX('Back data'!$A$101:$AV$101,,MAX(IF('Back data'!$A$101:$AV$101&lt;&gt;"",COLUMN('Back data'!$A$101:$AV$101)))-L$6)</f>
        <v>64.45</v>
      </c>
      <c r="M45" s="10">
        <f t="array" ref="M45">INDEX('Back data'!$A$100:$AV$100,,MAX(IF('Back data'!$A$100:$AV$100&lt;&gt;"",COLUMN('Back data'!$A$100:$AV$100)))-M$6)+INDEX('Back data'!$A$101:$AV$101,,MAX(IF('Back data'!$A$101:$AV$101&lt;&gt;"",COLUMN('Back data'!$A$101:$AV$101)))-M$6)</f>
        <v>63.91</v>
      </c>
      <c r="N45" s="10">
        <f t="array" ref="N45">INDEX('Back data'!$A$100:$AV$100,,MAX(IF('Back data'!$A$100:$AV$100&lt;&gt;"",COLUMN('Back data'!$A$100:$AV$100)))-N$6)+INDEX('Back data'!$A$101:$AV$101,,MAX(IF('Back data'!$A$101:$AV$101&lt;&gt;"",COLUMN('Back data'!$A$101:$AV$101)))-N$6)</f>
        <v>64.73</v>
      </c>
      <c r="O45" s="10">
        <f t="array" ref="O45">INDEX('Back data'!$A$100:$AV$100,,MAX(IF('Back data'!$A$100:$AV$100&lt;&gt;"",COLUMN('Back data'!$A$100:$AV$100)))-O$6)+INDEX('Back data'!$A$101:$AV$101,,MAX(IF('Back data'!$A$101:$AV$101&lt;&gt;"",COLUMN('Back data'!$A$101:$AV$101)))-O$6)</f>
        <v>68.56</v>
      </c>
      <c r="P45" s="10">
        <f t="array" ref="P45">INDEX('Back data'!$A$100:$AV$100,,MAX(IF('Back data'!$A$100:$AV$100&lt;&gt;"",COLUMN('Back data'!$A$100:$AV$100)))-P$6)+INDEX('Back data'!$A$101:$AV$101,,MAX(IF('Back data'!$A$101:$AV$101&lt;&gt;"",COLUMN('Back data'!$A$101:$AV$101)))-P$6)</f>
        <v>74.52000000000001</v>
      </c>
    </row>
    <row r="46" spans="1:16" x14ac:dyDescent="0.3">
      <c r="A46" s="39" t="s">
        <v>51</v>
      </c>
      <c r="B46" s="31" t="s">
        <v>38</v>
      </c>
      <c r="C46" s="11" t="s">
        <v>36</v>
      </c>
      <c r="D46" s="12">
        <f t="array" ref="D46">INDEX('Back data'!$A$100:$AV$100,,MAX(IF('Back data'!$A$100:$AV$100&lt;&gt;"",COLUMN('Back data'!$A$100:$AV$100)))-D$6)/D45</f>
        <v>0.67072357452484155</v>
      </c>
      <c r="E46" s="12">
        <f t="array" ref="E46">INDEX('Back data'!$A$100:$AV$100,,MAX(IF('Back data'!$A$100:$AV$100&lt;&gt;"",COLUMN('Back data'!$A$100:$AV$100)))-E$6)/E45</f>
        <v>0.69003690036900367</v>
      </c>
      <c r="F46" s="12">
        <f t="array" ref="F46">INDEX('Back data'!$A$100:$AV$100,,MAX(IF('Back data'!$A$100:$AV$100&lt;&gt;"",COLUMN('Back data'!$A$100:$AV$100)))-F$6)/F45</f>
        <v>0.66702937976060928</v>
      </c>
      <c r="G46" s="12">
        <f t="array" ref="G46">INDEX('Back data'!$A$100:$AV$100,,MAX(IF('Back data'!$A$100:$AV$100&lt;&gt;"",COLUMN('Back data'!$A$100:$AV$100)))-G$6)/G45</f>
        <v>0.61968444778362142</v>
      </c>
      <c r="H46" s="12">
        <f t="array" ref="H46">INDEX('Back data'!$A$100:$AV$100,,MAX(IF('Back data'!$A$100:$AV$100&lt;&gt;"",COLUMN('Back data'!$A$100:$AV$100)))-H$6)/H45</f>
        <v>0.66604622304948036</v>
      </c>
      <c r="I46" s="12">
        <f t="array" ref="I46">INDEX('Back data'!$A$100:$AV$100,,MAX(IF('Back data'!$A$100:$AV$100&lt;&gt;"",COLUMN('Back data'!$A$100:$AV$100)))-I$6)/I45</f>
        <v>0.57913773148148151</v>
      </c>
      <c r="J46" s="12">
        <f t="array" ref="J46">INDEX('Back data'!$A$100:$AV$100,,MAX(IF('Back data'!$A$100:$AV$100&lt;&gt;"",COLUMN('Back data'!$A$100:$AV$100)))-J$6)/J45</f>
        <v>0.64336996336996333</v>
      </c>
      <c r="K46" s="12">
        <f t="array" ref="K46">INDEX('Back data'!$A$100:$AV$100,,MAX(IF('Back data'!$A$100:$AV$100&lt;&gt;"",COLUMN('Back data'!$A$100:$AV$100)))-K$6)/K45</f>
        <v>0.66538697788697776</v>
      </c>
      <c r="L46" s="12">
        <f t="array" ref="L46">INDEX('Back data'!$A$100:$AV$100,,MAX(IF('Back data'!$A$100:$AV$100&lt;&gt;"",COLUMN('Back data'!$A$100:$AV$100)))-L$6)/L45</f>
        <v>0.65958107059736226</v>
      </c>
      <c r="M46" s="12">
        <f t="array" ref="M46">INDEX('Back data'!$A$100:$AV$100,,MAX(IF('Back data'!$A$100:$AV$100&lt;&gt;"",COLUMN('Back data'!$A$100:$AV$100)))-M$6)/M45</f>
        <v>0.71068690345798791</v>
      </c>
      <c r="N46" s="12">
        <f t="array" ref="N46">INDEX('Back data'!$A$100:$AV$100,,MAX(IF('Back data'!$A$100:$AV$100&lt;&gt;"",COLUMN('Back data'!$A$100:$AV$100)))-N$6)/N45</f>
        <v>0.72485709871775061</v>
      </c>
      <c r="O46" s="12">
        <f t="array" ref="O46">INDEX('Back data'!$A$100:$AV$100,,MAX(IF('Back data'!$A$100:$AV$100&lt;&gt;"",COLUMN('Back data'!$A$100:$AV$100)))-O$6)/O45</f>
        <v>0.72272462077012833</v>
      </c>
      <c r="P46" s="12">
        <f t="array" ref="P46">INDEX('Back data'!$A$100:$AV$100,,MAX(IF('Back data'!$A$100:$AV$100&lt;&gt;"",COLUMN('Back data'!$A$100:$AV$100)))-P$6)/P45</f>
        <v>0.75268384326355331</v>
      </c>
    </row>
    <row r="47" spans="1:16" x14ac:dyDescent="0.3">
      <c r="A47" s="39" t="s">
        <v>51</v>
      </c>
      <c r="B47" s="31" t="s">
        <v>38</v>
      </c>
      <c r="C47" s="11" t="s">
        <v>37</v>
      </c>
      <c r="D47" s="12">
        <f t="array" ref="D47">INDEX('Back data'!$A$101:$AV$101,,MAX(IF('Back data'!$A$101:$AV$101&lt;&gt;"",COLUMN('Back data'!$A$101:$AV$101)))-D$6)/D45</f>
        <v>0.3292764254751584</v>
      </c>
      <c r="E47" s="12">
        <f t="array" ref="E47">INDEX('Back data'!$A$101:$AV$101,,MAX(IF('Back data'!$A$101:$AV$101&lt;&gt;"",COLUMN('Back data'!$A$101:$AV$101)))-E$6)/E45</f>
        <v>0.30996309963099633</v>
      </c>
      <c r="F47" s="12">
        <f t="array" ref="F47">INDEX('Back data'!$A$101:$AV$101,,MAX(IF('Back data'!$A$101:$AV$101&lt;&gt;"",COLUMN('Back data'!$A$101:$AV$101)))-F$6)/F45</f>
        <v>0.33297062023939067</v>
      </c>
      <c r="G47" s="12">
        <f t="array" ref="G47">INDEX('Back data'!$A$101:$AV$101,,MAX(IF('Back data'!$A$101:$AV$101&lt;&gt;"",COLUMN('Back data'!$A$101:$AV$101)))-G$6)/G45</f>
        <v>0.38031555221637864</v>
      </c>
      <c r="H47" s="12">
        <f t="array" ref="H47">INDEX('Back data'!$A$101:$AV$101,,MAX(IF('Back data'!$A$101:$AV$101&lt;&gt;"",COLUMN('Back data'!$A$101:$AV$101)))-H$6)/H45</f>
        <v>0.33395377695051964</v>
      </c>
      <c r="I47" s="12">
        <f t="array" ref="I47">INDEX('Back data'!$A$101:$AV$101,,MAX(IF('Back data'!$A$101:$AV$101&lt;&gt;"",COLUMN('Back data'!$A$101:$AV$101)))-I$6)/I45</f>
        <v>0.42086226851851849</v>
      </c>
      <c r="J47" s="12">
        <f t="array" ref="J47">INDEX('Back data'!$A$101:$AV$101,,MAX(IF('Back data'!$A$101:$AV$101&lt;&gt;"",COLUMN('Back data'!$A$101:$AV$101)))-J$6)/J45</f>
        <v>0.35663003663003662</v>
      </c>
      <c r="K47" s="12">
        <f t="array" ref="K47">INDEX('Back data'!$A$101:$AV$101,,MAX(IF('Back data'!$A$101:$AV$101&lt;&gt;"",COLUMN('Back data'!$A$101:$AV$101)))-K$6)/K45</f>
        <v>0.33461302211302207</v>
      </c>
      <c r="L47" s="12">
        <f t="array" ref="L47">INDEX('Back data'!$A$101:$AV$101,,MAX(IF('Back data'!$A$101:$AV$101&lt;&gt;"",COLUMN('Back data'!$A$101:$AV$101)))-L$6)/L45</f>
        <v>0.34041892940263768</v>
      </c>
      <c r="M47" s="12">
        <f t="array" ref="M47">INDEX('Back data'!$A$101:$AV$101,,MAX(IF('Back data'!$A$101:$AV$101&lt;&gt;"",COLUMN('Back data'!$A$101:$AV$101)))-M$6)/M45</f>
        <v>0.2893130965420122</v>
      </c>
      <c r="N47" s="12">
        <f t="array" ref="N47">INDEX('Back data'!$A$101:$AV$101,,MAX(IF('Back data'!$A$101:$AV$101&lt;&gt;"",COLUMN('Back data'!$A$101:$AV$101)))-N$6)/N45</f>
        <v>0.27514290128224933</v>
      </c>
      <c r="O47" s="12">
        <f t="array" ref="O47">INDEX('Back data'!$A$101:$AV$101,,MAX(IF('Back data'!$A$101:$AV$101&lt;&gt;"",COLUMN('Back data'!$A$101:$AV$101)))-O$6)/O45</f>
        <v>0.27727537922987167</v>
      </c>
      <c r="P47" s="12">
        <f t="array" ref="P47">INDEX('Back data'!$A$101:$AV$101,,MAX(IF('Back data'!$A$101:$AV$101&lt;&gt;"",COLUMN('Back data'!$A$101:$AV$101)))-P$6)/P45</f>
        <v>0.24731615673644655</v>
      </c>
    </row>
    <row r="49" spans="1:16" x14ac:dyDescent="0.3">
      <c r="C49" s="13"/>
      <c r="D49" s="13"/>
    </row>
    <row r="50" spans="1:16" x14ac:dyDescent="0.3">
      <c r="C50" s="9" t="s">
        <v>35</v>
      </c>
      <c r="D50" s="10">
        <f t="array" ref="D50">INDEX('Back data'!$A$106:$AV$106,,MAX(IF('Back data'!$A$106:$AV$106&lt;&gt;"",COLUMN('Back data'!$A$106:$AV$106)))-D$6)+INDEX('Back data'!$A$107:$AV$107,,MAX(IF('Back data'!$A$107:$AV$107&lt;&gt;"",COLUMN('Back data'!$A$107:$AV$107)))-D$6)</f>
        <v>60.88</v>
      </c>
      <c r="E50" s="10">
        <f t="array" ref="E50">INDEX('Back data'!$A$106:$AV$106,,MAX(IF('Back data'!$A$106:$AV$106&lt;&gt;"",COLUMN('Back data'!$A$106:$AV$106)))-E$6)+INDEX('Back data'!$A$107:$AV$107,,MAX(IF('Back data'!$A$107:$AV$107&lt;&gt;"",COLUMN('Back data'!$A$107:$AV$107)))-E$6)</f>
        <v>64.039999999999992</v>
      </c>
      <c r="F50" s="10">
        <f t="array" ref="F50">INDEX('Back data'!$A$106:$AV$106,,MAX(IF('Back data'!$A$106:$AV$106&lt;&gt;"",COLUMN('Back data'!$A$106:$AV$106)))-F$6)+INDEX('Back data'!$A$107:$AV$107,,MAX(IF('Back data'!$A$107:$AV$107&lt;&gt;"",COLUMN('Back data'!$A$107:$AV$107)))-F$6)</f>
        <v>63.29</v>
      </c>
      <c r="G50" s="10">
        <f t="array" ref="G50">INDEX('Back data'!$A$106:$AV$106,,MAX(IF('Back data'!$A$106:$AV$106&lt;&gt;"",COLUMN('Back data'!$A$106:$AV$106)))-G$6)+INDEX('Back data'!$A$107:$AV$107,,MAX(IF('Back data'!$A$107:$AV$107&lt;&gt;"",COLUMN('Back data'!$A$107:$AV$107)))-G$6)</f>
        <v>65.36</v>
      </c>
      <c r="H50" s="10">
        <f t="array" ref="H50">INDEX('Back data'!$A$106:$AV$106,,MAX(IF('Back data'!$A$106:$AV$106&lt;&gt;"",COLUMN('Back data'!$A$106:$AV$106)))-H$6)+INDEX('Back data'!$A$107:$AV$107,,MAX(IF('Back data'!$A$107:$AV$107&lt;&gt;"",COLUMN('Back data'!$A$107:$AV$107)))-H$6)</f>
        <v>63.400000000000006</v>
      </c>
      <c r="I50" s="10">
        <f t="array" ref="I50">INDEX('Back data'!$A$106:$AV$106,,MAX(IF('Back data'!$A$106:$AV$106&lt;&gt;"",COLUMN('Back data'!$A$106:$AV$106)))-I$6)+INDEX('Back data'!$A$107:$AV$107,,MAX(IF('Back data'!$A$107:$AV$107&lt;&gt;"",COLUMN('Back data'!$A$107:$AV$107)))-I$6)</f>
        <v>64.31</v>
      </c>
      <c r="J50" s="10">
        <f t="array" ref="J50">INDEX('Back data'!$A$106:$AV$106,,MAX(IF('Back data'!$A$106:$AV$106&lt;&gt;"",COLUMN('Back data'!$A$106:$AV$106)))-J$6)+INDEX('Back data'!$A$107:$AV$107,,MAX(IF('Back data'!$A$107:$AV$107&lt;&gt;"",COLUMN('Back data'!$A$107:$AV$107)))-J$6)</f>
        <v>63.82</v>
      </c>
      <c r="K50" s="10">
        <f t="array" ref="K50">INDEX('Back data'!$A$106:$AV$106,,MAX(IF('Back data'!$A$106:$AV$106&lt;&gt;"",COLUMN('Back data'!$A$106:$AV$106)))-K$6)+INDEX('Back data'!$A$107:$AV$107,,MAX(IF('Back data'!$A$107:$AV$107&lt;&gt;"",COLUMN('Back data'!$A$107:$AV$107)))-K$6)</f>
        <v>63.36</v>
      </c>
      <c r="L50" s="10">
        <f t="array" ref="L50">INDEX('Back data'!$A$106:$AV$106,,MAX(IF('Back data'!$A$106:$AV$106&lt;&gt;"",COLUMN('Back data'!$A$106:$AV$106)))-L$6)+INDEX('Back data'!$A$107:$AV$107,,MAX(IF('Back data'!$A$107:$AV$107&lt;&gt;"",COLUMN('Back data'!$A$107:$AV$107)))-L$6)</f>
        <v>63.08</v>
      </c>
      <c r="M50" s="10">
        <f t="array" ref="M50">INDEX('Back data'!$A$106:$AV$106,,MAX(IF('Back data'!$A$106:$AV$106&lt;&gt;"",COLUMN('Back data'!$A$106:$AV$106)))-M$6)+INDEX('Back data'!$A$107:$AV$107,,MAX(IF('Back data'!$A$107:$AV$107&lt;&gt;"",COLUMN('Back data'!$A$107:$AV$107)))-M$6)</f>
        <v>63.75</v>
      </c>
      <c r="N50" s="10">
        <f t="array" ref="N50">INDEX('Back data'!$A$106:$AV$106,,MAX(IF('Back data'!$A$106:$AV$106&lt;&gt;"",COLUMN('Back data'!$A$106:$AV$106)))-N$6)+INDEX('Back data'!$A$107:$AV$107,,MAX(IF('Back data'!$A$107:$AV$107&lt;&gt;"",COLUMN('Back data'!$A$107:$AV$107)))-N$6)</f>
        <v>66.03</v>
      </c>
      <c r="O50" s="10">
        <f t="array" ref="O50">INDEX('Back data'!$A$106:$AV$106,,MAX(IF('Back data'!$A$106:$AV$106&lt;&gt;"",COLUMN('Back data'!$A$106:$AV$106)))-O$6)+INDEX('Back data'!$A$107:$AV$107,,MAX(IF('Back data'!$A$107:$AV$107&lt;&gt;"",COLUMN('Back data'!$A$107:$AV$107)))-O$6)</f>
        <v>68</v>
      </c>
      <c r="P50" s="10">
        <f t="array" ref="P50">INDEX('Back data'!$A$106:$AV$106,,MAX(IF('Back data'!$A$106:$AV$106&lt;&gt;"",COLUMN('Back data'!$A$106:$AV$106)))-P$6)+INDEX('Back data'!$A$107:$AV$107,,MAX(IF('Back data'!$A$107:$AV$107&lt;&gt;"",COLUMN('Back data'!$A$107:$AV$107)))-P$6)</f>
        <v>68.7</v>
      </c>
    </row>
    <row r="51" spans="1:16" x14ac:dyDescent="0.3">
      <c r="A51" s="39" t="s">
        <v>51</v>
      </c>
      <c r="B51" s="31" t="s">
        <v>39</v>
      </c>
      <c r="C51" s="11" t="s">
        <v>36</v>
      </c>
      <c r="D51" s="12">
        <f t="array" ref="D51">INDEX('Back data'!$A$106:$AV$106,,MAX(IF('Back data'!$A$106:$AV$106&lt;&gt;"",COLUMN('Back data'!$A$106:$AV$106)))-D$6)/D50</f>
        <v>0.97667542706964516</v>
      </c>
      <c r="E51" s="12">
        <f t="array" ref="E51">INDEX('Back data'!$A$106:$AV$106,,MAX(IF('Back data'!$A$106:$AV$106&lt;&gt;"",COLUMN('Back data'!$A$106:$AV$106)))-E$6)/E50</f>
        <v>0.99016239850093701</v>
      </c>
      <c r="F51" s="12">
        <f t="array" ref="F51">INDEX('Back data'!$A$106:$AV$106,,MAX(IF('Back data'!$A$106:$AV$106&lt;&gt;"",COLUMN('Back data'!$A$106:$AV$106)))-F$6)/F50</f>
        <v>0.97503555063991154</v>
      </c>
      <c r="G51" s="12">
        <f t="array" ref="G51">INDEX('Back data'!$A$106:$AV$106,,MAX(IF('Back data'!$A$106:$AV$106&lt;&gt;"",COLUMN('Back data'!$A$106:$AV$106)))-G$6)/G50</f>
        <v>0.96083231334149322</v>
      </c>
      <c r="H51" s="12">
        <f t="array" ref="H51">INDEX('Back data'!$A$106:$AV$106,,MAX(IF('Back data'!$A$106:$AV$106&lt;&gt;"",COLUMN('Back data'!$A$106:$AV$106)))-H$6)/H50</f>
        <v>0.97097791798107247</v>
      </c>
      <c r="I51" s="12">
        <f t="array" ref="I51">INDEX('Back data'!$A$106:$AV$106,,MAX(IF('Back data'!$A$106:$AV$106&lt;&gt;"",COLUMN('Back data'!$A$106:$AV$106)))-I$6)/I50</f>
        <v>0.92784947908567872</v>
      </c>
      <c r="J51" s="12">
        <f t="array" ref="J51">INDEX('Back data'!$A$106:$AV$106,,MAX(IF('Back data'!$A$106:$AV$106&lt;&gt;"",COLUMN('Back data'!$A$106:$AV$106)))-J$6)/J50</f>
        <v>0.94030084612973985</v>
      </c>
      <c r="K51" s="12">
        <f t="array" ref="K51">INDEX('Back data'!$A$106:$AV$106,,MAX(IF('Back data'!$A$106:$AV$106&lt;&gt;"",COLUMN('Back data'!$A$106:$AV$106)))-K$6)/K50</f>
        <v>0.96369949494949503</v>
      </c>
      <c r="L51" s="12">
        <f t="array" ref="L51">INDEX('Back data'!$A$106:$AV$106,,MAX(IF('Back data'!$A$106:$AV$106&lt;&gt;"",COLUMN('Back data'!$A$106:$AV$106)))-L$6)/L50</f>
        <v>0.97685478757133792</v>
      </c>
      <c r="M51" s="12">
        <f t="array" ref="M51">INDEX('Back data'!$A$106:$AV$106,,MAX(IF('Back data'!$A$106:$AV$106&lt;&gt;"",COLUMN('Back data'!$A$106:$AV$106)))-M$6)/M50</f>
        <v>0.94619607843137254</v>
      </c>
      <c r="N51" s="12">
        <f t="array" ref="N51">INDEX('Back data'!$A$106:$AV$106,,MAX(IF('Back data'!$A$106:$AV$106&lt;&gt;"",COLUMN('Back data'!$A$106:$AV$106)))-N$6)/N50</f>
        <v>0.97955474784189012</v>
      </c>
      <c r="O51" s="12">
        <f t="array" ref="O51">INDEX('Back data'!$A$106:$AV$106,,MAX(IF('Back data'!$A$106:$AV$106&lt;&gt;"",COLUMN('Back data'!$A$106:$AV$106)))-O$6)/O50</f>
        <v>0.99426470588235294</v>
      </c>
      <c r="P51" s="12">
        <f t="array" ref="P51">INDEX('Back data'!$A$106:$AV$106,,MAX(IF('Back data'!$A$106:$AV$106&lt;&gt;"",COLUMN('Back data'!$A$106:$AV$106)))-P$6)/P50</f>
        <v>0.99592430858806402</v>
      </c>
    </row>
    <row r="52" spans="1:16" x14ac:dyDescent="0.3">
      <c r="A52" s="39" t="s">
        <v>51</v>
      </c>
      <c r="B52" s="31" t="s">
        <v>39</v>
      </c>
      <c r="C52" s="32" t="s">
        <v>37</v>
      </c>
      <c r="D52" s="33">
        <f t="array" ref="D52">INDEX('Back data'!$A$107:$AV$107,,MAX(IF('Back data'!$A$107:$AV$107&lt;&gt;"",COLUMN('Back data'!$A$107:$AV$107)))-D$6)/D50</f>
        <v>2.3324572930354795E-2</v>
      </c>
      <c r="E52" s="33">
        <f t="array" ref="E52">INDEX('Back data'!$A$107:$AV$107,,MAX(IF('Back data'!$A$107:$AV$107&lt;&gt;"",COLUMN('Back data'!$A$107:$AV$107)))-E$6)/E50</f>
        <v>9.8376014990630874E-3</v>
      </c>
      <c r="F52" s="33">
        <f t="array" ref="F52">INDEX('Back data'!$A$107:$AV$107,,MAX(IF('Back data'!$A$107:$AV$107&lt;&gt;"",COLUMN('Back data'!$A$107:$AV$107)))-F$6)/F50</f>
        <v>2.4964449360088483E-2</v>
      </c>
      <c r="G52" s="33">
        <f t="array" ref="G52">INDEX('Back data'!$A$107:$AV$107,,MAX(IF('Back data'!$A$107:$AV$107&lt;&gt;"",COLUMN('Back data'!$A$107:$AV$107)))-G$6)/G50</f>
        <v>3.9167686658506735E-2</v>
      </c>
      <c r="H52" s="33">
        <f t="array" ref="H52">INDEX('Back data'!$A$107:$AV$107,,MAX(IF('Back data'!$A$107:$AV$107&lt;&gt;"",COLUMN('Back data'!$A$107:$AV$107)))-H$6)/H50</f>
        <v>2.9022082018927444E-2</v>
      </c>
      <c r="I52" s="33">
        <f t="array" ref="I52">INDEX('Back data'!$A$107:$AV$107,,MAX(IF('Back data'!$A$107:$AV$107&lt;&gt;"",COLUMN('Back data'!$A$107:$AV$107)))-I$6)/I50</f>
        <v>7.2150520914321253E-2</v>
      </c>
      <c r="J52" s="33">
        <f t="array" ref="J52">INDEX('Back data'!$A$107:$AV$107,,MAX(IF('Back data'!$A$107:$AV$107&lt;&gt;"",COLUMN('Back data'!$A$107:$AV$107)))-J$6)/J50</f>
        <v>5.9699153870260105E-2</v>
      </c>
      <c r="K52" s="33">
        <f t="array" ref="K52">INDEX('Back data'!$A$107:$AV$107,,MAX(IF('Back data'!$A$107:$AV$107&lt;&gt;"",COLUMN('Back data'!$A$107:$AV$107)))-K$6)/K50</f>
        <v>3.6300505050505048E-2</v>
      </c>
      <c r="L52" s="33">
        <f t="array" ref="L52">INDEX('Back data'!$A$107:$AV$107,,MAX(IF('Back data'!$A$107:$AV$107&lt;&gt;"",COLUMN('Back data'!$A$107:$AV$107)))-L$6)/L50</f>
        <v>2.3145212428662017E-2</v>
      </c>
      <c r="M52" s="33">
        <f t="array" ref="M52">INDEX('Back data'!$A$107:$AV$107,,MAX(IF('Back data'!$A$107:$AV$107&lt;&gt;"",COLUMN('Back data'!$A$107:$AV$107)))-M$6)/M50</f>
        <v>5.3803921568627455E-2</v>
      </c>
      <c r="N52" s="33">
        <f t="array" ref="N52">INDEX('Back data'!$A$107:$AV$107,,MAX(IF('Back data'!$A$107:$AV$107&lt;&gt;"",COLUMN('Back data'!$A$107:$AV$107)))-N$6)/N50</f>
        <v>2.0445252158109949E-2</v>
      </c>
      <c r="O52" s="33">
        <f t="array" ref="O52">INDEX('Back data'!$A$107:$AV$107,,MAX(IF('Back data'!$A$107:$AV$107&lt;&gt;"",COLUMN('Back data'!$A$107:$AV$107)))-O$6)/O50</f>
        <v>5.7352941176470589E-3</v>
      </c>
      <c r="P52" s="33">
        <f t="array" ref="P52">INDEX('Back data'!$A$107:$AV$107,,MAX(IF('Back data'!$A$107:$AV$107&lt;&gt;"",COLUMN('Back data'!$A$107:$AV$107)))-P$6)/P50</f>
        <v>4.0756914119359534E-3</v>
      </c>
    </row>
    <row r="53" spans="1:16" s="38" customFormat="1" x14ac:dyDescent="0.3">
      <c r="A53" s="34"/>
      <c r="B53" s="35"/>
      <c r="C53" s="36"/>
      <c r="D53" s="37"/>
      <c r="E53" s="37"/>
      <c r="F53" s="37"/>
      <c r="G53" s="37"/>
      <c r="H53" s="37"/>
      <c r="I53" s="37"/>
      <c r="J53" s="37"/>
      <c r="K53" s="37"/>
      <c r="L53" s="37"/>
      <c r="M53" s="37"/>
      <c r="N53" s="37"/>
      <c r="O53" s="37"/>
      <c r="P53" s="37"/>
    </row>
    <row r="54" spans="1:16" s="38" customFormat="1" x14ac:dyDescent="0.3">
      <c r="A54" s="34"/>
      <c r="B54" s="35"/>
      <c r="C54" s="36"/>
      <c r="D54" s="37"/>
      <c r="E54" s="37"/>
      <c r="F54" s="37"/>
      <c r="G54" s="37"/>
      <c r="H54" s="37"/>
      <c r="I54" s="37"/>
      <c r="J54" s="37"/>
      <c r="K54" s="37"/>
      <c r="L54" s="37"/>
      <c r="M54" s="37"/>
      <c r="N54" s="37"/>
      <c r="O54" s="37"/>
      <c r="P54" s="37"/>
    </row>
    <row r="55" spans="1:16" x14ac:dyDescent="0.3">
      <c r="C55" s="9" t="s">
        <v>35</v>
      </c>
      <c r="D55" s="10">
        <f t="array" ref="D55">INDEX('Back data'!$A$308:$AV$308,,MAX(IF('Back data'!$A$308:$AV$308&lt;&gt;"",COLUMN('Back data'!$A$308:$AV$308)))-D$6)+INDEX('Back data'!$A$309:$AV$309,,MAX(IF('Back data'!$A$309:$AV$309&lt;&gt;"",COLUMN('Back data'!$A$309:$AV$309)))-D$6)</f>
        <v>59.78</v>
      </c>
      <c r="E55" s="10">
        <f t="array" ref="E55">INDEX('Back data'!$A$308:$AV$308,,MAX(IF('Back data'!$A$308:$AV$308&lt;&gt;"",COLUMN('Back data'!$A$308:$AV$308)))-E$6)+INDEX('Back data'!$A$309:$AV$309,,MAX(IF('Back data'!$A$309:$AV$309&lt;&gt;"",COLUMN('Back data'!$A$309:$AV$309)))-E$6)</f>
        <v>57.19</v>
      </c>
      <c r="F55" s="10">
        <f t="array" ref="F55">INDEX('Back data'!$A$308:$AV$308,,MAX(IF('Back data'!$A$308:$AV$308&lt;&gt;"",COLUMN('Back data'!$A$308:$AV$308)))-F$6)+INDEX('Back data'!$A$309:$AV$309,,MAX(IF('Back data'!$A$309:$AV$309&lt;&gt;"",COLUMN('Back data'!$A$309:$AV$309)))-F$6)</f>
        <v>55.44</v>
      </c>
      <c r="G55" s="10">
        <f t="array" ref="G55">INDEX('Back data'!$A$308:$AV$308,,MAX(IF('Back data'!$A$308:$AV$308&lt;&gt;"",COLUMN('Back data'!$A$308:$AV$308)))-G$6)+INDEX('Back data'!$A$309:$AV$309,,MAX(IF('Back data'!$A$309:$AV$309&lt;&gt;"",COLUMN('Back data'!$A$309:$AV$309)))-G$6)</f>
        <v>62.099999999999994</v>
      </c>
      <c r="H55" s="10">
        <f t="array" ref="H55">INDEX('Back data'!$A$308:$AV$308,,MAX(IF('Back data'!$A$308:$AV$308&lt;&gt;"",COLUMN('Back data'!$A$308:$AV$308)))-H$6)+INDEX('Back data'!$A$309:$AV$309,,MAX(IF('Back data'!$A$309:$AV$309&lt;&gt;"",COLUMN('Back data'!$A$309:$AV$309)))-H$6)</f>
        <v>61.510000000000005</v>
      </c>
      <c r="I55" s="10">
        <f t="array" ref="I55">INDEX('Back data'!$A$308:$AV$308,,MAX(IF('Back data'!$A$308:$AV$308&lt;&gt;"",COLUMN('Back data'!$A$308:$AV$308)))-I$6)+INDEX('Back data'!$A$309:$AV$309,,MAX(IF('Back data'!$A$309:$AV$309&lt;&gt;"",COLUMN('Back data'!$A$309:$AV$309)))-I$6)</f>
        <v>65.39</v>
      </c>
      <c r="J55" s="10">
        <f t="array" ref="J55">INDEX('Back data'!$A$308:$AV$308,,MAX(IF('Back data'!$A$308:$AV$308&lt;&gt;"",COLUMN('Back data'!$A$308:$AV$308)))-J$6)+INDEX('Back data'!$A$309:$AV$309,,MAX(IF('Back data'!$A$309:$AV$309&lt;&gt;"",COLUMN('Back data'!$A$309:$AV$309)))-J$6)</f>
        <v>67.22</v>
      </c>
      <c r="K55" s="10">
        <f t="array" ref="K55">INDEX('Back data'!$A$308:$AV$308,,MAX(IF('Back data'!$A$308:$AV$308&lt;&gt;"",COLUMN('Back data'!$A$308:$AV$308)))-K$6)+INDEX('Back data'!$A$309:$AV$309,,MAX(IF('Back data'!$A$309:$AV$309&lt;&gt;"",COLUMN('Back data'!$A$309:$AV$309)))-K$6)</f>
        <v>59.89</v>
      </c>
      <c r="L55" s="10">
        <f t="array" ref="L55">INDEX('Back data'!$A$308:$AV$308,,MAX(IF('Back data'!$A$308:$AV$308&lt;&gt;"",COLUMN('Back data'!$A$308:$AV$308)))-L$6)+INDEX('Back data'!$A$309:$AV$309,,MAX(IF('Back data'!$A$309:$AV$309&lt;&gt;"",COLUMN('Back data'!$A$309:$AV$309)))-L$6)</f>
        <v>62.32</v>
      </c>
      <c r="M55" s="10">
        <f t="array" ref="M55">INDEX('Back data'!$A$308:$AV$308,,MAX(IF('Back data'!$A$308:$AV$308&lt;&gt;"",COLUMN('Back data'!$A$308:$AV$308)))-M$6)+INDEX('Back data'!$A$309:$AV$309,,MAX(IF('Back data'!$A$309:$AV$309&lt;&gt;"",COLUMN('Back data'!$A$309:$AV$309)))-M$6)</f>
        <v>62.8</v>
      </c>
      <c r="N55" s="10">
        <f t="array" ref="N55">INDEX('Back data'!$A$308:$AV$308,,MAX(IF('Back data'!$A$308:$AV$308&lt;&gt;"",COLUMN('Back data'!$A$308:$AV$308)))-N$6)+INDEX('Back data'!$A$309:$AV$309,,MAX(IF('Back data'!$A$309:$AV$309&lt;&gt;"",COLUMN('Back data'!$A$309:$AV$309)))-N$6)</f>
        <v>61.739999999999995</v>
      </c>
      <c r="O55" s="10">
        <f t="array" ref="O55">INDEX('Back data'!$A$308:$AV$308,,MAX(IF('Back data'!$A$308:$AV$308&lt;&gt;"",COLUMN('Back data'!$A$308:$AV$308)))-O$6)+INDEX('Back data'!$A$309:$AV$309,,MAX(IF('Back data'!$A$309:$AV$309&lt;&gt;"",COLUMN('Back data'!$A$309:$AV$309)))-O$6)</f>
        <v>67.45</v>
      </c>
      <c r="P55" s="10">
        <f t="array" ref="P55">INDEX('Back data'!$A$308:$AV$308,,MAX(IF('Back data'!$A$308:$AV$308&lt;&gt;"",COLUMN('Back data'!$A$308:$AV$308)))-P$6)+INDEX('Back data'!$A$309:$AV$309,,MAX(IF('Back data'!$A$309:$AV$309&lt;&gt;"",COLUMN('Back data'!$A$309:$AV$309)))-P$6)</f>
        <v>70.67</v>
      </c>
    </row>
    <row r="56" spans="1:16" x14ac:dyDescent="0.3">
      <c r="A56" s="39" t="s">
        <v>51</v>
      </c>
      <c r="B56" s="31" t="s">
        <v>24</v>
      </c>
      <c r="C56" s="11" t="s">
        <v>36</v>
      </c>
      <c r="D56" s="12">
        <f t="array" ref="D56">INDEX('Back data'!$A$308:$AV$308,,MAX(IF('Back data'!$A$308:$AV$308&lt;&gt;"",COLUMN('Back data'!$A$308:$AV$308)))-D$6)/D55</f>
        <v>0.66025426564068246</v>
      </c>
      <c r="E56" s="12">
        <f t="array" ref="E56">INDEX('Back data'!$A$308:$AV$308,,MAX(IF('Back data'!$A$308:$AV$308&lt;&gt;"",COLUMN('Back data'!$A$308:$AV$308)))-E$6)/E55</f>
        <v>0.69837384158069593</v>
      </c>
      <c r="F56" s="12">
        <f t="array" ref="F56">INDEX('Back data'!$A$308:$AV$308,,MAX(IF('Back data'!$A$308:$AV$308&lt;&gt;"",COLUMN('Back data'!$A$308:$AV$308)))-F$6)/F55</f>
        <v>0.72204184704184704</v>
      </c>
      <c r="G56" s="12">
        <f t="array" ref="G56">INDEX('Back data'!$A$308:$AV$308,,MAX(IF('Back data'!$A$308:$AV$308&lt;&gt;"",COLUMN('Back data'!$A$308:$AV$308)))-G$6)/G55</f>
        <v>0.66328502415458934</v>
      </c>
      <c r="H56" s="12">
        <f t="array" ref="H56">INDEX('Back data'!$A$308:$AV$308,,MAX(IF('Back data'!$A$308:$AV$308&lt;&gt;"",COLUMN('Back data'!$A$308:$AV$308)))-H$6)/H55</f>
        <v>0.69257031377011868</v>
      </c>
      <c r="I56" s="12">
        <f t="array" ref="I56">INDEX('Back data'!$A$308:$AV$308,,MAX(IF('Back data'!$A$308:$AV$308&lt;&gt;"",COLUMN('Back data'!$A$308:$AV$308)))-I$6)/I55</f>
        <v>0.62517204465514609</v>
      </c>
      <c r="J56" s="12">
        <f t="array" ref="J56">INDEX('Back data'!$A$308:$AV$308,,MAX(IF('Back data'!$A$308:$AV$308&lt;&gt;"",COLUMN('Back data'!$A$308:$AV$308)))-J$6)/J55</f>
        <v>0.75542993156798577</v>
      </c>
      <c r="K56" s="12">
        <f t="array" ref="K56">INDEX('Back data'!$A$308:$AV$308,,MAX(IF('Back data'!$A$308:$AV$308&lt;&gt;"",COLUMN('Back data'!$A$308:$AV$308)))-K$6)/K55</f>
        <v>0.70145266321589572</v>
      </c>
      <c r="L56" s="12">
        <f t="array" ref="L56">INDEX('Back data'!$A$308:$AV$308,,MAX(IF('Back data'!$A$308:$AV$308&lt;&gt;"",COLUMN('Back data'!$A$308:$AV$308)))-L$6)/L55</f>
        <v>0.68838254172015401</v>
      </c>
      <c r="M56" s="12">
        <f t="array" ref="M56">INDEX('Back data'!$A$308:$AV$308,,MAX(IF('Back data'!$A$308:$AV$308&lt;&gt;"",COLUMN('Back data'!$A$308:$AV$308)))-M$6)/M55</f>
        <v>0.77085987261146494</v>
      </c>
      <c r="N56" s="12">
        <f t="array" ref="N56">INDEX('Back data'!$A$308:$AV$308,,MAX(IF('Back data'!$A$308:$AV$308&lt;&gt;"",COLUMN('Back data'!$A$308:$AV$308)))-N$6)/N55</f>
        <v>0.74117265954000655</v>
      </c>
      <c r="O56" s="12">
        <f t="array" ref="O56">INDEX('Back data'!$A$308:$AV$308,,MAX(IF('Back data'!$A$308:$AV$308&lt;&gt;"",COLUMN('Back data'!$A$308:$AV$308)))-O$6)/O55</f>
        <v>0.80044477390659752</v>
      </c>
      <c r="P56" s="12">
        <f t="array" ref="P56">INDEX('Back data'!$A$308:$AV$308,,MAX(IF('Back data'!$A$308:$AV$308&lt;&gt;"",COLUMN('Back data'!$A$308:$AV$308)))-P$6)/P55</f>
        <v>0.82722513089005234</v>
      </c>
    </row>
    <row r="57" spans="1:16" x14ac:dyDescent="0.3">
      <c r="A57" s="39" t="s">
        <v>51</v>
      </c>
      <c r="B57" s="31" t="s">
        <v>24</v>
      </c>
      <c r="C57" s="11" t="s">
        <v>37</v>
      </c>
      <c r="D57" s="12">
        <f t="array" ref="D57">+INDEX('Back data'!$A$309:$AV$309,,MAX(IF('Back data'!$A$309:$AV$309&lt;&gt;"",COLUMN('Back data'!$A$309:$AV$309)))-D$6)/D55</f>
        <v>0.33974573435931749</v>
      </c>
      <c r="E57" s="12">
        <f t="array" ref="E57">+INDEX('Back data'!$A$309:$AV$309,,MAX(IF('Back data'!$A$309:$AV$309&lt;&gt;"",COLUMN('Back data'!$A$309:$AV$309)))-E$6)/E55</f>
        <v>0.30162615841930407</v>
      </c>
      <c r="F57" s="12">
        <f t="array" ref="F57">+INDEX('Back data'!$A$309:$AV$309,,MAX(IF('Back data'!$A$309:$AV$309&lt;&gt;"",COLUMN('Back data'!$A$309:$AV$309)))-F$6)/F55</f>
        <v>0.27795815295815296</v>
      </c>
      <c r="G57" s="12">
        <f t="array" ref="G57">+INDEX('Back data'!$A$309:$AV$309,,MAX(IF('Back data'!$A$309:$AV$309&lt;&gt;"",COLUMN('Back data'!$A$309:$AV$309)))-G$6)/G55</f>
        <v>0.33671497584541066</v>
      </c>
      <c r="H57" s="12">
        <f t="array" ref="H57">+INDEX('Back data'!$A$309:$AV$309,,MAX(IF('Back data'!$A$309:$AV$309&lt;&gt;"",COLUMN('Back data'!$A$309:$AV$309)))-H$6)/H55</f>
        <v>0.30742968622988132</v>
      </c>
      <c r="I57" s="12">
        <f t="array" ref="I57">+INDEX('Back data'!$A$309:$AV$309,,MAX(IF('Back data'!$A$309:$AV$309&lt;&gt;"",COLUMN('Back data'!$A$309:$AV$309)))-I$6)/I55</f>
        <v>0.37482795534485397</v>
      </c>
      <c r="J57" s="12">
        <f t="array" ref="J57">+INDEX('Back data'!$A$309:$AV$309,,MAX(IF('Back data'!$A$309:$AV$309&lt;&gt;"",COLUMN('Back data'!$A$309:$AV$309)))-J$6)/J55</f>
        <v>0.24457006843201431</v>
      </c>
      <c r="K57" s="12">
        <f t="array" ref="K57">+INDEX('Back data'!$A$309:$AV$309,,MAX(IF('Back data'!$A$309:$AV$309&lt;&gt;"",COLUMN('Back data'!$A$309:$AV$309)))-K$6)/K55</f>
        <v>0.29854733678410417</v>
      </c>
      <c r="L57" s="12">
        <f t="array" ref="L57">+INDEX('Back data'!$A$309:$AV$309,,MAX(IF('Back data'!$A$309:$AV$309&lt;&gt;"",COLUMN('Back data'!$A$309:$AV$309)))-L$6)/L55</f>
        <v>0.31161745827984599</v>
      </c>
      <c r="M57" s="12">
        <f t="array" ref="M57">+INDEX('Back data'!$A$309:$AV$309,,MAX(IF('Back data'!$A$309:$AV$309&lt;&gt;"",COLUMN('Back data'!$A$309:$AV$309)))-M$6)/M55</f>
        <v>0.22914012738853506</v>
      </c>
      <c r="N57" s="12">
        <f t="array" ref="N57">+INDEX('Back data'!$A$309:$AV$309,,MAX(IF('Back data'!$A$309:$AV$309&lt;&gt;"",COLUMN('Back data'!$A$309:$AV$309)))-N$6)/N55</f>
        <v>0.25882734045999356</v>
      </c>
      <c r="O57" s="12">
        <f t="array" ref="O57">+INDEX('Back data'!$A$309:$AV$309,,MAX(IF('Back data'!$A$309:$AV$309&lt;&gt;"",COLUMN('Back data'!$A$309:$AV$309)))-O$6)/O55</f>
        <v>0.19955522609340254</v>
      </c>
      <c r="P57" s="12">
        <f t="array" ref="P57">+INDEX('Back data'!$A$309:$AV$309,,MAX(IF('Back data'!$A$309:$AV$309&lt;&gt;"",COLUMN('Back data'!$A$309:$AV$309)))-P$6)/P55</f>
        <v>0.17277486910994766</v>
      </c>
    </row>
    <row r="60" spans="1:16" x14ac:dyDescent="0.3">
      <c r="C60" s="9" t="s">
        <v>35</v>
      </c>
      <c r="D60" s="10">
        <f t="array" ref="D60">INDEX('Back data'!$A$314:$AV$314,,MAX(IF('Back data'!$A$314:$AV$314&lt;&gt;"",COLUMN('Back data'!$A$314:$AV$314)))-D$6)+INDEX('Back data'!$A$315:$AV$315,,MAX(IF('Back data'!$A$315:$AV$315&lt;&gt;"",COLUMN('Back data'!$A$315:$AV$315)))-D$6)</f>
        <v>61.4</v>
      </c>
      <c r="E60" s="10">
        <f t="array" ref="E60">INDEX('Back data'!$A$314:$AV$314,,MAX(IF('Back data'!$A$314:$AV$314&lt;&gt;"",COLUMN('Back data'!$A$314:$AV$314)))-E$6)+INDEX('Back data'!$A$315:$AV$315,,MAX(IF('Back data'!$A$315:$AV$315&lt;&gt;"",COLUMN('Back data'!$A$315:$AV$315)))-E$6)</f>
        <v>65.97</v>
      </c>
      <c r="F60" s="10">
        <f t="array" ref="F60">INDEX('Back data'!$A$314:$AV$314,,MAX(IF('Back data'!$A$314:$AV$314&lt;&gt;"",COLUMN('Back data'!$A$314:$AV$314)))-F$6)+INDEX('Back data'!$A$315:$AV$315,,MAX(IF('Back data'!$A$315:$AV$315&lt;&gt;"",COLUMN('Back data'!$A$315:$AV$315)))-F$6)</f>
        <v>67.31</v>
      </c>
      <c r="G60" s="10">
        <f t="array" ref="G60">INDEX('Back data'!$A$314:$AV$314,,MAX(IF('Back data'!$A$314:$AV$314&lt;&gt;"",COLUMN('Back data'!$A$314:$AV$314)))-G$6)+INDEX('Back data'!$A$315:$AV$315,,MAX(IF('Back data'!$A$315:$AV$315&lt;&gt;"",COLUMN('Back data'!$A$315:$AV$315)))-G$6)</f>
        <v>66.710000000000008</v>
      </c>
      <c r="H60" s="10">
        <f t="array" ref="H60">INDEX('Back data'!$A$314:$AV$314,,MAX(IF('Back data'!$A$314:$AV$314&lt;&gt;"",COLUMN('Back data'!$A$314:$AV$314)))-H$6)+INDEX('Back data'!$A$315:$AV$315,,MAX(IF('Back data'!$A$315:$AV$315&lt;&gt;"",COLUMN('Back data'!$A$315:$AV$315)))-H$6)</f>
        <v>64.69</v>
      </c>
      <c r="I60" s="10">
        <f t="array" ref="I60">INDEX('Back data'!$A$314:$AV$314,,MAX(IF('Back data'!$A$314:$AV$314&lt;&gt;"",COLUMN('Back data'!$A$314:$AV$314)))-I$6)+INDEX('Back data'!$A$315:$AV$315,,MAX(IF('Back data'!$A$315:$AV$315&lt;&gt;"",COLUMN('Back data'!$A$315:$AV$315)))-I$6)</f>
        <v>65.72</v>
      </c>
      <c r="J60" s="10">
        <f t="array" ref="J60">INDEX('Back data'!$A$314:$AV$314,,MAX(IF('Back data'!$A$314:$AV$314&lt;&gt;"",COLUMN('Back data'!$A$314:$AV$314)))-J$6)+INDEX('Back data'!$A$315:$AV$315,,MAX(IF('Back data'!$A$315:$AV$315&lt;&gt;"",COLUMN('Back data'!$A$315:$AV$315)))-J$6)</f>
        <v>64.33</v>
      </c>
      <c r="K60" s="10">
        <f t="array" ref="K60">INDEX('Back data'!$A$314:$AV$314,,MAX(IF('Back data'!$A$314:$AV$314&lt;&gt;"",COLUMN('Back data'!$A$314:$AV$314)))-K$6)+INDEX('Back data'!$A$315:$AV$315,,MAX(IF('Back data'!$A$315:$AV$315&lt;&gt;"",COLUMN('Back data'!$A$315:$AV$315)))-K$6)</f>
        <v>67.19</v>
      </c>
      <c r="L60" s="10">
        <f t="array" ref="L60">INDEX('Back data'!$A$314:$AV$314,,MAX(IF('Back data'!$A$314:$AV$314&lt;&gt;"",COLUMN('Back data'!$A$314:$AV$314)))-L$6)+INDEX('Back data'!$A$315:$AV$315,,MAX(IF('Back data'!$A$315:$AV$315&lt;&gt;"",COLUMN('Back data'!$A$315:$AV$315)))-L$6)</f>
        <v>64.95</v>
      </c>
      <c r="M60" s="10">
        <f t="array" ref="M60">INDEX('Back data'!$A$314:$AV$314,,MAX(IF('Back data'!$A$314:$AV$314&lt;&gt;"",COLUMN('Back data'!$A$314:$AV$314)))-M$6)+INDEX('Back data'!$A$315:$AV$315,,MAX(IF('Back data'!$A$315:$AV$315&lt;&gt;"",COLUMN('Back data'!$A$315:$AV$315)))-M$6)</f>
        <v>64.010000000000005</v>
      </c>
      <c r="N60" s="10">
        <f t="array" ref="N60">INDEX('Back data'!$A$314:$AV$314,,MAX(IF('Back data'!$A$314:$AV$314&lt;&gt;"",COLUMN('Back data'!$A$314:$AV$314)))-N$6)+INDEX('Back data'!$A$315:$AV$315,,MAX(IF('Back data'!$A$315:$AV$315&lt;&gt;"",COLUMN('Back data'!$A$315:$AV$315)))-N$6)</f>
        <v>68.16</v>
      </c>
      <c r="O60" s="10">
        <f t="array" ref="O60">INDEX('Back data'!$A$314:$AV$314,,MAX(IF('Back data'!$A$314:$AV$314&lt;&gt;"",COLUMN('Back data'!$A$314:$AV$314)))-O$6)+INDEX('Back data'!$A$315:$AV$315,,MAX(IF('Back data'!$A$315:$AV$315&lt;&gt;"",COLUMN('Back data'!$A$315:$AV$315)))-O$6)</f>
        <v>67.66</v>
      </c>
      <c r="P60" s="10">
        <f t="array" ref="P60">INDEX('Back data'!$A$314:$AV$314,,MAX(IF('Back data'!$A$314:$AV$314&lt;&gt;"",COLUMN('Back data'!$A$314:$AV$314)))-P$6)+INDEX('Back data'!$A$315:$AV$315,,MAX(IF('Back data'!$A$315:$AV$315&lt;&gt;"",COLUMN('Back data'!$A$315:$AV$315)))-P$6)</f>
        <v>70.150000000000006</v>
      </c>
    </row>
    <row r="61" spans="1:16" x14ac:dyDescent="0.3">
      <c r="A61" s="39" t="s">
        <v>51</v>
      </c>
      <c r="B61" s="31" t="s">
        <v>29</v>
      </c>
      <c r="C61" s="11" t="s">
        <v>36</v>
      </c>
      <c r="D61" s="12">
        <f t="array" ref="D61">INDEX('Back data'!$A$314:$AV$314,,MAX(IF('Back data'!$A$314:$AV$314&lt;&gt;"",COLUMN('Back data'!$A$314:$AV$314)))-D$6)/D60</f>
        <v>0.9004885993485342</v>
      </c>
      <c r="E61" s="12">
        <f t="array" ref="E61">INDEX('Back data'!$A$314:$AV$314,,MAX(IF('Back data'!$A$314:$AV$314&lt;&gt;"",COLUMN('Back data'!$A$314:$AV$314)))-E$6)/E60</f>
        <v>0.90829164771866</v>
      </c>
      <c r="F61" s="12">
        <f t="array" ref="F61">INDEX('Back data'!$A$314:$AV$314,,MAX(IF('Back data'!$A$314:$AV$314&lt;&gt;"",COLUMN('Back data'!$A$314:$AV$314)))-F$6)/F60</f>
        <v>0.88070123310057935</v>
      </c>
      <c r="G61" s="12">
        <f t="array" ref="G61">INDEX('Back data'!$A$314:$AV$314,,MAX(IF('Back data'!$A$314:$AV$314&lt;&gt;"",COLUMN('Back data'!$A$314:$AV$314)))-G$6)/G60</f>
        <v>0.88757307749962511</v>
      </c>
      <c r="H61" s="12">
        <f t="array" ref="H61">INDEX('Back data'!$A$314:$AV$314,,MAX(IF('Back data'!$A$314:$AV$314&lt;&gt;"",COLUMN('Back data'!$A$314:$AV$314)))-H$6)/H60</f>
        <v>0.87138661307775545</v>
      </c>
      <c r="I61" s="12">
        <f t="array" ref="I61">INDEX('Back data'!$A$314:$AV$314,,MAX(IF('Back data'!$A$314:$AV$314&lt;&gt;"",COLUMN('Back data'!$A$314:$AV$314)))-I$6)/I60</f>
        <v>0.85240413877054177</v>
      </c>
      <c r="J61" s="12">
        <f t="array" ref="J61">INDEX('Back data'!$A$314:$AV$314,,MAX(IF('Back data'!$A$314:$AV$314&lt;&gt;"",COLUMN('Back data'!$A$314:$AV$314)))-J$6)/J60</f>
        <v>0.86475983211565377</v>
      </c>
      <c r="K61" s="12">
        <f t="array" ref="K61">INDEX('Back data'!$A$314:$AV$314,,MAX(IF('Back data'!$A$314:$AV$314&lt;&gt;"",COLUMN('Back data'!$A$314:$AV$314)))-K$6)/K60</f>
        <v>0.91248697722875438</v>
      </c>
      <c r="L61" s="12">
        <f t="array" ref="L61">INDEX('Back data'!$A$314:$AV$314,,MAX(IF('Back data'!$A$314:$AV$314&lt;&gt;"",COLUMN('Back data'!$A$314:$AV$314)))-L$6)/L60</f>
        <v>0.89391839876828327</v>
      </c>
      <c r="M61" s="12">
        <f t="array" ref="M61">INDEX('Back data'!$A$314:$AV$314,,MAX(IF('Back data'!$A$314:$AV$314&lt;&gt;"",COLUMN('Back data'!$A$314:$AV$314)))-M$6)/M60</f>
        <v>0.89095453835338223</v>
      </c>
      <c r="N61" s="12">
        <f t="array" ref="N61">INDEX('Back data'!$A$314:$AV$314,,MAX(IF('Back data'!$A$314:$AV$314&lt;&gt;"",COLUMN('Back data'!$A$314:$AV$314)))-N$6)/N60</f>
        <v>0.92796361502347424</v>
      </c>
      <c r="O61" s="12">
        <f t="array" ref="O61">INDEX('Back data'!$A$314:$AV$314,,MAX(IF('Back data'!$A$314:$AV$314&lt;&gt;"",COLUMN('Back data'!$A$314:$AV$314)))-O$6)/O60</f>
        <v>0.91590304463493943</v>
      </c>
      <c r="P61" s="12">
        <f t="array" ref="P61">INDEX('Back data'!$A$314:$AV$314,,MAX(IF('Back data'!$A$314:$AV$314&lt;&gt;"",COLUMN('Back data'!$A$314:$AV$314)))-P$6)/P60</f>
        <v>0.93813257305773334</v>
      </c>
    </row>
    <row r="62" spans="1:16" x14ac:dyDescent="0.3">
      <c r="A62" s="39" t="s">
        <v>51</v>
      </c>
      <c r="B62" s="31" t="s">
        <v>29</v>
      </c>
      <c r="C62" s="11" t="s">
        <v>37</v>
      </c>
      <c r="D62" s="12">
        <f t="array" ref="D62">INDEX('Back data'!$A$315:$AV$315,,MAX(IF('Back data'!$A$315:$AV$315&lt;&gt;"",COLUMN('Back data'!$A$315:$AV$315)))-D$6)/D60</f>
        <v>9.9511400651465812E-2</v>
      </c>
      <c r="E62" s="12">
        <f t="array" ref="E62">INDEX('Back data'!$A$315:$AV$315,,MAX(IF('Back data'!$A$315:$AV$315&lt;&gt;"",COLUMN('Back data'!$A$315:$AV$315)))-E$6)/E60</f>
        <v>9.170835228134E-2</v>
      </c>
      <c r="F62" s="12">
        <f t="array" ref="F62">INDEX('Back data'!$A$315:$AV$315,,MAX(IF('Back data'!$A$315:$AV$315&lt;&gt;"",COLUMN('Back data'!$A$315:$AV$315)))-F$6)/F60</f>
        <v>0.11929876689942058</v>
      </c>
      <c r="G62" s="12">
        <f t="array" ref="G62">INDEX('Back data'!$A$315:$AV$315,,MAX(IF('Back data'!$A$315:$AV$315&lt;&gt;"",COLUMN('Back data'!$A$315:$AV$315)))-G$6)/G60</f>
        <v>0.11242692250037474</v>
      </c>
      <c r="H62" s="12">
        <f t="array" ref="H62">INDEX('Back data'!$A$315:$AV$315,,MAX(IF('Back data'!$A$315:$AV$315&lt;&gt;"",COLUMN('Back data'!$A$315:$AV$315)))-H$6)/H60</f>
        <v>0.12861338692224455</v>
      </c>
      <c r="I62" s="12">
        <f t="array" ref="I62">INDEX('Back data'!$A$315:$AV$315,,MAX(IF('Back data'!$A$315:$AV$315&lt;&gt;"",COLUMN('Back data'!$A$315:$AV$315)))-I$6)/I60</f>
        <v>0.14759586122945831</v>
      </c>
      <c r="J62" s="12">
        <f t="array" ref="J62">INDEX('Back data'!$A$315:$AV$315,,MAX(IF('Back data'!$A$315:$AV$315&lt;&gt;"",COLUMN('Back data'!$A$315:$AV$315)))-J$6)/J60</f>
        <v>0.13524016788434634</v>
      </c>
      <c r="K62" s="12">
        <f t="array" ref="K62">INDEX('Back data'!$A$315:$AV$315,,MAX(IF('Back data'!$A$315:$AV$315&lt;&gt;"",COLUMN('Back data'!$A$315:$AV$315)))-K$6)/K60</f>
        <v>8.7513022771245716E-2</v>
      </c>
      <c r="L62" s="12">
        <f t="array" ref="L62">INDEX('Back data'!$A$315:$AV$315,,MAX(IF('Back data'!$A$315:$AV$315&lt;&gt;"",COLUMN('Back data'!$A$315:$AV$315)))-L$6)/L60</f>
        <v>0.1060816012317167</v>
      </c>
      <c r="M62" s="12">
        <f t="array" ref="M62">INDEX('Back data'!$A$315:$AV$315,,MAX(IF('Back data'!$A$315:$AV$315&lt;&gt;"",COLUMN('Back data'!$A$315:$AV$315)))-M$6)/M60</f>
        <v>0.10904546164661771</v>
      </c>
      <c r="N62" s="12">
        <f t="array" ref="N62">INDEX('Back data'!$A$315:$AV$315,,MAX(IF('Back data'!$A$315:$AV$315&lt;&gt;"",COLUMN('Back data'!$A$315:$AV$315)))-N$6)/N60</f>
        <v>7.2036384976525827E-2</v>
      </c>
      <c r="O62" s="12">
        <f t="array" ref="O62">INDEX('Back data'!$A$315:$AV$315,,MAX(IF('Back data'!$A$315:$AV$315&lt;&gt;"",COLUMN('Back data'!$A$315:$AV$315)))-O$6)/O60</f>
        <v>8.4096955365060608E-2</v>
      </c>
      <c r="P62" s="12">
        <f t="array" ref="P62">INDEX('Back data'!$A$315:$AV$315,,MAX(IF('Back data'!$A$315:$AV$315&lt;&gt;"",COLUMN('Back data'!$A$315:$AV$315)))-P$6)/P60</f>
        <v>6.1867426942266567E-2</v>
      </c>
    </row>
    <row r="65" spans="1:16" x14ac:dyDescent="0.3">
      <c r="C65" s="9" t="s">
        <v>35</v>
      </c>
      <c r="D65" s="10">
        <f t="array" ref="D65">INDEX('Back data'!$A$320:$AV$320,,MAX(IF('Back data'!$A$320:$AV$320&lt;&gt;"",COLUMN('Back data'!$A$320:$AV$320)))-D$6)+INDEX('Back data'!$A$321:$AV$321,,MAX(IF('Back data'!$A$321:$AV$321&lt;&gt;"",COLUMN('Back data'!$A$321:$AV$321)))-D$6)</f>
        <v>59.84</v>
      </c>
      <c r="E65" s="10">
        <f t="array" ref="E65">INDEX('Back data'!$A$320:$AV$320,,MAX(IF('Back data'!$A$320:$AV$320&lt;&gt;"",COLUMN('Back data'!$A$320:$AV$320)))-E$6)+INDEX('Back data'!$A$321:$AV$321,,MAX(IF('Back data'!$A$321:$AV$321&lt;&gt;"",COLUMN('Back data'!$A$321:$AV$321)))-E$6)</f>
        <v>68.45</v>
      </c>
      <c r="F65" s="10">
        <f t="array" ref="F65">INDEX('Back data'!$A$320:$AV$320,,MAX(IF('Back data'!$A$320:$AV$320&lt;&gt;"",COLUMN('Back data'!$A$320:$AV$320)))-F$6)+INDEX('Back data'!$A$321:$AV$321,,MAX(IF('Back data'!$A$321:$AV$321&lt;&gt;"",COLUMN('Back data'!$A$321:$AV$321)))-F$6)</f>
        <v>67.31</v>
      </c>
      <c r="G65" s="10">
        <f t="array" ref="G65">INDEX('Back data'!$A$320:$AV$320,,MAX(IF('Back data'!$A$320:$AV$320&lt;&gt;"",COLUMN('Back data'!$A$320:$AV$320)))-G$6)+INDEX('Back data'!$A$321:$AV$321,,MAX(IF('Back data'!$A$321:$AV$321&lt;&gt;"",COLUMN('Back data'!$A$321:$AV$321)))-G$6)</f>
        <v>69.960000000000008</v>
      </c>
      <c r="H65" s="10">
        <f t="array" ref="H65">INDEX('Back data'!$A$320:$AV$320,,MAX(IF('Back data'!$A$320:$AV$320&lt;&gt;"",COLUMN('Back data'!$A$320:$AV$320)))-H$6)+INDEX('Back data'!$A$321:$AV$321,,MAX(IF('Back data'!$A$321:$AV$321&lt;&gt;"",COLUMN('Back data'!$A$321:$AV$321)))-H$6)</f>
        <v>64.289999999999992</v>
      </c>
      <c r="I65" s="10">
        <f t="array" ref="I65">INDEX('Back data'!$A$320:$AV$320,,MAX(IF('Back data'!$A$320:$AV$320&lt;&gt;"",COLUMN('Back data'!$A$320:$AV$320)))-I$6)+INDEX('Back data'!$A$321:$AV$321,,MAX(IF('Back data'!$A$321:$AV$321&lt;&gt;"",COLUMN('Back data'!$A$321:$AV$321)))-I$6)</f>
        <v>64.45</v>
      </c>
      <c r="J65" s="10">
        <f t="array" ref="J65">INDEX('Back data'!$A$320:$AV$320,,MAX(IF('Back data'!$A$320:$AV$320&lt;&gt;"",COLUMN('Back data'!$A$320:$AV$320)))-J$6)+INDEX('Back data'!$A$321:$AV$321,,MAX(IF('Back data'!$A$321:$AV$321&lt;&gt;"",COLUMN('Back data'!$A$321:$AV$321)))-J$6)</f>
        <v>66.67</v>
      </c>
      <c r="K65" s="10">
        <f t="array" ref="K65">INDEX('Back data'!$A$320:$AV$320,,MAX(IF('Back data'!$A$320:$AV$320&lt;&gt;"",COLUMN('Back data'!$A$320:$AV$320)))-K$6)+INDEX('Back data'!$A$321:$AV$321,,MAX(IF('Back data'!$A$321:$AV$321&lt;&gt;"",COLUMN('Back data'!$A$321:$AV$321)))-K$6)</f>
        <v>61.42</v>
      </c>
      <c r="L65" s="10">
        <f t="array" ref="L65">INDEX('Back data'!$A$320:$AV$320,,MAX(IF('Back data'!$A$320:$AV$320&lt;&gt;"",COLUMN('Back data'!$A$320:$AV$320)))-L$6)+INDEX('Back data'!$A$321:$AV$321,,MAX(IF('Back data'!$A$321:$AV$321&lt;&gt;"",COLUMN('Back data'!$A$321:$AV$321)))-L$6)</f>
        <v>61.5</v>
      </c>
      <c r="M65" s="10">
        <f t="array" ref="M65">INDEX('Back data'!$A$320:$AV$320,,MAX(IF('Back data'!$A$320:$AV$320&lt;&gt;"",COLUMN('Back data'!$A$320:$AV$320)))-M$6)+INDEX('Back data'!$A$321:$AV$321,,MAX(IF('Back data'!$A$321:$AV$321&lt;&gt;"",COLUMN('Back data'!$A$321:$AV$321)))-M$6)</f>
        <v>64.099999999999994</v>
      </c>
      <c r="N65" s="10">
        <f t="array" ref="N65">INDEX('Back data'!$A$320:$AV$320,,MAX(IF('Back data'!$A$320:$AV$320&lt;&gt;"",COLUMN('Back data'!$A$320:$AV$320)))-N$6)+INDEX('Back data'!$A$321:$AV$321,,MAX(IF('Back data'!$A$321:$AV$321&lt;&gt;"",COLUMN('Back data'!$A$321:$AV$321)))-N$6)</f>
        <v>65.150000000000006</v>
      </c>
      <c r="O65" s="10">
        <f t="array" ref="O65">INDEX('Back data'!$A$320:$AV$320,,MAX(IF('Back data'!$A$320:$AV$320&lt;&gt;"",COLUMN('Back data'!$A$320:$AV$320)))-O$6)+INDEX('Back data'!$A$321:$AV$321,,MAX(IF('Back data'!$A$321:$AV$321&lt;&gt;"",COLUMN('Back data'!$A$321:$AV$321)))-O$6)</f>
        <v>74.260000000000005</v>
      </c>
      <c r="P65" s="10">
        <f t="array" ref="P65">INDEX('Back data'!$A$320:$AV$320,,MAX(IF('Back data'!$A$320:$AV$320&lt;&gt;"",COLUMN('Back data'!$A$320:$AV$320)))-P$6)+INDEX('Back data'!$A$321:$AV$321,,MAX(IF('Back data'!$A$321:$AV$321&lt;&gt;"",COLUMN('Back data'!$A$321:$AV$321)))-P$6)</f>
        <v>73.040000000000006</v>
      </c>
    </row>
    <row r="66" spans="1:16" x14ac:dyDescent="0.3">
      <c r="A66" s="39" t="s">
        <v>51</v>
      </c>
      <c r="B66" s="31" t="s">
        <v>34</v>
      </c>
      <c r="C66" s="11" t="s">
        <v>36</v>
      </c>
      <c r="D66" s="12">
        <f t="array" ref="D66">INDEX('Back data'!$A$320:$AV$320,,MAX(IF('Back data'!$A$320:$AV$320&lt;&gt;"",COLUMN('Back data'!$A$320:$AV$320)))-D$6)/D65</f>
        <v>0.91711229946524064</v>
      </c>
      <c r="E66" s="12">
        <f t="array" ref="E66">INDEX('Back data'!$A$320:$AV$320,,MAX(IF('Back data'!$A$320:$AV$320&lt;&gt;"",COLUMN('Back data'!$A$320:$AV$320)))-E$6)/E65</f>
        <v>0.89189189189189177</v>
      </c>
      <c r="F66" s="12">
        <f t="array" ref="F66">INDEX('Back data'!$A$320:$AV$320,,MAX(IF('Back data'!$A$320:$AV$320&lt;&gt;"",COLUMN('Back data'!$A$320:$AV$320)))-F$6)/F65</f>
        <v>0.74357450601693653</v>
      </c>
      <c r="G66" s="12">
        <f t="array" ref="G66">INDEX('Back data'!$A$320:$AV$320,,MAX(IF('Back data'!$A$320:$AV$320&lt;&gt;"",COLUMN('Back data'!$A$320:$AV$320)))-G$6)/G65</f>
        <v>0.78959405374499703</v>
      </c>
      <c r="H66" s="12">
        <f t="array" ref="H66">INDEX('Back data'!$A$320:$AV$320,,MAX(IF('Back data'!$A$320:$AV$320&lt;&gt;"",COLUMN('Back data'!$A$320:$AV$320)))-H$6)/H65</f>
        <v>0.86731995644734805</v>
      </c>
      <c r="I66" s="12">
        <f t="array" ref="I66">INDEX('Back data'!$A$320:$AV$320,,MAX(IF('Back data'!$A$320:$AV$320&lt;&gt;"",COLUMN('Back data'!$A$320:$AV$320)))-I$6)/I65</f>
        <v>0.9169899146625291</v>
      </c>
      <c r="J66" s="12">
        <f t="array" ref="J66">INDEX('Back data'!$A$320:$AV$320,,MAX(IF('Back data'!$A$320:$AV$320&lt;&gt;"",COLUMN('Back data'!$A$320:$AV$320)))-J$6)/J65</f>
        <v>0.815359232038398</v>
      </c>
      <c r="K66" s="12">
        <f t="array" ref="K66">INDEX('Back data'!$A$320:$AV$320,,MAX(IF('Back data'!$A$320:$AV$320&lt;&gt;"",COLUMN('Back data'!$A$320:$AV$320)))-K$6)/K65</f>
        <v>0.7753174861608596</v>
      </c>
      <c r="L66" s="12">
        <f t="array" ref="L66">INDEX('Back data'!$A$320:$AV$320,,MAX(IF('Back data'!$A$320:$AV$320&lt;&gt;"",COLUMN('Back data'!$A$320:$AV$320)))-L$6)/L65</f>
        <v>0.94308943089430897</v>
      </c>
      <c r="M66" s="12">
        <f t="array" ref="M66">INDEX('Back data'!$A$320:$AV$320,,MAX(IF('Back data'!$A$320:$AV$320&lt;&gt;"",COLUMN('Back data'!$A$320:$AV$320)))-M$6)/M65</f>
        <v>0.86692667706708282</v>
      </c>
      <c r="N66" s="12">
        <f t="array" ref="N66">INDEX('Back data'!$A$320:$AV$320,,MAX(IF('Back data'!$A$320:$AV$320&lt;&gt;"",COLUMN('Back data'!$A$320:$AV$320)))-N$6)/N65</f>
        <v>0.96423637759017644</v>
      </c>
      <c r="O66" s="12">
        <f t="array" ref="O66">INDEX('Back data'!$A$320:$AV$320,,MAX(IF('Back data'!$A$320:$AV$320&lt;&gt;"",COLUMN('Back data'!$A$320:$AV$320)))-O$6)/O65</f>
        <v>0.9392674387287907</v>
      </c>
      <c r="P66" s="12">
        <f t="array" ref="P66">INDEX('Back data'!$A$320:$AV$320,,MAX(IF('Back data'!$A$320:$AV$320&lt;&gt;"",COLUMN('Back data'!$A$320:$AV$320)))-P$6)/P65</f>
        <v>0.93072289156626509</v>
      </c>
    </row>
    <row r="67" spans="1:16" x14ac:dyDescent="0.3">
      <c r="A67" s="39" t="s">
        <v>51</v>
      </c>
      <c r="B67" s="31" t="s">
        <v>34</v>
      </c>
      <c r="C67" s="11" t="s">
        <v>37</v>
      </c>
      <c r="D67" s="12">
        <f t="array" ref="D67">+INDEX('Back data'!$A$321:$AV$321,,MAX(IF('Back data'!$A$321:$AV$321&lt;&gt;"",COLUMN('Back data'!$A$321:$AV$321)))-D$6)/D65</f>
        <v>8.2887700534759357E-2</v>
      </c>
      <c r="E67" s="12">
        <f t="array" ref="E67">+INDEX('Back data'!$A$321:$AV$321,,MAX(IF('Back data'!$A$321:$AV$321&lt;&gt;"",COLUMN('Back data'!$A$321:$AV$321)))-E$6)/E65</f>
        <v>0.10810810810810811</v>
      </c>
      <c r="F67" s="12">
        <f t="array" ref="F67">+INDEX('Back data'!$A$321:$AV$321,,MAX(IF('Back data'!$A$321:$AV$321&lt;&gt;"",COLUMN('Back data'!$A$321:$AV$321)))-F$6)/F65</f>
        <v>0.25642549398306347</v>
      </c>
      <c r="G67" s="12">
        <f t="array" ref="G67">+INDEX('Back data'!$A$321:$AV$321,,MAX(IF('Back data'!$A$321:$AV$321&lt;&gt;"",COLUMN('Back data'!$A$321:$AV$321)))-G$6)/G65</f>
        <v>0.21040594625500283</v>
      </c>
      <c r="H67" s="12">
        <f t="array" ref="H67">+INDEX('Back data'!$A$321:$AV$321,,MAX(IF('Back data'!$A$321:$AV$321&lt;&gt;"",COLUMN('Back data'!$A$321:$AV$321)))-H$6)/H65</f>
        <v>0.13268004355265206</v>
      </c>
      <c r="I67" s="12">
        <f t="array" ref="I67">+INDEX('Back data'!$A$321:$AV$321,,MAX(IF('Back data'!$A$321:$AV$321&lt;&gt;"",COLUMN('Back data'!$A$321:$AV$321)))-I$6)/I65</f>
        <v>8.3010085337470896E-2</v>
      </c>
      <c r="J67" s="12">
        <f t="array" ref="J67">+INDEX('Back data'!$A$321:$AV$321,,MAX(IF('Back data'!$A$321:$AV$321&lt;&gt;"",COLUMN('Back data'!$A$321:$AV$321)))-J$6)/J65</f>
        <v>0.18464076796160192</v>
      </c>
      <c r="K67" s="12">
        <f t="array" ref="K67">+INDEX('Back data'!$A$321:$AV$321,,MAX(IF('Back data'!$A$321:$AV$321&lt;&gt;"",COLUMN('Back data'!$A$321:$AV$321)))-K$6)/K65</f>
        <v>0.22468251383914034</v>
      </c>
      <c r="L67" s="12">
        <f t="array" ref="L67">+INDEX('Back data'!$A$321:$AV$321,,MAX(IF('Back data'!$A$321:$AV$321&lt;&gt;"",COLUMN('Back data'!$A$321:$AV$321)))-L$6)/L65</f>
        <v>5.6910569105691054E-2</v>
      </c>
      <c r="M67" s="12">
        <f t="array" ref="M67">+INDEX('Back data'!$A$321:$AV$321,,MAX(IF('Back data'!$A$321:$AV$321&lt;&gt;"",COLUMN('Back data'!$A$321:$AV$321)))-M$6)/M65</f>
        <v>0.13307332293291732</v>
      </c>
      <c r="N67" s="12">
        <f t="array" ref="N67">+INDEX('Back data'!$A$321:$AV$321,,MAX(IF('Back data'!$A$321:$AV$321&lt;&gt;"",COLUMN('Back data'!$A$321:$AV$321)))-N$6)/N65</f>
        <v>3.5763622409823483E-2</v>
      </c>
      <c r="O67" s="12">
        <f t="array" ref="O67">+INDEX('Back data'!$A$321:$AV$321,,MAX(IF('Back data'!$A$321:$AV$321&lt;&gt;"",COLUMN('Back data'!$A$321:$AV$321)))-O$6)/O65</f>
        <v>6.0732561271209261E-2</v>
      </c>
      <c r="P67" s="12">
        <f t="array" ref="P67">+INDEX('Back data'!$A$321:$AV$321,,MAX(IF('Back data'!$A$321:$AV$321&lt;&gt;"",COLUMN('Back data'!$A$321:$AV$321)))-P$6)/P65</f>
        <v>6.9277108433734927E-2</v>
      </c>
    </row>
    <row r="68" spans="1:16" s="38" customFormat="1" x14ac:dyDescent="0.3">
      <c r="A68" s="34"/>
      <c r="B68" s="35"/>
      <c r="C68" s="36"/>
      <c r="D68" s="37"/>
      <c r="E68" s="37"/>
      <c r="F68" s="37"/>
      <c r="G68" s="37"/>
      <c r="H68" s="37"/>
      <c r="I68" s="37"/>
      <c r="J68" s="37"/>
      <c r="K68" s="37"/>
      <c r="L68" s="37"/>
      <c r="M68" s="37"/>
      <c r="N68" s="37"/>
      <c r="O68" s="37"/>
      <c r="P68" s="37"/>
    </row>
    <row r="69" spans="1:16" s="38" customFormat="1" x14ac:dyDescent="0.3">
      <c r="A69" s="34"/>
      <c r="B69" s="35"/>
      <c r="C69" s="36"/>
      <c r="D69" s="37"/>
      <c r="E69" s="37"/>
      <c r="F69" s="37"/>
      <c r="G69" s="37"/>
      <c r="H69" s="37"/>
      <c r="I69" s="37"/>
      <c r="J69" s="37"/>
      <c r="K69" s="37"/>
      <c r="L69" s="37"/>
      <c r="M69" s="37"/>
      <c r="N69" s="37"/>
      <c r="O69" s="37"/>
      <c r="P69" s="37"/>
    </row>
    <row r="70" spans="1:16" s="38" customFormat="1" x14ac:dyDescent="0.3">
      <c r="A70" s="34"/>
      <c r="B70" s="35"/>
      <c r="C70" s="36"/>
      <c r="D70" s="37"/>
      <c r="E70" s="37"/>
      <c r="F70" s="37"/>
      <c r="G70" s="37"/>
      <c r="H70" s="37"/>
      <c r="I70" s="37"/>
      <c r="J70" s="37"/>
      <c r="K70" s="37"/>
      <c r="L70" s="37"/>
      <c r="M70" s="37"/>
      <c r="N70" s="37"/>
      <c r="O70" s="37"/>
      <c r="P70" s="37"/>
    </row>
    <row r="71" spans="1:16" s="38" customFormat="1" x14ac:dyDescent="0.3">
      <c r="A71" s="34"/>
      <c r="B71" s="35"/>
      <c r="C71" s="36"/>
      <c r="D71" s="37"/>
      <c r="E71" s="37"/>
      <c r="F71" s="37"/>
      <c r="G71" s="37"/>
      <c r="H71" s="37"/>
      <c r="I71" s="37"/>
      <c r="J71" s="37"/>
      <c r="K71" s="37"/>
      <c r="L71" s="37"/>
      <c r="M71" s="37"/>
      <c r="N71" s="37"/>
      <c r="O71" s="37"/>
      <c r="P71" s="37"/>
    </row>
    <row r="72" spans="1:16" s="38" customFormat="1" x14ac:dyDescent="0.3">
      <c r="A72" s="34"/>
      <c r="B72" s="35"/>
      <c r="C72" s="36"/>
      <c r="D72" s="37"/>
      <c r="E72" s="37"/>
      <c r="F72" s="37"/>
      <c r="G72" s="37"/>
      <c r="H72" s="37"/>
      <c r="I72" s="37"/>
      <c r="J72" s="37"/>
      <c r="K72" s="37"/>
      <c r="L72" s="37"/>
      <c r="M72" s="37"/>
      <c r="N72" s="37"/>
      <c r="O72" s="37"/>
      <c r="P72" s="37"/>
    </row>
    <row r="73" spans="1:16" x14ac:dyDescent="0.3">
      <c r="A73" s="7"/>
      <c r="B73" s="8"/>
      <c r="C73" s="9" t="s">
        <v>35</v>
      </c>
      <c r="D73" s="10">
        <f t="array" ref="D73">INDEX('Back data'!$A$181:$AV$181,,MAX(IF('Back data'!$A$181:$AV$181&lt;&gt;"",COLUMN('Back data'!$A$181:$AV$181)))-D$6)+INDEX('Back data'!$A$182:$AV$182,,MAX(IF('Back data'!$A$182:$AV$182&lt;&gt;"",COLUMN('Back data'!$A$182:$AV$182)))-D$6)</f>
        <v>69.28</v>
      </c>
      <c r="E73" s="10">
        <f t="array" ref="E73">INDEX('Back data'!$A$181:$AV$181,,MAX(IF('Back data'!$A$181:$AV$181&lt;&gt;"",COLUMN('Back data'!$A$181:$AV$181)))-E$6)+INDEX('Back data'!$A$182:$AV$182,,MAX(IF('Back data'!$A$182:$AV$182&lt;&gt;"",COLUMN('Back data'!$A$182:$AV$182)))-E$6)</f>
        <v>67.95</v>
      </c>
      <c r="F73" s="10">
        <f t="array" ref="F73">INDEX('Back data'!$A$181:$AV$181,,MAX(IF('Back data'!$A$181:$AV$181&lt;&gt;"",COLUMN('Back data'!$A$181:$AV$181)))-F$6)+INDEX('Back data'!$A$182:$AV$182,,MAX(IF('Back data'!$A$182:$AV$182&lt;&gt;"",COLUMN('Back data'!$A$182:$AV$182)))-F$6)</f>
        <v>68.650000000000006</v>
      </c>
      <c r="G73" s="10">
        <f t="array" ref="G73">INDEX('Back data'!$A$181:$AV$181,,MAX(IF('Back data'!$A$181:$AV$181&lt;&gt;"",COLUMN('Back data'!$A$181:$AV$181)))-G$6)+INDEX('Back data'!$A$182:$AV$182,,MAX(IF('Back data'!$A$182:$AV$182&lt;&gt;"",COLUMN('Back data'!$A$182:$AV$182)))-G$6)</f>
        <v>69.53</v>
      </c>
      <c r="H73" s="10">
        <f t="array" ref="H73">INDEX('Back data'!$A$181:$AV$181,,MAX(IF('Back data'!$A$181:$AV$181&lt;&gt;"",COLUMN('Back data'!$A$181:$AV$181)))-H$6)+INDEX('Back data'!$A$182:$AV$182,,MAX(IF('Back data'!$A$182:$AV$182&lt;&gt;"",COLUMN('Back data'!$A$182:$AV$182)))-H$6)</f>
        <v>68.37</v>
      </c>
      <c r="I73" s="10">
        <f t="array" ref="I73">INDEX('Back data'!$A$181:$AV$181,,MAX(IF('Back data'!$A$181:$AV$181&lt;&gt;"",COLUMN('Back data'!$A$181:$AV$181)))-I$6)+INDEX('Back data'!$A$182:$AV$182,,MAX(IF('Back data'!$A$182:$AV$182&lt;&gt;"",COLUMN('Back data'!$A$182:$AV$182)))-I$6)</f>
        <v>67.240000000000009</v>
      </c>
      <c r="J73" s="10">
        <f t="array" ref="J73">INDEX('Back data'!$A$181:$AV$181,,MAX(IF('Back data'!$A$181:$AV$181&lt;&gt;"",COLUMN('Back data'!$A$181:$AV$181)))-J$6)+INDEX('Back data'!$A$182:$AV$182,,MAX(IF('Back data'!$A$182:$AV$182&lt;&gt;"",COLUMN('Back data'!$A$182:$AV$182)))-J$6)</f>
        <v>67.039999999999992</v>
      </c>
      <c r="K73" s="10">
        <f t="array" ref="K73">INDEX('Back data'!$A$181:$AV$181,,MAX(IF('Back data'!$A$181:$AV$181&lt;&gt;"",COLUMN('Back data'!$A$181:$AV$181)))-K$6)+INDEX('Back data'!$A$182:$AV$182,,MAX(IF('Back data'!$A$182:$AV$182&lt;&gt;"",COLUMN('Back data'!$A$182:$AV$182)))-K$6)</f>
        <v>67</v>
      </c>
      <c r="L73" s="10">
        <f t="array" ref="L73">INDEX('Back data'!$A$181:$AV$181,,MAX(IF('Back data'!$A$181:$AV$181&lt;&gt;"",COLUMN('Back data'!$A$181:$AV$181)))-L$6)+INDEX('Back data'!$A$182:$AV$182,,MAX(IF('Back data'!$A$182:$AV$182&lt;&gt;"",COLUMN('Back data'!$A$182:$AV$182)))-L$6)</f>
        <v>66.680000000000007</v>
      </c>
      <c r="M73" s="10">
        <f t="array" ref="M73">INDEX('Back data'!$A$181:$AV$181,,MAX(IF('Back data'!$A$181:$AV$181&lt;&gt;"",COLUMN('Back data'!$A$181:$AV$181)))-M$6)+INDEX('Back data'!$A$182:$AV$182,,MAX(IF('Back data'!$A$182:$AV$182&lt;&gt;"",COLUMN('Back data'!$A$182:$AV$182)))-M$6)</f>
        <v>68.010000000000005</v>
      </c>
      <c r="N73" s="10">
        <f t="array" ref="N73">INDEX('Back data'!$A$181:$AV$181,,MAX(IF('Back data'!$A$181:$AV$181&lt;&gt;"",COLUMN('Back data'!$A$181:$AV$181)))-N$6)+INDEX('Back data'!$A$182:$AV$182,,MAX(IF('Back data'!$A$182:$AV$182&lt;&gt;"",COLUMN('Back data'!$A$182:$AV$182)))-N$6)</f>
        <v>69.930000000000007</v>
      </c>
      <c r="O73" s="10">
        <f t="array" ref="O73">INDEX('Back data'!$A$181:$AV$181,,MAX(IF('Back data'!$A$181:$AV$181&lt;&gt;"",COLUMN('Back data'!$A$181:$AV$181)))-O$6)+INDEX('Back data'!$A$182:$AV$182,,MAX(IF('Back data'!$A$182:$AV$182&lt;&gt;"",COLUMN('Back data'!$A$182:$AV$182)))-O$6)</f>
        <v>73.17</v>
      </c>
      <c r="P73" s="10">
        <f t="array" ref="P73">INDEX('Back data'!$A$181:$AV$181,,MAX(IF('Back data'!$A$181:$AV$181&lt;&gt;"",COLUMN('Back data'!$A$181:$AV$181)))-P$6)+INDEX('Back data'!$A$182:$AV$182,,MAX(IF('Back data'!$A$182:$AV$182&lt;&gt;"",COLUMN('Back data'!$A$182:$AV$182)))-P$6)</f>
        <v>70.709999999999994</v>
      </c>
    </row>
    <row r="74" spans="1:16" x14ac:dyDescent="0.3">
      <c r="A74" s="41" t="s">
        <v>54</v>
      </c>
      <c r="B74" s="42" t="s">
        <v>52</v>
      </c>
      <c r="C74" s="11" t="s">
        <v>36</v>
      </c>
      <c r="D74" s="12">
        <f t="array" ref="D74">INDEX('Back data'!$A$181:$AV$181,,MAX(IF('Back data'!$A$181:$AV$181&lt;&gt;"",COLUMN('Back data'!$A$181:$AV$181)))-D$6)/D73</f>
        <v>0.89376443418013862</v>
      </c>
      <c r="E74" s="12">
        <f t="array" ref="E74">INDEX('Back data'!$A$181:$AV$181,,MAX(IF('Back data'!$A$181:$AV$181&lt;&gt;"",COLUMN('Back data'!$A$181:$AV$181)))-E$6)/E73</f>
        <v>0.8937454010301692</v>
      </c>
      <c r="F74" s="12">
        <f t="array" ref="F74">INDEX('Back data'!$A$181:$AV$181,,MAX(IF('Back data'!$A$181:$AV$181&lt;&gt;"",COLUMN('Back data'!$A$181:$AV$181)))-F$6)/F73</f>
        <v>0.87691187181354691</v>
      </c>
      <c r="G74" s="12">
        <f t="array" ref="G74">INDEX('Back data'!$A$181:$AV$181,,MAX(IF('Back data'!$A$181:$AV$181&lt;&gt;"",COLUMN('Back data'!$A$181:$AV$181)))-G$6)/G73</f>
        <v>0.89141377822522649</v>
      </c>
      <c r="H74" s="12">
        <f t="array" ref="H74">INDEX('Back data'!$A$181:$AV$181,,MAX(IF('Back data'!$A$181:$AV$181&lt;&gt;"",COLUMN('Back data'!$A$181:$AV$181)))-H$6)/H73</f>
        <v>0.86938715811028222</v>
      </c>
      <c r="I74" s="12">
        <f t="array" ref="I74">INDEX('Back data'!$A$181:$AV$181,,MAX(IF('Back data'!$A$181:$AV$181&lt;&gt;"",COLUMN('Back data'!$A$181:$AV$181)))-I$6)/I73</f>
        <v>0.89425936942296247</v>
      </c>
      <c r="J74" s="12">
        <f t="array" ref="J74">INDEX('Back data'!$A$181:$AV$181,,MAX(IF('Back data'!$A$181:$AV$181&lt;&gt;"",COLUMN('Back data'!$A$181:$AV$181)))-J$6)/J73</f>
        <v>0.9286992840095466</v>
      </c>
      <c r="K74" s="12">
        <f t="array" ref="K74">INDEX('Back data'!$A$181:$AV$181,,MAX(IF('Back data'!$A$181:$AV$181&lt;&gt;"",COLUMN('Back data'!$A$181:$AV$181)))-K$6)/K73</f>
        <v>0.88776119402985065</v>
      </c>
      <c r="L74" s="12">
        <f t="array" ref="L74">INDEX('Back data'!$A$181:$AV$181,,MAX(IF('Back data'!$A$181:$AV$181&lt;&gt;"",COLUMN('Back data'!$A$181:$AV$181)))-L$6)/L73</f>
        <v>0.91991601679664059</v>
      </c>
      <c r="M74" s="12">
        <f t="array" ref="M74">INDEX('Back data'!$A$181:$AV$181,,MAX(IF('Back data'!$A$181:$AV$181&lt;&gt;"",COLUMN('Back data'!$A$181:$AV$181)))-M$6)/M73</f>
        <v>0.91060138214968378</v>
      </c>
      <c r="N74" s="12">
        <f t="array" ref="N74">INDEX('Back data'!$A$181:$AV$181,,MAX(IF('Back data'!$A$181:$AV$181&lt;&gt;"",COLUMN('Back data'!$A$181:$AV$181)))-N$6)/N73</f>
        <v>0.92521092521092518</v>
      </c>
      <c r="O74" s="12">
        <f t="array" ref="O74">INDEX('Back data'!$A$181:$AV$181,,MAX(IF('Back data'!$A$181:$AV$181&lt;&gt;"",COLUMN('Back data'!$A$181:$AV$181)))-O$6)/O73</f>
        <v>0.93357933579335795</v>
      </c>
      <c r="P74" s="12">
        <f t="array" ref="P74">INDEX('Back data'!$A$181:$AV$181,,MAX(IF('Back data'!$A$181:$AV$181&lt;&gt;"",COLUMN('Back data'!$A$181:$AV$181)))-P$6)/P73</f>
        <v>0.94951209164191774</v>
      </c>
    </row>
    <row r="75" spans="1:16" x14ac:dyDescent="0.3">
      <c r="A75" s="41" t="s">
        <v>54</v>
      </c>
      <c r="B75" s="42" t="s">
        <v>53</v>
      </c>
      <c r="C75" s="11" t="s">
        <v>37</v>
      </c>
      <c r="D75" s="12">
        <f t="array" ref="D75">INDEX('Back data'!$A$182:$AV$182,,MAX(IF('Back data'!$A$182:$AV$182&lt;&gt;"",COLUMN('Back data'!$A$182:$AV$182)))-D$6)/D73</f>
        <v>0.10623556581986143</v>
      </c>
      <c r="E75" s="12">
        <f t="array" ref="E75">INDEX('Back data'!$A$182:$AV$182,,MAX(IF('Back data'!$A$182:$AV$182&lt;&gt;"",COLUMN('Back data'!$A$182:$AV$182)))-E$6)/E73</f>
        <v>0.10625459896983075</v>
      </c>
      <c r="F75" s="12">
        <f t="array" ref="F75">INDEX('Back data'!$A$182:$AV$182,,MAX(IF('Back data'!$A$182:$AV$182&lt;&gt;"",COLUMN('Back data'!$A$182:$AV$182)))-F$6)/F73</f>
        <v>0.123088128186453</v>
      </c>
      <c r="G75" s="12">
        <f t="array" ref="G75">INDEX('Back data'!$A$182:$AV$182,,MAX(IF('Back data'!$A$182:$AV$182&lt;&gt;"",COLUMN('Back data'!$A$182:$AV$182)))-G$6)/G73</f>
        <v>0.10858622177477348</v>
      </c>
      <c r="H75" s="12">
        <f t="array" ref="H75">INDEX('Back data'!$A$182:$AV$182,,MAX(IF('Back data'!$A$182:$AV$182&lt;&gt;"",COLUMN('Back data'!$A$182:$AV$182)))-H$6)/H73</f>
        <v>0.1306128418897177</v>
      </c>
      <c r="I75" s="12">
        <f t="array" ref="I75">INDEX('Back data'!$A$182:$AV$182,,MAX(IF('Back data'!$A$182:$AV$182&lt;&gt;"",COLUMN('Back data'!$A$182:$AV$182)))-I$6)/I73</f>
        <v>0.10574063057703746</v>
      </c>
      <c r="J75" s="12">
        <f t="array" ref="J75">INDEX('Back data'!$A$182:$AV$182,,MAX(IF('Back data'!$A$182:$AV$182&lt;&gt;"",COLUMN('Back data'!$A$182:$AV$182)))-J$6)/J73</f>
        <v>7.130071599045347E-2</v>
      </c>
      <c r="K75" s="12">
        <f t="array" ref="K75">INDEX('Back data'!$A$182:$AV$182,,MAX(IF('Back data'!$A$182:$AV$182&lt;&gt;"",COLUMN('Back data'!$A$182:$AV$182)))-K$6)/K73</f>
        <v>0.11223880597014925</v>
      </c>
      <c r="L75" s="12">
        <f t="array" ref="L75">INDEX('Back data'!$A$182:$AV$182,,MAX(IF('Back data'!$A$182:$AV$182&lt;&gt;"",COLUMN('Back data'!$A$182:$AV$182)))-L$6)/L73</f>
        <v>8.0083983203359313E-2</v>
      </c>
      <c r="M75" s="12">
        <f t="array" ref="M75">INDEX('Back data'!$A$182:$AV$182,,MAX(IF('Back data'!$A$182:$AV$182&lt;&gt;"",COLUMN('Back data'!$A$182:$AV$182)))-M$6)/M73</f>
        <v>8.9398617850316123E-2</v>
      </c>
      <c r="N75" s="12">
        <f t="array" ref="N75">INDEX('Back data'!$A$182:$AV$182,,MAX(IF('Back data'!$A$182:$AV$182&lt;&gt;"",COLUMN('Back data'!$A$182:$AV$182)))-N$6)/N73</f>
        <v>7.4789074789074789E-2</v>
      </c>
      <c r="O75" s="12">
        <f t="array" ref="O75">INDEX('Back data'!$A$182:$AV$182,,MAX(IF('Back data'!$A$182:$AV$182&lt;&gt;"",COLUMN('Back data'!$A$182:$AV$182)))-O$6)/O73</f>
        <v>6.6420664206642069E-2</v>
      </c>
      <c r="P75" s="12">
        <f t="array" ref="P75">INDEX('Back data'!$A$182:$AV$182,,MAX(IF('Back data'!$A$182:$AV$182&lt;&gt;"",COLUMN('Back data'!$A$182:$AV$182)))-P$6)/P73</f>
        <v>5.0487908358082312E-2</v>
      </c>
    </row>
    <row r="76" spans="1:16" x14ac:dyDescent="0.3">
      <c r="B76" s="30"/>
    </row>
    <row r="77" spans="1:16" x14ac:dyDescent="0.3">
      <c r="B77" s="30"/>
    </row>
    <row r="78" spans="1:16" x14ac:dyDescent="0.3">
      <c r="B78" s="30"/>
      <c r="C78" s="9" t="s">
        <v>35</v>
      </c>
      <c r="D78" s="10">
        <f t="array" ref="D78">INDEX('Back data'!$A$187:$AV$187,,MAX(IF('Back data'!$A$187:$AV$187&lt;&gt;"",COLUMN('Back data'!$A$187:$AV$187)))-D$6)+INDEX('Back data'!$A$188:$AV$188,,MAX(IF('Back data'!$A$188:$AV$188&lt;&gt;"",COLUMN('Back data'!$A$188:$AV$188)))-D$6)</f>
        <v>69.989999999999995</v>
      </c>
      <c r="E78" s="10">
        <f t="array" ref="E78">INDEX('Back data'!$A$187:$AV$187,,MAX(IF('Back data'!$A$187:$AV$187&lt;&gt;"",COLUMN('Back data'!$A$187:$AV$187)))-E$6)+INDEX('Back data'!$A$188:$AV$188,,MAX(IF('Back data'!$A$188:$AV$188&lt;&gt;"",COLUMN('Back data'!$A$188:$AV$188)))-E$6)</f>
        <v>68.8</v>
      </c>
      <c r="F78" s="10">
        <f t="array" ref="F78">INDEX('Back data'!$A$187:$AV$187,,MAX(IF('Back data'!$A$187:$AV$187&lt;&gt;"",COLUMN('Back data'!$A$187:$AV$187)))-F$6)+INDEX('Back data'!$A$188:$AV$188,,MAX(IF('Back data'!$A$188:$AV$188&lt;&gt;"",COLUMN('Back data'!$A$188:$AV$188)))-F$6)</f>
        <v>68.25</v>
      </c>
      <c r="G78" s="10">
        <f t="array" ref="G78">INDEX('Back data'!$A$187:$AV$187,,MAX(IF('Back data'!$A$187:$AV$187&lt;&gt;"",COLUMN('Back data'!$A$187:$AV$187)))-G$6)+INDEX('Back data'!$A$188:$AV$188,,MAX(IF('Back data'!$A$188:$AV$188&lt;&gt;"",COLUMN('Back data'!$A$188:$AV$188)))-G$6)</f>
        <v>72.710000000000008</v>
      </c>
      <c r="H78" s="10">
        <f t="array" ref="H78">INDEX('Back data'!$A$187:$AV$187,,MAX(IF('Back data'!$A$187:$AV$187&lt;&gt;"",COLUMN('Back data'!$A$187:$AV$187)))-H$6)+INDEX('Back data'!$A$188:$AV$188,,MAX(IF('Back data'!$A$188:$AV$188&lt;&gt;"",COLUMN('Back data'!$A$188:$AV$188)))-H$6)</f>
        <v>71.98</v>
      </c>
      <c r="I78" s="10">
        <f t="array" ref="I78">INDEX('Back data'!$A$187:$AV$187,,MAX(IF('Back data'!$A$187:$AV$187&lt;&gt;"",COLUMN('Back data'!$A$187:$AV$187)))-I$6)+INDEX('Back data'!$A$188:$AV$188,,MAX(IF('Back data'!$A$188:$AV$188&lt;&gt;"",COLUMN('Back data'!$A$188:$AV$188)))-I$6)</f>
        <v>68.069999999999993</v>
      </c>
      <c r="J78" s="10">
        <f t="array" ref="J78">INDEX('Back data'!$A$187:$AV$187,,MAX(IF('Back data'!$A$187:$AV$187&lt;&gt;"",COLUMN('Back data'!$A$187:$AV$187)))-J$6)+INDEX('Back data'!$A$188:$AV$188,,MAX(IF('Back data'!$A$188:$AV$188&lt;&gt;"",COLUMN('Back data'!$A$188:$AV$188)))-J$6)</f>
        <v>68.27</v>
      </c>
      <c r="K78" s="10">
        <f t="array" ref="K78">INDEX('Back data'!$A$187:$AV$187,,MAX(IF('Back data'!$A$187:$AV$187&lt;&gt;"",COLUMN('Back data'!$A$187:$AV$187)))-K$6)+INDEX('Back data'!$A$188:$AV$188,,MAX(IF('Back data'!$A$188:$AV$188&lt;&gt;"",COLUMN('Back data'!$A$188:$AV$188)))-K$6)</f>
        <v>67.759999999999991</v>
      </c>
      <c r="L78" s="10">
        <f t="array" ref="L78">INDEX('Back data'!$A$187:$AV$187,,MAX(IF('Back data'!$A$187:$AV$187&lt;&gt;"",COLUMN('Back data'!$A$187:$AV$187)))-L$6)+INDEX('Back data'!$A$188:$AV$188,,MAX(IF('Back data'!$A$188:$AV$188&lt;&gt;"",COLUMN('Back data'!$A$188:$AV$188)))-L$6)</f>
        <v>67.739999999999995</v>
      </c>
      <c r="M78" s="10">
        <f t="array" ref="M78">INDEX('Back data'!$A$187:$AV$187,,MAX(IF('Back data'!$A$187:$AV$187&lt;&gt;"",COLUMN('Back data'!$A$187:$AV$187)))-M$6)+INDEX('Back data'!$A$188:$AV$188,,MAX(IF('Back data'!$A$188:$AV$188&lt;&gt;"",COLUMN('Back data'!$A$188:$AV$188)))-M$6)</f>
        <v>68.260000000000005</v>
      </c>
      <c r="N78" s="10">
        <f t="array" ref="N78">INDEX('Back data'!$A$187:$AV$187,,MAX(IF('Back data'!$A$187:$AV$187&lt;&gt;"",COLUMN('Back data'!$A$187:$AV$187)))-N$6)+INDEX('Back data'!$A$188:$AV$188,,MAX(IF('Back data'!$A$188:$AV$188&lt;&gt;"",COLUMN('Back data'!$A$188:$AV$188)))-N$6)</f>
        <v>67.27</v>
      </c>
      <c r="O78" s="10">
        <f t="array" ref="O78">INDEX('Back data'!$A$187:$AV$187,,MAX(IF('Back data'!$A$187:$AV$187&lt;&gt;"",COLUMN('Back data'!$A$187:$AV$187)))-O$6)+INDEX('Back data'!$A$188:$AV$188,,MAX(IF('Back data'!$A$188:$AV$188&lt;&gt;"",COLUMN('Back data'!$A$188:$AV$188)))-O$6)</f>
        <v>70.87</v>
      </c>
      <c r="P78" s="10">
        <f t="array" ref="P78">INDEX('Back data'!$A$187:$AV$187,,MAX(IF('Back data'!$A$187:$AV$187&lt;&gt;"",COLUMN('Back data'!$A$187:$AV$187)))-P$6)+INDEX('Back data'!$A$188:$AV$188,,MAX(IF('Back data'!$A$188:$AV$188&lt;&gt;"",COLUMN('Back data'!$A$188:$AV$188)))-P$6)</f>
        <v>63.910000000000004</v>
      </c>
    </row>
    <row r="79" spans="1:16" x14ac:dyDescent="0.3">
      <c r="A79" s="41" t="s">
        <v>54</v>
      </c>
      <c r="B79" s="43" t="s">
        <v>38</v>
      </c>
      <c r="C79" s="11" t="s">
        <v>36</v>
      </c>
      <c r="D79" s="12">
        <f t="array" ref="D79">INDEX('Back data'!$A$187:$AV$187,,MAX(IF('Back data'!$A$187:$AV$187&lt;&gt;"",COLUMN('Back data'!$A$187:$AV$187)))-D$6)/D78</f>
        <v>0.80240034290612949</v>
      </c>
      <c r="E79" s="12">
        <f t="array" ref="E79">INDEX('Back data'!$A$187:$AV$187,,MAX(IF('Back data'!$A$187:$AV$187&lt;&gt;"",COLUMN('Back data'!$A$187:$AV$187)))-E$6)/E78</f>
        <v>0.79098837209302331</v>
      </c>
      <c r="F79" s="12">
        <f t="array" ref="F79">INDEX('Back data'!$A$187:$AV$187,,MAX(IF('Back data'!$A$187:$AV$187&lt;&gt;"",COLUMN('Back data'!$A$187:$AV$187)))-F$6)/F78</f>
        <v>0.69406593406593398</v>
      </c>
      <c r="G79" s="12">
        <f t="array" ref="G79">INDEX('Back data'!$A$187:$AV$187,,MAX(IF('Back data'!$A$187:$AV$187&lt;&gt;"",COLUMN('Back data'!$A$187:$AV$187)))-G$6)/G78</f>
        <v>0.81089258698940991</v>
      </c>
      <c r="H79" s="12">
        <f t="array" ref="H79">INDEX('Back data'!$A$187:$AV$187,,MAX(IF('Back data'!$A$187:$AV$187&lt;&gt;"",COLUMN('Back data'!$A$187:$AV$187)))-H$6)/H78</f>
        <v>0.73881633787163092</v>
      </c>
      <c r="I79" s="12">
        <f t="array" ref="I79">INDEX('Back data'!$A$187:$AV$187,,MAX(IF('Back data'!$A$187:$AV$187&lt;&gt;"",COLUMN('Back data'!$A$187:$AV$187)))-I$6)/I78</f>
        <v>0.77655354781842223</v>
      </c>
      <c r="J79" s="12">
        <f t="array" ref="J79">INDEX('Back data'!$A$187:$AV$187,,MAX(IF('Back data'!$A$187:$AV$187&lt;&gt;"",COLUMN('Back data'!$A$187:$AV$187)))-J$6)/J78</f>
        <v>0.84868902885601294</v>
      </c>
      <c r="K79" s="12">
        <f t="array" ref="K79">INDEX('Back data'!$A$187:$AV$187,,MAX(IF('Back data'!$A$187:$AV$187&lt;&gt;"",COLUMN('Back data'!$A$187:$AV$187)))-K$6)/K78</f>
        <v>0.72181227863046049</v>
      </c>
      <c r="L79" s="12">
        <f t="array" ref="L79">INDEX('Back data'!$A$187:$AV$187,,MAX(IF('Back data'!$A$187:$AV$187&lt;&gt;"",COLUMN('Back data'!$A$187:$AV$187)))-L$6)/L78</f>
        <v>0.82270445822261595</v>
      </c>
      <c r="M79" s="12">
        <f t="array" ref="M79">INDEX('Back data'!$A$187:$AV$187,,MAX(IF('Back data'!$A$187:$AV$187&lt;&gt;"",COLUMN('Back data'!$A$187:$AV$187)))-M$6)/M78</f>
        <v>0.8316730149428655</v>
      </c>
      <c r="N79" s="12">
        <f t="array" ref="N79">INDEX('Back data'!$A$187:$AV$187,,MAX(IF('Back data'!$A$187:$AV$187&lt;&gt;"",COLUMN('Back data'!$A$187:$AV$187)))-N$6)/N78</f>
        <v>0.79797829641742235</v>
      </c>
      <c r="O79" s="12">
        <f t="array" ref="O79">INDEX('Back data'!$A$187:$AV$187,,MAX(IF('Back data'!$A$187:$AV$187&lt;&gt;"",COLUMN('Back data'!$A$187:$AV$187)))-O$6)/O78</f>
        <v>0.80866375052913786</v>
      </c>
      <c r="P79" s="12">
        <f t="array" ref="P79">INDEX('Back data'!$A$187:$AV$187,,MAX(IF('Back data'!$A$187:$AV$187&lt;&gt;"",COLUMN('Back data'!$A$187:$AV$187)))-P$6)/P78</f>
        <v>0.82631826005319975</v>
      </c>
    </row>
    <row r="80" spans="1:16" x14ac:dyDescent="0.3">
      <c r="A80" s="41" t="s">
        <v>54</v>
      </c>
      <c r="B80" s="43" t="s">
        <v>38</v>
      </c>
      <c r="C80" s="11" t="s">
        <v>37</v>
      </c>
      <c r="D80" s="12">
        <f t="array" ref="D80">INDEX('Back data'!$A$188:$AV$188,,MAX(IF('Back data'!$A$188:$AV$188&lt;&gt;"",COLUMN('Back data'!$A$188:$AV$188)))-D$6)/D78</f>
        <v>0.19759965709387056</v>
      </c>
      <c r="E80" s="12">
        <f t="array" ref="E80">INDEX('Back data'!$A$188:$AV$188,,MAX(IF('Back data'!$A$188:$AV$188&lt;&gt;"",COLUMN('Back data'!$A$188:$AV$188)))-E$6)/E78</f>
        <v>0.20901162790697678</v>
      </c>
      <c r="F80" s="12">
        <f t="array" ref="F80">INDEX('Back data'!$A$188:$AV$188,,MAX(IF('Back data'!$A$188:$AV$188&lt;&gt;"",COLUMN('Back data'!$A$188:$AV$188)))-F$6)/F78</f>
        <v>0.30593406593406591</v>
      </c>
      <c r="G80" s="12">
        <f t="array" ref="G80">INDEX('Back data'!$A$188:$AV$188,,MAX(IF('Back data'!$A$188:$AV$188&lt;&gt;"",COLUMN('Back data'!$A$188:$AV$188)))-G$6)/G78</f>
        <v>0.18910741301059</v>
      </c>
      <c r="H80" s="12">
        <f t="array" ref="H80">INDEX('Back data'!$A$188:$AV$188,,MAX(IF('Back data'!$A$188:$AV$188&lt;&gt;"",COLUMN('Back data'!$A$188:$AV$188)))-H$6)/H78</f>
        <v>0.26118366212836897</v>
      </c>
      <c r="I80" s="12">
        <f t="array" ref="I80">INDEX('Back data'!$A$188:$AV$188,,MAX(IF('Back data'!$A$188:$AV$188&lt;&gt;"",COLUMN('Back data'!$A$188:$AV$188)))-I$6)/I78</f>
        <v>0.22344645218157783</v>
      </c>
      <c r="J80" s="12">
        <f t="array" ref="J80">INDEX('Back data'!$A$188:$AV$188,,MAX(IF('Back data'!$A$188:$AV$188&lt;&gt;"",COLUMN('Back data'!$A$188:$AV$188)))-J$6)/J78</f>
        <v>0.15131097114398712</v>
      </c>
      <c r="K80" s="12">
        <f t="array" ref="K80">INDEX('Back data'!$A$188:$AV$188,,MAX(IF('Back data'!$A$188:$AV$188&lt;&gt;"",COLUMN('Back data'!$A$188:$AV$188)))-K$6)/K78</f>
        <v>0.27818772136953962</v>
      </c>
      <c r="L80" s="12">
        <f t="array" ref="L80">INDEX('Back data'!$A$188:$AV$188,,MAX(IF('Back data'!$A$188:$AV$188&lt;&gt;"",COLUMN('Back data'!$A$188:$AV$188)))-L$6)/L78</f>
        <v>0.17729554177738413</v>
      </c>
      <c r="M80" s="12">
        <f t="array" ref="M80">INDEX('Back data'!$A$188:$AV$188,,MAX(IF('Back data'!$A$188:$AV$188&lt;&gt;"",COLUMN('Back data'!$A$188:$AV$188)))-M$6)/M78</f>
        <v>0.16832698505713448</v>
      </c>
      <c r="N80" s="12">
        <f t="array" ref="N80">INDEX('Back data'!$A$188:$AV$188,,MAX(IF('Back data'!$A$188:$AV$188&lt;&gt;"",COLUMN('Back data'!$A$188:$AV$188)))-N$6)/N78</f>
        <v>0.20202170358257768</v>
      </c>
      <c r="O80" s="12">
        <f t="array" ref="O80">INDEX('Back data'!$A$188:$AV$188,,MAX(IF('Back data'!$A$188:$AV$188&lt;&gt;"",COLUMN('Back data'!$A$188:$AV$188)))-O$6)/O78</f>
        <v>0.19133624947086214</v>
      </c>
      <c r="P80" s="12">
        <f t="array" ref="P80">INDEX('Back data'!$A$188:$AV$188,,MAX(IF('Back data'!$A$188:$AV$188&lt;&gt;"",COLUMN('Back data'!$A$188:$AV$188)))-P$6)/P78</f>
        <v>0.17368173994680017</v>
      </c>
    </row>
    <row r="82" spans="1:16" x14ac:dyDescent="0.3">
      <c r="C82" s="13"/>
      <c r="D82" s="13"/>
    </row>
    <row r="83" spans="1:16" x14ac:dyDescent="0.3">
      <c r="C83" s="9" t="s">
        <v>35</v>
      </c>
      <c r="D83" s="10">
        <f t="array" ref="D83">INDEX('Back data'!$A$193:$AV$193,,MAX(IF('Back data'!$A$193:$AV$193&lt;&gt;"",COLUMN('Back data'!$A$193:$AV$193)))-D$6)+INDEX('Back data'!$A$194:$AV$194,,MAX(IF('Back data'!$A$194:$AV$194&lt;&gt;"",COLUMN('Back data'!$A$194:$AV$194)))-D$6)</f>
        <v>68.240000000000009</v>
      </c>
      <c r="E83" s="10">
        <f t="array" ref="E83">INDEX('Back data'!$A$193:$AV$193,,MAX(IF('Back data'!$A$193:$AV$193&lt;&gt;"",COLUMN('Back data'!$A$193:$AV$193)))-E$6)+INDEX('Back data'!$A$194:$AV$194,,MAX(IF('Back data'!$A$194:$AV$194&lt;&gt;"",COLUMN('Back data'!$A$194:$AV$194)))-E$6)</f>
        <v>66.849999999999994</v>
      </c>
      <c r="F83" s="10">
        <f t="array" ref="F83">INDEX('Back data'!$A$193:$AV$193,,MAX(IF('Back data'!$A$193:$AV$193&lt;&gt;"",COLUMN('Back data'!$A$193:$AV$193)))-F$6)+INDEX('Back data'!$A$194:$AV$194,,MAX(IF('Back data'!$A$194:$AV$194&lt;&gt;"",COLUMN('Back data'!$A$194:$AV$194)))-F$6)</f>
        <v>67.75</v>
      </c>
      <c r="G83" s="10">
        <f t="array" ref="G83">INDEX('Back data'!$A$193:$AV$193,,MAX(IF('Back data'!$A$193:$AV$193&lt;&gt;"",COLUMN('Back data'!$A$193:$AV$193)))-G$6)+INDEX('Back data'!$A$194:$AV$194,,MAX(IF('Back data'!$A$194:$AV$194&lt;&gt;"",COLUMN('Back data'!$A$194:$AV$194)))-G$6)</f>
        <v>67.86</v>
      </c>
      <c r="H83" s="10">
        <f t="array" ref="H83">INDEX('Back data'!$A$193:$AV$193,,MAX(IF('Back data'!$A$193:$AV$193&lt;&gt;"",COLUMN('Back data'!$A$193:$AV$193)))-H$6)+INDEX('Back data'!$A$194:$AV$194,,MAX(IF('Back data'!$A$194:$AV$194&lt;&gt;"",COLUMN('Back data'!$A$194:$AV$194)))-H$6)</f>
        <v>66.62</v>
      </c>
      <c r="I83" s="10">
        <f t="array" ref="I83">INDEX('Back data'!$A$193:$AV$193,,MAX(IF('Back data'!$A$193:$AV$193&lt;&gt;"",COLUMN('Back data'!$A$193:$AV$193)))-I$6)+INDEX('Back data'!$A$194:$AV$194,,MAX(IF('Back data'!$A$194:$AV$194&lt;&gt;"",COLUMN('Back data'!$A$194:$AV$194)))-I$6)</f>
        <v>65.399999999999991</v>
      </c>
      <c r="J83" s="10">
        <f t="array" ref="J83">INDEX('Back data'!$A$193:$AV$193,,MAX(IF('Back data'!$A$193:$AV$193&lt;&gt;"",COLUMN('Back data'!$A$193:$AV$193)))-J$6)+INDEX('Back data'!$A$194:$AV$194,,MAX(IF('Back data'!$A$194:$AV$194&lt;&gt;"",COLUMN('Back data'!$A$194:$AV$194)))-J$6)</f>
        <v>64.91</v>
      </c>
      <c r="K83" s="10">
        <f t="array" ref="K83">INDEX('Back data'!$A$193:$AV$193,,MAX(IF('Back data'!$A$193:$AV$193&lt;&gt;"",COLUMN('Back data'!$A$193:$AV$193)))-K$6)+INDEX('Back data'!$A$194:$AV$194,,MAX(IF('Back data'!$A$194:$AV$194&lt;&gt;"",COLUMN('Back data'!$A$194:$AV$194)))-K$6)</f>
        <v>65.63</v>
      </c>
      <c r="L83" s="10">
        <f t="array" ref="L83">INDEX('Back data'!$A$193:$AV$193,,MAX(IF('Back data'!$A$193:$AV$193&lt;&gt;"",COLUMN('Back data'!$A$193:$AV$193)))-L$6)+INDEX('Back data'!$A$194:$AV$194,,MAX(IF('Back data'!$A$194:$AV$194&lt;&gt;"",COLUMN('Back data'!$A$194:$AV$194)))-L$6)</f>
        <v>65.650000000000006</v>
      </c>
      <c r="M83" s="10">
        <f t="array" ref="M83">INDEX('Back data'!$A$193:$AV$193,,MAX(IF('Back data'!$A$193:$AV$193&lt;&gt;"",COLUMN('Back data'!$A$193:$AV$193)))-M$6)+INDEX('Back data'!$A$194:$AV$194,,MAX(IF('Back data'!$A$194:$AV$194&lt;&gt;"",COLUMN('Back data'!$A$194:$AV$194)))-M$6)</f>
        <v>67.539999999999992</v>
      </c>
      <c r="N83" s="10">
        <f t="array" ref="N83">INDEX('Back data'!$A$193:$AV$193,,MAX(IF('Back data'!$A$193:$AV$193&lt;&gt;"",COLUMN('Back data'!$A$193:$AV$193)))-N$6)+INDEX('Back data'!$A$194:$AV$194,,MAX(IF('Back data'!$A$194:$AV$194&lt;&gt;"",COLUMN('Back data'!$A$194:$AV$194)))-N$6)</f>
        <v>70.2</v>
      </c>
      <c r="O83" s="10">
        <f t="array" ref="O83">INDEX('Back data'!$A$193:$AV$193,,MAX(IF('Back data'!$A$193:$AV$193&lt;&gt;"",COLUMN('Back data'!$A$193:$AV$193)))-O$6)+INDEX('Back data'!$A$194:$AV$194,,MAX(IF('Back data'!$A$194:$AV$194&lt;&gt;"",COLUMN('Back data'!$A$194:$AV$194)))-O$6)</f>
        <v>72.970000000000013</v>
      </c>
      <c r="P83" s="10">
        <f t="array" ref="P83">INDEX('Back data'!$A$193:$AV$193,,MAX(IF('Back data'!$A$193:$AV$193&lt;&gt;"",COLUMN('Back data'!$A$193:$AV$193)))-P$6)+INDEX('Back data'!$A$194:$AV$194,,MAX(IF('Back data'!$A$194:$AV$194&lt;&gt;"",COLUMN('Back data'!$A$194:$AV$194)))-P$6)</f>
        <v>71.97</v>
      </c>
    </row>
    <row r="84" spans="1:16" x14ac:dyDescent="0.3">
      <c r="A84" s="41" t="s">
        <v>54</v>
      </c>
      <c r="B84" s="43" t="s">
        <v>39</v>
      </c>
      <c r="C84" s="11" t="s">
        <v>36</v>
      </c>
      <c r="D84" s="12">
        <f t="array" ref="D84">INDEX('Back data'!$A$193:$AV$193,,MAX(IF('Back data'!$A$193:$AV$193&lt;&gt;"",COLUMN('Back data'!$A$193:$AV$193)))-D$6)/D83</f>
        <v>0.94812426729191079</v>
      </c>
      <c r="E84" s="12">
        <f t="array" ref="E84">INDEX('Back data'!$A$193:$AV$193,,MAX(IF('Back data'!$A$193:$AV$193&lt;&gt;"",COLUMN('Back data'!$A$193:$AV$193)))-E$6)/E83</f>
        <v>0.94151084517576666</v>
      </c>
      <c r="F84" s="12">
        <f t="array" ref="F84">INDEX('Back data'!$A$193:$AV$193,,MAX(IF('Back data'!$A$193:$AV$193&lt;&gt;"",COLUMN('Back data'!$A$193:$AV$193)))-F$6)/F83</f>
        <v>0.9461254612546125</v>
      </c>
      <c r="G84" s="12">
        <f t="array" ref="G84">INDEX('Back data'!$A$193:$AV$193,,MAX(IF('Back data'!$A$193:$AV$193&lt;&gt;"",COLUMN('Back data'!$A$193:$AV$193)))-G$6)/G83</f>
        <v>0.9366342469790746</v>
      </c>
      <c r="H84" s="12">
        <f t="array" ref="H84">INDEX('Back data'!$A$193:$AV$193,,MAX(IF('Back data'!$A$193:$AV$193&lt;&gt;"",COLUMN('Back data'!$A$193:$AV$193)))-H$6)/H83</f>
        <v>0.94115881116781741</v>
      </c>
      <c r="I84" s="12">
        <f t="array" ref="I84">INDEX('Back data'!$A$193:$AV$193,,MAX(IF('Back data'!$A$193:$AV$193&lt;&gt;"",COLUMN('Back data'!$A$193:$AV$193)))-I$6)/I83</f>
        <v>0.94281345565749242</v>
      </c>
      <c r="J84" s="12">
        <f t="array" ref="J84">INDEX('Back data'!$A$193:$AV$193,,MAX(IF('Back data'!$A$193:$AV$193&lt;&gt;"",COLUMN('Back data'!$A$193:$AV$193)))-J$6)/J83</f>
        <v>0.9617932521953475</v>
      </c>
      <c r="K84" s="12">
        <f t="array" ref="K84">INDEX('Back data'!$A$193:$AV$193,,MAX(IF('Back data'!$A$193:$AV$193&lt;&gt;"",COLUMN('Back data'!$A$193:$AV$193)))-K$6)/K83</f>
        <v>0.9680024379094927</v>
      </c>
      <c r="L84" s="12">
        <f t="array" ref="L84">INDEX('Back data'!$A$193:$AV$193,,MAX(IF('Back data'!$A$193:$AV$193&lt;&gt;"",COLUMN('Back data'!$A$193:$AV$193)))-L$6)/L83</f>
        <v>0.96481340441736474</v>
      </c>
      <c r="M84" s="12">
        <f t="array" ref="M84">INDEX('Back data'!$A$193:$AV$193,,MAX(IF('Back data'!$A$193:$AV$193&lt;&gt;"",COLUMN('Back data'!$A$193:$AV$193)))-M$6)/M83</f>
        <v>0.95735860230974246</v>
      </c>
      <c r="N84" s="12">
        <f t="array" ref="N84">INDEX('Back data'!$A$193:$AV$193,,MAX(IF('Back data'!$A$193:$AV$193&lt;&gt;"",COLUMN('Back data'!$A$193:$AV$193)))-N$6)/N83</f>
        <v>0.97421652421652416</v>
      </c>
      <c r="O84" s="12">
        <f t="array" ref="O84">INDEX('Back data'!$A$193:$AV$193,,MAX(IF('Back data'!$A$193:$AV$193&lt;&gt;"",COLUMN('Back data'!$A$193:$AV$193)))-O$6)/O83</f>
        <v>0.9788954364807454</v>
      </c>
      <c r="P84" s="12">
        <f t="array" ref="P84">INDEX('Back data'!$A$193:$AV$193,,MAX(IF('Back data'!$A$193:$AV$193&lt;&gt;"",COLUMN('Back data'!$A$193:$AV$193)))-P$6)/P83</f>
        <v>0.98457690704460188</v>
      </c>
    </row>
    <row r="85" spans="1:16" x14ac:dyDescent="0.3">
      <c r="A85" s="41" t="s">
        <v>54</v>
      </c>
      <c r="B85" s="43" t="s">
        <v>39</v>
      </c>
      <c r="C85" s="32" t="s">
        <v>37</v>
      </c>
      <c r="D85" s="33">
        <f t="array" ref="D85">+INDEX('Back data'!$A$194:$AV$194,,MAX(IF('Back data'!$A$194:$AV$194&lt;&gt;"",COLUMN('Back data'!$A$194:$AV$194)))-D$6)/D83</f>
        <v>5.1875732708089088E-2</v>
      </c>
      <c r="E85" s="33">
        <f t="array" ref="E85">+INDEX('Back data'!$A$194:$AV$194,,MAX(IF('Back data'!$A$194:$AV$194&lt;&gt;"",COLUMN('Back data'!$A$194:$AV$194)))-E$6)/E83</f>
        <v>5.8489154824233364E-2</v>
      </c>
      <c r="F85" s="33">
        <f t="array" ref="F85">+INDEX('Back data'!$A$194:$AV$194,,MAX(IF('Back data'!$A$194:$AV$194&lt;&gt;"",COLUMN('Back data'!$A$194:$AV$194)))-F$6)/F83</f>
        <v>5.3874538745387453E-2</v>
      </c>
      <c r="G85" s="33">
        <f t="array" ref="G85">+INDEX('Back data'!$A$194:$AV$194,,MAX(IF('Back data'!$A$194:$AV$194&lt;&gt;"",COLUMN('Back data'!$A$194:$AV$194)))-G$6)/G83</f>
        <v>6.3365753020925439E-2</v>
      </c>
      <c r="H85" s="33">
        <f t="array" ref="H85">+INDEX('Back data'!$A$194:$AV$194,,MAX(IF('Back data'!$A$194:$AV$194&lt;&gt;"",COLUMN('Back data'!$A$194:$AV$194)))-H$6)/H83</f>
        <v>5.884118883218252E-2</v>
      </c>
      <c r="I85" s="33">
        <f t="array" ref="I85">+INDEX('Back data'!$A$194:$AV$194,,MAX(IF('Back data'!$A$194:$AV$194&lt;&gt;"",COLUMN('Back data'!$A$194:$AV$194)))-I$6)/I83</f>
        <v>5.7186544342507653E-2</v>
      </c>
      <c r="J85" s="33">
        <f t="array" ref="J85">+INDEX('Back data'!$A$194:$AV$194,,MAX(IF('Back data'!$A$194:$AV$194&lt;&gt;"",COLUMN('Back data'!$A$194:$AV$194)))-J$6)/J83</f>
        <v>3.8206747804652601E-2</v>
      </c>
      <c r="K85" s="33">
        <f t="array" ref="K85">+INDEX('Back data'!$A$194:$AV$194,,MAX(IF('Back data'!$A$194:$AV$194&lt;&gt;"",COLUMN('Back data'!$A$194:$AV$194)))-K$6)/K83</f>
        <v>3.1997562090507393E-2</v>
      </c>
      <c r="L85" s="33">
        <f t="array" ref="L85">+INDEX('Back data'!$A$194:$AV$194,,MAX(IF('Back data'!$A$194:$AV$194&lt;&gt;"",COLUMN('Back data'!$A$194:$AV$194)))-L$6)/L83</f>
        <v>3.5186595582635184E-2</v>
      </c>
      <c r="M85" s="33">
        <f t="array" ref="M85">+INDEX('Back data'!$A$194:$AV$194,,MAX(IF('Back data'!$A$194:$AV$194&lt;&gt;"",COLUMN('Back data'!$A$194:$AV$194)))-M$6)/M83</f>
        <v>4.2641397690257626E-2</v>
      </c>
      <c r="N85" s="33">
        <f t="array" ref="N85">+INDEX('Back data'!$A$194:$AV$194,,MAX(IF('Back data'!$A$194:$AV$194&lt;&gt;"",COLUMN('Back data'!$A$194:$AV$194)))-N$6)/N83</f>
        <v>2.5783475783475784E-2</v>
      </c>
      <c r="O85" s="33">
        <f t="array" ref="O85">+INDEX('Back data'!$A$194:$AV$194,,MAX(IF('Back data'!$A$194:$AV$194&lt;&gt;"",COLUMN('Back data'!$A$194:$AV$194)))-O$6)/O83</f>
        <v>2.1104563519254486E-2</v>
      </c>
      <c r="P85" s="33">
        <f t="array" ref="P85">+INDEX('Back data'!$A$194:$AV$194,,MAX(IF('Back data'!$A$194:$AV$194&lt;&gt;"",COLUMN('Back data'!$A$194:$AV$194)))-P$6)/P83</f>
        <v>1.5423092955398085E-2</v>
      </c>
    </row>
    <row r="86" spans="1:16" s="38" customFormat="1" x14ac:dyDescent="0.3">
      <c r="A86" s="34"/>
      <c r="B86" s="35"/>
      <c r="C86" s="36"/>
      <c r="D86" s="37"/>
      <c r="E86" s="37"/>
      <c r="F86" s="37"/>
      <c r="G86" s="37"/>
      <c r="H86" s="37"/>
      <c r="I86" s="37"/>
      <c r="J86" s="37"/>
      <c r="K86" s="37"/>
      <c r="L86" s="37"/>
      <c r="M86" s="37"/>
      <c r="N86" s="37"/>
      <c r="O86" s="37"/>
      <c r="P86" s="37"/>
    </row>
    <row r="87" spans="1:16" x14ac:dyDescent="0.3">
      <c r="C87" s="9" t="s">
        <v>35</v>
      </c>
      <c r="D87" s="10">
        <f t="array" ref="D87">INDEX('Back data'!$A$377:$AV$377,,MAX(IF('Back data'!$A$377:$AV$377&lt;&gt;"",COLUMN('Back data'!$A$377:$AV$377)))-D$6)+INDEX('Back data'!$A$378:$AV$378,,MAX(IF('Back data'!$A$378:$AV$378&lt;&gt;"",COLUMN('Back data'!$A$378:$AV$378)))-D$6)</f>
        <v>66.990000000000009</v>
      </c>
      <c r="E87" s="10">
        <f t="array" ref="E87">INDEX('Back data'!$A$377:$AV$377,,MAX(IF('Back data'!$A$377:$AV$377&lt;&gt;"",COLUMN('Back data'!$A$377:$AV$377)))-E$6)+INDEX('Back data'!$A$378:$AV$378,,MAX(IF('Back data'!$A$378:$AV$378&lt;&gt;"",COLUMN('Back data'!$A$378:$AV$378)))-E$6)</f>
        <v>64.09</v>
      </c>
      <c r="F87" s="10">
        <f t="array" ref="F87">INDEX('Back data'!$A$377:$AV$377,,MAX(IF('Back data'!$A$377:$AV$377&lt;&gt;"",COLUMN('Back data'!$A$377:$AV$377)))-F$6)+INDEX('Back data'!$A$378:$AV$378,,MAX(IF('Back data'!$A$378:$AV$378&lt;&gt;"",COLUMN('Back data'!$A$378:$AV$378)))-F$6)</f>
        <v>66.08</v>
      </c>
      <c r="G87" s="10">
        <f t="array" ref="G87">INDEX('Back data'!$A$377:$AV$377,,MAX(IF('Back data'!$A$377:$AV$377&lt;&gt;"",COLUMN('Back data'!$A$377:$AV$377)))-G$6)+INDEX('Back data'!$A$378:$AV$378,,MAX(IF('Back data'!$A$378:$AV$378&lt;&gt;"",COLUMN('Back data'!$A$378:$AV$378)))-G$6)</f>
        <v>69.61</v>
      </c>
      <c r="H87" s="10">
        <f t="array" ref="H87">INDEX('Back data'!$A$377:$AV$377,,MAX(IF('Back data'!$A$377:$AV$377&lt;&gt;"",COLUMN('Back data'!$A$377:$AV$377)))-H$6)+INDEX('Back data'!$A$378:$AV$378,,MAX(IF('Back data'!$A$378:$AV$378&lt;&gt;"",COLUMN('Back data'!$A$378:$AV$378)))-H$6)</f>
        <v>67.67</v>
      </c>
      <c r="I87" s="10">
        <f t="array" ref="I87">INDEX('Back data'!$A$377:$AV$377,,MAX(IF('Back data'!$A$377:$AV$377&lt;&gt;"",COLUMN('Back data'!$A$377:$AV$377)))-I$6)+INDEX('Back data'!$A$378:$AV$378,,MAX(IF('Back data'!$A$378:$AV$378&lt;&gt;"",COLUMN('Back data'!$A$378:$AV$378)))-I$6)</f>
        <v>67.06</v>
      </c>
      <c r="J87" s="10">
        <f t="array" ref="J87">INDEX('Back data'!$A$377:$AV$377,,MAX(IF('Back data'!$A$377:$AV$377&lt;&gt;"",COLUMN('Back data'!$A$377:$AV$377)))-J$6)+INDEX('Back data'!$A$378:$AV$378,,MAX(IF('Back data'!$A$378:$AV$378&lt;&gt;"",COLUMN('Back data'!$A$378:$AV$378)))-J$6)</f>
        <v>66.08</v>
      </c>
      <c r="K87" s="10">
        <f t="array" ref="K87">INDEX('Back data'!$A$377:$AV$377,,MAX(IF('Back data'!$A$377:$AV$377&lt;&gt;"",COLUMN('Back data'!$A$377:$AV$377)))-K$6)+INDEX('Back data'!$A$378:$AV$378,,MAX(IF('Back data'!$A$378:$AV$378&lt;&gt;"",COLUMN('Back data'!$A$378:$AV$378)))-K$6)</f>
        <v>65.52</v>
      </c>
      <c r="L87" s="10">
        <f t="array" ref="L87">INDEX('Back data'!$A$377:$AV$377,,MAX(IF('Back data'!$A$377:$AV$377&lt;&gt;"",COLUMN('Back data'!$A$377:$AV$377)))-L$6)+INDEX('Back data'!$A$378:$AV$378,,MAX(IF('Back data'!$A$378:$AV$378&lt;&gt;"",COLUMN('Back data'!$A$378:$AV$378)))-L$6)</f>
        <v>64.58</v>
      </c>
      <c r="M87" s="10">
        <f t="array" ref="M87">INDEX('Back data'!$A$377:$AV$377,,MAX(IF('Back data'!$A$377:$AV$377&lt;&gt;"",COLUMN('Back data'!$A$377:$AV$377)))-M$6)+INDEX('Back data'!$A$378:$AV$378,,MAX(IF('Back data'!$A$378:$AV$378&lt;&gt;"",COLUMN('Back data'!$A$378:$AV$378)))-M$6)</f>
        <v>68.710000000000008</v>
      </c>
      <c r="N87" s="10">
        <f t="array" ref="N87">INDEX('Back data'!$A$377:$AV$377,,MAX(IF('Back data'!$A$377:$AV$377&lt;&gt;"",COLUMN('Back data'!$A$377:$AV$377)))-N$6)+INDEX('Back data'!$A$378:$AV$378,,MAX(IF('Back data'!$A$378:$AV$378&lt;&gt;"",COLUMN('Back data'!$A$378:$AV$378)))-N$6)</f>
        <v>64.34</v>
      </c>
      <c r="O87" s="10">
        <f t="array" ref="O87">INDEX('Back data'!$A$377:$AV$377,,MAX(IF('Back data'!$A$377:$AV$377&lt;&gt;"",COLUMN('Back data'!$A$377:$AV$377)))-O$6)+INDEX('Back data'!$A$378:$AV$378,,MAX(IF('Back data'!$A$378:$AV$378&lt;&gt;"",COLUMN('Back data'!$A$378:$AV$378)))-O$6)</f>
        <v>70.349999999999994</v>
      </c>
      <c r="P87" s="10">
        <f t="array" ref="P87">INDEX('Back data'!$A$377:$AV$377,,MAX(IF('Back data'!$A$377:$AV$377&lt;&gt;"",COLUMN('Back data'!$A$377:$AV$377)))-P$6)+INDEX('Back data'!$A$378:$AV$378,,MAX(IF('Back data'!$A$378:$AV$378&lt;&gt;"",COLUMN('Back data'!$A$378:$AV$378)))-P$6)</f>
        <v>65.44</v>
      </c>
    </row>
    <row r="88" spans="1:16" x14ac:dyDescent="0.3">
      <c r="A88" s="41" t="s">
        <v>54</v>
      </c>
      <c r="B88" s="43" t="s">
        <v>24</v>
      </c>
      <c r="C88" s="11" t="s">
        <v>36</v>
      </c>
      <c r="D88" s="12">
        <f t="array" ref="D88">INDEX('Back data'!$A$377:$AV$377,,MAX(IF('Back data'!$A$377:$AV$377&lt;&gt;"",COLUMN('Back data'!$A$377:$AV$377)))-D$6)/D87</f>
        <v>0.87520525451559927</v>
      </c>
      <c r="E88" s="12">
        <f t="array" ref="E88">INDEX('Back data'!$A$377:$AV$377,,MAX(IF('Back data'!$A$377:$AV$377&lt;&gt;"",COLUMN('Back data'!$A$377:$AV$377)))-E$6)/E87</f>
        <v>0.82540177874863463</v>
      </c>
      <c r="F88" s="12">
        <f t="array" ref="F88">INDEX('Back data'!$A$377:$AV$377,,MAX(IF('Back data'!$A$377:$AV$377&lt;&gt;"",COLUMN('Back data'!$A$377:$AV$377)))-F$6)/F87</f>
        <v>0.80644673123486688</v>
      </c>
      <c r="G88" s="12">
        <f t="array" ref="G88">INDEX('Back data'!$A$377:$AV$377,,MAX(IF('Back data'!$A$377:$AV$377&lt;&gt;"",COLUMN('Back data'!$A$377:$AV$377)))-G$6)/G87</f>
        <v>0.85979026002011205</v>
      </c>
      <c r="H88" s="12">
        <f t="array" ref="H88">INDEX('Back data'!$A$377:$AV$377,,MAX(IF('Back data'!$A$377:$AV$377&lt;&gt;"",COLUMN('Back data'!$A$377:$AV$377)))-H$6)/H87</f>
        <v>0.8056745973104773</v>
      </c>
      <c r="I88" s="12">
        <f t="array" ref="I88">INDEX('Back data'!$A$377:$AV$377,,MAX(IF('Back data'!$A$377:$AV$377&lt;&gt;"",COLUMN('Back data'!$A$377:$AV$377)))-I$6)/I87</f>
        <v>0.87816880405606912</v>
      </c>
      <c r="J88" s="12">
        <f t="array" ref="J88">INDEX('Back data'!$A$377:$AV$377,,MAX(IF('Back data'!$A$377:$AV$377&lt;&gt;"",COLUMN('Back data'!$A$377:$AV$377)))-J$6)/J87</f>
        <v>0.90541767554479413</v>
      </c>
      <c r="K88" s="12">
        <f t="array" ref="K88">INDEX('Back data'!$A$377:$AV$377,,MAX(IF('Back data'!$A$377:$AV$377&lt;&gt;"",COLUMN('Back data'!$A$377:$AV$377)))-K$6)/K87</f>
        <v>0.81272893772893773</v>
      </c>
      <c r="L88" s="12">
        <f t="array" ref="L88">INDEX('Back data'!$A$377:$AV$377,,MAX(IF('Back data'!$A$377:$AV$377&lt;&gt;"",COLUMN('Back data'!$A$377:$AV$377)))-L$6)/L87</f>
        <v>0.87643233199132864</v>
      </c>
      <c r="M88" s="12">
        <f t="array" ref="M88">INDEX('Back data'!$A$377:$AV$377,,MAX(IF('Back data'!$A$377:$AV$377&lt;&gt;"",COLUMN('Back data'!$A$377:$AV$377)))-M$6)/M87</f>
        <v>0.86523067966817047</v>
      </c>
      <c r="N88" s="12">
        <f t="array" ref="N88">INDEX('Back data'!$A$377:$AV$377,,MAX(IF('Back data'!$A$377:$AV$377&lt;&gt;"",COLUMN('Back data'!$A$377:$AV$377)))-N$6)/N87</f>
        <v>0.90954305253341627</v>
      </c>
      <c r="O88" s="12">
        <f t="array" ref="O88">INDEX('Back data'!$A$377:$AV$377,,MAX(IF('Back data'!$A$377:$AV$377&lt;&gt;"",COLUMN('Back data'!$A$377:$AV$377)))-O$6)/O87</f>
        <v>0.89452736318407966</v>
      </c>
      <c r="P88" s="12">
        <f t="array" ref="P88">INDEX('Back data'!$A$377:$AV$377,,MAX(IF('Back data'!$A$377:$AV$377&lt;&gt;"",COLUMN('Back data'!$A$377:$AV$377)))-P$6)/P87</f>
        <v>0.94452933985330079</v>
      </c>
    </row>
    <row r="89" spans="1:16" x14ac:dyDescent="0.3">
      <c r="A89" s="41" t="s">
        <v>54</v>
      </c>
      <c r="B89" s="43" t="s">
        <v>24</v>
      </c>
      <c r="C89" s="11" t="s">
        <v>37</v>
      </c>
      <c r="D89" s="12">
        <f t="array" ref="D89">+INDEX('Back data'!$A$378:$AV$378,,MAX(IF('Back data'!$A$378:$AV$378&lt;&gt;"",COLUMN('Back data'!$A$378:$AV$378)))-D$6)/D87</f>
        <v>0.12479474548440063</v>
      </c>
      <c r="E89" s="12">
        <f t="array" ref="E89">+INDEX('Back data'!$A$378:$AV$378,,MAX(IF('Back data'!$A$378:$AV$378&lt;&gt;"",COLUMN('Back data'!$A$378:$AV$378)))-E$6)/E87</f>
        <v>0.17459822125136526</v>
      </c>
      <c r="F89" s="12">
        <f t="array" ref="F89">+INDEX('Back data'!$A$378:$AV$378,,MAX(IF('Back data'!$A$378:$AV$378&lt;&gt;"",COLUMN('Back data'!$A$378:$AV$378)))-F$6)/F87</f>
        <v>0.19355326876513315</v>
      </c>
      <c r="G89" s="12">
        <f t="array" ref="G89">+INDEX('Back data'!$A$378:$AV$378,,MAX(IF('Back data'!$A$378:$AV$378&lt;&gt;"",COLUMN('Back data'!$A$378:$AV$378)))-G$6)/G87</f>
        <v>0.14020973997988795</v>
      </c>
      <c r="H89" s="12">
        <f t="array" ref="H89">+INDEX('Back data'!$A$378:$AV$378,,MAX(IF('Back data'!$A$378:$AV$378&lt;&gt;"",COLUMN('Back data'!$A$378:$AV$378)))-H$6)/H87</f>
        <v>0.1943254026895227</v>
      </c>
      <c r="I89" s="12">
        <f t="array" ref="I89">+INDEX('Back data'!$A$378:$AV$378,,MAX(IF('Back data'!$A$378:$AV$378&lt;&gt;"",COLUMN('Back data'!$A$378:$AV$378)))-I$6)/I87</f>
        <v>0.1218311959439308</v>
      </c>
      <c r="J89" s="12">
        <f t="array" ref="J89">+INDEX('Back data'!$A$378:$AV$378,,MAX(IF('Back data'!$A$378:$AV$378&lt;&gt;"",COLUMN('Back data'!$A$378:$AV$378)))-J$6)/J87</f>
        <v>9.4582324455205813E-2</v>
      </c>
      <c r="K89" s="12">
        <f t="array" ref="K89">+INDEX('Back data'!$A$378:$AV$378,,MAX(IF('Back data'!$A$378:$AV$378&lt;&gt;"",COLUMN('Back data'!$A$378:$AV$378)))-K$6)/K87</f>
        <v>0.18727106227106227</v>
      </c>
      <c r="L89" s="12">
        <f t="array" ref="L89">+INDEX('Back data'!$A$378:$AV$378,,MAX(IF('Back data'!$A$378:$AV$378&lt;&gt;"",COLUMN('Back data'!$A$378:$AV$378)))-L$6)/L87</f>
        <v>0.12356766800867143</v>
      </c>
      <c r="M89" s="12">
        <f t="array" ref="M89">+INDEX('Back data'!$A$378:$AV$378,,MAX(IF('Back data'!$A$378:$AV$378&lt;&gt;"",COLUMN('Back data'!$A$378:$AV$378)))-M$6)/M87</f>
        <v>0.13476932033182942</v>
      </c>
      <c r="N89" s="12">
        <f t="array" ref="N89">+INDEX('Back data'!$A$378:$AV$378,,MAX(IF('Back data'!$A$378:$AV$378&lt;&gt;"",COLUMN('Back data'!$A$378:$AV$378)))-N$6)/N87</f>
        <v>9.0456947466583768E-2</v>
      </c>
      <c r="O89" s="12">
        <f t="array" ref="O89">+INDEX('Back data'!$A$378:$AV$378,,MAX(IF('Back data'!$A$378:$AV$378&lt;&gt;"",COLUMN('Back data'!$A$378:$AV$378)))-O$6)/O87</f>
        <v>0.10547263681592041</v>
      </c>
      <c r="P89" s="12">
        <f t="array" ref="P89">+INDEX('Back data'!$A$378:$AV$378,,MAX(IF('Back data'!$A$378:$AV$378&lt;&gt;"",COLUMN('Back data'!$A$378:$AV$378)))-P$6)/P87</f>
        <v>5.5470660146699269E-2</v>
      </c>
    </row>
    <row r="92" spans="1:16" x14ac:dyDescent="0.3">
      <c r="C92" s="9" t="s">
        <v>35</v>
      </c>
      <c r="D92" s="10">
        <f t="array" ref="D92">INDEX('Back data'!$A$383:$AV$383,,MAX(IF('Back data'!$A$383:$AV$383&lt;&gt;"",COLUMN('Back data'!$A$383:$AV$383)))-D$6)+INDEX('Back data'!$A$384:$AV$384,,MAX(IF('Back data'!$A$384:$AV$384&lt;&gt;"",COLUMN('Back data'!$A$384:$AV$384)))-D$6)</f>
        <v>68.489999999999995</v>
      </c>
      <c r="E92" s="10">
        <f t="array" ref="E92">INDEX('Back data'!$A$383:$AV$383,,MAX(IF('Back data'!$A$383:$AV$383&lt;&gt;"",COLUMN('Back data'!$A$383:$AV$383)))-E$6)+INDEX('Back data'!$A$384:$AV$384,,MAX(IF('Back data'!$A$384:$AV$384&lt;&gt;"",COLUMN('Back data'!$A$384:$AV$384)))-E$6)</f>
        <v>69.25</v>
      </c>
      <c r="F92" s="10">
        <f t="array" ref="F92">INDEX('Back data'!$A$383:$AV$383,,MAX(IF('Back data'!$A$383:$AV$383&lt;&gt;"",COLUMN('Back data'!$A$383:$AV$383)))-F$6)+INDEX('Back data'!$A$384:$AV$384,,MAX(IF('Back data'!$A$384:$AV$384&lt;&gt;"",COLUMN('Back data'!$A$384:$AV$384)))-F$6)</f>
        <v>69.490000000000009</v>
      </c>
      <c r="G92" s="10">
        <f t="array" ref="G92">INDEX('Back data'!$A$383:$AV$383,,MAX(IF('Back data'!$A$383:$AV$383&lt;&gt;"",COLUMN('Back data'!$A$383:$AV$383)))-G$6)+INDEX('Back data'!$A$384:$AV$384,,MAX(IF('Back data'!$A$384:$AV$384&lt;&gt;"",COLUMN('Back data'!$A$384:$AV$384)))-G$6)</f>
        <v>68.36</v>
      </c>
      <c r="H92" s="10">
        <f t="array" ref="H92">INDEX('Back data'!$A$383:$AV$383,,MAX(IF('Back data'!$A$383:$AV$383&lt;&gt;"",COLUMN('Back data'!$A$383:$AV$383)))-H$6)+INDEX('Back data'!$A$384:$AV$384,,MAX(IF('Back data'!$A$384:$AV$384&lt;&gt;"",COLUMN('Back data'!$A$384:$AV$384)))-H$6)</f>
        <v>68.489999999999995</v>
      </c>
      <c r="I92" s="10">
        <f t="array" ref="I92">INDEX('Back data'!$A$383:$AV$383,,MAX(IF('Back data'!$A$383:$AV$383&lt;&gt;"",COLUMN('Back data'!$A$383:$AV$383)))-I$6)+INDEX('Back data'!$A$384:$AV$384,,MAX(IF('Back data'!$A$384:$AV$384&lt;&gt;"",COLUMN('Back data'!$A$384:$AV$384)))-I$6)</f>
        <v>68.260000000000005</v>
      </c>
      <c r="J92" s="10">
        <f t="array" ref="J92">INDEX('Back data'!$A$383:$AV$383,,MAX(IF('Back data'!$A$383:$AV$383&lt;&gt;"",COLUMN('Back data'!$A$383:$AV$383)))-J$6)+INDEX('Back data'!$A$384:$AV$384,,MAX(IF('Back data'!$A$384:$AV$384&lt;&gt;"",COLUMN('Back data'!$A$384:$AV$384)))-J$6)</f>
        <v>66.679999999999993</v>
      </c>
      <c r="K92" s="10">
        <f t="array" ref="K92">INDEX('Back data'!$A$383:$AV$383,,MAX(IF('Back data'!$A$383:$AV$383&lt;&gt;"",COLUMN('Back data'!$A$383:$AV$383)))-K$6)+INDEX('Back data'!$A$384:$AV$384,,MAX(IF('Back data'!$A$384:$AV$384&lt;&gt;"",COLUMN('Back data'!$A$384:$AV$384)))-K$6)</f>
        <v>67.45</v>
      </c>
      <c r="L92" s="10">
        <f t="array" ref="L92">INDEX('Back data'!$A$383:$AV$383,,MAX(IF('Back data'!$A$383:$AV$383&lt;&gt;"",COLUMN('Back data'!$A$383:$AV$383)))-L$6)+INDEX('Back data'!$A$384:$AV$384,,MAX(IF('Back data'!$A$384:$AV$384&lt;&gt;"",COLUMN('Back data'!$A$384:$AV$384)))-L$6)</f>
        <v>66.94</v>
      </c>
      <c r="M92" s="10">
        <f t="array" ref="M92">INDEX('Back data'!$A$383:$AV$383,,MAX(IF('Back data'!$A$383:$AV$383&lt;&gt;"",COLUMN('Back data'!$A$383:$AV$383)))-M$6)+INDEX('Back data'!$A$384:$AV$384,,MAX(IF('Back data'!$A$384:$AV$384&lt;&gt;"",COLUMN('Back data'!$A$384:$AV$384)))-M$6)</f>
        <v>66.42</v>
      </c>
      <c r="N92" s="10">
        <f t="array" ref="N92">INDEX('Back data'!$A$383:$AV$383,,MAX(IF('Back data'!$A$383:$AV$383&lt;&gt;"",COLUMN('Back data'!$A$383:$AV$383)))-N$6)+INDEX('Back data'!$A$384:$AV$384,,MAX(IF('Back data'!$A$384:$AV$384&lt;&gt;"",COLUMN('Back data'!$A$384:$AV$384)))-N$6)</f>
        <v>69.53</v>
      </c>
      <c r="O92" s="10">
        <f t="array" ref="O92">INDEX('Back data'!$A$383:$AV$383,,MAX(IF('Back data'!$A$383:$AV$383&lt;&gt;"",COLUMN('Back data'!$A$383:$AV$383)))-O$6)+INDEX('Back data'!$A$384:$AV$384,,MAX(IF('Back data'!$A$384:$AV$384&lt;&gt;"",COLUMN('Back data'!$A$384:$AV$384)))-O$6)</f>
        <v>73.919999999999987</v>
      </c>
      <c r="P92" s="10">
        <f t="array" ref="P92">INDEX('Back data'!$A$383:$AV$383,,MAX(IF('Back data'!$A$383:$AV$383&lt;&gt;"",COLUMN('Back data'!$A$383:$AV$383)))-P$6)+INDEX('Back data'!$A$384:$AV$384,,MAX(IF('Back data'!$A$384:$AV$384&lt;&gt;"",COLUMN('Back data'!$A$384:$AV$384)))-P$6)</f>
        <v>73.47999999999999</v>
      </c>
    </row>
    <row r="93" spans="1:16" x14ac:dyDescent="0.3">
      <c r="A93" s="41" t="s">
        <v>54</v>
      </c>
      <c r="B93" s="43" t="s">
        <v>29</v>
      </c>
      <c r="C93" s="11" t="s">
        <v>36</v>
      </c>
      <c r="D93" s="12">
        <f t="array" ref="D93">INDEX('Back data'!$A$383:$AV$383,,MAX(IF('Back data'!$A$383:$AV$383&lt;&gt;"",COLUMN('Back data'!$A$383:$AV$383)))-D$6)/D92</f>
        <v>0.88640677471163687</v>
      </c>
      <c r="E93" s="12">
        <f t="array" ref="E93">INDEX('Back data'!$A$383:$AV$383,,MAX(IF('Back data'!$A$383:$AV$383&lt;&gt;"",COLUMN('Back data'!$A$383:$AV$383)))-E$6)/E92</f>
        <v>0.91581227436823109</v>
      </c>
      <c r="F93" s="12">
        <f t="array" ref="F93">INDEX('Back data'!$A$383:$AV$383,,MAX(IF('Back data'!$A$383:$AV$383&lt;&gt;"",COLUMN('Back data'!$A$383:$AV$383)))-F$6)/F92</f>
        <v>0.89825874226507407</v>
      </c>
      <c r="G93" s="12">
        <f t="array" ref="G93">INDEX('Back data'!$A$383:$AV$383,,MAX(IF('Back data'!$A$383:$AV$383&lt;&gt;"",COLUMN('Back data'!$A$383:$AV$383)))-G$6)/G92</f>
        <v>0.89482153306026924</v>
      </c>
      <c r="H93" s="12">
        <f t="array" ref="H93">INDEX('Back data'!$A$383:$AV$383,,MAX(IF('Back data'!$A$383:$AV$383&lt;&gt;"",COLUMN('Back data'!$A$383:$AV$383)))-H$6)/H92</f>
        <v>0.88377865381807574</v>
      </c>
      <c r="I93" s="12">
        <f t="array" ref="I93">INDEX('Back data'!$A$383:$AV$383,,MAX(IF('Back data'!$A$383:$AV$383&lt;&gt;"",COLUMN('Back data'!$A$383:$AV$383)))-I$6)/I92</f>
        <v>0.91283328450043943</v>
      </c>
      <c r="J93" s="12">
        <f t="array" ref="J93">INDEX('Back data'!$A$383:$AV$383,,MAX(IF('Back data'!$A$383:$AV$383&lt;&gt;"",COLUMN('Back data'!$A$383:$AV$383)))-J$6)/J92</f>
        <v>0.93041391721655675</v>
      </c>
      <c r="K93" s="12">
        <f t="array" ref="K93">INDEX('Back data'!$A$383:$AV$383,,MAX(IF('Back data'!$A$383:$AV$383&lt;&gt;"",COLUMN('Back data'!$A$383:$AV$383)))-K$6)/K92</f>
        <v>0.90348406226834688</v>
      </c>
      <c r="L93" s="12">
        <f t="array" ref="L93">INDEX('Back data'!$A$383:$AV$383,,MAX(IF('Back data'!$A$383:$AV$383&lt;&gt;"",COLUMN('Back data'!$A$383:$AV$383)))-L$6)/L92</f>
        <v>0.92754705706602936</v>
      </c>
      <c r="M93" s="12">
        <f t="array" ref="M93">INDEX('Back data'!$A$383:$AV$383,,MAX(IF('Back data'!$A$383:$AV$383&lt;&gt;"",COLUMN('Back data'!$A$383:$AV$383)))-M$6)/M92</f>
        <v>0.9251731406202951</v>
      </c>
      <c r="N93" s="12">
        <f t="array" ref="N93">INDEX('Back data'!$A$383:$AV$383,,MAX(IF('Back data'!$A$383:$AV$383&lt;&gt;"",COLUMN('Back data'!$A$383:$AV$383)))-N$6)/N92</f>
        <v>0.93297857040126564</v>
      </c>
      <c r="O93" s="12">
        <f t="array" ref="O93">INDEX('Back data'!$A$383:$AV$383,,MAX(IF('Back data'!$A$383:$AV$383&lt;&gt;"",COLUMN('Back data'!$A$383:$AV$383)))-O$6)/O92</f>
        <v>0.93668831168831179</v>
      </c>
      <c r="P93" s="12">
        <f t="array" ref="P93">INDEX('Back data'!$A$383:$AV$383,,MAX(IF('Back data'!$A$383:$AV$383&lt;&gt;"",COLUMN('Back data'!$A$383:$AV$383)))-P$6)/P92</f>
        <v>0.94379422972237348</v>
      </c>
    </row>
    <row r="94" spans="1:16" x14ac:dyDescent="0.3">
      <c r="A94" s="41" t="s">
        <v>54</v>
      </c>
      <c r="B94" s="43" t="s">
        <v>29</v>
      </c>
      <c r="C94" s="11" t="s">
        <v>37</v>
      </c>
      <c r="D94" s="12">
        <f t="array" ref="D94">+INDEX('Back data'!$A$384:$AV$384,,MAX(IF('Back data'!$A$384:$AV$384&lt;&gt;"",COLUMN('Back data'!$A$384:$AV$384)))-D$6)/D92</f>
        <v>0.11359322528836328</v>
      </c>
      <c r="E94" s="12">
        <f t="array" ref="E94">+INDEX('Back data'!$A$384:$AV$384,,MAX(IF('Back data'!$A$384:$AV$384&lt;&gt;"",COLUMN('Back data'!$A$384:$AV$384)))-E$6)/E92</f>
        <v>8.4187725631768948E-2</v>
      </c>
      <c r="F94" s="12">
        <f t="array" ref="F94">+INDEX('Back data'!$A$384:$AV$384,,MAX(IF('Back data'!$A$384:$AV$384&lt;&gt;"",COLUMN('Back data'!$A$384:$AV$384)))-F$6)/F92</f>
        <v>0.10174125773492589</v>
      </c>
      <c r="G94" s="12">
        <f t="array" ref="G94">+INDEX('Back data'!$A$384:$AV$384,,MAX(IF('Back data'!$A$384:$AV$384&lt;&gt;"",COLUMN('Back data'!$A$384:$AV$384)))-G$6)/G92</f>
        <v>0.10517846693973085</v>
      </c>
      <c r="H94" s="12">
        <f t="array" ref="H94">+INDEX('Back data'!$A$384:$AV$384,,MAX(IF('Back data'!$A$384:$AV$384&lt;&gt;"",COLUMN('Back data'!$A$384:$AV$384)))-H$6)/H92</f>
        <v>0.11622134618192438</v>
      </c>
      <c r="I94" s="12">
        <f t="array" ref="I94">+INDEX('Back data'!$A$384:$AV$384,,MAX(IF('Back data'!$A$384:$AV$384&lt;&gt;"",COLUMN('Back data'!$A$384:$AV$384)))-I$6)/I92</f>
        <v>8.7166715499560496E-2</v>
      </c>
      <c r="J94" s="12">
        <f t="array" ref="J94">+INDEX('Back data'!$A$384:$AV$384,,MAX(IF('Back data'!$A$384:$AV$384&lt;&gt;"",COLUMN('Back data'!$A$384:$AV$384)))-J$6)/J92</f>
        <v>6.9586082783443318E-2</v>
      </c>
      <c r="K94" s="12">
        <f t="array" ref="K94">+INDEX('Back data'!$A$384:$AV$384,,MAX(IF('Back data'!$A$384:$AV$384&lt;&gt;"",COLUMN('Back data'!$A$384:$AV$384)))-K$6)/K92</f>
        <v>9.6515937731653068E-2</v>
      </c>
      <c r="L94" s="12">
        <f t="array" ref="L94">+INDEX('Back data'!$A$384:$AV$384,,MAX(IF('Back data'!$A$384:$AV$384&lt;&gt;"",COLUMN('Back data'!$A$384:$AV$384)))-L$6)/L92</f>
        <v>7.2452942933970713E-2</v>
      </c>
      <c r="M94" s="12">
        <f t="array" ref="M94">+INDEX('Back data'!$A$384:$AV$384,,MAX(IF('Back data'!$A$384:$AV$384&lt;&gt;"",COLUMN('Back data'!$A$384:$AV$384)))-M$6)/M92</f>
        <v>7.4826859379704902E-2</v>
      </c>
      <c r="N94" s="12">
        <f t="array" ref="N94">+INDEX('Back data'!$A$384:$AV$384,,MAX(IF('Back data'!$A$384:$AV$384&lt;&gt;"",COLUMN('Back data'!$A$384:$AV$384)))-N$6)/N92</f>
        <v>6.7021429598734361E-2</v>
      </c>
      <c r="O94" s="12">
        <f t="array" ref="O94">+INDEX('Back data'!$A$384:$AV$384,,MAX(IF('Back data'!$A$384:$AV$384&lt;&gt;"",COLUMN('Back data'!$A$384:$AV$384)))-O$6)/O92</f>
        <v>6.3311688311688319E-2</v>
      </c>
      <c r="P94" s="12">
        <f t="array" ref="P94">+INDEX('Back data'!$A$384:$AV$384,,MAX(IF('Back data'!$A$384:$AV$384&lt;&gt;"",COLUMN('Back data'!$A$384:$AV$384)))-P$6)/P92</f>
        <v>5.620577027762657E-2</v>
      </c>
    </row>
    <row r="97" spans="1:16" x14ac:dyDescent="0.3">
      <c r="C97" s="9" t="s">
        <v>35</v>
      </c>
      <c r="D97" s="10">
        <f t="array" ref="D97">INDEX('Back data'!$A$389:$AV$389,,MAX(IF('Back data'!$A$389:$AV$389&lt;&gt;"",COLUMN('Back data'!$A$389:$AV$389)))-D$6)+INDEX('Back data'!$A$390:$AV$390,,MAX(IF('Back data'!$A$390:$AV$390&lt;&gt;"",COLUMN('Back data'!$A$390:$AV$390)))-D$6)</f>
        <v>75.66</v>
      </c>
      <c r="E97" s="10">
        <f t="array" ref="E97">INDEX('Back data'!$A$389:$AV$389,,MAX(IF('Back data'!$A$389:$AV$389&lt;&gt;"",COLUMN('Back data'!$A$389:$AV$389)))-E$6)+INDEX('Back data'!$A$390:$AV$390,,MAX(IF('Back data'!$A$390:$AV$390&lt;&gt;"",COLUMN('Back data'!$A$390:$AV$390)))-E$6)</f>
        <v>67.33</v>
      </c>
      <c r="F97" s="10">
        <f t="array" ref="F97">INDEX('Back data'!$A$389:$AV$389,,MAX(IF('Back data'!$A$389:$AV$389&lt;&gt;"",COLUMN('Back data'!$A$389:$AV$389)))-F$6)+INDEX('Back data'!$A$390:$AV$390,,MAX(IF('Back data'!$A$390:$AV$390&lt;&gt;"",COLUMN('Back data'!$A$390:$AV$390)))-F$6)</f>
        <v>68.52</v>
      </c>
      <c r="G97" s="10">
        <f t="array" ref="G97">INDEX('Back data'!$A$389:$AV$389,,MAX(IF('Back data'!$A$389:$AV$389&lt;&gt;"",COLUMN('Back data'!$A$389:$AV$389)))-G$6)+INDEX('Back data'!$A$390:$AV$390,,MAX(IF('Back data'!$A$390:$AV$390&lt;&gt;"",COLUMN('Back data'!$A$390:$AV$390)))-G$6)</f>
        <v>73.650000000000006</v>
      </c>
      <c r="H97" s="10">
        <f t="array" ref="H97">INDEX('Back data'!$A$389:$AV$389,,MAX(IF('Back data'!$A$389:$AV$389&lt;&gt;"",COLUMN('Back data'!$A$389:$AV$389)))-H$6)+INDEX('Back data'!$A$390:$AV$390,,MAX(IF('Back data'!$A$390:$AV$390&lt;&gt;"",COLUMN('Back data'!$A$390:$AV$390)))-H$6)</f>
        <v>68.77</v>
      </c>
      <c r="I97" s="10">
        <f t="array" ref="I97">INDEX('Back data'!$A$389:$AV$389,,MAX(IF('Back data'!$A$389:$AV$389&lt;&gt;"",COLUMN('Back data'!$A$389:$AV$389)))-I$6)+INDEX('Back data'!$A$390:$AV$390,,MAX(IF('Back data'!$A$390:$AV$390&lt;&gt;"",COLUMN('Back data'!$A$390:$AV$390)))-I$6)</f>
        <v>64.64</v>
      </c>
      <c r="J97" s="10">
        <f t="array" ref="J97">INDEX('Back data'!$A$389:$AV$389,,MAX(IF('Back data'!$A$389:$AV$389&lt;&gt;"",COLUMN('Back data'!$A$389:$AV$389)))-J$6)+INDEX('Back data'!$A$390:$AV$390,,MAX(IF('Back data'!$A$390:$AV$390&lt;&gt;"",COLUMN('Back data'!$A$390:$AV$390)))-J$6)</f>
        <v>69.5</v>
      </c>
      <c r="K97" s="10">
        <f t="array" ref="K97">INDEX('Back data'!$A$389:$AV$389,,MAX(IF('Back data'!$A$389:$AV$389&lt;&gt;"",COLUMN('Back data'!$A$389:$AV$389)))-K$6)+INDEX('Back data'!$A$390:$AV$390,,MAX(IF('Back data'!$A$390:$AV$390&lt;&gt;"",COLUMN('Back data'!$A$390:$AV$390)))-K$6)</f>
        <v>67.39</v>
      </c>
      <c r="L97" s="10">
        <f t="array" ref="L97">INDEX('Back data'!$A$389:$AV$389,,MAX(IF('Back data'!$A$389:$AV$389&lt;&gt;"",COLUMN('Back data'!$A$389:$AV$389)))-L$6)+INDEX('Back data'!$A$390:$AV$390,,MAX(IF('Back data'!$A$390:$AV$390&lt;&gt;"",COLUMN('Back data'!$A$390:$AV$390)))-L$6)</f>
        <v>68.09</v>
      </c>
      <c r="M97" s="10">
        <f t="array" ref="M97">INDEX('Back data'!$A$389:$AV$389,,MAX(IF('Back data'!$A$389:$AV$389&lt;&gt;"",COLUMN('Back data'!$A$389:$AV$389)))-M$6)+INDEX('Back data'!$A$390:$AV$390,,MAX(IF('Back data'!$A$390:$AV$390&lt;&gt;"",COLUMN('Back data'!$A$390:$AV$390)))-M$6)</f>
        <v>73.53</v>
      </c>
      <c r="N97" s="10">
        <f t="array" ref="N97">INDEX('Back data'!$A$389:$AV$389,,MAX(IF('Back data'!$A$389:$AV$389&lt;&gt;"",COLUMN('Back data'!$A$389:$AV$389)))-N$6)+INDEX('Back data'!$A$390:$AV$390,,MAX(IF('Back data'!$A$390:$AV$390&lt;&gt;"",COLUMN('Back data'!$A$390:$AV$390)))-N$6)</f>
        <v>78.03</v>
      </c>
      <c r="O97" s="10">
        <f t="array" ref="O97">INDEX('Back data'!$A$389:$AV$389,,MAX(IF('Back data'!$A$389:$AV$389&lt;&gt;"",COLUMN('Back data'!$A$389:$AV$389)))-O$6)+INDEX('Back data'!$A$390:$AV$390,,MAX(IF('Back data'!$A$390:$AV$390&lt;&gt;"",COLUMN('Back data'!$A$390:$AV$390)))-O$6)</f>
        <v>73.8</v>
      </c>
      <c r="P97" s="10">
        <f t="array" ref="P97">INDEX('Back data'!$A$389:$AV$389,,MAX(IF('Back data'!$A$389:$AV$389&lt;&gt;"",COLUMN('Back data'!$A$389:$AV$389)))-P$6)+INDEX('Back data'!$A$390:$AV$390,,MAX(IF('Back data'!$A$390:$AV$390&lt;&gt;"",COLUMN('Back data'!$A$390:$AV$390)))-P$6)</f>
        <v>66.339999999999989</v>
      </c>
    </row>
    <row r="98" spans="1:16" x14ac:dyDescent="0.3">
      <c r="A98" s="41" t="s">
        <v>54</v>
      </c>
      <c r="B98" s="43" t="s">
        <v>34</v>
      </c>
      <c r="C98" s="11" t="s">
        <v>36</v>
      </c>
      <c r="D98" s="12">
        <f t="array" ref="D98">INDEX('Back data'!$A$389:$AV$389,,MAX(IF('Back data'!$A$389:$AV$389&lt;&gt;"",COLUMN('Back data'!$A$389:$AV$389)))-D$6)/D97</f>
        <v>0.94356330954269108</v>
      </c>
      <c r="E98" s="12">
        <f t="array" ref="E98">INDEX('Back data'!$A$389:$AV$389,,MAX(IF('Back data'!$A$389:$AV$389&lt;&gt;"",COLUMN('Back data'!$A$389:$AV$389)))-E$6)/E97</f>
        <v>0.88133075894846291</v>
      </c>
      <c r="F98" s="12">
        <f t="array" ref="F98">INDEX('Back data'!$A$389:$AV$389,,MAX(IF('Back data'!$A$389:$AV$389&lt;&gt;"",COLUMN('Back data'!$A$389:$AV$389)))-F$6)/F97</f>
        <v>0.87565674255691772</v>
      </c>
      <c r="G98" s="12">
        <f t="array" ref="G98">INDEX('Back data'!$A$389:$AV$389,,MAX(IF('Back data'!$A$389:$AV$389&lt;&gt;"",COLUMN('Back data'!$A$389:$AV$389)))-G$6)/G97</f>
        <v>0.91500339443312961</v>
      </c>
      <c r="H98" s="12">
        <f t="array" ref="H98">INDEX('Back data'!$A$389:$AV$389,,MAX(IF('Back data'!$A$389:$AV$389&lt;&gt;"",COLUMN('Back data'!$A$389:$AV$389)))-H$6)/H97</f>
        <v>0.89588483350298098</v>
      </c>
      <c r="I98" s="12">
        <f t="array" ref="I98">INDEX('Back data'!$A$389:$AV$389,,MAX(IF('Back data'!$A$389:$AV$389&lt;&gt;"",COLUMN('Back data'!$A$389:$AV$389)))-I$6)/I97</f>
        <v>0.85628094059405946</v>
      </c>
      <c r="J98" s="12">
        <f t="array" ref="J98">INDEX('Back data'!$A$389:$AV$389,,MAX(IF('Back data'!$A$389:$AV$389&lt;&gt;"",COLUMN('Back data'!$A$389:$AV$389)))-J$6)/J97</f>
        <v>0.94719424460431656</v>
      </c>
      <c r="K98" s="12">
        <f t="array" ref="K98">INDEX('Back data'!$A$389:$AV$389,,MAX(IF('Back data'!$A$389:$AV$389&lt;&gt;"",COLUMN('Back data'!$A$389:$AV$389)))-K$6)/K97</f>
        <v>0.9321857842409853</v>
      </c>
      <c r="L98" s="12">
        <f t="array" ref="L98">INDEX('Back data'!$A$389:$AV$389,,MAX(IF('Back data'!$A$389:$AV$389&lt;&gt;"",COLUMN('Back data'!$A$389:$AV$389)))-L$6)/L97</f>
        <v>0.93978557791158757</v>
      </c>
      <c r="M98" s="12">
        <f t="array" ref="M98">INDEX('Back data'!$A$389:$AV$389,,MAX(IF('Back data'!$A$389:$AV$389&lt;&gt;"",COLUMN('Back data'!$A$389:$AV$389)))-M$6)/M97</f>
        <v>0.92044063647490826</v>
      </c>
      <c r="N98" s="12">
        <f t="array" ref="N98">INDEX('Back data'!$A$389:$AV$389,,MAX(IF('Back data'!$A$389:$AV$389&lt;&gt;"",COLUMN('Back data'!$A$389:$AV$389)))-N$6)/N97</f>
        <v>0.91580161476355237</v>
      </c>
      <c r="O98" s="12">
        <f t="array" ref="O98">INDEX('Back data'!$A$389:$AV$389,,MAX(IF('Back data'!$A$389:$AV$389&lt;&gt;"",COLUMN('Back data'!$A$389:$AV$389)))-O$6)/O97</f>
        <v>0.96924119241192419</v>
      </c>
      <c r="P98" s="12">
        <f t="array" ref="P98">INDEX('Back data'!$A$389:$AV$389,,MAX(IF('Back data'!$A$389:$AV$389&lt;&gt;"",COLUMN('Back data'!$A$389:$AV$389)))-P$6)/P97</f>
        <v>0.97965028640337659</v>
      </c>
    </row>
    <row r="99" spans="1:16" x14ac:dyDescent="0.3">
      <c r="A99" s="41" t="s">
        <v>54</v>
      </c>
      <c r="B99" s="43" t="s">
        <v>34</v>
      </c>
      <c r="C99" s="11" t="s">
        <v>37</v>
      </c>
      <c r="D99" s="12">
        <f t="array" ref="D99">INDEX('Back data'!$A$390:$AV$390,,MAX(IF('Back data'!$A$390:$AV$390&lt;&gt;"",COLUMN('Back data'!$A$390:$AV$390)))-D$6)/D97</f>
        <v>5.6436690457309008E-2</v>
      </c>
      <c r="E99" s="12">
        <f t="array" ref="E99">INDEX('Back data'!$A$390:$AV$390,,MAX(IF('Back data'!$A$390:$AV$390&lt;&gt;"",COLUMN('Back data'!$A$390:$AV$390)))-E$6)/E97</f>
        <v>0.11866924105153721</v>
      </c>
      <c r="F99" s="12">
        <f t="array" ref="F99">INDEX('Back data'!$A$390:$AV$390,,MAX(IF('Back data'!$A$390:$AV$390&lt;&gt;"",COLUMN('Back data'!$A$390:$AV$390)))-F$6)/F97</f>
        <v>0.12434325744308232</v>
      </c>
      <c r="G99" s="12">
        <f t="array" ref="G99">INDEX('Back data'!$A$390:$AV$390,,MAX(IF('Back data'!$A$390:$AV$390&lt;&gt;"",COLUMN('Back data'!$A$390:$AV$390)))-G$6)/G97</f>
        <v>8.4996605566870317E-2</v>
      </c>
      <c r="H99" s="12">
        <f t="array" ref="H99">INDEX('Back data'!$A$390:$AV$390,,MAX(IF('Back data'!$A$390:$AV$390&lt;&gt;"",COLUMN('Back data'!$A$390:$AV$390)))-H$6)/H97</f>
        <v>0.10411516649701906</v>
      </c>
      <c r="I99" s="12">
        <f t="array" ref="I99">INDEX('Back data'!$A$390:$AV$390,,MAX(IF('Back data'!$A$390:$AV$390&lt;&gt;"",COLUMN('Back data'!$A$390:$AV$390)))-I$6)/I97</f>
        <v>0.14371905940594057</v>
      </c>
      <c r="J99" s="12">
        <f t="array" ref="J99">INDEX('Back data'!$A$390:$AV$390,,MAX(IF('Back data'!$A$390:$AV$390&lt;&gt;"",COLUMN('Back data'!$A$390:$AV$390)))-J$6)/J97</f>
        <v>5.2805755395683454E-2</v>
      </c>
      <c r="K99" s="12">
        <f t="array" ref="K99">INDEX('Back data'!$A$390:$AV$390,,MAX(IF('Back data'!$A$390:$AV$390&lt;&gt;"",COLUMN('Back data'!$A$390:$AV$390)))-K$6)/K97</f>
        <v>6.7814215759014695E-2</v>
      </c>
      <c r="L99" s="12">
        <f t="array" ref="L99">INDEX('Back data'!$A$390:$AV$390,,MAX(IF('Back data'!$A$390:$AV$390&lt;&gt;"",COLUMN('Back data'!$A$390:$AV$390)))-L$6)/L97</f>
        <v>6.0214422088412385E-2</v>
      </c>
      <c r="M99" s="12">
        <f t="array" ref="M99">INDEX('Back data'!$A$390:$AV$390,,MAX(IF('Back data'!$A$390:$AV$390&lt;&gt;"",COLUMN('Back data'!$A$390:$AV$390)))-M$6)/M97</f>
        <v>7.9559363525091797E-2</v>
      </c>
      <c r="N99" s="12">
        <f t="array" ref="N99">INDEX('Back data'!$A$390:$AV$390,,MAX(IF('Back data'!$A$390:$AV$390&lt;&gt;"",COLUMN('Back data'!$A$390:$AV$390)))-N$6)/N97</f>
        <v>8.4198385236447529E-2</v>
      </c>
      <c r="O99" s="12">
        <f t="array" ref="O99">INDEX('Back data'!$A$390:$AV$390,,MAX(IF('Back data'!$A$390:$AV$390&lt;&gt;"",COLUMN('Back data'!$A$390:$AV$390)))-O$6)/O97</f>
        <v>3.0758807588075882E-2</v>
      </c>
      <c r="P99" s="12">
        <f t="array" ref="P99">INDEX('Back data'!$A$390:$AV$390,,MAX(IF('Back data'!$A$390:$AV$390&lt;&gt;"",COLUMN('Back data'!$A$390:$AV$390)))-P$6)/P97</f>
        <v>2.0349713596623461E-2</v>
      </c>
    </row>
    <row r="100" spans="1:16" s="38" customFormat="1" x14ac:dyDescent="0.3">
      <c r="A100" s="34"/>
      <c r="B100" s="35"/>
      <c r="C100" s="36"/>
      <c r="D100" s="37"/>
      <c r="E100" s="37"/>
      <c r="F100" s="37"/>
      <c r="G100" s="37"/>
      <c r="H100" s="37"/>
      <c r="I100" s="37"/>
      <c r="J100" s="37"/>
      <c r="K100" s="37"/>
      <c r="L100" s="37"/>
      <c r="M100" s="37"/>
      <c r="N100" s="37"/>
      <c r="O100" s="37"/>
      <c r="P100" s="37"/>
    </row>
    <row r="101" spans="1:16" s="38" customFormat="1" x14ac:dyDescent="0.3">
      <c r="A101" s="34"/>
      <c r="B101" s="35"/>
      <c r="C101" s="36"/>
      <c r="D101" s="37"/>
      <c r="E101" s="37"/>
      <c r="F101" s="37"/>
      <c r="G101" s="37"/>
      <c r="H101" s="37"/>
      <c r="I101" s="37"/>
      <c r="J101" s="37"/>
      <c r="K101" s="37"/>
      <c r="L101" s="37"/>
      <c r="M101" s="37"/>
      <c r="N101" s="37"/>
      <c r="O101" s="37"/>
      <c r="P101" s="37"/>
    </row>
    <row r="102" spans="1:16" s="38" customFormat="1" x14ac:dyDescent="0.3">
      <c r="A102" s="34"/>
      <c r="B102" s="35"/>
      <c r="C102" s="36"/>
      <c r="D102" s="37"/>
      <c r="E102" s="37"/>
      <c r="F102" s="37"/>
      <c r="G102" s="37"/>
      <c r="H102" s="37"/>
      <c r="I102" s="37"/>
      <c r="J102" s="37"/>
      <c r="K102" s="37"/>
      <c r="L102" s="37"/>
      <c r="M102" s="37"/>
      <c r="N102" s="37"/>
      <c r="O102" s="37"/>
      <c r="P102" s="37"/>
    </row>
    <row r="103" spans="1:16" s="38" customFormat="1" x14ac:dyDescent="0.3">
      <c r="A103" s="34"/>
      <c r="B103" s="35"/>
      <c r="C103" s="36"/>
      <c r="D103" s="37"/>
      <c r="E103" s="37"/>
      <c r="F103" s="37"/>
      <c r="G103" s="37"/>
      <c r="H103" s="37"/>
      <c r="I103" s="37"/>
      <c r="J103" s="37"/>
      <c r="K103" s="37"/>
      <c r="L103" s="37"/>
      <c r="M103" s="37"/>
      <c r="N103" s="37"/>
      <c r="O103" s="37"/>
      <c r="P103" s="37"/>
    </row>
    <row r="104" spans="1:16" x14ac:dyDescent="0.3">
      <c r="A104" s="7"/>
      <c r="B104" s="8"/>
      <c r="C104" s="9" t="s">
        <v>35</v>
      </c>
      <c r="D104" s="10">
        <f t="array" ref="D104">INDEX('Back data'!$A$152:$AV$152,,MAX(IF('Back data'!$A$152:$AV$152&lt;&gt;"",COLUMN('Back data'!$A$152:$AV$152)))-D$6)+INDEX('Back data'!$A$153:$AV$153,,MAX(IF('Back data'!$A$153:$AV$153&lt;&gt;"",COLUMN('Back data'!$A$153:$AV$153)))-D$6)</f>
        <v>60.17</v>
      </c>
      <c r="E104" s="10">
        <f t="array" ref="E104">INDEX('Back data'!$A$152:$AV$152,,MAX(IF('Back data'!$A$152:$AV$152&lt;&gt;"",COLUMN('Back data'!$A$152:$AV$152)))-E$6)+INDEX('Back data'!$A$153:$AV$153,,MAX(IF('Back data'!$A$153:$AV$153&lt;&gt;"",COLUMN('Back data'!$A$153:$AV$153)))-E$6)</f>
        <v>63.3</v>
      </c>
      <c r="F104" s="10">
        <f t="array" ref="F104">INDEX('Back data'!$A$152:$AV$152,,MAX(IF('Back data'!$A$152:$AV$152&lt;&gt;"",COLUMN('Back data'!$A$152:$AV$152)))-F$6)+INDEX('Back data'!$A$153:$AV$153,,MAX(IF('Back data'!$A$153:$AV$153&lt;&gt;"",COLUMN('Back data'!$A$153:$AV$153)))-F$6)</f>
        <v>64.17</v>
      </c>
      <c r="G104" s="10">
        <f t="array" ref="G104">INDEX('Back data'!$A$152:$AV$152,,MAX(IF('Back data'!$A$152:$AV$152&lt;&gt;"",COLUMN('Back data'!$A$152:$AV$152)))-G$6)+INDEX('Back data'!$A$153:$AV$153,,MAX(IF('Back data'!$A$153:$AV$153&lt;&gt;"",COLUMN('Back data'!$A$153:$AV$153)))-G$6)</f>
        <v>65.260000000000005</v>
      </c>
      <c r="H104" s="10">
        <f t="array" ref="H104">INDEX('Back data'!$A$152:$AV$152,,MAX(IF('Back data'!$A$152:$AV$152&lt;&gt;"",COLUMN('Back data'!$A$152:$AV$152)))-H$6)+INDEX('Back data'!$A$153:$AV$153,,MAX(IF('Back data'!$A$153:$AV$153&lt;&gt;"",COLUMN('Back data'!$A$153:$AV$153)))-H$6)</f>
        <v>63.24</v>
      </c>
      <c r="I104" s="10">
        <f t="array" ref="I104">INDEX('Back data'!$A$152:$AV$152,,MAX(IF('Back data'!$A$152:$AV$152&lt;&gt;"",COLUMN('Back data'!$A$152:$AV$152)))-I$6)+INDEX('Back data'!$A$153:$AV$153,,MAX(IF('Back data'!$A$153:$AV$153&lt;&gt;"",COLUMN('Back data'!$A$153:$AV$153)))-I$6)</f>
        <v>64.900000000000006</v>
      </c>
      <c r="J104" s="10">
        <f t="array" ref="J104">INDEX('Back data'!$A$152:$AV$152,,MAX(IF('Back data'!$A$152:$AV$152&lt;&gt;"",COLUMN('Back data'!$A$152:$AV$152)))-J$6)+INDEX('Back data'!$A$153:$AV$153,,MAX(IF('Back data'!$A$153:$AV$153&lt;&gt;"",COLUMN('Back data'!$A$153:$AV$153)))-J$6)</f>
        <v>65.62</v>
      </c>
      <c r="K104" s="10">
        <f t="array" ref="K104">INDEX('Back data'!$A$152:$AV$152,,MAX(IF('Back data'!$A$152:$AV$152&lt;&gt;"",COLUMN('Back data'!$A$152:$AV$152)))-K$6)+INDEX('Back data'!$A$153:$AV$153,,MAX(IF('Back data'!$A$153:$AV$153&lt;&gt;"",COLUMN('Back data'!$A$153:$AV$153)))-K$6)</f>
        <v>62.97</v>
      </c>
      <c r="L104" s="10">
        <f t="array" ref="L104">INDEX('Back data'!$A$152:$AV$152,,MAX(IF('Back data'!$A$152:$AV$152&lt;&gt;"",COLUMN('Back data'!$A$152:$AV$152)))-L$6)+INDEX('Back data'!$A$153:$AV$153,,MAX(IF('Back data'!$A$153:$AV$153&lt;&gt;"",COLUMN('Back data'!$A$153:$AV$153)))-L$6)</f>
        <v>63.46</v>
      </c>
      <c r="M104" s="10">
        <f t="array" ref="M104">INDEX('Back data'!$A$152:$AV$152,,MAX(IF('Back data'!$A$152:$AV$152&lt;&gt;"",COLUMN('Back data'!$A$152:$AV$152)))-M$6)+INDEX('Back data'!$A$153:$AV$153,,MAX(IF('Back data'!$A$153:$AV$153&lt;&gt;"",COLUMN('Back data'!$A$153:$AV$153)))-M$6)</f>
        <v>63.53</v>
      </c>
      <c r="N104" s="10">
        <f t="array" ref="N104">INDEX('Back data'!$A$152:$AV$152,,MAX(IF('Back data'!$A$152:$AV$152&lt;&gt;"",COLUMN('Back data'!$A$152:$AV$152)))-N$6)+INDEX('Back data'!$A$153:$AV$153,,MAX(IF('Back data'!$A$153:$AV$153&lt;&gt;"",COLUMN('Back data'!$A$153:$AV$153)))-N$6)</f>
        <v>64.83</v>
      </c>
      <c r="O104" s="10">
        <f t="array" ref="O104">INDEX('Back data'!$A$152:$AV$152,,MAX(IF('Back data'!$A$152:$AV$152&lt;&gt;"",COLUMN('Back data'!$A$152:$AV$152)))-O$6)+INDEX('Back data'!$A$153:$AV$153,,MAX(IF('Back data'!$A$153:$AV$153&lt;&gt;"",COLUMN('Back data'!$A$153:$AV$153)))-O$6)</f>
        <v>68.06</v>
      </c>
      <c r="P104" s="10">
        <f t="array" ref="P104">INDEX('Back data'!$A$152:$AV$152,,MAX(IF('Back data'!$A$152:$AV$152&lt;&gt;"",COLUMN('Back data'!$A$152:$AV$152)))-P$6)+INDEX('Back data'!$A$153:$AV$153,,MAX(IF('Back data'!$A$153:$AV$153&lt;&gt;"",COLUMN('Back data'!$A$153:$AV$153)))-P$6)</f>
        <v>70.709999999999994</v>
      </c>
    </row>
    <row r="105" spans="1:16" x14ac:dyDescent="0.3">
      <c r="A105" s="40" t="s">
        <v>55</v>
      </c>
      <c r="B105" s="50" t="s">
        <v>52</v>
      </c>
      <c r="C105" s="11" t="s">
        <v>36</v>
      </c>
      <c r="D105" s="12">
        <f t="array" ref="D105">INDEX('Back data'!$A$152:$AV$152,,MAX(IF('Back data'!$A$152:$AV$152&lt;&gt;"",COLUMN('Back data'!$A$152:$AV$152)))-D$6)/D104</f>
        <v>0.81668605617417311</v>
      </c>
      <c r="E105" s="12">
        <f t="array" ref="E105">INDEX('Back data'!$A$152:$AV$152,,MAX(IF('Back data'!$A$152:$AV$152&lt;&gt;"",COLUMN('Back data'!$A$152:$AV$152)))-E$6)/E104</f>
        <v>0.85086887835703007</v>
      </c>
      <c r="F105" s="12">
        <f t="array" ref="F105">INDEX('Back data'!$A$152:$AV$152,,MAX(IF('Back data'!$A$152:$AV$152&lt;&gt;"",COLUMN('Back data'!$A$152:$AV$152)))-F$6)/F104</f>
        <v>0.80738662926601212</v>
      </c>
      <c r="G105" s="12">
        <f t="array" ref="G105">INDEX('Back data'!$A$152:$AV$152,,MAX(IF('Back data'!$A$152:$AV$152&lt;&gt;"",COLUMN('Back data'!$A$152:$AV$152)))-G$6)/G104</f>
        <v>0.80554704259883536</v>
      </c>
      <c r="H105" s="12">
        <f t="array" ref="H105">INDEX('Back data'!$A$152:$AV$152,,MAX(IF('Back data'!$A$152:$AV$152&lt;&gt;"",COLUMN('Back data'!$A$152:$AV$152)))-H$6)/H104</f>
        <v>0.8097722960151803</v>
      </c>
      <c r="I105" s="12">
        <f t="array" ref="I105">INDEX('Back data'!$A$152:$AV$152,,MAX(IF('Back data'!$A$152:$AV$152&lt;&gt;"",COLUMN('Back data'!$A$152:$AV$152)))-I$6)/I104</f>
        <v>0.77380585516178724</v>
      </c>
      <c r="J105" s="12">
        <f t="array" ref="J105">INDEX('Back data'!$A$152:$AV$152,,MAX(IF('Back data'!$A$152:$AV$152&lt;&gt;"",COLUMN('Back data'!$A$152:$AV$152)))-J$6)/J104</f>
        <v>0.82078634562633335</v>
      </c>
      <c r="K105" s="12">
        <f t="array" ref="K105">INDEX('Back data'!$A$152:$AV$152,,MAX(IF('Back data'!$A$152:$AV$152&lt;&gt;"",COLUMN('Back data'!$A$152:$AV$152)))-K$6)/K104</f>
        <v>0.81864379863427028</v>
      </c>
      <c r="L105" s="12">
        <f t="array" ref="L105">INDEX('Back data'!$A$152:$AV$152,,MAX(IF('Back data'!$A$152:$AV$152&lt;&gt;"",COLUMN('Back data'!$A$152:$AV$152)))-L$6)/L104</f>
        <v>0.82855341947683581</v>
      </c>
      <c r="M105" s="12">
        <f t="array" ref="M105">INDEX('Back data'!$A$152:$AV$152,,MAX(IF('Back data'!$A$152:$AV$152&lt;&gt;"",COLUMN('Back data'!$A$152:$AV$152)))-M$6)/M104</f>
        <v>0.84747363450338431</v>
      </c>
      <c r="N105" s="12">
        <f t="array" ref="N105">INDEX('Back data'!$A$152:$AV$152,,MAX(IF('Back data'!$A$152:$AV$152&lt;&gt;"",COLUMN('Back data'!$A$152:$AV$152)))-N$6)/N104</f>
        <v>0.87675458892488056</v>
      </c>
      <c r="O105" s="12">
        <f t="array" ref="O105">INDEX('Back data'!$A$152:$AV$152,,MAX(IF('Back data'!$A$152:$AV$152&lt;&gt;"",COLUMN('Back data'!$A$152:$AV$152)))-O$6)/O104</f>
        <v>0.87790185130766962</v>
      </c>
      <c r="P105" s="12">
        <f t="array" ref="P105">INDEX('Back data'!$A$152:$AV$152,,MAX(IF('Back data'!$A$152:$AV$152&lt;&gt;"",COLUMN('Back data'!$A$152:$AV$152)))-P$6)/P104</f>
        <v>0.89365012020930568</v>
      </c>
    </row>
    <row r="106" spans="1:16" x14ac:dyDescent="0.3">
      <c r="A106" s="40" t="s">
        <v>55</v>
      </c>
      <c r="B106" s="50" t="s">
        <v>53</v>
      </c>
      <c r="C106" s="11" t="s">
        <v>37</v>
      </c>
      <c r="D106" s="12">
        <f t="array" ref="D106">+INDEX('Back data'!$A$153:$AV$153,,MAX(IF('Back data'!$A$153:$AV$153&lt;&gt;"",COLUMN('Back data'!$A$153:$AV$153)))-D$6)/D104</f>
        <v>0.1833139438258268</v>
      </c>
      <c r="E106" s="12">
        <f t="array" ref="E106">+INDEX('Back data'!$A$153:$AV$153,,MAX(IF('Back data'!$A$153:$AV$153&lt;&gt;"",COLUMN('Back data'!$A$153:$AV$153)))-E$6)/E104</f>
        <v>0.14913112164296999</v>
      </c>
      <c r="F106" s="12">
        <f t="array" ref="F106">+INDEX('Back data'!$A$153:$AV$153,,MAX(IF('Back data'!$A$153:$AV$153&lt;&gt;"",COLUMN('Back data'!$A$153:$AV$153)))-F$6)/F104</f>
        <v>0.19261337073398782</v>
      </c>
      <c r="G106" s="12">
        <f t="array" ref="G106">+INDEX('Back data'!$A$153:$AV$153,,MAX(IF('Back data'!$A$153:$AV$153&lt;&gt;"",COLUMN('Back data'!$A$153:$AV$153)))-G$6)/G104</f>
        <v>0.19445295740116456</v>
      </c>
      <c r="H106" s="12">
        <f t="array" ref="H106">+INDEX('Back data'!$A$153:$AV$153,,MAX(IF('Back data'!$A$153:$AV$153&lt;&gt;"",COLUMN('Back data'!$A$153:$AV$153)))-H$6)/H104</f>
        <v>0.19022770398481972</v>
      </c>
      <c r="I106" s="12">
        <f t="array" ref="I106">+INDEX('Back data'!$A$153:$AV$153,,MAX(IF('Back data'!$A$153:$AV$153&lt;&gt;"",COLUMN('Back data'!$A$153:$AV$153)))-I$6)/I104</f>
        <v>0.22619414483821262</v>
      </c>
      <c r="J106" s="12">
        <f t="array" ref="J106">+INDEX('Back data'!$A$153:$AV$153,,MAX(IF('Back data'!$A$153:$AV$153&lt;&gt;"",COLUMN('Back data'!$A$153:$AV$153)))-J$6)/J104</f>
        <v>0.17921365437366654</v>
      </c>
      <c r="K106" s="12">
        <f t="array" ref="K106">+INDEX('Back data'!$A$153:$AV$153,,MAX(IF('Back data'!$A$153:$AV$153&lt;&gt;"",COLUMN('Back data'!$A$153:$AV$153)))-K$6)/K104</f>
        <v>0.18135620136572972</v>
      </c>
      <c r="L106" s="12">
        <f t="array" ref="L106">+INDEX('Back data'!$A$153:$AV$153,,MAX(IF('Back data'!$A$153:$AV$153&lt;&gt;"",COLUMN('Back data'!$A$153:$AV$153)))-L$6)/L104</f>
        <v>0.17144658052316422</v>
      </c>
      <c r="M106" s="12">
        <f t="array" ref="M106">+INDEX('Back data'!$A$153:$AV$153,,MAX(IF('Back data'!$A$153:$AV$153&lt;&gt;"",COLUMN('Back data'!$A$153:$AV$153)))-M$6)/M104</f>
        <v>0.15252636549661577</v>
      </c>
      <c r="N106" s="12">
        <f t="array" ref="N106">+INDEX('Back data'!$A$153:$AV$153,,MAX(IF('Back data'!$A$153:$AV$153&lt;&gt;"",COLUMN('Back data'!$A$153:$AV$153)))-N$6)/N104</f>
        <v>0.12324541107511955</v>
      </c>
      <c r="O106" s="12">
        <f t="array" ref="O106">+INDEX('Back data'!$A$153:$AV$153,,MAX(IF('Back data'!$A$153:$AV$153&lt;&gt;"",COLUMN('Back data'!$A$153:$AV$153)))-O$6)/O104</f>
        <v>0.12209814869233029</v>
      </c>
      <c r="P106" s="12">
        <f t="array" ref="P106">+INDEX('Back data'!$A$153:$AV$153,,MAX(IF('Back data'!$A$153:$AV$153&lt;&gt;"",COLUMN('Back data'!$A$153:$AV$153)))-P$6)/P104</f>
        <v>0.10634987979069439</v>
      </c>
    </row>
    <row r="107" spans="1:16" x14ac:dyDescent="0.3">
      <c r="B107" s="51"/>
    </row>
    <row r="108" spans="1:16" x14ac:dyDescent="0.3">
      <c r="B108" s="51"/>
    </row>
    <row r="109" spans="1:16" x14ac:dyDescent="0.3">
      <c r="B109" s="51"/>
      <c r="C109" s="9" t="s">
        <v>35</v>
      </c>
      <c r="D109" s="10">
        <f t="array" ref="D109">INDEX('Back data'!$A$158:$AV$158,,MAX(IF('Back data'!$A$158:$AV$158&lt;&gt;"",COLUMN('Back data'!$A$158:$AV$158)))-D$6)+INDEX('Back data'!$A$159:$AV$159,,MAX(IF('Back data'!$A$159:$AV$159&lt;&gt;"",COLUMN('Back data'!$A$159:$AV$159)))-D$6)</f>
        <v>59.13</v>
      </c>
      <c r="E109" s="10">
        <f t="array" ref="E109">INDEX('Back data'!$A$158:$AV$158,,MAX(IF('Back data'!$A$158:$AV$158&lt;&gt;"",COLUMN('Back data'!$A$158:$AV$158)))-E$6)+INDEX('Back data'!$A$159:$AV$159,,MAX(IF('Back data'!$A$159:$AV$159&lt;&gt;"",COLUMN('Back data'!$A$159:$AV$159)))-E$6)</f>
        <v>67.59</v>
      </c>
      <c r="F109" s="10">
        <f t="array" ref="F109">INDEX('Back data'!$A$158:$AV$158,,MAX(IF('Back data'!$A$158:$AV$158&lt;&gt;"",COLUMN('Back data'!$A$158:$AV$158)))-F$6)+INDEX('Back data'!$A$159:$AV$159,,MAX(IF('Back data'!$A$159:$AV$159&lt;&gt;"",COLUMN('Back data'!$A$159:$AV$159)))-F$6)</f>
        <v>62.989999999999995</v>
      </c>
      <c r="G109" s="10">
        <f t="array" ref="G109">INDEX('Back data'!$A$158:$AV$158,,MAX(IF('Back data'!$A$158:$AV$158&lt;&gt;"",COLUMN('Back data'!$A$158:$AV$158)))-G$6)+INDEX('Back data'!$A$159:$AV$159,,MAX(IF('Back data'!$A$159:$AV$159&lt;&gt;"",COLUMN('Back data'!$A$159:$AV$159)))-G$6)</f>
        <v>66.179999999999993</v>
      </c>
      <c r="H109" s="10">
        <f t="array" ref="H109">INDEX('Back data'!$A$158:$AV$158,,MAX(IF('Back data'!$A$158:$AV$158&lt;&gt;"",COLUMN('Back data'!$A$158:$AV$158)))-H$6)+INDEX('Back data'!$A$159:$AV$159,,MAX(IF('Back data'!$A$159:$AV$159&lt;&gt;"",COLUMN('Back data'!$A$159:$AV$159)))-H$6)</f>
        <v>63.690000000000005</v>
      </c>
      <c r="I109" s="10">
        <f t="array" ref="I109">INDEX('Back data'!$A$158:$AV$158,,MAX(IF('Back data'!$A$158:$AV$158&lt;&gt;"",COLUMN('Back data'!$A$158:$AV$158)))-I$6)+INDEX('Back data'!$A$159:$AV$159,,MAX(IF('Back data'!$A$159:$AV$159&lt;&gt;"",COLUMN('Back data'!$A$159:$AV$159)))-I$6)</f>
        <v>68.319999999999993</v>
      </c>
      <c r="J109" s="10">
        <f t="array" ref="J109">INDEX('Back data'!$A$158:$AV$158,,MAX(IF('Back data'!$A$158:$AV$158&lt;&gt;"",COLUMN('Back data'!$A$158:$AV$158)))-J$6)+INDEX('Back data'!$A$159:$AV$159,,MAX(IF('Back data'!$A$159:$AV$159&lt;&gt;"",COLUMN('Back data'!$A$159:$AV$159)))-J$6)</f>
        <v>67.39</v>
      </c>
      <c r="K109" s="10">
        <f t="array" ref="K109">INDEX('Back data'!$A$158:$AV$158,,MAX(IF('Back data'!$A$158:$AV$158&lt;&gt;"",COLUMN('Back data'!$A$158:$AV$158)))-K$6)+INDEX('Back data'!$A$159:$AV$159,,MAX(IF('Back data'!$A$159:$AV$159&lt;&gt;"",COLUMN('Back data'!$A$159:$AV$159)))-K$6)</f>
        <v>63.75</v>
      </c>
      <c r="L109" s="10">
        <f t="array" ref="L109">INDEX('Back data'!$A$158:$AV$158,,MAX(IF('Back data'!$A$158:$AV$158&lt;&gt;"",COLUMN('Back data'!$A$158:$AV$158)))-L$6)+INDEX('Back data'!$A$159:$AV$159,,MAX(IF('Back data'!$A$159:$AV$159&lt;&gt;"",COLUMN('Back data'!$A$159:$AV$159)))-L$6)</f>
        <v>63.64</v>
      </c>
      <c r="M109" s="10">
        <f t="array" ref="M109">INDEX('Back data'!$A$158:$AV$158,,MAX(IF('Back data'!$A$158:$AV$158&lt;&gt;"",COLUMN('Back data'!$A$158:$AV$158)))-M$6)+INDEX('Back data'!$A$159:$AV$159,,MAX(IF('Back data'!$A$159:$AV$159&lt;&gt;"",COLUMN('Back data'!$A$159:$AV$159)))-M$6)</f>
        <v>63.04</v>
      </c>
      <c r="N109" s="10">
        <f t="array" ref="N109">INDEX('Back data'!$A$158:$AV$158,,MAX(IF('Back data'!$A$158:$AV$158&lt;&gt;"",COLUMN('Back data'!$A$158:$AV$158)))-N$6)+INDEX('Back data'!$A$159:$AV$159,,MAX(IF('Back data'!$A$159:$AV$159&lt;&gt;"",COLUMN('Back data'!$A$159:$AV$159)))-N$6)</f>
        <v>64.28</v>
      </c>
      <c r="O109" s="10">
        <f t="array" ref="O109">INDEX('Back data'!$A$158:$AV$158,,MAX(IF('Back data'!$A$158:$AV$158&lt;&gt;"",COLUMN('Back data'!$A$158:$AV$158)))-O$6)+INDEX('Back data'!$A$159:$AV$159,,MAX(IF('Back data'!$A$159:$AV$159&lt;&gt;"",COLUMN('Back data'!$A$159:$AV$159)))-O$6)</f>
        <v>68.55</v>
      </c>
      <c r="P109" s="10">
        <f t="array" ref="P109">INDEX('Back data'!$A$158:$AV$158,,MAX(IF('Back data'!$A$158:$AV$158&lt;&gt;"",COLUMN('Back data'!$A$158:$AV$158)))-P$6)+INDEX('Back data'!$A$159:$AV$159,,MAX(IF('Back data'!$A$159:$AV$159&lt;&gt;"",COLUMN('Back data'!$A$159:$AV$159)))-P$6)</f>
        <v>75.16</v>
      </c>
    </row>
    <row r="110" spans="1:16" x14ac:dyDescent="0.3">
      <c r="A110" s="40" t="s">
        <v>55</v>
      </c>
      <c r="B110" s="52" t="s">
        <v>38</v>
      </c>
      <c r="C110" s="11" t="s">
        <v>36</v>
      </c>
      <c r="D110" s="12">
        <f t="array" ref="D110">INDEX('Back data'!$A$158:$AV$158,,MAX(IF('Back data'!$A$158:$AV$158&lt;&gt;"",COLUMN('Back data'!$A$158:$AV$158)))-D$6)/D109</f>
        <v>0.65702688990360225</v>
      </c>
      <c r="E110" s="12">
        <f t="array" ref="E110">INDEX('Back data'!$A$158:$AV$158,,MAX(IF('Back data'!$A$158:$AV$158&lt;&gt;"",COLUMN('Back data'!$A$158:$AV$158)))-E$6)/E109</f>
        <v>0.70883266755437191</v>
      </c>
      <c r="F110" s="12">
        <f t="array" ref="F110">INDEX('Back data'!$A$158:$AV$158,,MAX(IF('Back data'!$A$158:$AV$158&lt;&gt;"",COLUMN('Back data'!$A$158:$AV$158)))-F$6)/F109</f>
        <v>0.64867439276075567</v>
      </c>
      <c r="G110" s="12">
        <f t="array" ref="G110">INDEX('Back data'!$A$158:$AV$158,,MAX(IF('Back data'!$A$158:$AV$158&lt;&gt;"",COLUMN('Back data'!$A$158:$AV$158)))-G$6)/G109</f>
        <v>0.63538833484436386</v>
      </c>
      <c r="H110" s="12">
        <f t="array" ref="H110">INDEX('Back data'!$A$158:$AV$158,,MAX(IF('Back data'!$A$158:$AV$158&lt;&gt;"",COLUMN('Back data'!$A$158:$AV$158)))-H$6)/H109</f>
        <v>0.67655832940807037</v>
      </c>
      <c r="I110" s="12">
        <f t="array" ref="I110">INDEX('Back data'!$A$158:$AV$158,,MAX(IF('Back data'!$A$158:$AV$158&lt;&gt;"",COLUMN('Back data'!$A$158:$AV$158)))-I$6)/I109</f>
        <v>0.56352459016393452</v>
      </c>
      <c r="J110" s="12">
        <f t="array" ref="J110">INDEX('Back data'!$A$158:$AV$158,,MAX(IF('Back data'!$A$158:$AV$158&lt;&gt;"",COLUMN('Back data'!$A$158:$AV$158)))-J$6)/J109</f>
        <v>0.67190977889894643</v>
      </c>
      <c r="K110" s="12">
        <f t="array" ref="K110">INDEX('Back data'!$A$158:$AV$158,,MAX(IF('Back data'!$A$158:$AV$158&lt;&gt;"",COLUMN('Back data'!$A$158:$AV$158)))-K$6)/K109</f>
        <v>0.64627450980392165</v>
      </c>
      <c r="L110" s="12">
        <f t="array" ref="L110">INDEX('Back data'!$A$158:$AV$158,,MAX(IF('Back data'!$A$158:$AV$158&lt;&gt;"",COLUMN('Back data'!$A$158:$AV$158)))-L$6)/L109</f>
        <v>0.65634820867379007</v>
      </c>
      <c r="M110" s="12">
        <f t="array" ref="M110">INDEX('Back data'!$A$158:$AV$158,,MAX(IF('Back data'!$A$158:$AV$158&lt;&gt;"",COLUMN('Back data'!$A$158:$AV$158)))-M$6)/M109</f>
        <v>0.71319796954314718</v>
      </c>
      <c r="N110" s="12">
        <f t="array" ref="N110">INDEX('Back data'!$A$158:$AV$158,,MAX(IF('Back data'!$A$158:$AV$158&lt;&gt;"",COLUMN('Back data'!$A$158:$AV$158)))-N$6)/N109</f>
        <v>0.72059738643434967</v>
      </c>
      <c r="O110" s="12">
        <f t="array" ref="O110">INDEX('Back data'!$A$158:$AV$158,,MAX(IF('Back data'!$A$158:$AV$158&lt;&gt;"",COLUMN('Back data'!$A$158:$AV$158)))-O$6)/O109</f>
        <v>0.7263311451495259</v>
      </c>
      <c r="P110" s="12">
        <f t="array" ref="P110">INDEX('Back data'!$A$158:$AV$158,,MAX(IF('Back data'!$A$158:$AV$158&lt;&gt;"",COLUMN('Back data'!$A$158:$AV$158)))-P$6)/P109</f>
        <v>0.75</v>
      </c>
    </row>
    <row r="111" spans="1:16" x14ac:dyDescent="0.3">
      <c r="A111" s="40" t="s">
        <v>55</v>
      </c>
      <c r="B111" s="52" t="s">
        <v>38</v>
      </c>
      <c r="C111" s="11" t="s">
        <v>37</v>
      </c>
      <c r="D111" s="12">
        <f t="array" ref="D111">+INDEX('Back data'!$A$159:$AV$159,,MAX(IF('Back data'!$A$159:$AV$159&lt;&gt;"",COLUMN('Back data'!$A$159:$AV$159)))-D$6)/D109</f>
        <v>0.34297311009639775</v>
      </c>
      <c r="E111" s="12">
        <f t="array" ref="E111">+INDEX('Back data'!$A$159:$AV$159,,MAX(IF('Back data'!$A$159:$AV$159&lt;&gt;"",COLUMN('Back data'!$A$159:$AV$159)))-E$6)/E109</f>
        <v>0.29116733244562804</v>
      </c>
      <c r="F111" s="12">
        <f t="array" ref="F111">+INDEX('Back data'!$A$159:$AV$159,,MAX(IF('Back data'!$A$159:$AV$159&lt;&gt;"",COLUMN('Back data'!$A$159:$AV$159)))-F$6)/F109</f>
        <v>0.35132560723924433</v>
      </c>
      <c r="G111" s="12">
        <f t="array" ref="G111">+INDEX('Back data'!$A$159:$AV$159,,MAX(IF('Back data'!$A$159:$AV$159&lt;&gt;"",COLUMN('Back data'!$A$159:$AV$159)))-G$6)/G109</f>
        <v>0.36461166515563614</v>
      </c>
      <c r="H111" s="12">
        <f t="array" ref="H111">+INDEX('Back data'!$A$159:$AV$159,,MAX(IF('Back data'!$A$159:$AV$159&lt;&gt;"",COLUMN('Back data'!$A$159:$AV$159)))-H$6)/H109</f>
        <v>0.32344167059192963</v>
      </c>
      <c r="I111" s="12">
        <f t="array" ref="I111">+INDEX('Back data'!$A$159:$AV$159,,MAX(IF('Back data'!$A$159:$AV$159&lt;&gt;"",COLUMN('Back data'!$A$159:$AV$159)))-I$6)/I109</f>
        <v>0.43647540983606564</v>
      </c>
      <c r="J111" s="12">
        <f t="array" ref="J111">+INDEX('Back data'!$A$159:$AV$159,,MAX(IF('Back data'!$A$159:$AV$159&lt;&gt;"",COLUMN('Back data'!$A$159:$AV$159)))-J$6)/J109</f>
        <v>0.32809022110105357</v>
      </c>
      <c r="K111" s="12">
        <f t="array" ref="K111">+INDEX('Back data'!$A$159:$AV$159,,MAX(IF('Back data'!$A$159:$AV$159&lt;&gt;"",COLUMN('Back data'!$A$159:$AV$159)))-K$6)/K109</f>
        <v>0.35372549019607846</v>
      </c>
      <c r="L111" s="12">
        <f t="array" ref="L111">+INDEX('Back data'!$A$159:$AV$159,,MAX(IF('Back data'!$A$159:$AV$159&lt;&gt;"",COLUMN('Back data'!$A$159:$AV$159)))-L$6)/L109</f>
        <v>0.34365179132620993</v>
      </c>
      <c r="M111" s="12">
        <f t="array" ref="M111">+INDEX('Back data'!$A$159:$AV$159,,MAX(IF('Back data'!$A$159:$AV$159&lt;&gt;"",COLUMN('Back data'!$A$159:$AV$159)))-M$6)/M109</f>
        <v>0.28680203045685276</v>
      </c>
      <c r="N111" s="12">
        <f t="array" ref="N111">+INDEX('Back data'!$A$159:$AV$159,,MAX(IF('Back data'!$A$159:$AV$159&lt;&gt;"",COLUMN('Back data'!$A$159:$AV$159)))-N$6)/N109</f>
        <v>0.27940261356565027</v>
      </c>
      <c r="O111" s="12">
        <f t="array" ref="O111">+INDEX('Back data'!$A$159:$AV$159,,MAX(IF('Back data'!$A$159:$AV$159&lt;&gt;"",COLUMN('Back data'!$A$159:$AV$159)))-O$6)/O109</f>
        <v>0.27366885485047415</v>
      </c>
      <c r="P111" s="12">
        <f t="array" ref="P111">+INDEX('Back data'!$A$159:$AV$159,,MAX(IF('Back data'!$A$159:$AV$159&lt;&gt;"",COLUMN('Back data'!$A$159:$AV$159)))-P$6)/P109</f>
        <v>0.25</v>
      </c>
    </row>
    <row r="112" spans="1:16" x14ac:dyDescent="0.3">
      <c r="B112" s="51"/>
    </row>
    <row r="113" spans="1:16" x14ac:dyDescent="0.3">
      <c r="B113" s="51"/>
    </row>
    <row r="114" spans="1:16" x14ac:dyDescent="0.3">
      <c r="B114" s="51"/>
      <c r="C114" s="9" t="s">
        <v>35</v>
      </c>
      <c r="D114" s="10">
        <f t="array" ref="D114">INDEX('Back data'!$A$164:$AV$164,,MAX(IF('Back data'!$A$164:$AV$164&lt;&gt;"",COLUMN('Back data'!$A$164:$AV$164)))-D$6)+INDEX('Back data'!$A$165:$AV$165,,MAX(IF('Back data'!$A$165:$AV$165&lt;&gt;"",COLUMN('Back data'!$A$165:$AV$165)))-D$6)</f>
        <v>60.53</v>
      </c>
      <c r="E114" s="10">
        <f t="array" ref="E114">INDEX('Back data'!$A$164:$AV$164,,MAX(IF('Back data'!$A$164:$AV$164&lt;&gt;"",COLUMN('Back data'!$A$164:$AV$164)))-E$6)+INDEX('Back data'!$A$165:$AV$165,,MAX(IF('Back data'!$A$165:$AV$165&lt;&gt;"",COLUMN('Back data'!$A$165:$AV$165)))-E$6)</f>
        <v>62.38</v>
      </c>
      <c r="F114" s="10">
        <f t="array" ref="F114">INDEX('Back data'!$A$164:$AV$164,,MAX(IF('Back data'!$A$164:$AV$164&lt;&gt;"",COLUMN('Back data'!$A$164:$AV$164)))-F$6)+INDEX('Back data'!$A$165:$AV$165,,MAX(IF('Back data'!$A$165:$AV$165&lt;&gt;"",COLUMN('Back data'!$A$165:$AV$165)))-F$6)</f>
        <v>63.989999999999995</v>
      </c>
      <c r="G114" s="10">
        <f t="array" ref="G114">INDEX('Back data'!$A$164:$AV$164,,MAX(IF('Back data'!$A$164:$AV$164&lt;&gt;"",COLUMN('Back data'!$A$164:$AV$164)))-G$6)+INDEX('Back data'!$A$165:$AV$165,,MAX(IF('Back data'!$A$165:$AV$165&lt;&gt;"",COLUMN('Back data'!$A$165:$AV$165)))-G$6)</f>
        <v>64.66</v>
      </c>
      <c r="H114" s="10">
        <f t="array" ref="H114">INDEX('Back data'!$A$164:$AV$164,,MAX(IF('Back data'!$A$164:$AV$164&lt;&gt;"",COLUMN('Back data'!$A$164:$AV$164)))-H$6)+INDEX('Back data'!$A$165:$AV$165,,MAX(IF('Back data'!$A$165:$AV$165&lt;&gt;"",COLUMN('Back data'!$A$165:$AV$165)))-H$6)</f>
        <v>63.46</v>
      </c>
      <c r="I114" s="10">
        <f t="array" ref="I114">INDEX('Back data'!$A$164:$AV$164,,MAX(IF('Back data'!$A$164:$AV$164&lt;&gt;"",COLUMN('Back data'!$A$164:$AV$164)))-I$6)+INDEX('Back data'!$A$165:$AV$165,,MAX(IF('Back data'!$A$165:$AV$165&lt;&gt;"",COLUMN('Back data'!$A$165:$AV$165)))-I$6)</f>
        <v>64.37</v>
      </c>
      <c r="J114" s="10">
        <f t="array" ref="J114">INDEX('Back data'!$A$164:$AV$164,,MAX(IF('Back data'!$A$164:$AV$164&lt;&gt;"",COLUMN('Back data'!$A$164:$AV$164)))-J$6)+INDEX('Back data'!$A$165:$AV$165,,MAX(IF('Back data'!$A$165:$AV$165&lt;&gt;"",COLUMN('Back data'!$A$165:$AV$165)))-J$6)</f>
        <v>64.5</v>
      </c>
      <c r="K114" s="10">
        <f t="array" ref="K114">INDEX('Back data'!$A$164:$AV$164,,MAX(IF('Back data'!$A$164:$AV$164&lt;&gt;"",COLUMN('Back data'!$A$164:$AV$164)))-K$6)+INDEX('Back data'!$A$165:$AV$165,,MAX(IF('Back data'!$A$165:$AV$165&lt;&gt;"",COLUMN('Back data'!$A$165:$AV$165)))-K$6)</f>
        <v>61.559999999999995</v>
      </c>
      <c r="L114" s="10">
        <f t="array" ref="L114">INDEX('Back data'!$A$164:$AV$164,,MAX(IF('Back data'!$A$164:$AV$164&lt;&gt;"",COLUMN('Back data'!$A$164:$AV$164)))-L$6)+INDEX('Back data'!$A$165:$AV$165,,MAX(IF('Back data'!$A$165:$AV$165&lt;&gt;"",COLUMN('Back data'!$A$165:$AV$165)))-L$6)</f>
        <v>62.82</v>
      </c>
      <c r="M114" s="10">
        <f t="array" ref="M114">INDEX('Back data'!$A$164:$AV$164,,MAX(IF('Back data'!$A$164:$AV$164&lt;&gt;"",COLUMN('Back data'!$A$164:$AV$164)))-M$6)+INDEX('Back data'!$A$165:$AV$165,,MAX(IF('Back data'!$A$165:$AV$165&lt;&gt;"",COLUMN('Back data'!$A$165:$AV$165)))-M$6)</f>
        <v>63.940000000000005</v>
      </c>
      <c r="N114" s="10">
        <f t="array" ref="N114">INDEX('Back data'!$A$164:$AV$164,,MAX(IF('Back data'!$A$164:$AV$164&lt;&gt;"",COLUMN('Back data'!$A$164:$AV$164)))-N$6)+INDEX('Back data'!$A$165:$AV$165,,MAX(IF('Back data'!$A$165:$AV$165&lt;&gt;"",COLUMN('Back data'!$A$165:$AV$165)))-N$6)</f>
        <v>63.809999999999995</v>
      </c>
      <c r="O114" s="10">
        <f t="array" ref="O114">INDEX('Back data'!$A$164:$AV$164,,MAX(IF('Back data'!$A$164:$AV$164&lt;&gt;"",COLUMN('Back data'!$A$164:$AV$164)))-O$6)+INDEX('Back data'!$A$165:$AV$165,,MAX(IF('Back data'!$A$165:$AV$165&lt;&gt;"",COLUMN('Back data'!$A$165:$AV$165)))-O$6)</f>
        <v>66.94</v>
      </c>
      <c r="P114" s="10">
        <f t="array" ref="P114">INDEX('Back data'!$A$164:$AV$164,,MAX(IF('Back data'!$A$164:$AV$164&lt;&gt;"",COLUMN('Back data'!$A$164:$AV$164)))-P$6)+INDEX('Back data'!$A$165:$AV$165,,MAX(IF('Back data'!$A$165:$AV$165&lt;&gt;"",COLUMN('Back data'!$A$165:$AV$165)))-P$6)</f>
        <v>67.63</v>
      </c>
    </row>
    <row r="115" spans="1:16" x14ac:dyDescent="0.3">
      <c r="A115" s="40" t="s">
        <v>55</v>
      </c>
      <c r="B115" s="52" t="s">
        <v>39</v>
      </c>
      <c r="C115" s="11" t="s">
        <v>36</v>
      </c>
      <c r="D115" s="12">
        <f t="array" ref="D115">INDEX('Back data'!$A$164:$AV$164,,MAX(IF('Back data'!$A$164:$AV$164&lt;&gt;"",COLUMN('Back data'!$A$164:$AV$164)))-D$6)/D114</f>
        <v>0.97455807037832476</v>
      </c>
      <c r="E115" s="12">
        <f t="array" ref="E115">INDEX('Back data'!$A$164:$AV$164,,MAX(IF('Back data'!$A$164:$AV$164&lt;&gt;"",COLUMN('Back data'!$A$164:$AV$164)))-E$6)/E114</f>
        <v>0.99310676498877848</v>
      </c>
      <c r="F115" s="12">
        <f t="array" ref="F115">INDEX('Back data'!$A$164:$AV$164,,MAX(IF('Back data'!$A$164:$AV$164&lt;&gt;"",COLUMN('Back data'!$A$164:$AV$164)))-F$6)/F114</f>
        <v>0.98702922331614318</v>
      </c>
      <c r="G115" s="12">
        <f t="array" ref="G115">INDEX('Back data'!$A$164:$AV$164,,MAX(IF('Back data'!$A$164:$AV$164&lt;&gt;"",COLUMN('Back data'!$A$164:$AV$164)))-G$6)/G114</f>
        <v>0.9678317352304362</v>
      </c>
      <c r="H115" s="12">
        <f t="array" ref="H115">INDEX('Back data'!$A$164:$AV$164,,MAX(IF('Back data'!$A$164:$AV$164&lt;&gt;"",COLUMN('Back data'!$A$164:$AV$164)))-H$6)/H114</f>
        <v>0.97368421052631571</v>
      </c>
      <c r="I115" s="12">
        <f t="array" ref="I115">INDEX('Back data'!$A$164:$AV$164,,MAX(IF('Back data'!$A$164:$AV$164&lt;&gt;"",COLUMN('Back data'!$A$164:$AV$164)))-I$6)/I114</f>
        <v>0.9386360105639272</v>
      </c>
      <c r="J115" s="12">
        <f t="array" ref="J115">INDEX('Back data'!$A$164:$AV$164,,MAX(IF('Back data'!$A$164:$AV$164&lt;&gt;"",COLUMN('Back data'!$A$164:$AV$164)))-J$6)/J114</f>
        <v>0.92031007751937988</v>
      </c>
      <c r="K115" s="12">
        <f t="array" ref="K115">INDEX('Back data'!$A$164:$AV$164,,MAX(IF('Back data'!$A$164:$AV$164&lt;&gt;"",COLUMN('Back data'!$A$164:$AV$164)))-K$6)/K114</f>
        <v>0.96669915529564654</v>
      </c>
      <c r="L115" s="12">
        <f t="array" ref="L115">INDEX('Back data'!$A$164:$AV$164,,MAX(IF('Back data'!$A$164:$AV$164&lt;&gt;"",COLUMN('Back data'!$A$164:$AV$164)))-L$6)/L114</f>
        <v>0.97516714422158546</v>
      </c>
      <c r="M115" s="12">
        <f t="array" ref="M115">INDEX('Back data'!$A$164:$AV$164,,MAX(IF('Back data'!$A$164:$AV$164&lt;&gt;"",COLUMN('Back data'!$A$164:$AV$164)))-M$6)/M114</f>
        <v>0.9460431654676259</v>
      </c>
      <c r="N115" s="12">
        <f t="array" ref="N115">INDEX('Back data'!$A$164:$AV$164,,MAX(IF('Back data'!$A$164:$AV$164&lt;&gt;"",COLUMN('Back data'!$A$164:$AV$164)))-N$6)/N114</f>
        <v>0.98918664786083688</v>
      </c>
      <c r="O115" s="12">
        <f t="array" ref="O115">INDEX('Back data'!$A$164:$AV$164,,MAX(IF('Back data'!$A$164:$AV$164&lt;&gt;"",COLUMN('Back data'!$A$164:$AV$164)))-O$6)/O114</f>
        <v>0.99103674932775632</v>
      </c>
      <c r="P115" s="12">
        <f t="array" ref="P115">INDEX('Back data'!$A$164:$AV$164,,MAX(IF('Back data'!$A$164:$AV$164&lt;&gt;"",COLUMN('Back data'!$A$164:$AV$164)))-P$6)/P114</f>
        <v>0.99645127901818731</v>
      </c>
    </row>
    <row r="116" spans="1:16" x14ac:dyDescent="0.3">
      <c r="A116" s="40" t="s">
        <v>55</v>
      </c>
      <c r="B116" s="52" t="s">
        <v>39</v>
      </c>
      <c r="C116" s="32" t="s">
        <v>37</v>
      </c>
      <c r="D116" s="33">
        <f t="array" ref="D116">+INDEX('Back data'!$A$165:$AV$165,,MAX(IF('Back data'!$A$165:$AV$165&lt;&gt;"",COLUMN('Back data'!$A$165:$AV$165)))-D$6)/D114</f>
        <v>2.5441929621675203E-2</v>
      </c>
      <c r="E116" s="33">
        <f t="array" ref="E116">+INDEX('Back data'!$A$165:$AV$165,,MAX(IF('Back data'!$A$165:$AV$165&lt;&gt;"",COLUMN('Back data'!$A$165:$AV$165)))-E$6)/E114</f>
        <v>6.8932350112215447E-3</v>
      </c>
      <c r="F116" s="33">
        <f t="array" ref="F116">+INDEX('Back data'!$A$165:$AV$165,,MAX(IF('Back data'!$A$165:$AV$165&lt;&gt;"",COLUMN('Back data'!$A$165:$AV$165)))-F$6)/F114</f>
        <v>1.2970776683856853E-2</v>
      </c>
      <c r="G116" s="33">
        <f t="array" ref="G116">+INDEX('Back data'!$A$165:$AV$165,,MAX(IF('Back data'!$A$165:$AV$165&lt;&gt;"",COLUMN('Back data'!$A$165:$AV$165)))-G$6)/G114</f>
        <v>3.2168264769563873E-2</v>
      </c>
      <c r="H116" s="33">
        <f t="array" ref="H116">+INDEX('Back data'!$A$165:$AV$165,,MAX(IF('Back data'!$A$165:$AV$165&lt;&gt;"",COLUMN('Back data'!$A$165:$AV$165)))-H$6)/H114</f>
        <v>2.6315789473684209E-2</v>
      </c>
      <c r="I116" s="33">
        <f t="array" ref="I116">+INDEX('Back data'!$A$165:$AV$165,,MAX(IF('Back data'!$A$165:$AV$165&lt;&gt;"",COLUMN('Back data'!$A$165:$AV$165)))-I$6)/I114</f>
        <v>6.1363989436072706E-2</v>
      </c>
      <c r="J116" s="33">
        <f t="array" ref="J116">+INDEX('Back data'!$A$165:$AV$165,,MAX(IF('Back data'!$A$165:$AV$165&lt;&gt;"",COLUMN('Back data'!$A$165:$AV$165)))-J$6)/J114</f>
        <v>7.9689922480620151E-2</v>
      </c>
      <c r="K116" s="33">
        <f t="array" ref="K116">+INDEX('Back data'!$A$165:$AV$165,,MAX(IF('Back data'!$A$165:$AV$165&lt;&gt;"",COLUMN('Back data'!$A$165:$AV$165)))-K$6)/K114</f>
        <v>3.3300844704353474E-2</v>
      </c>
      <c r="L116" s="33">
        <f t="array" ref="L116">+INDEX('Back data'!$A$165:$AV$165,,MAX(IF('Back data'!$A$165:$AV$165&lt;&gt;"",COLUMN('Back data'!$A$165:$AV$165)))-L$6)/L114</f>
        <v>2.4832855778414518E-2</v>
      </c>
      <c r="M116" s="33">
        <f t="array" ref="M116">+INDEX('Back data'!$A$165:$AV$165,,MAX(IF('Back data'!$A$165:$AV$165&lt;&gt;"",COLUMN('Back data'!$A$165:$AV$165)))-M$6)/M114</f>
        <v>5.3956834532374098E-2</v>
      </c>
      <c r="N116" s="33">
        <f t="array" ref="N116">+INDEX('Back data'!$A$165:$AV$165,,MAX(IF('Back data'!$A$165:$AV$165&lt;&gt;"",COLUMN('Back data'!$A$165:$AV$165)))-N$6)/N114</f>
        <v>1.0813352139163141E-2</v>
      </c>
      <c r="O116" s="33">
        <f t="array" ref="O116">+INDEX('Back data'!$A$165:$AV$165,,MAX(IF('Back data'!$A$165:$AV$165&lt;&gt;"",COLUMN('Back data'!$A$165:$AV$165)))-O$6)/O114</f>
        <v>8.9632506722437996E-3</v>
      </c>
      <c r="P116" s="33">
        <f t="array" ref="P116">+INDEX('Back data'!$A$165:$AV$165,,MAX(IF('Back data'!$A$165:$AV$165&lt;&gt;"",COLUMN('Back data'!$A$165:$AV$165)))-P$6)/P114</f>
        <v>3.5487209818128051E-3</v>
      </c>
    </row>
    <row r="117" spans="1:16" s="38" customFormat="1" x14ac:dyDescent="0.3">
      <c r="A117" s="34"/>
      <c r="B117" s="53"/>
      <c r="C117" s="36"/>
      <c r="D117" s="37"/>
      <c r="E117" s="37"/>
      <c r="F117" s="37"/>
      <c r="G117" s="37"/>
      <c r="H117" s="37"/>
      <c r="I117" s="37"/>
      <c r="J117" s="37"/>
      <c r="K117" s="37"/>
      <c r="L117" s="37"/>
      <c r="M117" s="37"/>
      <c r="N117" s="37"/>
      <c r="O117" s="37"/>
      <c r="P117" s="37"/>
    </row>
    <row r="118" spans="1:16" s="38" customFormat="1" x14ac:dyDescent="0.3">
      <c r="A118" s="34"/>
      <c r="B118" s="53"/>
      <c r="C118" s="36"/>
      <c r="D118" s="37"/>
      <c r="E118" s="37"/>
      <c r="F118" s="37"/>
      <c r="G118" s="37"/>
      <c r="H118" s="37"/>
      <c r="I118" s="37"/>
      <c r="J118" s="37"/>
      <c r="K118" s="37"/>
      <c r="L118" s="37"/>
      <c r="M118" s="37"/>
      <c r="N118" s="37"/>
      <c r="O118" s="37"/>
      <c r="P118" s="37"/>
    </row>
    <row r="119" spans="1:16" x14ac:dyDescent="0.3">
      <c r="B119" s="51"/>
      <c r="C119" s="9" t="s">
        <v>35</v>
      </c>
      <c r="D119" s="10">
        <f t="array" ref="D119">INDEX('Back data'!$A$354:$AV$354,,MAX(IF('Back data'!$A$354:$AV$354&lt;&gt;"",COLUMN('Back data'!$A$354:$AV$354)))-D$6)+INDEX('Back data'!$A$355:$AV$355,,MAX(IF('Back data'!$A$355:$AV$355&lt;&gt;"",COLUMN('Back data'!$A$355:$AV$355)))-D$6)</f>
        <v>58.819999999999993</v>
      </c>
      <c r="E119" s="10">
        <f t="array" ref="E119">INDEX('Back data'!$A$354:$AV$354,,MAX(IF('Back data'!$A$354:$AV$354&lt;&gt;"",COLUMN('Back data'!$A$354:$AV$354)))-E$6)+INDEX('Back data'!$A$355:$AV$355,,MAX(IF('Back data'!$A$355:$AV$355&lt;&gt;"",COLUMN('Back data'!$A$355:$AV$355)))-E$6)</f>
        <v>57.28</v>
      </c>
      <c r="F119" s="10">
        <f t="array" ref="F119">INDEX('Back data'!$A$354:$AV$354,,MAX(IF('Back data'!$A$354:$AV$354&lt;&gt;"",COLUMN('Back data'!$A$354:$AV$354)))-F$6)+INDEX('Back data'!$A$355:$AV$355,,MAX(IF('Back data'!$A$355:$AV$355&lt;&gt;"",COLUMN('Back data'!$A$355:$AV$355)))-F$6)</f>
        <v>54.269999999999996</v>
      </c>
      <c r="G119" s="10">
        <f t="array" ref="G119">INDEX('Back data'!$A$354:$AV$354,,MAX(IF('Back data'!$A$354:$AV$354&lt;&gt;"",COLUMN('Back data'!$A$354:$AV$354)))-G$6)+INDEX('Back data'!$A$355:$AV$355,,MAX(IF('Back data'!$A$355:$AV$355&lt;&gt;"",COLUMN('Back data'!$A$355:$AV$355)))-G$6)</f>
        <v>61.620000000000005</v>
      </c>
      <c r="H119" s="10">
        <f t="array" ref="H119">INDEX('Back data'!$A$354:$AV$354,,MAX(IF('Back data'!$A$354:$AV$354&lt;&gt;"",COLUMN('Back data'!$A$354:$AV$354)))-H$6)+INDEX('Back data'!$A$355:$AV$355,,MAX(IF('Back data'!$A$355:$AV$355&lt;&gt;"",COLUMN('Back data'!$A$355:$AV$355)))-H$6)</f>
        <v>59.97</v>
      </c>
      <c r="I119" s="10">
        <f t="array" ref="I119">INDEX('Back data'!$A$354:$AV$354,,MAX(IF('Back data'!$A$354:$AV$354&lt;&gt;"",COLUMN('Back data'!$A$354:$AV$354)))-I$6)+INDEX('Back data'!$A$355:$AV$355,,MAX(IF('Back data'!$A$355:$AV$355&lt;&gt;"",COLUMN('Back data'!$A$355:$AV$355)))-I$6)</f>
        <v>65.42</v>
      </c>
      <c r="J119" s="10">
        <f t="array" ref="J119">INDEX('Back data'!$A$354:$AV$354,,MAX(IF('Back data'!$A$354:$AV$354&lt;&gt;"",COLUMN('Back data'!$A$354:$AV$354)))-J$6)+INDEX('Back data'!$A$355:$AV$355,,MAX(IF('Back data'!$A$355:$AV$355&lt;&gt;"",COLUMN('Back data'!$A$355:$AV$355)))-J$6)</f>
        <v>66.02</v>
      </c>
      <c r="K119" s="10">
        <f t="array" ref="K119">INDEX('Back data'!$A$354:$AV$354,,MAX(IF('Back data'!$A$354:$AV$354&lt;&gt;"",COLUMN('Back data'!$A$354:$AV$354)))-K$6)+INDEX('Back data'!$A$355:$AV$355,,MAX(IF('Back data'!$A$355:$AV$355&lt;&gt;"",COLUMN('Back data'!$A$355:$AV$355)))-K$6)</f>
        <v>60.66</v>
      </c>
      <c r="L119" s="10">
        <f t="array" ref="L119">INDEX('Back data'!$A$354:$AV$354,,MAX(IF('Back data'!$A$354:$AV$354&lt;&gt;"",COLUMN('Back data'!$A$354:$AV$354)))-L$6)+INDEX('Back data'!$A$355:$AV$355,,MAX(IF('Back data'!$A$355:$AV$355&lt;&gt;"",COLUMN('Back data'!$A$355:$AV$355)))-L$6)</f>
        <v>63.17</v>
      </c>
      <c r="M119" s="10">
        <f t="array" ref="M119">INDEX('Back data'!$A$354:$AV$354,,MAX(IF('Back data'!$A$354:$AV$354&lt;&gt;"",COLUMN('Back data'!$A$354:$AV$354)))-M$6)+INDEX('Back data'!$A$355:$AV$355,,MAX(IF('Back data'!$A$355:$AV$355&lt;&gt;"",COLUMN('Back data'!$A$355:$AV$355)))-M$6)</f>
        <v>63.64</v>
      </c>
      <c r="N119" s="10">
        <f t="array" ref="N119">INDEX('Back data'!$A$354:$AV$354,,MAX(IF('Back data'!$A$354:$AV$354&lt;&gt;"",COLUMN('Back data'!$A$354:$AV$354)))-N$6)+INDEX('Back data'!$A$355:$AV$355,,MAX(IF('Back data'!$A$355:$AV$355&lt;&gt;"",COLUMN('Back data'!$A$355:$AV$355)))-N$6)</f>
        <v>60.93</v>
      </c>
      <c r="O119" s="10">
        <f t="array" ref="O119">INDEX('Back data'!$A$354:$AV$354,,MAX(IF('Back data'!$A$354:$AV$354&lt;&gt;"",COLUMN('Back data'!$A$354:$AV$354)))-O$6)+INDEX('Back data'!$A$355:$AV$355,,MAX(IF('Back data'!$A$355:$AV$355&lt;&gt;"",COLUMN('Back data'!$A$355:$AV$355)))-O$6)</f>
        <v>68.399999999999991</v>
      </c>
      <c r="P119" s="10">
        <f t="array" ref="P119">INDEX('Back data'!$A$354:$AV$354,,MAX(IF('Back data'!$A$354:$AV$354&lt;&gt;"",COLUMN('Back data'!$A$354:$AV$354)))-P$6)+INDEX('Back data'!$A$355:$AV$355,,MAX(IF('Back data'!$A$355:$AV$355&lt;&gt;"",COLUMN('Back data'!$A$355:$AV$355)))-P$6)</f>
        <v>71.399999999999991</v>
      </c>
    </row>
    <row r="120" spans="1:16" x14ac:dyDescent="0.3">
      <c r="A120" s="40" t="s">
        <v>55</v>
      </c>
      <c r="B120" s="52" t="s">
        <v>24</v>
      </c>
      <c r="C120" s="11" t="s">
        <v>36</v>
      </c>
      <c r="D120" s="12">
        <f t="array" ref="D120">INDEX('Back data'!$A$354:$AV$354,,MAX(IF('Back data'!$A$354:$AV$354&lt;&gt;"",COLUMN('Back data'!$A$354:$AV$354)))-D$6)/D119</f>
        <v>0.64025841550493034</v>
      </c>
      <c r="E120" s="12">
        <f t="array" ref="E120">INDEX('Back data'!$A$354:$AV$354,,MAX(IF('Back data'!$A$354:$AV$354&lt;&gt;"",COLUMN('Back data'!$A$354:$AV$354)))-E$6)/E119</f>
        <v>0.71944832402234637</v>
      </c>
      <c r="F120" s="12">
        <f t="array" ref="F120">INDEX('Back data'!$A$354:$AV$354,,MAX(IF('Back data'!$A$354:$AV$354&lt;&gt;"",COLUMN('Back data'!$A$354:$AV$354)))-F$6)/F119</f>
        <v>0.70407223143541553</v>
      </c>
      <c r="G120" s="12">
        <f t="array" ref="G120">INDEX('Back data'!$A$354:$AV$354,,MAX(IF('Back data'!$A$354:$AV$354&lt;&gt;"",COLUMN('Back data'!$A$354:$AV$354)))-G$6)/G119</f>
        <v>0.67867575462512164</v>
      </c>
      <c r="H120" s="12">
        <f t="array" ref="H120">INDEX('Back data'!$A$354:$AV$354,,MAX(IF('Back data'!$A$354:$AV$354&lt;&gt;"",COLUMN('Back data'!$A$354:$AV$354)))-H$6)/H119</f>
        <v>0.69434717358679343</v>
      </c>
      <c r="I120" s="12">
        <f t="array" ref="I120">INDEX('Back data'!$A$354:$AV$354,,MAX(IF('Back data'!$A$354:$AV$354&lt;&gt;"",COLUMN('Back data'!$A$354:$AV$354)))-I$6)/I119</f>
        <v>0.61128095383674719</v>
      </c>
      <c r="J120" s="12">
        <f t="array" ref="J120">INDEX('Back data'!$A$354:$AV$354,,MAX(IF('Back data'!$A$354:$AV$354&lt;&gt;"",COLUMN('Back data'!$A$354:$AV$354)))-J$6)/J119</f>
        <v>0.76749469857618913</v>
      </c>
      <c r="K120" s="12">
        <f t="array" ref="K120">INDEX('Back data'!$A$354:$AV$354,,MAX(IF('Back data'!$A$354:$AV$354&lt;&gt;"",COLUMN('Back data'!$A$354:$AV$354)))-K$6)/K119</f>
        <v>0.69057039235080786</v>
      </c>
      <c r="L120" s="12">
        <f t="array" ref="L120">INDEX('Back data'!$A$354:$AV$354,,MAX(IF('Back data'!$A$354:$AV$354&lt;&gt;"",COLUMN('Back data'!$A$354:$AV$354)))-L$6)/L119</f>
        <v>0.69067595377552637</v>
      </c>
      <c r="M120" s="12">
        <f t="array" ref="M120">INDEX('Back data'!$A$354:$AV$354,,MAX(IF('Back data'!$A$354:$AV$354&lt;&gt;"",COLUMN('Back data'!$A$354:$AV$354)))-M$6)/M119</f>
        <v>0.77592708988057824</v>
      </c>
      <c r="N120" s="12">
        <f t="array" ref="N120">INDEX('Back data'!$A$354:$AV$354,,MAX(IF('Back data'!$A$354:$AV$354&lt;&gt;"",COLUMN('Back data'!$A$354:$AV$354)))-N$6)/N119</f>
        <v>0.72575086164451008</v>
      </c>
      <c r="O120" s="12">
        <f t="array" ref="O120">INDEX('Back data'!$A$354:$AV$354,,MAX(IF('Back data'!$A$354:$AV$354&lt;&gt;"",COLUMN('Back data'!$A$354:$AV$354)))-O$6)/O119</f>
        <v>0.79751461988304095</v>
      </c>
      <c r="P120" s="12">
        <f t="array" ref="P120">INDEX('Back data'!$A$354:$AV$354,,MAX(IF('Back data'!$A$354:$AV$354&lt;&gt;"",COLUMN('Back data'!$A$354:$AV$354)))-P$6)/P119</f>
        <v>0.83305322128851544</v>
      </c>
    </row>
    <row r="121" spans="1:16" x14ac:dyDescent="0.3">
      <c r="A121" s="40" t="s">
        <v>55</v>
      </c>
      <c r="B121" s="52" t="s">
        <v>24</v>
      </c>
      <c r="C121" s="11" t="s">
        <v>37</v>
      </c>
      <c r="D121" s="12">
        <f t="array" ref="D121">+INDEX('Back data'!$A$355:$AV$355,,MAX(IF('Back data'!$A$355:$AV$355&lt;&gt;"",COLUMN('Back data'!$A$355:$AV$355)))-D$6)/D119</f>
        <v>0.35974158449506977</v>
      </c>
      <c r="E121" s="12">
        <f t="array" ref="E121">+INDEX('Back data'!$A$355:$AV$355,,MAX(IF('Back data'!$A$355:$AV$355&lt;&gt;"",COLUMN('Back data'!$A$355:$AV$355)))-E$6)/E119</f>
        <v>0.28055167597765363</v>
      </c>
      <c r="F121" s="12">
        <f t="array" ref="F121">+INDEX('Back data'!$A$355:$AV$355,,MAX(IF('Back data'!$A$355:$AV$355&lt;&gt;"",COLUMN('Back data'!$A$355:$AV$355)))-F$6)/F119</f>
        <v>0.29592776856458447</v>
      </c>
      <c r="G121" s="12">
        <f t="array" ref="G121">+INDEX('Back data'!$A$355:$AV$355,,MAX(IF('Back data'!$A$355:$AV$355&lt;&gt;"",COLUMN('Back data'!$A$355:$AV$355)))-G$6)/G119</f>
        <v>0.32132424537487825</v>
      </c>
      <c r="H121" s="12">
        <f t="array" ref="H121">+INDEX('Back data'!$A$355:$AV$355,,MAX(IF('Back data'!$A$355:$AV$355&lt;&gt;"",COLUMN('Back data'!$A$355:$AV$355)))-H$6)/H119</f>
        <v>0.30565282641320657</v>
      </c>
      <c r="I121" s="12">
        <f t="array" ref="I121">+INDEX('Back data'!$A$355:$AV$355,,MAX(IF('Back data'!$A$355:$AV$355&lt;&gt;"",COLUMN('Back data'!$A$355:$AV$355)))-I$6)/I119</f>
        <v>0.38871904616325281</v>
      </c>
      <c r="J121" s="12">
        <f t="array" ref="J121">+INDEX('Back data'!$A$355:$AV$355,,MAX(IF('Back data'!$A$355:$AV$355&lt;&gt;"",COLUMN('Back data'!$A$355:$AV$355)))-J$6)/J119</f>
        <v>0.23250530142381098</v>
      </c>
      <c r="K121" s="12">
        <f t="array" ref="K121">+INDEX('Back data'!$A$355:$AV$355,,MAX(IF('Back data'!$A$355:$AV$355&lt;&gt;"",COLUMN('Back data'!$A$355:$AV$355)))-K$6)/K119</f>
        <v>0.30942960764919225</v>
      </c>
      <c r="L121" s="12">
        <f t="array" ref="L121">+INDEX('Back data'!$A$355:$AV$355,,MAX(IF('Back data'!$A$355:$AV$355&lt;&gt;"",COLUMN('Back data'!$A$355:$AV$355)))-L$6)/L119</f>
        <v>0.30932404622447363</v>
      </c>
      <c r="M121" s="12">
        <f t="array" ref="M121">+INDEX('Back data'!$A$355:$AV$355,,MAX(IF('Back data'!$A$355:$AV$355&lt;&gt;"",COLUMN('Back data'!$A$355:$AV$355)))-M$6)/M119</f>
        <v>0.22407291011942174</v>
      </c>
      <c r="N121" s="12">
        <f t="array" ref="N121">+INDEX('Back data'!$A$355:$AV$355,,MAX(IF('Back data'!$A$355:$AV$355&lt;&gt;"",COLUMN('Back data'!$A$355:$AV$355)))-N$6)/N119</f>
        <v>0.27424913835548992</v>
      </c>
      <c r="O121" s="12">
        <f t="array" ref="O121">+INDEX('Back data'!$A$355:$AV$355,,MAX(IF('Back data'!$A$355:$AV$355&lt;&gt;"",COLUMN('Back data'!$A$355:$AV$355)))-O$6)/O119</f>
        <v>0.20248538011695907</v>
      </c>
      <c r="P121" s="12">
        <f t="array" ref="P121">+INDEX('Back data'!$A$355:$AV$355,,MAX(IF('Back data'!$A$355:$AV$355&lt;&gt;"",COLUMN('Back data'!$A$355:$AV$355)))-P$6)/P119</f>
        <v>0.16694677871148461</v>
      </c>
    </row>
    <row r="122" spans="1:16" x14ac:dyDescent="0.3">
      <c r="B122" s="49"/>
    </row>
    <row r="123" spans="1:16" x14ac:dyDescent="0.3">
      <c r="B123" s="49"/>
    </row>
    <row r="124" spans="1:16" x14ac:dyDescent="0.3">
      <c r="B124" s="49"/>
      <c r="C124" s="9" t="s">
        <v>35</v>
      </c>
      <c r="D124" s="10">
        <f t="array" ref="D124">INDEX('Back data'!$A$360:$AV$360,,MAX(IF('Back data'!$A$360:$AV$360&lt;&gt;"",COLUMN('Back data'!$A$360:$AV$360)))-D$6)+INDEX('Back data'!$A$361:$AV$361,,MAX(IF('Back data'!$A$361:$AV$361&lt;&gt;"",COLUMN('Back data'!$A$361:$AV$361)))-D$6)</f>
        <v>60.6</v>
      </c>
      <c r="E124" s="10">
        <f t="array" ref="E124">INDEX('Back data'!$A$360:$AV$360,,MAX(IF('Back data'!$A$360:$AV$360&lt;&gt;"",COLUMN('Back data'!$A$360:$AV$360)))-E$6)+INDEX('Back data'!$A$361:$AV$361,,MAX(IF('Back data'!$A$361:$AV$361&lt;&gt;"",COLUMN('Back data'!$A$361:$AV$361)))-E$6)</f>
        <v>64.73</v>
      </c>
      <c r="F124" s="10">
        <f t="array" ref="F124">INDEX('Back data'!$A$360:$AV$360,,MAX(IF('Back data'!$A$360:$AV$360&lt;&gt;"",COLUMN('Back data'!$A$360:$AV$360)))-F$6)+INDEX('Back data'!$A$361:$AV$361,,MAX(IF('Back data'!$A$361:$AV$361&lt;&gt;"",COLUMN('Back data'!$A$361:$AV$361)))-F$6)</f>
        <v>67.87</v>
      </c>
      <c r="G124" s="10">
        <f t="array" ref="G124">INDEX('Back data'!$A$360:$AV$360,,MAX(IF('Back data'!$A$360:$AV$360&lt;&gt;"",COLUMN('Back data'!$A$360:$AV$360)))-G$6)+INDEX('Back data'!$A$361:$AV$361,,MAX(IF('Back data'!$A$361:$AV$361&lt;&gt;"",COLUMN('Back data'!$A$361:$AV$361)))-G$6)</f>
        <v>65.62</v>
      </c>
      <c r="H124" s="10">
        <f t="array" ref="H124">INDEX('Back data'!$A$360:$AV$360,,MAX(IF('Back data'!$A$360:$AV$360&lt;&gt;"",COLUMN('Back data'!$A$360:$AV$360)))-H$6)+INDEX('Back data'!$A$361:$AV$361,,MAX(IF('Back data'!$A$361:$AV$361&lt;&gt;"",COLUMN('Back data'!$A$361:$AV$361)))-H$6)</f>
        <v>64.48</v>
      </c>
      <c r="I124" s="10">
        <f t="array" ref="I124">INDEX('Back data'!$A$360:$AV$360,,MAX(IF('Back data'!$A$360:$AV$360&lt;&gt;"",COLUMN('Back data'!$A$360:$AV$360)))-I$6)+INDEX('Back data'!$A$361:$AV$361,,MAX(IF('Back data'!$A$361:$AV$361&lt;&gt;"",COLUMN('Back data'!$A$361:$AV$361)))-I$6)</f>
        <v>64.98</v>
      </c>
      <c r="J124" s="10">
        <f t="array" ref="J124">INDEX('Back data'!$A$360:$AV$360,,MAX(IF('Back data'!$A$360:$AV$360&lt;&gt;"",COLUMN('Back data'!$A$360:$AV$360)))-J$6)+INDEX('Back data'!$A$361:$AV$361,,MAX(IF('Back data'!$A$361:$AV$361&lt;&gt;"",COLUMN('Back data'!$A$361:$AV$361)))-J$6)</f>
        <v>64.990000000000009</v>
      </c>
      <c r="K124" s="10">
        <f t="array" ref="K124">INDEX('Back data'!$A$360:$AV$360,,MAX(IF('Back data'!$A$360:$AV$360&lt;&gt;"",COLUMN('Back data'!$A$360:$AV$360)))-K$6)+INDEX('Back data'!$A$361:$AV$361,,MAX(IF('Back data'!$A$361:$AV$361&lt;&gt;"",COLUMN('Back data'!$A$361:$AV$361)))-K$6)</f>
        <v>65.72</v>
      </c>
      <c r="L124" s="10">
        <f t="array" ref="L124">INDEX('Back data'!$A$360:$AV$360,,MAX(IF('Back data'!$A$360:$AV$360&lt;&gt;"",COLUMN('Back data'!$A$360:$AV$360)))-L$6)+INDEX('Back data'!$A$361:$AV$361,,MAX(IF('Back data'!$A$361:$AV$361&lt;&gt;"",COLUMN('Back data'!$A$361:$AV$361)))-L$6)</f>
        <v>63.839999999999996</v>
      </c>
      <c r="M124" s="10">
        <f t="array" ref="M124">INDEX('Back data'!$A$360:$AV$360,,MAX(IF('Back data'!$A$360:$AV$360&lt;&gt;"",COLUMN('Back data'!$A$360:$AV$360)))-M$6)+INDEX('Back data'!$A$361:$AV$361,,MAX(IF('Back data'!$A$361:$AV$361&lt;&gt;"",COLUMN('Back data'!$A$361:$AV$361)))-M$6)</f>
        <v>62.71</v>
      </c>
      <c r="N124" s="10">
        <f t="array" ref="N124">INDEX('Back data'!$A$360:$AV$360,,MAX(IF('Back data'!$A$360:$AV$360&lt;&gt;"",COLUMN('Back data'!$A$360:$AV$360)))-N$6)+INDEX('Back data'!$A$361:$AV$361,,MAX(IF('Back data'!$A$361:$AV$361&lt;&gt;"",COLUMN('Back data'!$A$361:$AV$361)))-N$6)</f>
        <v>66.95</v>
      </c>
      <c r="O124" s="10">
        <f t="array" ref="O124">INDEX('Back data'!$A$360:$AV$360,,MAX(IF('Back data'!$A$360:$AV$360&lt;&gt;"",COLUMN('Back data'!$A$360:$AV$360)))-O$6)+INDEX('Back data'!$A$361:$AV$361,,MAX(IF('Back data'!$A$361:$AV$361&lt;&gt;"",COLUMN('Back data'!$A$361:$AV$361)))-O$6)</f>
        <v>65.91</v>
      </c>
      <c r="P124" s="10">
        <f t="array" ref="P124">INDEX('Back data'!$A$360:$AV$360,,MAX(IF('Back data'!$A$360:$AV$360&lt;&gt;"",COLUMN('Back data'!$A$360:$AV$360)))-P$6)+INDEX('Back data'!$A$361:$AV$361,,MAX(IF('Back data'!$A$361:$AV$361&lt;&gt;"",COLUMN('Back data'!$A$361:$AV$361)))-P$6)</f>
        <v>70.179999999999993</v>
      </c>
    </row>
    <row r="125" spans="1:16" x14ac:dyDescent="0.3">
      <c r="A125" s="40" t="s">
        <v>55</v>
      </c>
      <c r="B125" s="52" t="s">
        <v>29</v>
      </c>
      <c r="C125" s="11" t="s">
        <v>36</v>
      </c>
      <c r="D125" s="12">
        <f t="array" ref="D125">INDEX('Back data'!$A$360:$AV$360,,MAX(IF('Back data'!$A$360:$AV$360&lt;&gt;"",COLUMN('Back data'!$A$360:$AV$360)))-D$6)/D124</f>
        <v>0.88976897689768975</v>
      </c>
      <c r="E125" s="12">
        <f t="array" ref="E125">INDEX('Back data'!$A$360:$AV$360,,MAX(IF('Back data'!$A$360:$AV$360&lt;&gt;"",COLUMN('Back data'!$A$360:$AV$360)))-E$6)/E124</f>
        <v>0.89989185848910858</v>
      </c>
      <c r="F125" s="12">
        <f t="array" ref="F125">INDEX('Back data'!$A$360:$AV$360,,MAX(IF('Back data'!$A$360:$AV$360&lt;&gt;"",COLUMN('Back data'!$A$360:$AV$360)))-F$6)/F124</f>
        <v>0.8713717400913511</v>
      </c>
      <c r="G125" s="12">
        <f t="array" ref="G125">INDEX('Back data'!$A$360:$AV$360,,MAX(IF('Back data'!$A$360:$AV$360&lt;&gt;"",COLUMN('Back data'!$A$360:$AV$360)))-G$6)/G124</f>
        <v>0.8855531850045717</v>
      </c>
      <c r="H125" s="12">
        <f t="array" ref="H125">INDEX('Back data'!$A$360:$AV$360,,MAX(IF('Back data'!$A$360:$AV$360&lt;&gt;"",COLUMN('Back data'!$A$360:$AV$360)))-H$6)/H124</f>
        <v>0.85328784119106704</v>
      </c>
      <c r="I125" s="12">
        <f t="array" ref="I125">INDEX('Back data'!$A$360:$AV$360,,MAX(IF('Back data'!$A$360:$AV$360&lt;&gt;"",COLUMN('Back data'!$A$360:$AV$360)))-I$6)/I124</f>
        <v>0.85303170206217294</v>
      </c>
      <c r="J125" s="12">
        <f t="array" ref="J125">INDEX('Back data'!$A$360:$AV$360,,MAX(IF('Back data'!$A$360:$AV$360&lt;&gt;"",COLUMN('Back data'!$A$360:$AV$360)))-J$6)/J124</f>
        <v>0.85936297891983371</v>
      </c>
      <c r="K125" s="12">
        <f t="array" ref="K125">INDEX('Back data'!$A$360:$AV$360,,MAX(IF('Back data'!$A$360:$AV$360&lt;&gt;"",COLUMN('Back data'!$A$360:$AV$360)))-K$6)/K124</f>
        <v>0.91129032258064524</v>
      </c>
      <c r="L125" s="12">
        <f t="array" ref="L125">INDEX('Back data'!$A$360:$AV$360,,MAX(IF('Back data'!$A$360:$AV$360&lt;&gt;"",COLUMN('Back data'!$A$360:$AV$360)))-L$6)/L124</f>
        <v>0.87797619047619047</v>
      </c>
      <c r="M125" s="12">
        <f t="array" ref="M125">INDEX('Back data'!$A$360:$AV$360,,MAX(IF('Back data'!$A$360:$AV$360&lt;&gt;"",COLUMN('Back data'!$A$360:$AV$360)))-M$6)/M124</f>
        <v>0.88566416839419548</v>
      </c>
      <c r="N125" s="12">
        <f t="array" ref="N125">INDEX('Back data'!$A$360:$AV$360,,MAX(IF('Back data'!$A$360:$AV$360&lt;&gt;"",COLUMN('Back data'!$A$360:$AV$360)))-N$6)/N124</f>
        <v>0.92531740104555638</v>
      </c>
      <c r="O125" s="12">
        <f t="array" ref="O125">INDEX('Back data'!$A$360:$AV$360,,MAX(IF('Back data'!$A$360:$AV$360&lt;&gt;"",COLUMN('Back data'!$A$360:$AV$360)))-O$6)/O124</f>
        <v>0.90350477924442418</v>
      </c>
      <c r="P125" s="12">
        <f t="array" ref="P125">INDEX('Back data'!$A$360:$AV$360,,MAX(IF('Back data'!$A$360:$AV$360&lt;&gt;"",COLUMN('Back data'!$A$360:$AV$360)))-P$6)/P124</f>
        <v>0.91863778854374478</v>
      </c>
    </row>
    <row r="126" spans="1:16" x14ac:dyDescent="0.3">
      <c r="A126" s="40" t="s">
        <v>55</v>
      </c>
      <c r="B126" s="52" t="s">
        <v>29</v>
      </c>
      <c r="C126" s="11" t="s">
        <v>37</v>
      </c>
      <c r="D126" s="12">
        <f t="array" ref="D126">+INDEX('Back data'!$A$361:$AV$361,,MAX(IF('Back data'!$A$361:$AV$361&lt;&gt;"",COLUMN('Back data'!$A$361:$AV$361)))-D$6)/D124</f>
        <v>0.11023102310231023</v>
      </c>
      <c r="E126" s="12">
        <f t="array" ref="E126">+INDEX('Back data'!$A$361:$AV$361,,MAX(IF('Back data'!$A$361:$AV$361&lt;&gt;"",COLUMN('Back data'!$A$361:$AV$361)))-E$6)/E124</f>
        <v>0.1001081415108914</v>
      </c>
      <c r="F126" s="12">
        <f t="array" ref="F126">+INDEX('Back data'!$A$361:$AV$361,,MAX(IF('Back data'!$A$361:$AV$361&lt;&gt;"",COLUMN('Back data'!$A$361:$AV$361)))-F$6)/F124</f>
        <v>0.12862825990864887</v>
      </c>
      <c r="G126" s="12">
        <f t="array" ref="G126">+INDEX('Back data'!$A$361:$AV$361,,MAX(IF('Back data'!$A$361:$AV$361&lt;&gt;"",COLUMN('Back data'!$A$361:$AV$361)))-G$6)/G124</f>
        <v>0.11444681499542821</v>
      </c>
      <c r="H126" s="12">
        <f t="array" ref="H126">+INDEX('Back data'!$A$361:$AV$361,,MAX(IF('Back data'!$A$361:$AV$361&lt;&gt;"",COLUMN('Back data'!$A$361:$AV$361)))-H$6)/H124</f>
        <v>0.14671215880893301</v>
      </c>
      <c r="I126" s="12">
        <f t="array" ref="I126">+INDEX('Back data'!$A$361:$AV$361,,MAX(IF('Back data'!$A$361:$AV$361&lt;&gt;"",COLUMN('Back data'!$A$361:$AV$361)))-I$6)/I124</f>
        <v>0.14696829793782704</v>
      </c>
      <c r="J126" s="12">
        <f t="array" ref="J126">+INDEX('Back data'!$A$361:$AV$361,,MAX(IF('Back data'!$A$361:$AV$361&lt;&gt;"",COLUMN('Back data'!$A$361:$AV$361)))-J$6)/J124</f>
        <v>0.14063702108016618</v>
      </c>
      <c r="K126" s="12">
        <f t="array" ref="K126">+INDEX('Back data'!$A$361:$AV$361,,MAX(IF('Back data'!$A$361:$AV$361&lt;&gt;"",COLUMN('Back data'!$A$361:$AV$361)))-K$6)/K124</f>
        <v>8.8709677419354843E-2</v>
      </c>
      <c r="L126" s="12">
        <f t="array" ref="L126">+INDEX('Back data'!$A$361:$AV$361,,MAX(IF('Back data'!$A$361:$AV$361&lt;&gt;"",COLUMN('Back data'!$A$361:$AV$361)))-L$6)/L124</f>
        <v>0.12202380952380953</v>
      </c>
      <c r="M126" s="12">
        <f t="array" ref="M126">+INDEX('Back data'!$A$361:$AV$361,,MAX(IF('Back data'!$A$361:$AV$361&lt;&gt;"",COLUMN('Back data'!$A$361:$AV$361)))-M$6)/M124</f>
        <v>0.11433583160580449</v>
      </c>
      <c r="N126" s="12">
        <f t="array" ref="N126">+INDEX('Back data'!$A$361:$AV$361,,MAX(IF('Back data'!$A$361:$AV$361&lt;&gt;"",COLUMN('Back data'!$A$361:$AV$361)))-N$6)/N124</f>
        <v>7.468259895444361E-2</v>
      </c>
      <c r="O126" s="12">
        <f t="array" ref="O126">+INDEX('Back data'!$A$361:$AV$361,,MAX(IF('Back data'!$A$361:$AV$361&lt;&gt;"",COLUMN('Back data'!$A$361:$AV$361)))-O$6)/O124</f>
        <v>9.6495220755575789E-2</v>
      </c>
      <c r="P126" s="12">
        <f t="array" ref="P126">+INDEX('Back data'!$A$361:$AV$361,,MAX(IF('Back data'!$A$361:$AV$361&lt;&gt;"",COLUMN('Back data'!$A$361:$AV$361)))-P$6)/P124</f>
        <v>8.1362211456255357E-2</v>
      </c>
    </row>
    <row r="127" spans="1:16" x14ac:dyDescent="0.3">
      <c r="B127" s="49"/>
    </row>
    <row r="128" spans="1:16" x14ac:dyDescent="0.3">
      <c r="B128" s="49"/>
    </row>
    <row r="129" spans="1:16" x14ac:dyDescent="0.3">
      <c r="B129" s="49"/>
      <c r="C129" s="9" t="s">
        <v>35</v>
      </c>
      <c r="D129" s="10">
        <f t="array" ref="D129">INDEX('Back data'!$A$366:$AV$366,,MAX(IF('Back data'!$A$366:$AV$366&lt;&gt;"",COLUMN('Back data'!$A$366:$AV$366)))-D$6)+INDEX('Back data'!$A$367:$AV$367,,MAX(IF('Back data'!$A$367:$AV$367&lt;&gt;"",COLUMN('Back data'!$A$367:$AV$367)))-D$6)</f>
        <v>61.67</v>
      </c>
      <c r="E129" s="10">
        <f t="array" ref="E129">INDEX('Back data'!$A$366:$AV$366,,MAX(IF('Back data'!$A$366:$AV$366&lt;&gt;"",COLUMN('Back data'!$A$366:$AV$366)))-E$6)+INDEX('Back data'!$A$367:$AV$367,,MAX(IF('Back data'!$A$367:$AV$367&lt;&gt;"",COLUMN('Back data'!$A$367:$AV$367)))-E$6)</f>
        <v>69.72999999999999</v>
      </c>
      <c r="F129" s="10">
        <f t="array" ref="F129">INDEX('Back data'!$A$366:$AV$366,,MAX(IF('Back data'!$A$366:$AV$366&lt;&gt;"",COLUMN('Back data'!$A$366:$AV$366)))-F$6)+INDEX('Back data'!$A$367:$AV$367,,MAX(IF('Back data'!$A$367:$AV$367&lt;&gt;"",COLUMN('Back data'!$A$367:$AV$367)))-F$6)</f>
        <v>71.02000000000001</v>
      </c>
      <c r="G129" s="10">
        <f t="array" ref="G129">INDEX('Back data'!$A$366:$AV$366,,MAX(IF('Back data'!$A$366:$AV$366&lt;&gt;"",COLUMN('Back data'!$A$366:$AV$366)))-G$6)+INDEX('Back data'!$A$367:$AV$367,,MAX(IF('Back data'!$A$367:$AV$367&lt;&gt;"",COLUMN('Back data'!$A$367:$AV$367)))-G$6)</f>
        <v>71.740000000000009</v>
      </c>
      <c r="H129" s="10">
        <f t="array" ref="H129">INDEX('Back data'!$A$366:$AV$366,,MAX(IF('Back data'!$A$366:$AV$366&lt;&gt;"",COLUMN('Back data'!$A$366:$AV$366)))-H$6)+INDEX('Back data'!$A$367:$AV$367,,MAX(IF('Back data'!$A$367:$AV$367&lt;&gt;"",COLUMN('Back data'!$A$367:$AV$367)))-H$6)</f>
        <v>65.489999999999995</v>
      </c>
      <c r="I129" s="10">
        <f t="array" ref="I129">INDEX('Back data'!$A$366:$AV$366,,MAX(IF('Back data'!$A$366:$AV$366&lt;&gt;"",COLUMN('Back data'!$A$366:$AV$366)))-I$6)+INDEX('Back data'!$A$367:$AV$367,,MAX(IF('Back data'!$A$367:$AV$367&lt;&gt;"",COLUMN('Back data'!$A$367:$AV$367)))-I$6)</f>
        <v>63.04</v>
      </c>
      <c r="J129" s="10">
        <f t="array" ref="J129">INDEX('Back data'!$A$366:$AV$366,,MAX(IF('Back data'!$A$366:$AV$366&lt;&gt;"",COLUMN('Back data'!$A$366:$AV$366)))-J$6)+INDEX('Back data'!$A$367:$AV$367,,MAX(IF('Back data'!$A$367:$AV$367&lt;&gt;"",COLUMN('Back data'!$A$367:$AV$367)))-J$6)</f>
        <v>67.010000000000005</v>
      </c>
      <c r="K129" s="10">
        <f t="array" ref="K129">INDEX('Back data'!$A$366:$AV$366,,MAX(IF('Back data'!$A$366:$AV$366&lt;&gt;"",COLUMN('Back data'!$A$366:$AV$366)))-K$6)+INDEX('Back data'!$A$367:$AV$367,,MAX(IF('Back data'!$A$367:$AV$367&lt;&gt;"",COLUMN('Back data'!$A$367:$AV$367)))-K$6)</f>
        <v>58.239999999999995</v>
      </c>
      <c r="L129" s="10">
        <f t="array" ref="L129">INDEX('Back data'!$A$366:$AV$366,,MAX(IF('Back data'!$A$366:$AV$366&lt;&gt;"",COLUMN('Back data'!$A$366:$AV$366)))-L$6)+INDEX('Back data'!$A$367:$AV$367,,MAX(IF('Back data'!$A$367:$AV$367&lt;&gt;"",COLUMN('Back data'!$A$367:$AV$367)))-L$6)</f>
        <v>62.7</v>
      </c>
      <c r="M129" s="10">
        <f t="array" ref="M129">INDEX('Back data'!$A$366:$AV$366,,MAX(IF('Back data'!$A$366:$AV$366&lt;&gt;"",COLUMN('Back data'!$A$366:$AV$366)))-M$6)+INDEX('Back data'!$A$367:$AV$367,,MAX(IF('Back data'!$A$367:$AV$367&lt;&gt;"",COLUMN('Back data'!$A$367:$AV$367)))-M$6)</f>
        <v>66.239999999999995</v>
      </c>
      <c r="N129" s="10">
        <f t="array" ref="N129">INDEX('Back data'!$A$366:$AV$366,,MAX(IF('Back data'!$A$366:$AV$366&lt;&gt;"",COLUMN('Back data'!$A$366:$AV$366)))-N$6)+INDEX('Back data'!$A$367:$AV$367,,MAX(IF('Back data'!$A$367:$AV$367&lt;&gt;"",COLUMN('Back data'!$A$367:$AV$367)))-N$6)</f>
        <v>63.47</v>
      </c>
      <c r="O129" s="10">
        <f t="array" ref="O129">INDEX('Back data'!$A$366:$AV$366,,MAX(IF('Back data'!$A$366:$AV$366&lt;&gt;"",COLUMN('Back data'!$A$366:$AV$366)))-O$6)+INDEX('Back data'!$A$367:$AV$367,,MAX(IF('Back data'!$A$367:$AV$367&lt;&gt;"",COLUMN('Back data'!$A$367:$AV$367)))-O$6)</f>
        <v>74.589999999999989</v>
      </c>
      <c r="P129" s="10">
        <f t="array" ref="P129">INDEX('Back data'!$A$366:$AV$366,,MAX(IF('Back data'!$A$366:$AV$366&lt;&gt;"",COLUMN('Back data'!$A$366:$AV$366)))-P$6)+INDEX('Back data'!$A$367:$AV$367,,MAX(IF('Back data'!$A$367:$AV$367&lt;&gt;"",COLUMN('Back data'!$A$367:$AV$367)))-P$6)</f>
        <v>71.360000000000014</v>
      </c>
    </row>
    <row r="130" spans="1:16" x14ac:dyDescent="0.3">
      <c r="A130" s="40" t="s">
        <v>55</v>
      </c>
      <c r="B130" s="52" t="s">
        <v>34</v>
      </c>
      <c r="C130" s="11" t="s">
        <v>36</v>
      </c>
      <c r="D130" s="12">
        <f t="array" ref="D130">INDEX('Back data'!$A$366:$AV$366,,MAX(IF('Back data'!$A$366:$AV$366&lt;&gt;"",COLUMN('Back data'!$A$366:$AV$366)))-D$6)/D129</f>
        <v>0.90157288795200263</v>
      </c>
      <c r="E130" s="12">
        <f t="array" ref="E130">INDEX('Back data'!$A$366:$AV$366,,MAX(IF('Back data'!$A$366:$AV$366&lt;&gt;"",COLUMN('Back data'!$A$366:$AV$366)))-E$6)/E129</f>
        <v>0.88068263301305039</v>
      </c>
      <c r="F130" s="12">
        <f t="array" ref="F130">INDEX('Back data'!$A$366:$AV$366,,MAX(IF('Back data'!$A$366:$AV$366&lt;&gt;"",COLUMN('Back data'!$A$366:$AV$366)))-F$6)/F129</f>
        <v>0.70895522388059695</v>
      </c>
      <c r="G130" s="12">
        <f t="array" ref="G130">INDEX('Back data'!$A$366:$AV$366,,MAX(IF('Back data'!$A$366:$AV$366&lt;&gt;"",COLUMN('Back data'!$A$366:$AV$366)))-G$6)/G129</f>
        <v>0.75020908837468625</v>
      </c>
      <c r="H130" s="12">
        <f t="array" ref="H130">INDEX('Back data'!$A$366:$AV$366,,MAX(IF('Back data'!$A$366:$AV$366&lt;&gt;"",COLUMN('Back data'!$A$366:$AV$366)))-H$6)/H129</f>
        <v>0.87311039853412742</v>
      </c>
      <c r="I130" s="12">
        <f t="array" ref="I130">INDEX('Back data'!$A$366:$AV$366,,MAX(IF('Back data'!$A$366:$AV$366&lt;&gt;"",COLUMN('Back data'!$A$366:$AV$366)))-I$6)/I129</f>
        <v>0.92179568527918787</v>
      </c>
      <c r="J130" s="12">
        <f t="array" ref="J130">INDEX('Back data'!$A$366:$AV$366,,MAX(IF('Back data'!$A$366:$AV$366&lt;&gt;"",COLUMN('Back data'!$A$366:$AV$366)))-J$6)/J129</f>
        <v>0.78271899716460225</v>
      </c>
      <c r="K130" s="12">
        <f t="array" ref="K130">INDEX('Back data'!$A$366:$AV$366,,MAX(IF('Back data'!$A$366:$AV$366&lt;&gt;"",COLUMN('Back data'!$A$366:$AV$366)))-K$6)/K129</f>
        <v>0.72184065934065944</v>
      </c>
      <c r="L130" s="12">
        <f t="array" ref="L130">INDEX('Back data'!$A$366:$AV$366,,MAX(IF('Back data'!$A$366:$AV$366&lt;&gt;"",COLUMN('Back data'!$A$366:$AV$366)))-L$6)/L129</f>
        <v>0.93843700159489629</v>
      </c>
      <c r="M130" s="12">
        <f t="array" ref="M130">INDEX('Back data'!$A$366:$AV$366,,MAX(IF('Back data'!$A$366:$AV$366&lt;&gt;"",COLUMN('Back data'!$A$366:$AV$366)))-M$6)/M129</f>
        <v>0.84556159420289856</v>
      </c>
      <c r="N130" s="12">
        <f t="array" ref="N130">INDEX('Back data'!$A$366:$AV$366,,MAX(IF('Back data'!$A$366:$AV$366&lt;&gt;"",COLUMN('Back data'!$A$366:$AV$366)))-N$6)/N129</f>
        <v>0.95982353867969128</v>
      </c>
      <c r="O130" s="12">
        <f t="array" ref="O130">INDEX('Back data'!$A$366:$AV$366,,MAX(IF('Back data'!$A$366:$AV$366&lt;&gt;"",COLUMN('Back data'!$A$366:$AV$366)))-O$6)/O129</f>
        <v>0.93605040890199764</v>
      </c>
      <c r="P130" s="12">
        <f t="array" ref="P130">INDEX('Back data'!$A$366:$AV$366,,MAX(IF('Back data'!$A$366:$AV$366&lt;&gt;"",COLUMN('Back data'!$A$366:$AV$366)))-P$6)/P129</f>
        <v>0.91690022421524653</v>
      </c>
    </row>
    <row r="131" spans="1:16" x14ac:dyDescent="0.3">
      <c r="A131" s="40" t="s">
        <v>55</v>
      </c>
      <c r="B131" s="52" t="s">
        <v>34</v>
      </c>
      <c r="C131" s="11" t="s">
        <v>37</v>
      </c>
      <c r="D131" s="12">
        <f t="array" ref="D131">+INDEX('Back data'!$A$367:$AV$367,,MAX(IF('Back data'!$A$367:$AV$367&lt;&gt;"",COLUMN('Back data'!$A$367:$AV$367)))-D$6)/D129</f>
        <v>9.8427112047997409E-2</v>
      </c>
      <c r="E131" s="12">
        <f t="array" ref="E131">+INDEX('Back data'!$A$367:$AV$367,,MAX(IF('Back data'!$A$367:$AV$367&lt;&gt;"",COLUMN('Back data'!$A$367:$AV$367)))-E$6)/E129</f>
        <v>0.11931736698694968</v>
      </c>
      <c r="F131" s="12">
        <f t="array" ref="F131">+INDEX('Back data'!$A$367:$AV$367,,MAX(IF('Back data'!$A$367:$AV$367&lt;&gt;"",COLUMN('Back data'!$A$367:$AV$367)))-F$6)/F129</f>
        <v>0.29104477611940299</v>
      </c>
      <c r="G131" s="12">
        <f t="array" ref="G131">+INDEX('Back data'!$A$367:$AV$367,,MAX(IF('Back data'!$A$367:$AV$367&lt;&gt;"",COLUMN('Back data'!$A$367:$AV$367)))-G$6)/G129</f>
        <v>0.24979091162531361</v>
      </c>
      <c r="H131" s="12">
        <f t="array" ref="H131">+INDEX('Back data'!$A$367:$AV$367,,MAX(IF('Back data'!$A$367:$AV$367&lt;&gt;"",COLUMN('Back data'!$A$367:$AV$367)))-H$6)/H129</f>
        <v>0.12688960146587266</v>
      </c>
      <c r="I131" s="12">
        <f t="array" ref="I131">+INDEX('Back data'!$A$367:$AV$367,,MAX(IF('Back data'!$A$367:$AV$367&lt;&gt;"",COLUMN('Back data'!$A$367:$AV$367)))-I$6)/I129</f>
        <v>7.8204314720812185E-2</v>
      </c>
      <c r="J131" s="12">
        <f t="array" ref="J131">+INDEX('Back data'!$A$367:$AV$367,,MAX(IF('Back data'!$A$367:$AV$367&lt;&gt;"",COLUMN('Back data'!$A$367:$AV$367)))-J$6)/J129</f>
        <v>0.2172810028353977</v>
      </c>
      <c r="K131" s="12">
        <f t="array" ref="K131">+INDEX('Back data'!$A$367:$AV$367,,MAX(IF('Back data'!$A$367:$AV$367&lt;&gt;"",COLUMN('Back data'!$A$367:$AV$367)))-K$6)/K129</f>
        <v>0.27815934065934067</v>
      </c>
      <c r="L131" s="12">
        <f t="array" ref="L131">+INDEX('Back data'!$A$367:$AV$367,,MAX(IF('Back data'!$A$367:$AV$367&lt;&gt;"",COLUMN('Back data'!$A$367:$AV$367)))-L$6)/L129</f>
        <v>6.1562998405103667E-2</v>
      </c>
      <c r="M131" s="12">
        <f t="array" ref="M131">+INDEX('Back data'!$A$367:$AV$367,,MAX(IF('Back data'!$A$367:$AV$367&lt;&gt;"",COLUMN('Back data'!$A$367:$AV$367)))-M$6)/M129</f>
        <v>0.15443840579710147</v>
      </c>
      <c r="N131" s="12">
        <f t="array" ref="N131">+INDEX('Back data'!$A$367:$AV$367,,MAX(IF('Back data'!$A$367:$AV$367&lt;&gt;"",COLUMN('Back data'!$A$367:$AV$367)))-N$6)/N129</f>
        <v>4.0176461320308804E-2</v>
      </c>
      <c r="O131" s="12">
        <f t="array" ref="O131">+INDEX('Back data'!$A$367:$AV$367,,MAX(IF('Back data'!$A$367:$AV$367&lt;&gt;"",COLUMN('Back data'!$A$367:$AV$367)))-O$6)/O129</f>
        <v>6.3949591098002412E-2</v>
      </c>
      <c r="P131" s="12">
        <f t="array" ref="P131">+INDEX('Back data'!$A$367:$AV$367,,MAX(IF('Back data'!$A$367:$AV$367&lt;&gt;"",COLUMN('Back data'!$A$367:$AV$367)))-P$6)/P129</f>
        <v>8.3099775784753346E-2</v>
      </c>
    </row>
    <row r="132" spans="1:16" s="38" customFormat="1" x14ac:dyDescent="0.3">
      <c r="A132" s="34"/>
      <c r="B132" s="35"/>
      <c r="C132" s="36"/>
      <c r="D132" s="37"/>
      <c r="E132" s="37"/>
      <c r="F132" s="37"/>
      <c r="G132" s="37"/>
      <c r="H132" s="37"/>
      <c r="I132" s="37"/>
      <c r="J132" s="37"/>
      <c r="K132" s="37"/>
      <c r="L132" s="37"/>
      <c r="M132" s="37"/>
      <c r="N132" s="37"/>
      <c r="O132" s="37"/>
      <c r="P132" s="37"/>
    </row>
    <row r="133" spans="1:16" s="38" customFormat="1" x14ac:dyDescent="0.3">
      <c r="A133" s="34"/>
      <c r="B133" s="35"/>
      <c r="C133" s="36"/>
      <c r="D133" s="37"/>
      <c r="E133" s="37"/>
      <c r="F133" s="37"/>
      <c r="G133" s="37"/>
      <c r="H133" s="37"/>
      <c r="I133" s="37"/>
      <c r="J133" s="37"/>
      <c r="K133" s="37"/>
      <c r="L133" s="37"/>
      <c r="M133" s="37"/>
      <c r="N133" s="37"/>
      <c r="O133" s="37"/>
      <c r="P133" s="37"/>
    </row>
    <row r="134" spans="1:16" s="38" customFormat="1" x14ac:dyDescent="0.3">
      <c r="A134" s="34"/>
      <c r="B134" s="35"/>
      <c r="C134" s="36"/>
      <c r="D134" s="37"/>
      <c r="E134" s="37"/>
      <c r="F134" s="37"/>
      <c r="G134" s="37"/>
      <c r="H134" s="37"/>
      <c r="I134" s="37"/>
      <c r="J134" s="37"/>
      <c r="K134" s="37"/>
      <c r="L134" s="37"/>
      <c r="M134" s="37"/>
      <c r="N134" s="37"/>
      <c r="O134" s="37"/>
      <c r="P134" s="37"/>
    </row>
    <row r="135" spans="1:16" s="38" customFormat="1" x14ac:dyDescent="0.3">
      <c r="A135" s="34"/>
      <c r="B135" s="35"/>
      <c r="C135" s="36"/>
      <c r="D135" s="37"/>
      <c r="E135" s="37"/>
      <c r="F135" s="37"/>
      <c r="G135" s="37"/>
      <c r="H135" s="37"/>
      <c r="I135" s="37"/>
      <c r="J135" s="37"/>
      <c r="K135" s="37"/>
      <c r="L135" s="37"/>
      <c r="M135" s="37"/>
      <c r="N135" s="37"/>
      <c r="O135" s="37"/>
      <c r="P135" s="37"/>
    </row>
    <row r="136" spans="1:16" x14ac:dyDescent="0.3">
      <c r="A136" s="7"/>
      <c r="B136" s="8"/>
      <c r="C136" s="9" t="s">
        <v>35</v>
      </c>
      <c r="D136" s="10">
        <f t="array" ref="D136">INDEX('Back data'!$A$123:$AV$123,,MAX(IF('Back data'!$A$123:$AV$123&lt;&gt;"",COLUMN('Back data'!$A$123:$AV$123)))-D$6)+INDEX('Back data'!$A$124:$AV$124,,MAX(IF('Back data'!$A$124:$AV$124&lt;&gt;"",COLUMN('Back data'!$A$124:$AV$124)))-D$6)</f>
        <v>63.76</v>
      </c>
      <c r="E136" s="10">
        <f t="array" ref="E136">INDEX('Back data'!$A$123:$AV$123,,MAX(IF('Back data'!$A$123:$AV$123&lt;&gt;"",COLUMN('Back data'!$A$123:$AV$123)))-E$6)+INDEX('Back data'!$A$124:$AV$124,,MAX(IF('Back data'!$A$124:$AV$124&lt;&gt;"",COLUMN('Back data'!$A$124:$AV$124)))-E$6)</f>
        <v>66.89</v>
      </c>
      <c r="F136" s="10">
        <f t="array" ref="F136">INDEX('Back data'!$A$123:$AV$123,,MAX(IF('Back data'!$A$123:$AV$123&lt;&gt;"",COLUMN('Back data'!$A$123:$AV$123)))-F$6)+INDEX('Back data'!$A$124:$AV$124,,MAX(IF('Back data'!$A$124:$AV$124&lt;&gt;"",COLUMN('Back data'!$A$124:$AV$124)))-F$6)</f>
        <v>63.87</v>
      </c>
      <c r="G136" s="10">
        <f t="array" ref="G136">INDEX('Back data'!$A$123:$AV$123,,MAX(IF('Back data'!$A$123:$AV$123&lt;&gt;"",COLUMN('Back data'!$A$123:$AV$123)))-G$6)+INDEX('Back data'!$A$124:$AV$124,,MAX(IF('Back data'!$A$124:$AV$124&lt;&gt;"",COLUMN('Back data'!$A$124:$AV$124)))-G$6)</f>
        <v>68.23</v>
      </c>
      <c r="H136" s="10">
        <f t="array" ref="H136">INDEX('Back data'!$A$123:$AV$123,,MAX(IF('Back data'!$A$123:$AV$123&lt;&gt;"",COLUMN('Back data'!$A$123:$AV$123)))-H$6)+INDEX('Back data'!$A$124:$AV$124,,MAX(IF('Back data'!$A$124:$AV$124&lt;&gt;"",COLUMN('Back data'!$A$124:$AV$124)))-H$6)</f>
        <v>65.73</v>
      </c>
      <c r="I136" s="10">
        <f t="array" ref="I136">INDEX('Back data'!$A$123:$AV$123,,MAX(IF('Back data'!$A$123:$AV$123&lt;&gt;"",COLUMN('Back data'!$A$123:$AV$123)))-I$6)+INDEX('Back data'!$A$124:$AV$124,,MAX(IF('Back data'!$A$124:$AV$124&lt;&gt;"",COLUMN('Back data'!$A$124:$AV$124)))-I$6)</f>
        <v>67.62</v>
      </c>
      <c r="J136" s="10">
        <f t="array" ref="J136">INDEX('Back data'!$A$123:$AV$123,,MAX(IF('Back data'!$A$123:$AV$123&lt;&gt;"",COLUMN('Back data'!$A$123:$AV$123)))-J$6)+INDEX('Back data'!$A$124:$AV$124,,MAX(IF('Back data'!$A$124:$AV$124&lt;&gt;"",COLUMN('Back data'!$A$124:$AV$124)))-J$6)</f>
        <v>64.63</v>
      </c>
      <c r="K136" s="10">
        <f t="array" ref="K136">INDEX('Back data'!$A$123:$AV$123,,MAX(IF('Back data'!$A$123:$AV$123&lt;&gt;"",COLUMN('Back data'!$A$123:$AV$123)))-K$6)+INDEX('Back data'!$A$124:$AV$124,,MAX(IF('Back data'!$A$124:$AV$124&lt;&gt;"",COLUMN('Back data'!$A$124:$AV$124)))-K$6)</f>
        <v>69.460000000000008</v>
      </c>
      <c r="L136" s="10">
        <f t="array" ref="L136">INDEX('Back data'!$A$123:$AV$123,,MAX(IF('Back data'!$A$123:$AV$123&lt;&gt;"",COLUMN('Back data'!$A$123:$AV$123)))-L$6)+INDEX('Back data'!$A$124:$AV$124,,MAX(IF('Back data'!$A$124:$AV$124&lt;&gt;"",COLUMN('Back data'!$A$124:$AV$124)))-L$6)</f>
        <v>64.64</v>
      </c>
      <c r="M136" s="10">
        <f t="array" ref="M136">INDEX('Back data'!$A$123:$AV$123,,MAX(IF('Back data'!$A$123:$AV$123&lt;&gt;"",COLUMN('Back data'!$A$123:$AV$123)))-M$6)+INDEX('Back data'!$A$124:$AV$124,,MAX(IF('Back data'!$A$124:$AV$124&lt;&gt;"",COLUMN('Back data'!$A$124:$AV$124)))-M$6)</f>
        <v>64.42</v>
      </c>
      <c r="N136" s="10">
        <f t="array" ref="N136">INDEX('Back data'!$A$123:$AV$123,,MAX(IF('Back data'!$A$123:$AV$123&lt;&gt;"",COLUMN('Back data'!$A$123:$AV$123)))-N$6)+INDEX('Back data'!$A$124:$AV$124,,MAX(IF('Back data'!$A$124:$AV$124&lt;&gt;"",COLUMN('Back data'!$A$124:$AV$124)))-N$6)</f>
        <v>70.94</v>
      </c>
      <c r="O136" s="10">
        <f t="array" ref="O136">INDEX('Back data'!$A$123:$AV$123,,MAX(IF('Back data'!$A$123:$AV$123&lt;&gt;"",COLUMN('Back data'!$A$123:$AV$123)))-O$6)+INDEX('Back data'!$A$124:$AV$124,,MAX(IF('Back data'!$A$124:$AV$124&lt;&gt;"",COLUMN('Back data'!$A$124:$AV$124)))-O$6)</f>
        <v>71</v>
      </c>
      <c r="P136" s="10">
        <f t="array" ref="P136">INDEX('Back data'!$A$123:$AV$123,,MAX(IF('Back data'!$A$123:$AV$123&lt;&gt;"",COLUMN('Back data'!$A$123:$AV$123)))-P$6)+INDEX('Back data'!$A$124:$AV$124,,MAX(IF('Back data'!$A$124:$AV$124&lt;&gt;"",COLUMN('Back data'!$A$124:$AV$124)))-P$6)</f>
        <v>70.899999999999991</v>
      </c>
    </row>
    <row r="137" spans="1:16" x14ac:dyDescent="0.3">
      <c r="A137" s="44" t="s">
        <v>56</v>
      </c>
      <c r="B137" s="45" t="s">
        <v>52</v>
      </c>
      <c r="C137" s="11" t="s">
        <v>36</v>
      </c>
      <c r="D137" s="12">
        <f t="array" ref="D137">INDEX('Back data'!$A$123:$AV$123,,MAX(IF('Back data'!$A$123:$AV$123&lt;&gt;"",COLUMN('Back data'!$A$123:$AV$123)))-D$6)/D136</f>
        <v>0.92220828105395225</v>
      </c>
      <c r="E137" s="12">
        <f t="array" ref="E137">INDEX('Back data'!$A$123:$AV$123,,MAX(IF('Back data'!$A$123:$AV$123&lt;&gt;"",COLUMN('Back data'!$A$123:$AV$123)))-E$6)/E136</f>
        <v>0.8793541635521005</v>
      </c>
      <c r="F137" s="12">
        <f t="array" ref="F137">INDEX('Back data'!$A$123:$AV$123,,MAX(IF('Back data'!$A$123:$AV$123&lt;&gt;"",COLUMN('Back data'!$A$123:$AV$123)))-F$6)/F136</f>
        <v>0.90699859088774071</v>
      </c>
      <c r="G137" s="12">
        <f t="array" ref="G137">INDEX('Back data'!$A$123:$AV$123,,MAX(IF('Back data'!$A$123:$AV$123&lt;&gt;"",COLUMN('Back data'!$A$123:$AV$123)))-G$6)/G136</f>
        <v>0.84039278909570569</v>
      </c>
      <c r="H137" s="12">
        <f t="array" ref="H137">INDEX('Back data'!$A$123:$AV$123,,MAX(IF('Back data'!$A$123:$AV$123&lt;&gt;"",COLUMN('Back data'!$A$123:$AV$123)))-H$6)/H136</f>
        <v>0.86824889700289054</v>
      </c>
      <c r="I137" s="12">
        <f t="array" ref="I137">INDEX('Back data'!$A$123:$AV$123,,MAX(IF('Back data'!$A$123:$AV$123&lt;&gt;"",COLUMN('Back data'!$A$123:$AV$123)))-I$6)/I136</f>
        <v>0.82786157941437433</v>
      </c>
      <c r="J137" s="12">
        <f t="array" ref="J137">INDEX('Back data'!$A$123:$AV$123,,MAX(IF('Back data'!$A$123:$AV$123&lt;&gt;"",COLUMN('Back data'!$A$123:$AV$123)))-J$6)/J136</f>
        <v>0.86384032183196657</v>
      </c>
      <c r="K137" s="12">
        <f t="array" ref="K137">INDEX('Back data'!$A$123:$AV$123,,MAX(IF('Back data'!$A$123:$AV$123&lt;&gt;"",COLUMN('Back data'!$A$123:$AV$123)))-K$6)/K136</f>
        <v>0.90526921969478835</v>
      </c>
      <c r="L137" s="12">
        <f t="array" ref="L137">INDEX('Back data'!$A$123:$AV$123,,MAX(IF('Back data'!$A$123:$AV$123&lt;&gt;"",COLUMN('Back data'!$A$123:$AV$123)))-L$6)/L136</f>
        <v>0.90965346534653457</v>
      </c>
      <c r="M137" s="12">
        <f t="array" ref="M137">INDEX('Back data'!$A$123:$AV$123,,MAX(IF('Back data'!$A$123:$AV$123&lt;&gt;"",COLUMN('Back data'!$A$123:$AV$123)))-M$6)/M136</f>
        <v>0.88947531822415393</v>
      </c>
      <c r="N137" s="12">
        <f t="array" ref="N137">INDEX('Back data'!$A$123:$AV$123,,MAX(IF('Back data'!$A$123:$AV$123&lt;&gt;"",COLUMN('Back data'!$A$123:$AV$123)))-N$6)/N136</f>
        <v>0.93360586411051605</v>
      </c>
      <c r="O137" s="12">
        <f t="array" ref="O137">INDEX('Back data'!$A$123:$AV$123,,MAX(IF('Back data'!$A$123:$AV$123&lt;&gt;"",COLUMN('Back data'!$A$123:$AV$123)))-O$6)/O136</f>
        <v>0.93549295774647889</v>
      </c>
      <c r="P137" s="12">
        <f t="array" ref="P137">INDEX('Back data'!$A$123:$AV$123,,MAX(IF('Back data'!$A$123:$AV$123&lt;&gt;"",COLUMN('Back data'!$A$123:$AV$123)))-P$6)/P136</f>
        <v>0.96445698166431604</v>
      </c>
    </row>
    <row r="138" spans="1:16" x14ac:dyDescent="0.3">
      <c r="A138" s="44" t="s">
        <v>56</v>
      </c>
      <c r="B138" s="45" t="s">
        <v>53</v>
      </c>
      <c r="C138" s="11" t="s">
        <v>37</v>
      </c>
      <c r="D138" s="12">
        <f t="array" ref="D138">+INDEX('Back data'!$A$124:$AV$124,,MAX(IF('Back data'!$A$124:$AV$124&lt;&gt;"",COLUMN('Back data'!$A$124:$AV$124)))-D$6)/D136</f>
        <v>7.779171894604768E-2</v>
      </c>
      <c r="E138" s="12">
        <f t="array" ref="E138">+INDEX('Back data'!$A$124:$AV$124,,MAX(IF('Back data'!$A$124:$AV$124&lt;&gt;"",COLUMN('Back data'!$A$124:$AV$124)))-E$6)/E136</f>
        <v>0.12064583644789954</v>
      </c>
      <c r="F138" s="12">
        <f t="array" ref="F138">+INDEX('Back data'!$A$124:$AV$124,,MAX(IF('Back data'!$A$124:$AV$124&lt;&gt;"",COLUMN('Back data'!$A$124:$AV$124)))-F$6)/F136</f>
        <v>9.3001409112259292E-2</v>
      </c>
      <c r="G138" s="12">
        <f t="array" ref="G138">+INDEX('Back data'!$A$124:$AV$124,,MAX(IF('Back data'!$A$124:$AV$124&lt;&gt;"",COLUMN('Back data'!$A$124:$AV$124)))-G$6)/G136</f>
        <v>0.15960721090429431</v>
      </c>
      <c r="H138" s="12">
        <f t="array" ref="H138">+INDEX('Back data'!$A$124:$AV$124,,MAX(IF('Back data'!$A$124:$AV$124&lt;&gt;"",COLUMN('Back data'!$A$124:$AV$124)))-H$6)/H136</f>
        <v>0.13175110299710938</v>
      </c>
      <c r="I138" s="12">
        <f t="array" ref="I138">+INDEX('Back data'!$A$124:$AV$124,,MAX(IF('Back data'!$A$124:$AV$124&lt;&gt;"",COLUMN('Back data'!$A$124:$AV$124)))-I$6)/I136</f>
        <v>0.17213842058562556</v>
      </c>
      <c r="J138" s="12">
        <f t="array" ref="J138">+INDEX('Back data'!$A$124:$AV$124,,MAX(IF('Back data'!$A$124:$AV$124&lt;&gt;"",COLUMN('Back data'!$A$124:$AV$124)))-J$6)/J136</f>
        <v>0.13615967816803345</v>
      </c>
      <c r="K138" s="12">
        <f t="array" ref="K138">+INDEX('Back data'!$A$124:$AV$124,,MAX(IF('Back data'!$A$124:$AV$124&lt;&gt;"",COLUMN('Back data'!$A$124:$AV$124)))-K$6)/K136</f>
        <v>9.473078030521162E-2</v>
      </c>
      <c r="L138" s="12">
        <f t="array" ref="L138">+INDEX('Back data'!$A$124:$AV$124,,MAX(IF('Back data'!$A$124:$AV$124&lt;&gt;"",COLUMN('Back data'!$A$124:$AV$124)))-L$6)/L136</f>
        <v>9.0346534653465344E-2</v>
      </c>
      <c r="M138" s="12">
        <f t="array" ref="M138">+INDEX('Back data'!$A$124:$AV$124,,MAX(IF('Back data'!$A$124:$AV$124&lt;&gt;"",COLUMN('Back data'!$A$124:$AV$124)))-M$6)/M136</f>
        <v>0.11052468177584601</v>
      </c>
      <c r="N138" s="12">
        <f t="array" ref="N138">+INDEX('Back data'!$A$124:$AV$124,,MAX(IF('Back data'!$A$124:$AV$124&lt;&gt;"",COLUMN('Back data'!$A$124:$AV$124)))-N$6)/N136</f>
        <v>6.6394135889484077E-2</v>
      </c>
      <c r="O138" s="12">
        <f t="array" ref="O138">+INDEX('Back data'!$A$124:$AV$124,,MAX(IF('Back data'!$A$124:$AV$124&lt;&gt;"",COLUMN('Back data'!$A$124:$AV$124)))-O$6)/O136</f>
        <v>6.4507042253521121E-2</v>
      </c>
      <c r="P138" s="12">
        <f t="array" ref="P138">+INDEX('Back data'!$A$124:$AV$124,,MAX(IF('Back data'!$A$124:$AV$124&lt;&gt;"",COLUMN('Back data'!$A$124:$AV$124)))-P$6)/P136</f>
        <v>3.5543018335684066E-2</v>
      </c>
    </row>
    <row r="141" spans="1:16" x14ac:dyDescent="0.3">
      <c r="B141" s="30"/>
      <c r="C141" s="9" t="s">
        <v>35</v>
      </c>
      <c r="D141" s="10">
        <f t="array" ref="D141">INDEX('Back data'!$A$129:$AV$129,,MAX(IF('Back data'!$A$129:$AV$129&lt;&gt;"",COLUMN('Back data'!$A$129:$AV$129)))-D$6)+INDEX('Back data'!$A$130:$AV$130,,MAX(IF('Back data'!$A$130:$AV$130&lt;&gt;"",COLUMN('Back data'!$A$130:$AV$130)))-D$6)</f>
        <v>66.92</v>
      </c>
      <c r="E141" s="10">
        <f t="array" ref="E141">INDEX('Back data'!$A$129:$AV$129,,MAX(IF('Back data'!$A$129:$AV$129&lt;&gt;"",COLUMN('Back data'!$A$129:$AV$129)))-E$6)+INDEX('Back data'!$A$130:$AV$130,,MAX(IF('Back data'!$A$130:$AV$130&lt;&gt;"",COLUMN('Back data'!$A$130:$AV$130)))-E$6)</f>
        <v>68.81</v>
      </c>
      <c r="F141" s="10">
        <f t="array" ref="F141">INDEX('Back data'!$A$129:$AV$129,,MAX(IF('Back data'!$A$129:$AV$129&lt;&gt;"",COLUMN('Back data'!$A$129:$AV$129)))-F$6)+INDEX('Back data'!$A$130:$AV$130,,MAX(IF('Back data'!$A$130:$AV$130&lt;&gt;"",COLUMN('Back data'!$A$130:$AV$130)))-F$6)</f>
        <v>74.52</v>
      </c>
      <c r="G141" s="10">
        <f t="array" ref="G141">INDEX('Back data'!$A$129:$AV$129,,MAX(IF('Back data'!$A$129:$AV$129&lt;&gt;"",COLUMN('Back data'!$A$129:$AV$129)))-G$6)+INDEX('Back data'!$A$130:$AV$130,,MAX(IF('Back data'!$A$130:$AV$130&lt;&gt;"",COLUMN('Back data'!$A$130:$AV$130)))-G$6)</f>
        <v>69.240000000000009</v>
      </c>
      <c r="H141" s="10">
        <f t="array" ref="H141">INDEX('Back data'!$A$129:$AV$129,,MAX(IF('Back data'!$A$129:$AV$129&lt;&gt;"",COLUMN('Back data'!$A$129:$AV$129)))-H$6)+INDEX('Back data'!$A$130:$AV$130,,MAX(IF('Back data'!$A$130:$AV$130&lt;&gt;"",COLUMN('Back data'!$A$130:$AV$130)))-H$6)</f>
        <v>70.52000000000001</v>
      </c>
      <c r="I141" s="10">
        <f t="array" ref="I141">INDEX('Back data'!$A$129:$AV$129,,MAX(IF('Back data'!$A$129:$AV$129&lt;&gt;"",COLUMN('Back data'!$A$129:$AV$129)))-I$6)+INDEX('Back data'!$A$130:$AV$130,,MAX(IF('Back data'!$A$130:$AV$130&lt;&gt;"",COLUMN('Back data'!$A$130:$AV$130)))-I$6)</f>
        <v>73.2</v>
      </c>
      <c r="J141" s="10">
        <f t="array" ref="J141">INDEX('Back data'!$A$129:$AV$129,,MAX(IF('Back data'!$A$129:$AV$129&lt;&gt;"",COLUMN('Back data'!$A$129:$AV$129)))-J$6)+INDEX('Back data'!$A$130:$AV$130,,MAX(IF('Back data'!$A$130:$AV$130&lt;&gt;"",COLUMN('Back data'!$A$130:$AV$130)))-J$6)</f>
        <v>73.819999999999993</v>
      </c>
      <c r="K141" s="10">
        <f t="array" ref="K141">INDEX('Back data'!$A$129:$AV$129,,MAX(IF('Back data'!$A$129:$AV$129&lt;&gt;"",COLUMN('Back data'!$A$129:$AV$129)))-K$6)+INDEX('Back data'!$A$130:$AV$130,,MAX(IF('Back data'!$A$130:$AV$130&lt;&gt;"",COLUMN('Back data'!$A$130:$AV$130)))-K$6)</f>
        <v>73.990000000000009</v>
      </c>
      <c r="L141" s="10">
        <f t="array" ref="L141">INDEX('Back data'!$A$129:$AV$129,,MAX(IF('Back data'!$A$129:$AV$129&lt;&gt;"",COLUMN('Back data'!$A$129:$AV$129)))-L$6)+INDEX('Back data'!$A$130:$AV$130,,MAX(IF('Back data'!$A$130:$AV$130&lt;&gt;"",COLUMN('Back data'!$A$130:$AV$130)))-L$6)</f>
        <v>70.19</v>
      </c>
      <c r="M141" s="10">
        <f t="array" ref="M141">INDEX('Back data'!$A$129:$AV$129,,MAX(IF('Back data'!$A$129:$AV$129&lt;&gt;"",COLUMN('Back data'!$A$129:$AV$129)))-M$6)+INDEX('Back data'!$A$130:$AV$130,,MAX(IF('Back data'!$A$130:$AV$130&lt;&gt;"",COLUMN('Back data'!$A$130:$AV$130)))-M$6)</f>
        <v>69.460000000000008</v>
      </c>
      <c r="N141" s="10">
        <f t="array" ref="N141">INDEX('Back data'!$A$129:$AV$129,,MAX(IF('Back data'!$A$129:$AV$129&lt;&gt;"",COLUMN('Back data'!$A$129:$AV$129)))-N$6)+INDEX('Back data'!$A$130:$AV$130,,MAX(IF('Back data'!$A$130:$AV$130&lt;&gt;"",COLUMN('Back data'!$A$130:$AV$130)))-N$6)</f>
        <v>67.67</v>
      </c>
      <c r="O141" s="10">
        <f t="array" ref="O141">INDEX('Back data'!$A$129:$AV$129,,MAX(IF('Back data'!$A$129:$AV$129&lt;&gt;"",COLUMN('Back data'!$A$129:$AV$129)))-O$6)+INDEX('Back data'!$A$130:$AV$130,,MAX(IF('Back data'!$A$130:$AV$130&lt;&gt;"",COLUMN('Back data'!$A$130:$AV$130)))-O$6)</f>
        <v>68.63</v>
      </c>
      <c r="P141" s="10">
        <f t="array" ref="P141">INDEX('Back data'!$A$129:$AV$129,,MAX(IF('Back data'!$A$129:$AV$129&lt;&gt;"",COLUMN('Back data'!$A$129:$AV$129)))-P$6)+INDEX('Back data'!$A$130:$AV$130,,MAX(IF('Back data'!$A$130:$AV$130&lt;&gt;"",COLUMN('Back data'!$A$130:$AV$130)))-P$6)</f>
        <v>69.740000000000009</v>
      </c>
    </row>
    <row r="142" spans="1:16" x14ac:dyDescent="0.3">
      <c r="A142" s="44" t="s">
        <v>56</v>
      </c>
      <c r="B142" s="46" t="s">
        <v>38</v>
      </c>
      <c r="C142" s="11" t="s">
        <v>36</v>
      </c>
      <c r="D142" s="12">
        <f t="array" ref="D142">INDEX('Back data'!$A$129:$AV$129,,MAX(IF('Back data'!$A$129:$AV$129&lt;&gt;"",COLUMN('Back data'!$A$129:$AV$129)))-D$6)/D141</f>
        <v>0.76808129109384338</v>
      </c>
      <c r="E142" s="12">
        <f t="array" ref="E142">INDEX('Back data'!$A$129:$AV$129,,MAX(IF('Back data'!$A$129:$AV$129&lt;&gt;"",COLUMN('Back data'!$A$129:$AV$129)))-E$6)/E141</f>
        <v>0.56474349658479872</v>
      </c>
      <c r="F142" s="12">
        <f t="array" ref="F142">INDEX('Back data'!$A$129:$AV$129,,MAX(IF('Back data'!$A$129:$AV$129&lt;&gt;"",COLUMN('Back data'!$A$129:$AV$129)))-F$6)/F141</f>
        <v>0.78502415458937203</v>
      </c>
      <c r="G142" s="12">
        <f t="array" ref="G142">INDEX('Back data'!$A$129:$AV$129,,MAX(IF('Back data'!$A$129:$AV$129&lt;&gt;"",COLUMN('Back data'!$A$129:$AV$129)))-G$6)/G141</f>
        <v>0.5103986135181976</v>
      </c>
      <c r="H142" s="12">
        <f t="array" ref="H142">INDEX('Back data'!$A$129:$AV$129,,MAX(IF('Back data'!$A$129:$AV$129&lt;&gt;"",COLUMN('Back data'!$A$129:$AV$129)))-H$6)/H141</f>
        <v>0.59231423709585929</v>
      </c>
      <c r="I142" s="12">
        <f t="array" ref="I142">INDEX('Back data'!$A$129:$AV$129,,MAX(IF('Back data'!$A$129:$AV$129&lt;&gt;"",COLUMN('Back data'!$A$129:$AV$129)))-I$6)/I141</f>
        <v>0.65437158469945356</v>
      </c>
      <c r="J142" s="12">
        <f t="array" ref="J142">INDEX('Back data'!$A$129:$AV$129,,MAX(IF('Back data'!$A$129:$AV$129&lt;&gt;"",COLUMN('Back data'!$A$129:$AV$129)))-J$6)/J141</f>
        <v>0.47371985911677056</v>
      </c>
      <c r="K142" s="12">
        <f t="array" ref="K142">INDEX('Back data'!$A$129:$AV$129,,MAX(IF('Back data'!$A$129:$AV$129&lt;&gt;"",COLUMN('Back data'!$A$129:$AV$129)))-K$6)/K141</f>
        <v>0.77213136910393287</v>
      </c>
      <c r="L142" s="12">
        <f t="array" ref="L142">INDEX('Back data'!$A$129:$AV$129,,MAX(IF('Back data'!$A$129:$AV$129&lt;&gt;"",COLUMN('Back data'!$A$129:$AV$129)))-L$6)/L141</f>
        <v>0.68001139763499074</v>
      </c>
      <c r="M142" s="12">
        <f t="array" ref="M142">INDEX('Back data'!$A$129:$AV$129,,MAX(IF('Back data'!$A$129:$AV$129&lt;&gt;"",COLUMN('Back data'!$A$129:$AV$129)))-M$6)/M141</f>
        <v>0.69594010941549089</v>
      </c>
      <c r="N142" s="12">
        <f t="array" ref="N142">INDEX('Back data'!$A$129:$AV$129,,MAX(IF('Back data'!$A$129:$AV$129&lt;&gt;"",COLUMN('Back data'!$A$129:$AV$129)))-N$6)/N141</f>
        <v>0.75203191960987148</v>
      </c>
      <c r="O142" s="12">
        <f t="array" ref="O142">INDEX('Back data'!$A$129:$AV$129,,MAX(IF('Back data'!$A$129:$AV$129&lt;&gt;"",COLUMN('Back data'!$A$129:$AV$129)))-O$6)/O141</f>
        <v>0.69677983389188403</v>
      </c>
      <c r="P142" s="12">
        <f t="array" ref="P142">INDEX('Back data'!$A$129:$AV$129,,MAX(IF('Back data'!$A$129:$AV$129&lt;&gt;"",COLUMN('Back data'!$A$129:$AV$129)))-P$6)/P141</f>
        <v>0.77473472899340401</v>
      </c>
    </row>
    <row r="143" spans="1:16" x14ac:dyDescent="0.3">
      <c r="A143" s="44" t="s">
        <v>56</v>
      </c>
      <c r="B143" s="46" t="s">
        <v>38</v>
      </c>
      <c r="C143" s="11" t="s">
        <v>37</v>
      </c>
      <c r="D143" s="12">
        <f t="array" ref="D143">+INDEX('Back data'!$A$130:$AV$130,,MAX(IF('Back data'!$A$130:$AV$130&lt;&gt;"",COLUMN('Back data'!$A$130:$AV$130)))-D$6)/D141</f>
        <v>0.2319187089061566</v>
      </c>
      <c r="E143" s="12">
        <f t="array" ref="E143">+INDEX('Back data'!$A$130:$AV$130,,MAX(IF('Back data'!$A$130:$AV$130&lt;&gt;"",COLUMN('Back data'!$A$130:$AV$130)))-E$6)/E141</f>
        <v>0.43525650341520128</v>
      </c>
      <c r="F143" s="12">
        <f t="array" ref="F143">+INDEX('Back data'!$A$130:$AV$130,,MAX(IF('Back data'!$A$130:$AV$130&lt;&gt;"",COLUMN('Back data'!$A$130:$AV$130)))-F$6)/F141</f>
        <v>0.21497584541062803</v>
      </c>
      <c r="G143" s="12">
        <f t="array" ref="G143">+INDEX('Back data'!$A$130:$AV$130,,MAX(IF('Back data'!$A$130:$AV$130&lt;&gt;"",COLUMN('Back data'!$A$130:$AV$130)))-G$6)/G141</f>
        <v>0.48960138648180235</v>
      </c>
      <c r="H143" s="12">
        <f t="array" ref="H143">+INDEX('Back data'!$A$130:$AV$130,,MAX(IF('Back data'!$A$130:$AV$130&lt;&gt;"",COLUMN('Back data'!$A$130:$AV$130)))-H$6)/H141</f>
        <v>0.4076857629041406</v>
      </c>
      <c r="I143" s="12">
        <f t="array" ref="I143">+INDEX('Back data'!$A$130:$AV$130,,MAX(IF('Back data'!$A$130:$AV$130&lt;&gt;"",COLUMN('Back data'!$A$130:$AV$130)))-I$6)/I141</f>
        <v>0.34562841530054644</v>
      </c>
      <c r="J143" s="12">
        <f t="array" ref="J143">+INDEX('Back data'!$A$130:$AV$130,,MAX(IF('Back data'!$A$130:$AV$130&lt;&gt;"",COLUMN('Back data'!$A$130:$AV$130)))-J$6)/J141</f>
        <v>0.5262801408832295</v>
      </c>
      <c r="K143" s="12">
        <f t="array" ref="K143">+INDEX('Back data'!$A$130:$AV$130,,MAX(IF('Back data'!$A$130:$AV$130&lt;&gt;"",COLUMN('Back data'!$A$130:$AV$130)))-K$6)/K141</f>
        <v>0.22786863089606699</v>
      </c>
      <c r="L143" s="12">
        <f t="array" ref="L143">+INDEX('Back data'!$A$130:$AV$130,,MAX(IF('Back data'!$A$130:$AV$130&lt;&gt;"",COLUMN('Back data'!$A$130:$AV$130)))-L$6)/L141</f>
        <v>0.31998860236500926</v>
      </c>
      <c r="M143" s="12">
        <f t="array" ref="M143">+INDEX('Back data'!$A$130:$AV$130,,MAX(IF('Back data'!$A$130:$AV$130&lt;&gt;"",COLUMN('Back data'!$A$130:$AV$130)))-M$6)/M141</f>
        <v>0.30405989058450905</v>
      </c>
      <c r="N143" s="12">
        <f t="array" ref="N143">+INDEX('Back data'!$A$130:$AV$130,,MAX(IF('Back data'!$A$130:$AV$130&lt;&gt;"",COLUMN('Back data'!$A$130:$AV$130)))-N$6)/N141</f>
        <v>0.24796808039012858</v>
      </c>
      <c r="O143" s="12">
        <f t="array" ref="O143">+INDEX('Back data'!$A$130:$AV$130,,MAX(IF('Back data'!$A$130:$AV$130&lt;&gt;"",COLUMN('Back data'!$A$130:$AV$130)))-O$6)/O141</f>
        <v>0.30322016610811597</v>
      </c>
      <c r="P143" s="12">
        <f t="array" ref="P143">+INDEX('Back data'!$A$130:$AV$130,,MAX(IF('Back data'!$A$130:$AV$130&lt;&gt;"",COLUMN('Back data'!$A$130:$AV$130)))-P$6)/P141</f>
        <v>0.22526527100659591</v>
      </c>
    </row>
    <row r="146" spans="1:16" x14ac:dyDescent="0.3">
      <c r="B146" s="30"/>
      <c r="C146" s="9" t="s">
        <v>35</v>
      </c>
      <c r="D146" s="10">
        <f t="array" ref="D146">INDEX('Back data'!$A$135:$AV$135,,MAX(IF('Back data'!$A$135:$AV$135&lt;&gt;"",COLUMN('Back data'!$A$135:$AV$135)))-D$6)+INDEX('Back data'!$A$136:$AV$136,,MAX(IF('Back data'!$A$136:$AV$136&lt;&gt;"",COLUMN('Back data'!$A$136:$AV$136)))-D$6)</f>
        <v>61.84</v>
      </c>
      <c r="E146" s="10">
        <f t="array" ref="E146">INDEX('Back data'!$A$135:$AV$135,,MAX(IF('Back data'!$A$135:$AV$135&lt;&gt;"",COLUMN('Back data'!$A$135:$AV$135)))-E$6)+INDEX('Back data'!$A$136:$AV$136,,MAX(IF('Back data'!$A$136:$AV$136&lt;&gt;"",COLUMN('Back data'!$A$136:$AV$136)))-E$6)</f>
        <v>68.11</v>
      </c>
      <c r="F146" s="10">
        <f t="array" ref="F146">INDEX('Back data'!$A$135:$AV$135,,MAX(IF('Back data'!$A$135:$AV$135&lt;&gt;"",COLUMN('Back data'!$A$135:$AV$135)))-F$6)+INDEX('Back data'!$A$136:$AV$136,,MAX(IF('Back data'!$A$136:$AV$136&lt;&gt;"",COLUMN('Back data'!$A$136:$AV$136)))-F$6)</f>
        <v>61.650000000000006</v>
      </c>
      <c r="G146" s="10">
        <f t="array" ref="G146">INDEX('Back data'!$A$135:$AV$135,,MAX(IF('Back data'!$A$135:$AV$135&lt;&gt;"",COLUMN('Back data'!$A$135:$AV$135)))-G$6)+INDEX('Back data'!$A$136:$AV$136,,MAX(IF('Back data'!$A$136:$AV$136&lt;&gt;"",COLUMN('Back data'!$A$136:$AV$136)))-G$6)</f>
        <v>66.87</v>
      </c>
      <c r="H146" s="10">
        <f t="array" ref="H146">INDEX('Back data'!$A$135:$AV$135,,MAX(IF('Back data'!$A$135:$AV$135&lt;&gt;"",COLUMN('Back data'!$A$135:$AV$135)))-H$6)+INDEX('Back data'!$A$136:$AV$136,,MAX(IF('Back data'!$A$136:$AV$136&lt;&gt;"",COLUMN('Back data'!$A$136:$AV$136)))-H$6)</f>
        <v>63.3</v>
      </c>
      <c r="I146" s="10">
        <f t="array" ref="I146">INDEX('Back data'!$A$135:$AV$135,,MAX(IF('Back data'!$A$135:$AV$135&lt;&gt;"",COLUMN('Back data'!$A$135:$AV$135)))-I$6)+INDEX('Back data'!$A$136:$AV$136,,MAX(IF('Back data'!$A$136:$AV$136&lt;&gt;"",COLUMN('Back data'!$A$136:$AV$136)))-I$6)</f>
        <v>64.180000000000007</v>
      </c>
      <c r="J146" s="10">
        <f t="array" ref="J146">INDEX('Back data'!$A$135:$AV$135,,MAX(IF('Back data'!$A$135:$AV$135&lt;&gt;"",COLUMN('Back data'!$A$135:$AV$135)))-J$6)+INDEX('Back data'!$A$136:$AV$136,,MAX(IF('Back data'!$A$136:$AV$136&lt;&gt;"",COLUMN('Back data'!$A$136:$AV$136)))-J$6)</f>
        <v>61.87</v>
      </c>
      <c r="K146" s="10">
        <f t="array" ref="K146">INDEX('Back data'!$A$135:$AV$135,,MAX(IF('Back data'!$A$135:$AV$135&lt;&gt;"",COLUMN('Back data'!$A$135:$AV$135)))-K$6)+INDEX('Back data'!$A$136:$AV$136,,MAX(IF('Back data'!$A$136:$AV$136&lt;&gt;"",COLUMN('Back data'!$A$136:$AV$136)))-K$6)</f>
        <v>67.34</v>
      </c>
      <c r="L146" s="10">
        <f t="array" ref="L146">INDEX('Back data'!$A$135:$AV$135,,MAX(IF('Back data'!$A$135:$AV$135&lt;&gt;"",COLUMN('Back data'!$A$135:$AV$135)))-L$6)+INDEX('Back data'!$A$136:$AV$136,,MAX(IF('Back data'!$A$136:$AV$136&lt;&gt;"",COLUMN('Back data'!$A$136:$AV$136)))-L$6)</f>
        <v>63.61</v>
      </c>
      <c r="M146" s="10">
        <f t="array" ref="M146">INDEX('Back data'!$A$135:$AV$135,,MAX(IF('Back data'!$A$135:$AV$135&lt;&gt;"",COLUMN('Back data'!$A$135:$AV$135)))-M$6)+INDEX('Back data'!$A$136:$AV$136,,MAX(IF('Back data'!$A$136:$AV$136&lt;&gt;"",COLUMN('Back data'!$A$136:$AV$136)))-M$6)</f>
        <v>63.37</v>
      </c>
      <c r="N146" s="10">
        <f t="array" ref="N146">INDEX('Back data'!$A$135:$AV$135,,MAX(IF('Back data'!$A$135:$AV$135&lt;&gt;"",COLUMN('Back data'!$A$135:$AV$135)))-N$6)+INDEX('Back data'!$A$136:$AV$136,,MAX(IF('Back data'!$A$136:$AV$136&lt;&gt;"",COLUMN('Back data'!$A$136:$AV$136)))-N$6)</f>
        <v>70.349999999999994</v>
      </c>
      <c r="O146" s="10">
        <f t="array" ref="O146">INDEX('Back data'!$A$135:$AV$135,,MAX(IF('Back data'!$A$135:$AV$135&lt;&gt;"",COLUMN('Back data'!$A$135:$AV$135)))-O$6)+INDEX('Back data'!$A$136:$AV$136,,MAX(IF('Back data'!$A$136:$AV$136&lt;&gt;"",COLUMN('Back data'!$A$136:$AV$136)))-O$6)</f>
        <v>70.02</v>
      </c>
      <c r="P146" s="10">
        <f t="array" ref="P146">INDEX('Back data'!$A$135:$AV$135,,MAX(IF('Back data'!$A$135:$AV$135&lt;&gt;"",COLUMN('Back data'!$A$135:$AV$135)))-P$6)+INDEX('Back data'!$A$136:$AV$136,,MAX(IF('Back data'!$A$136:$AV$136&lt;&gt;"",COLUMN('Back data'!$A$136:$AV$136)))-P$6)</f>
        <v>70.77000000000001</v>
      </c>
    </row>
    <row r="147" spans="1:16" x14ac:dyDescent="0.3">
      <c r="A147" s="44" t="s">
        <v>56</v>
      </c>
      <c r="B147" s="46" t="s">
        <v>39</v>
      </c>
      <c r="C147" s="11" t="s">
        <v>36</v>
      </c>
      <c r="D147" s="12">
        <f t="array" ref="D147">INDEX('Back data'!$A$135:$AV$135,,MAX(IF('Back data'!$A$135:$AV$135&lt;&gt;"",COLUMN('Back data'!$A$135:$AV$135)))-D$6)/D146</f>
        <v>0.98221216041397152</v>
      </c>
      <c r="E147" s="12">
        <f t="array" ref="E147">INDEX('Back data'!$A$135:$AV$135,,MAX(IF('Back data'!$A$135:$AV$135&lt;&gt;"",COLUMN('Back data'!$A$135:$AV$135)))-E$6)/E146</f>
        <v>0.98355601233299073</v>
      </c>
      <c r="F147" s="12">
        <f t="array" ref="F147">INDEX('Back data'!$A$135:$AV$135,,MAX(IF('Back data'!$A$135:$AV$135&lt;&gt;"",COLUMN('Back data'!$A$135:$AV$135)))-F$6)/F146</f>
        <v>0.94630981346309806</v>
      </c>
      <c r="G147" s="12">
        <f t="array" ref="G147">INDEX('Back data'!$A$135:$AV$135,,MAX(IF('Back data'!$A$135:$AV$135&lt;&gt;"",COLUMN('Back data'!$A$135:$AV$135)))-G$6)/G146</f>
        <v>0.94631374308359495</v>
      </c>
      <c r="H147" s="12">
        <f t="array" ref="H147">INDEX('Back data'!$A$135:$AV$135,,MAX(IF('Back data'!$A$135:$AV$135&lt;&gt;"",COLUMN('Back data'!$A$135:$AV$135)))-H$6)/H146</f>
        <v>0.96540284360189577</v>
      </c>
      <c r="I147" s="12">
        <f t="array" ref="I147">INDEX('Back data'!$A$135:$AV$135,,MAX(IF('Back data'!$A$135:$AV$135&lt;&gt;"",COLUMN('Back data'!$A$135:$AV$135)))-I$6)/I146</f>
        <v>0.90183857899657205</v>
      </c>
      <c r="J147" s="12">
        <f t="array" ref="J147">INDEX('Back data'!$A$135:$AV$135,,MAX(IF('Back data'!$A$135:$AV$135&lt;&gt;"",COLUMN('Back data'!$A$135:$AV$135)))-J$6)/J146</f>
        <v>1</v>
      </c>
      <c r="K147" s="12">
        <f t="array" ref="K147">INDEX('Back data'!$A$135:$AV$135,,MAX(IF('Back data'!$A$135:$AV$135&lt;&gt;"",COLUMN('Back data'!$A$135:$AV$135)))-K$6)/K146</f>
        <v>0.9575289575289575</v>
      </c>
      <c r="L147" s="12">
        <f t="array" ref="L147">INDEX('Back data'!$A$135:$AV$135,,MAX(IF('Back data'!$A$135:$AV$135&lt;&gt;"",COLUMN('Back data'!$A$135:$AV$135)))-L$6)/L146</f>
        <v>0.98019179374312215</v>
      </c>
      <c r="M147" s="12">
        <f t="array" ref="M147">INDEX('Back data'!$A$135:$AV$135,,MAX(IF('Back data'!$A$135:$AV$135&lt;&gt;"",COLUMN('Back data'!$A$135:$AV$135)))-M$6)/M146</f>
        <v>0.94650465519962124</v>
      </c>
      <c r="N147" s="12">
        <f t="array" ref="N147">INDEX('Back data'!$A$135:$AV$135,,MAX(IF('Back data'!$A$135:$AV$135&lt;&gt;"",COLUMN('Back data'!$A$135:$AV$135)))-N$6)/N146</f>
        <v>0.96247334754797442</v>
      </c>
      <c r="O147" s="12">
        <f t="array" ref="O147">INDEX('Back data'!$A$135:$AV$135,,MAX(IF('Back data'!$A$135:$AV$135&lt;&gt;"",COLUMN('Back data'!$A$135:$AV$135)))-O$6)/O146</f>
        <v>1</v>
      </c>
      <c r="P147" s="12">
        <f t="array" ref="P147">INDEX('Back data'!$A$135:$AV$135,,MAX(IF('Back data'!$A$135:$AV$135&lt;&gt;"",COLUMN('Back data'!$A$135:$AV$135)))-P$6)/P146</f>
        <v>0.99519570439451743</v>
      </c>
    </row>
    <row r="148" spans="1:16" x14ac:dyDescent="0.3">
      <c r="A148" s="44" t="s">
        <v>56</v>
      </c>
      <c r="B148" s="46" t="s">
        <v>39</v>
      </c>
      <c r="C148" s="11" t="s">
        <v>37</v>
      </c>
      <c r="D148" s="12">
        <f t="array" ref="D148">+INDEX('Back data'!$A$136:$AV$136,,MAX(IF('Back data'!$A$136:$AV$136&lt;&gt;"",COLUMN('Back data'!$A$136:$AV$136)))-D$6)/D146</f>
        <v>1.7787839586028462E-2</v>
      </c>
      <c r="E148" s="12">
        <f t="array" ref="E148">+INDEX('Back data'!$A$136:$AV$136,,MAX(IF('Back data'!$A$136:$AV$136&lt;&gt;"",COLUMN('Back data'!$A$136:$AV$136)))-E$6)/E146</f>
        <v>1.644398766700925E-2</v>
      </c>
      <c r="F148" s="12">
        <f t="array" ref="F148">+INDEX('Back data'!$A$136:$AV$136,,MAX(IF('Back data'!$A$136:$AV$136&lt;&gt;"",COLUMN('Back data'!$A$136:$AV$136)))-F$6)/F146</f>
        <v>5.3690186536901864E-2</v>
      </c>
      <c r="G148" s="12">
        <f t="array" ref="G148">+INDEX('Back data'!$A$136:$AV$136,,MAX(IF('Back data'!$A$136:$AV$136&lt;&gt;"",COLUMN('Back data'!$A$136:$AV$136)))-G$6)/G146</f>
        <v>5.3686256916404961E-2</v>
      </c>
      <c r="H148" s="12">
        <f t="array" ref="H148">+INDEX('Back data'!$A$136:$AV$136,,MAX(IF('Back data'!$A$136:$AV$136&lt;&gt;"",COLUMN('Back data'!$A$136:$AV$136)))-H$6)/H146</f>
        <v>3.4597156398104269E-2</v>
      </c>
      <c r="I148" s="12">
        <f t="array" ref="I148">+INDEX('Back data'!$A$136:$AV$136,,MAX(IF('Back data'!$A$136:$AV$136&lt;&gt;"",COLUMN('Back data'!$A$136:$AV$136)))-I$6)/I146</f>
        <v>9.816142100342784E-2</v>
      </c>
      <c r="J148" s="12">
        <f t="array" ref="J148">+INDEX('Back data'!$A$136:$AV$136,,MAX(IF('Back data'!$A$136:$AV$136&lt;&gt;"",COLUMN('Back data'!$A$136:$AV$136)))-J$6)/J146</f>
        <v>0</v>
      </c>
      <c r="K148" s="12">
        <f t="array" ref="K148">+INDEX('Back data'!$A$136:$AV$136,,MAX(IF('Back data'!$A$136:$AV$136&lt;&gt;"",COLUMN('Back data'!$A$136:$AV$136)))-K$6)/K146</f>
        <v>4.2471042471042469E-2</v>
      </c>
      <c r="L148" s="12">
        <f t="array" ref="L148">+INDEX('Back data'!$A$136:$AV$136,,MAX(IF('Back data'!$A$136:$AV$136&lt;&gt;"",COLUMN('Back data'!$A$136:$AV$136)))-L$6)/L146</f>
        <v>1.9808206256877851E-2</v>
      </c>
      <c r="M148" s="12">
        <f t="array" ref="M148">+INDEX('Back data'!$A$136:$AV$136,,MAX(IF('Back data'!$A$136:$AV$136&lt;&gt;"",COLUMN('Back data'!$A$136:$AV$136)))-M$6)/M146</f>
        <v>5.3495344800378729E-2</v>
      </c>
      <c r="N148" s="12">
        <f t="array" ref="N148">+INDEX('Back data'!$A$136:$AV$136,,MAX(IF('Back data'!$A$136:$AV$136&lt;&gt;"",COLUMN('Back data'!$A$136:$AV$136)))-N$6)/N146</f>
        <v>3.7526652452025591E-2</v>
      </c>
      <c r="O148" s="12">
        <f t="array" ref="O148">+INDEX('Back data'!$A$136:$AV$136,,MAX(IF('Back data'!$A$136:$AV$136&lt;&gt;"",COLUMN('Back data'!$A$136:$AV$136)))-O$6)/O146</f>
        <v>0</v>
      </c>
      <c r="P148" s="12">
        <f t="array" ref="P148">+INDEX('Back data'!$A$136:$AV$136,,MAX(IF('Back data'!$A$136:$AV$136&lt;&gt;"",COLUMN('Back data'!$A$136:$AV$136)))-P$6)/P146</f>
        <v>4.8042956054825487E-3</v>
      </c>
    </row>
    <row r="151" spans="1:16" x14ac:dyDescent="0.3">
      <c r="C151" s="9" t="s">
        <v>35</v>
      </c>
      <c r="D151" s="10">
        <f t="array" ref="D151">INDEX('Back data'!$A$331:$AV$331,,MAX(IF('Back data'!$A$331:$AV$331&lt;&gt;"",COLUMN('Back data'!$A$331:$AV$331)))-D$6)+INDEX('Back data'!$A$332:$AV$332,,MAX(IF('Back data'!$A$332:$AV$332&lt;&gt;"",COLUMN('Back data'!$A$332:$AV$332)))-D$6)</f>
        <v>68.28</v>
      </c>
      <c r="E151" s="10">
        <f t="array" ref="E151">INDEX('Back data'!$A$331:$AV$331,,MAX(IF('Back data'!$A$331:$AV$331&lt;&gt;"",COLUMN('Back data'!$A$331:$AV$331)))-E$6)+INDEX('Back data'!$A$332:$AV$332,,MAX(IF('Back data'!$A$332:$AV$332&lt;&gt;"",COLUMN('Back data'!$A$332:$AV$332)))-E$6)</f>
        <v>56.57</v>
      </c>
      <c r="F151" s="10">
        <f t="array" ref="F151">INDEX('Back data'!$A$331:$AV$331,,MAX(IF('Back data'!$A$331:$AV$331&lt;&gt;"",COLUMN('Back data'!$A$331:$AV$331)))-F$6)+INDEX('Back data'!$A$332:$AV$332,,MAX(IF('Back data'!$A$332:$AV$332&lt;&gt;"",COLUMN('Back data'!$A$332:$AV$332)))-F$6)</f>
        <v>66.27</v>
      </c>
      <c r="G151" s="10">
        <f t="array" ref="G151">INDEX('Back data'!$A$331:$AV$331,,MAX(IF('Back data'!$A$331:$AV$331&lt;&gt;"",COLUMN('Back data'!$A$331:$AV$331)))-G$6)+INDEX('Back data'!$A$332:$AV$332,,MAX(IF('Back data'!$A$332:$AV$332&lt;&gt;"",COLUMN('Back data'!$A$332:$AV$332)))-G$6)</f>
        <v>64.92</v>
      </c>
      <c r="H151" s="10">
        <f t="array" ref="H151">INDEX('Back data'!$A$331:$AV$331,,MAX(IF('Back data'!$A$331:$AV$331&lt;&gt;"",COLUMN('Back data'!$A$331:$AV$331)))-H$6)+INDEX('Back data'!$A$332:$AV$332,,MAX(IF('Back data'!$A$332:$AV$332&lt;&gt;"",COLUMN('Back data'!$A$332:$AV$332)))-H$6)</f>
        <v>72.66</v>
      </c>
      <c r="I151" s="10">
        <f t="array" ref="I151">INDEX('Back data'!$A$331:$AV$331,,MAX(IF('Back data'!$A$331:$AV$331&lt;&gt;"",COLUMN('Back data'!$A$331:$AV$331)))-I$6)+INDEX('Back data'!$A$332:$AV$332,,MAX(IF('Back data'!$A$332:$AV$332&lt;&gt;"",COLUMN('Back data'!$A$332:$AV$332)))-I$6)</f>
        <v>65.239999999999995</v>
      </c>
      <c r="J151" s="10">
        <f t="array" ref="J151">INDEX('Back data'!$A$331:$AV$331,,MAX(IF('Back data'!$A$331:$AV$331&lt;&gt;"",COLUMN('Back data'!$A$331:$AV$331)))-J$6)+INDEX('Back data'!$A$332:$AV$332,,MAX(IF('Back data'!$A$332:$AV$332&lt;&gt;"",COLUMN('Back data'!$A$332:$AV$332)))-J$6)</f>
        <v>76.88</v>
      </c>
      <c r="K151" s="10">
        <f t="array" ref="K151">INDEX('Back data'!$A$331:$AV$331,,MAX(IF('Back data'!$A$331:$AV$331&lt;&gt;"",COLUMN('Back data'!$A$331:$AV$331)))-K$6)+INDEX('Back data'!$A$332:$AV$332,,MAX(IF('Back data'!$A$332:$AV$332&lt;&gt;"",COLUMN('Back data'!$A$332:$AV$332)))-K$6)</f>
        <v>54.38</v>
      </c>
      <c r="L151" s="10">
        <f t="array" ref="L151">INDEX('Back data'!$A$331:$AV$331,,MAX(IF('Back data'!$A$331:$AV$331&lt;&gt;"",COLUMN('Back data'!$A$331:$AV$331)))-L$6)+INDEX('Back data'!$A$332:$AV$332,,MAX(IF('Back data'!$A$332:$AV$332&lt;&gt;"",COLUMN('Back data'!$A$332:$AV$332)))-L$6)</f>
        <v>54.91</v>
      </c>
      <c r="M151" s="10">
        <f t="array" ref="M151">INDEX('Back data'!$A$331:$AV$331,,MAX(IF('Back data'!$A$331:$AV$331&lt;&gt;"",COLUMN('Back data'!$A$331:$AV$331)))-M$6)+INDEX('Back data'!$A$332:$AV$332,,MAX(IF('Back data'!$A$332:$AV$332&lt;&gt;"",COLUMN('Back data'!$A$332:$AV$332)))-M$6)</f>
        <v>56.99</v>
      </c>
      <c r="N151" s="10">
        <f t="array" ref="N151">INDEX('Back data'!$A$331:$AV$331,,MAX(IF('Back data'!$A$331:$AV$331&lt;&gt;"",COLUMN('Back data'!$A$331:$AV$331)))-N$6)+INDEX('Back data'!$A$332:$AV$332,,MAX(IF('Back data'!$A$332:$AV$332&lt;&gt;"",COLUMN('Back data'!$A$332:$AV$332)))-N$6)</f>
        <v>68.8</v>
      </c>
      <c r="O151" s="10">
        <f t="array" ref="O151">INDEX('Back data'!$A$331:$AV$331,,MAX(IF('Back data'!$A$331:$AV$331&lt;&gt;"",COLUMN('Back data'!$A$331:$AV$331)))-O$6)+INDEX('Back data'!$A$332:$AV$332,,MAX(IF('Back data'!$A$332:$AV$332&lt;&gt;"",COLUMN('Back data'!$A$332:$AV$332)))-O$6)</f>
        <v>59.040000000000006</v>
      </c>
      <c r="P151" s="10">
        <f t="array" ref="P151">INDEX('Back data'!$A$331:$AV$331,,MAX(IF('Back data'!$A$331:$AV$331&lt;&gt;"",COLUMN('Back data'!$A$331:$AV$331)))-P$6)+INDEX('Back data'!$A$332:$AV$332,,MAX(IF('Back data'!$A$332:$AV$332&lt;&gt;"",COLUMN('Back data'!$A$332:$AV$332)))-P$6)</f>
        <v>64</v>
      </c>
    </row>
    <row r="152" spans="1:16" x14ac:dyDescent="0.3">
      <c r="A152" s="44" t="s">
        <v>56</v>
      </c>
      <c r="B152" s="46" t="s">
        <v>24</v>
      </c>
      <c r="C152" s="11" t="s">
        <v>36</v>
      </c>
      <c r="D152" s="12">
        <f t="array" ref="D152">INDEX('Back data'!$A$331:$AV$331,,MAX(IF('Back data'!$A$331:$AV$331&lt;&gt;"",COLUMN('Back data'!$A$331:$AV$331)))-D$6)/D151</f>
        <v>0.81195079086115984</v>
      </c>
      <c r="E152" s="12">
        <f t="array" ref="E152">INDEX('Back data'!$A$331:$AV$331,,MAX(IF('Back data'!$A$331:$AV$331&lt;&gt;"",COLUMN('Back data'!$A$331:$AV$331)))-E$6)/E151</f>
        <v>0.5598373696305462</v>
      </c>
      <c r="F152" s="12">
        <f t="array" ref="F152">INDEX('Back data'!$A$331:$AV$331,,MAX(IF('Back data'!$A$331:$AV$331&lt;&gt;"",COLUMN('Back data'!$A$331:$AV$331)))-F$6)/F151</f>
        <v>0.85921231326392034</v>
      </c>
      <c r="G152" s="12">
        <f t="array" ref="G152">INDEX('Back data'!$A$331:$AV$331,,MAX(IF('Back data'!$A$331:$AV$331&lt;&gt;"",COLUMN('Back data'!$A$331:$AV$331)))-G$6)/G151</f>
        <v>0.57825015403573621</v>
      </c>
      <c r="H152" s="12">
        <f t="array" ref="H152">INDEX('Back data'!$A$331:$AV$331,,MAX(IF('Back data'!$A$331:$AV$331&lt;&gt;"",COLUMN('Back data'!$A$331:$AV$331)))-H$6)/H151</f>
        <v>0.68194329755023397</v>
      </c>
      <c r="I152" s="12">
        <f t="array" ref="I152">INDEX('Back data'!$A$331:$AV$331,,MAX(IF('Back data'!$A$331:$AV$331&lt;&gt;"",COLUMN('Back data'!$A$331:$AV$331)))-I$6)/I151</f>
        <v>0.71459227467811159</v>
      </c>
      <c r="J152" s="12">
        <f t="array" ref="J152">INDEX('Back data'!$A$331:$AV$331,,MAX(IF('Back data'!$A$331:$AV$331&lt;&gt;"",COLUMN('Back data'!$A$331:$AV$331)))-J$6)/J151</f>
        <v>0.67182622268470349</v>
      </c>
      <c r="K152" s="12">
        <f t="array" ref="K152">INDEX('Back data'!$A$331:$AV$331,,MAX(IF('Back data'!$A$331:$AV$331&lt;&gt;"",COLUMN('Back data'!$A$331:$AV$331)))-K$6)/K151</f>
        <v>0.78852519308569324</v>
      </c>
      <c r="L152" s="12">
        <f t="array" ref="L152">INDEX('Back data'!$A$331:$AV$331,,MAX(IF('Back data'!$A$331:$AV$331&lt;&gt;"",COLUMN('Back data'!$A$331:$AV$331)))-L$6)/L151</f>
        <v>0.66545255873247133</v>
      </c>
      <c r="M152" s="12">
        <f t="array" ref="M152">INDEX('Back data'!$A$331:$AV$331,,MAX(IF('Back data'!$A$331:$AV$331&lt;&gt;"",COLUMN('Back data'!$A$331:$AV$331)))-M$6)/M151</f>
        <v>0.73170731707317072</v>
      </c>
      <c r="N152" s="12">
        <f t="array" ref="N152">INDEX('Back data'!$A$331:$AV$331,,MAX(IF('Back data'!$A$331:$AV$331&lt;&gt;"",COLUMN('Back data'!$A$331:$AV$331)))-N$6)/N151</f>
        <v>0.8613372093023256</v>
      </c>
      <c r="O152" s="12">
        <f t="array" ref="O152">INDEX('Back data'!$A$331:$AV$331,,MAX(IF('Back data'!$A$331:$AV$331&lt;&gt;"",COLUMN('Back data'!$A$331:$AV$331)))-O$6)/O151</f>
        <v>0.83028455284552838</v>
      </c>
      <c r="P152" s="12">
        <f t="array" ref="P152">INDEX('Back data'!$A$331:$AV$331,,MAX(IF('Back data'!$A$331:$AV$331&lt;&gt;"",COLUMN('Back data'!$A$331:$AV$331)))-P$6)/P151</f>
        <v>0.76875000000000004</v>
      </c>
    </row>
    <row r="153" spans="1:16" x14ac:dyDescent="0.3">
      <c r="A153" s="44" t="s">
        <v>56</v>
      </c>
      <c r="B153" s="46" t="s">
        <v>24</v>
      </c>
      <c r="C153" s="11" t="s">
        <v>37</v>
      </c>
      <c r="D153" s="12">
        <f t="array" ref="D153">+INDEX('Back data'!$A$332:$AV$332,,MAX(IF('Back data'!$A$332:$AV$332&lt;&gt;"",COLUMN('Back data'!$A$332:$AV$332)))-D$6)/D151</f>
        <v>0.18804920913884007</v>
      </c>
      <c r="E153" s="12">
        <f t="array" ref="E153">+INDEX('Back data'!$A$332:$AV$332,,MAX(IF('Back data'!$A$332:$AV$332&lt;&gt;"",COLUMN('Back data'!$A$332:$AV$332)))-E$6)/E151</f>
        <v>0.44016263036945374</v>
      </c>
      <c r="F153" s="12">
        <f t="array" ref="F153">+INDEX('Back data'!$A$332:$AV$332,,MAX(IF('Back data'!$A$332:$AV$332&lt;&gt;"",COLUMN('Back data'!$A$332:$AV$332)))-F$6)/F151</f>
        <v>0.14078768673607969</v>
      </c>
      <c r="G153" s="12">
        <f t="array" ref="G153">+INDEX('Back data'!$A$332:$AV$332,,MAX(IF('Back data'!$A$332:$AV$332&lt;&gt;"",COLUMN('Back data'!$A$332:$AV$332)))-G$6)/G151</f>
        <v>0.42174984596426368</v>
      </c>
      <c r="H153" s="12">
        <f t="array" ref="H153">+INDEX('Back data'!$A$332:$AV$332,,MAX(IF('Back data'!$A$332:$AV$332&lt;&gt;"",COLUMN('Back data'!$A$332:$AV$332)))-H$6)/H151</f>
        <v>0.31805670244976603</v>
      </c>
      <c r="I153" s="12">
        <f t="array" ref="I153">+INDEX('Back data'!$A$332:$AV$332,,MAX(IF('Back data'!$A$332:$AV$332&lt;&gt;"",COLUMN('Back data'!$A$332:$AV$332)))-I$6)/I151</f>
        <v>0.28540772532188846</v>
      </c>
      <c r="J153" s="12">
        <f t="array" ref="J153">+INDEX('Back data'!$A$332:$AV$332,,MAX(IF('Back data'!$A$332:$AV$332&lt;&gt;"",COLUMN('Back data'!$A$332:$AV$332)))-J$6)/J151</f>
        <v>0.32817377731529657</v>
      </c>
      <c r="K153" s="12">
        <f t="array" ref="K153">+INDEX('Back data'!$A$332:$AV$332,,MAX(IF('Back data'!$A$332:$AV$332&lt;&gt;"",COLUMN('Back data'!$A$332:$AV$332)))-K$6)/K151</f>
        <v>0.21147480691430673</v>
      </c>
      <c r="L153" s="12">
        <f t="array" ref="L153">+INDEX('Back data'!$A$332:$AV$332,,MAX(IF('Back data'!$A$332:$AV$332&lt;&gt;"",COLUMN('Back data'!$A$332:$AV$332)))-L$6)/L151</f>
        <v>0.33454744126752872</v>
      </c>
      <c r="M153" s="12">
        <f t="array" ref="M153">+INDEX('Back data'!$A$332:$AV$332,,MAX(IF('Back data'!$A$332:$AV$332&lt;&gt;"",COLUMN('Back data'!$A$332:$AV$332)))-M$6)/M151</f>
        <v>0.26829268292682923</v>
      </c>
      <c r="N153" s="12">
        <f t="array" ref="N153">+INDEX('Back data'!$A$332:$AV$332,,MAX(IF('Back data'!$A$332:$AV$332&lt;&gt;"",COLUMN('Back data'!$A$332:$AV$332)))-N$6)/N151</f>
        <v>0.1386627906976744</v>
      </c>
      <c r="O153" s="12">
        <f t="array" ref="O153">+INDEX('Back data'!$A$332:$AV$332,,MAX(IF('Back data'!$A$332:$AV$332&lt;&gt;"",COLUMN('Back data'!$A$332:$AV$332)))-O$6)/O151</f>
        <v>0.16971544715447151</v>
      </c>
      <c r="P153" s="12">
        <f t="array" ref="P153">+INDEX('Back data'!$A$332:$AV$332,,MAX(IF('Back data'!$A$332:$AV$332&lt;&gt;"",COLUMN('Back data'!$A$332:$AV$332)))-P$6)/P151</f>
        <v>0.23125000000000001</v>
      </c>
    </row>
    <row r="156" spans="1:16" x14ac:dyDescent="0.3">
      <c r="C156" s="9" t="s">
        <v>35</v>
      </c>
      <c r="D156" s="10">
        <f t="array" ref="D156">INDEX('Back data'!$A$337:$AV$337,,MAX(IF('Back data'!$A$337:$AV$337&lt;&gt;"",COLUMN('Back data'!$A$337:$AV$337)))-D$6)+INDEX('Back data'!$A$338:$AV$338,,MAX(IF('Back data'!$A$338:$AV$338&lt;&gt;"",COLUMN('Back data'!$A$338:$AV$338)))-D$6)</f>
        <v>64.5</v>
      </c>
      <c r="E156" s="10">
        <f t="array" ref="E156">INDEX('Back data'!$A$337:$AV$337,,MAX(IF('Back data'!$A$337:$AV$337&lt;&gt;"",COLUMN('Back data'!$A$337:$AV$337)))-E$6)+INDEX('Back data'!$A$338:$AV$338,,MAX(IF('Back data'!$A$338:$AV$338&lt;&gt;"",COLUMN('Back data'!$A$338:$AV$338)))-E$6)</f>
        <v>70.36</v>
      </c>
      <c r="F156" s="10">
        <f t="array" ref="F156">INDEX('Back data'!$A$337:$AV$337,,MAX(IF('Back data'!$A$337:$AV$337&lt;&gt;"",COLUMN('Back data'!$A$337:$AV$337)))-F$6)+INDEX('Back data'!$A$338:$AV$338,,MAX(IF('Back data'!$A$338:$AV$338&lt;&gt;"",COLUMN('Back data'!$A$338:$AV$338)))-F$6)</f>
        <v>65.39</v>
      </c>
      <c r="G156" s="10">
        <f t="array" ref="G156">INDEX('Back data'!$A$337:$AV$337,,MAX(IF('Back data'!$A$337:$AV$337&lt;&gt;"",COLUMN('Back data'!$A$337:$AV$337)))-G$6)+INDEX('Back data'!$A$338:$AV$338,,MAX(IF('Back data'!$A$338:$AV$338&lt;&gt;"",COLUMN('Back data'!$A$338:$AV$338)))-G$6)</f>
        <v>70.52</v>
      </c>
      <c r="H156" s="10">
        <f t="array" ref="H156">INDEX('Back data'!$A$337:$AV$337,,MAX(IF('Back data'!$A$337:$AV$337&lt;&gt;"",COLUMN('Back data'!$A$337:$AV$337)))-H$6)+INDEX('Back data'!$A$338:$AV$338,,MAX(IF('Back data'!$A$338:$AV$338&lt;&gt;"",COLUMN('Back data'!$A$338:$AV$338)))-H$6)</f>
        <v>65.34</v>
      </c>
      <c r="I156" s="10">
        <f t="array" ref="I156">INDEX('Back data'!$A$337:$AV$337,,MAX(IF('Back data'!$A$337:$AV$337&lt;&gt;"",COLUMN('Back data'!$A$337:$AV$337)))-I$6)+INDEX('Back data'!$A$338:$AV$338,,MAX(IF('Back data'!$A$338:$AV$338&lt;&gt;"",COLUMN('Back data'!$A$338:$AV$338)))-I$6)</f>
        <v>67.97</v>
      </c>
      <c r="J156" s="10">
        <f t="array" ref="J156">INDEX('Back data'!$A$337:$AV$337,,MAX(IF('Back data'!$A$337:$AV$337&lt;&gt;"",COLUMN('Back data'!$A$337:$AV$337)))-J$6)+INDEX('Back data'!$A$338:$AV$338,,MAX(IF('Back data'!$A$338:$AV$338&lt;&gt;"",COLUMN('Back data'!$A$338:$AV$338)))-J$6)</f>
        <v>61.86</v>
      </c>
      <c r="K156" s="10">
        <f t="array" ref="K156">INDEX('Back data'!$A$337:$AV$337,,MAX(IF('Back data'!$A$337:$AV$337&lt;&gt;"",COLUMN('Back data'!$A$337:$AV$337)))-K$6)+INDEX('Back data'!$A$338:$AV$338,,MAX(IF('Back data'!$A$338:$AV$338&lt;&gt;"",COLUMN('Back data'!$A$338:$AV$338)))-K$6)</f>
        <v>71.989999999999995</v>
      </c>
      <c r="L156" s="10">
        <f t="array" ref="L156">INDEX('Back data'!$A$337:$AV$337,,MAX(IF('Back data'!$A$337:$AV$337&lt;&gt;"",COLUMN('Back data'!$A$337:$AV$337)))-L$6)+INDEX('Back data'!$A$338:$AV$338,,MAX(IF('Back data'!$A$338:$AV$338&lt;&gt;"",COLUMN('Back data'!$A$338:$AV$338)))-L$6)</f>
        <v>68.430000000000007</v>
      </c>
      <c r="M156" s="10">
        <f t="array" ref="M156">INDEX('Back data'!$A$337:$AV$337,,MAX(IF('Back data'!$A$337:$AV$337&lt;&gt;"",COLUMN('Back data'!$A$337:$AV$337)))-M$6)+INDEX('Back data'!$A$338:$AV$338,,MAX(IF('Back data'!$A$338:$AV$338&lt;&gt;"",COLUMN('Back data'!$A$338:$AV$338)))-M$6)</f>
        <v>68.31</v>
      </c>
      <c r="N156" s="10">
        <f t="array" ref="N156">INDEX('Back data'!$A$337:$AV$337,,MAX(IF('Back data'!$A$337:$AV$337&lt;&gt;"",COLUMN('Back data'!$A$337:$AV$337)))-N$6)+INDEX('Back data'!$A$338:$AV$338,,MAX(IF('Back data'!$A$338:$AV$338&lt;&gt;"",COLUMN('Back data'!$A$338:$AV$338)))-N$6)</f>
        <v>71.66</v>
      </c>
      <c r="O156" s="10">
        <f t="array" ref="O156">INDEX('Back data'!$A$337:$AV$337,,MAX(IF('Back data'!$A$337:$AV$337&lt;&gt;"",COLUMN('Back data'!$A$337:$AV$337)))-O$6)+INDEX('Back data'!$A$338:$AV$338,,MAX(IF('Back data'!$A$338:$AV$338&lt;&gt;"",COLUMN('Back data'!$A$338:$AV$338)))-O$6)</f>
        <v>72.39</v>
      </c>
      <c r="P156" s="10">
        <f t="array" ref="P156">INDEX('Back data'!$A$337:$AV$337,,MAX(IF('Back data'!$A$337:$AV$337&lt;&gt;"",COLUMN('Back data'!$A$337:$AV$337)))-P$6)+INDEX('Back data'!$A$338:$AV$338,,MAX(IF('Back data'!$A$338:$AV$338&lt;&gt;"",COLUMN('Back data'!$A$338:$AV$338)))-P$6)</f>
        <v>70.040000000000006</v>
      </c>
    </row>
    <row r="157" spans="1:16" x14ac:dyDescent="0.3">
      <c r="A157" s="44" t="s">
        <v>56</v>
      </c>
      <c r="B157" s="46" t="s">
        <v>29</v>
      </c>
      <c r="C157" s="11" t="s">
        <v>36</v>
      </c>
      <c r="D157" s="12">
        <f t="array" ref="D157">INDEX('Back data'!$A$337:$AV$337,,MAX(IF('Back data'!$A$337:$AV$337&lt;&gt;"",COLUMN('Back data'!$A$337:$AV$337)))-D$6)/D156</f>
        <v>0.93937984496124038</v>
      </c>
      <c r="E157" s="12">
        <f t="array" ref="E157">INDEX('Back data'!$A$337:$AV$337,,MAX(IF('Back data'!$A$337:$AV$337&lt;&gt;"",COLUMN('Back data'!$A$337:$AV$337)))-E$6)/E156</f>
        <v>0.93575895395110864</v>
      </c>
      <c r="F157" s="12">
        <f t="array" ref="F157">INDEX('Back data'!$A$337:$AV$337,,MAX(IF('Back data'!$A$337:$AV$337&lt;&gt;"",COLUMN('Back data'!$A$337:$AV$337)))-F$6)/F156</f>
        <v>0.91390120813580056</v>
      </c>
      <c r="G157" s="12">
        <f t="array" ref="G157">INDEX('Back data'!$A$337:$AV$337,,MAX(IF('Back data'!$A$337:$AV$337&lt;&gt;"",COLUMN('Back data'!$A$337:$AV$337)))-G$6)/G156</f>
        <v>0.89435621100397056</v>
      </c>
      <c r="H157" s="12">
        <f t="array" ref="H157">INDEX('Back data'!$A$337:$AV$337,,MAX(IF('Back data'!$A$337:$AV$337&lt;&gt;"",COLUMN('Back data'!$A$337:$AV$337)))-H$6)/H156</f>
        <v>0.92944597490052028</v>
      </c>
      <c r="I157" s="12">
        <f t="array" ref="I157">INDEX('Back data'!$A$337:$AV$337,,MAX(IF('Back data'!$A$337:$AV$337&lt;&gt;"",COLUMN('Back data'!$A$337:$AV$337)))-I$6)/I156</f>
        <v>0.8505222892452553</v>
      </c>
      <c r="J157" s="12">
        <f t="array" ref="J157">INDEX('Back data'!$A$337:$AV$337,,MAX(IF('Back data'!$A$337:$AV$337&lt;&gt;"",COLUMN('Back data'!$A$337:$AV$337)))-J$6)/J156</f>
        <v>0.88603297769156164</v>
      </c>
      <c r="K157" s="12">
        <f t="array" ref="K157">INDEX('Back data'!$A$337:$AV$337,,MAX(IF('Back data'!$A$337:$AV$337&lt;&gt;"",COLUMN('Back data'!$A$337:$AV$337)))-K$6)/K156</f>
        <v>0.91623836643978329</v>
      </c>
      <c r="L157" s="12">
        <f t="array" ref="L157">INDEX('Back data'!$A$337:$AV$337,,MAX(IF('Back data'!$A$337:$AV$337&lt;&gt;"",COLUMN('Back data'!$A$337:$AV$337)))-L$6)/L156</f>
        <v>0.94110770130059918</v>
      </c>
      <c r="M157" s="12">
        <f t="array" ref="M157">INDEX('Back data'!$A$337:$AV$337,,MAX(IF('Back data'!$A$337:$AV$337&lt;&gt;"",COLUMN('Back data'!$A$337:$AV$337)))-M$6)/M156</f>
        <v>0.9071878202312984</v>
      </c>
      <c r="N157" s="12">
        <f t="array" ref="N157">INDEX('Back data'!$A$337:$AV$337,,MAX(IF('Back data'!$A$337:$AV$337&lt;&gt;"",COLUMN('Back data'!$A$337:$AV$337)))-N$6)/N156</f>
        <v>0.93497069494836738</v>
      </c>
      <c r="O157" s="12">
        <f t="array" ref="O157">INDEX('Back data'!$A$337:$AV$337,,MAX(IF('Back data'!$A$337:$AV$337&lt;&gt;"",COLUMN('Back data'!$A$337:$AV$337)))-O$6)/O156</f>
        <v>0.94598701478104719</v>
      </c>
      <c r="P157" s="12">
        <f t="array" ref="P157">INDEX('Back data'!$A$337:$AV$337,,MAX(IF('Back data'!$A$337:$AV$337&lt;&gt;"",COLUMN('Back data'!$A$337:$AV$337)))-P$6)/P156</f>
        <v>0.99357509994288973</v>
      </c>
    </row>
    <row r="158" spans="1:16" x14ac:dyDescent="0.3">
      <c r="A158" s="44" t="s">
        <v>56</v>
      </c>
      <c r="B158" s="46" t="s">
        <v>29</v>
      </c>
      <c r="C158" s="11" t="s">
        <v>37</v>
      </c>
      <c r="D158" s="12">
        <f t="array" ref="D158">INDEX('Back data'!$A$338:$AV$338,,MAX(IF('Back data'!$A$338:$AV$338&lt;&gt;"",COLUMN('Back data'!$A$338:$AV$338)))-D$6)/D156</f>
        <v>6.0620155038759692E-2</v>
      </c>
      <c r="E158" s="12">
        <f t="array" ref="E158">INDEX('Back data'!$A$338:$AV$338,,MAX(IF('Back data'!$A$338:$AV$338&lt;&gt;"",COLUMN('Back data'!$A$338:$AV$338)))-E$6)/E156</f>
        <v>6.4241046048891415E-2</v>
      </c>
      <c r="F158" s="12">
        <f t="array" ref="F158">INDEX('Back data'!$A$338:$AV$338,,MAX(IF('Back data'!$A$338:$AV$338&lt;&gt;"",COLUMN('Back data'!$A$338:$AV$338)))-F$6)/F156</f>
        <v>8.6098791864199414E-2</v>
      </c>
      <c r="G158" s="12">
        <f t="array" ref="G158">INDEX('Back data'!$A$338:$AV$338,,MAX(IF('Back data'!$A$338:$AV$338&lt;&gt;"",COLUMN('Back data'!$A$338:$AV$338)))-G$6)/G156</f>
        <v>0.1056437889960295</v>
      </c>
      <c r="H158" s="12">
        <f t="array" ref="H158">INDEX('Back data'!$A$338:$AV$338,,MAX(IF('Back data'!$A$338:$AV$338&lt;&gt;"",COLUMN('Back data'!$A$338:$AV$338)))-H$6)/H156</f>
        <v>7.0554025099479653E-2</v>
      </c>
      <c r="I158" s="12">
        <f t="array" ref="I158">INDEX('Back data'!$A$338:$AV$338,,MAX(IF('Back data'!$A$338:$AV$338&lt;&gt;"",COLUMN('Back data'!$A$338:$AV$338)))-I$6)/I156</f>
        <v>0.14947771075474475</v>
      </c>
      <c r="J158" s="12">
        <f t="array" ref="J158">INDEX('Back data'!$A$338:$AV$338,,MAX(IF('Back data'!$A$338:$AV$338&lt;&gt;"",COLUMN('Back data'!$A$338:$AV$338)))-J$6)/J156</f>
        <v>0.1139670223084384</v>
      </c>
      <c r="K158" s="12">
        <f t="array" ref="K158">INDEX('Back data'!$A$338:$AV$338,,MAX(IF('Back data'!$A$338:$AV$338&lt;&gt;"",COLUMN('Back data'!$A$338:$AV$338)))-K$6)/K156</f>
        <v>8.3761633560216708E-2</v>
      </c>
      <c r="L158" s="12">
        <f t="array" ref="L158">INDEX('Back data'!$A$338:$AV$338,,MAX(IF('Back data'!$A$338:$AV$338&lt;&gt;"",COLUMN('Back data'!$A$338:$AV$338)))-L$6)/L156</f>
        <v>5.8892298699400845E-2</v>
      </c>
      <c r="M158" s="12">
        <f t="array" ref="M158">INDEX('Back data'!$A$338:$AV$338,,MAX(IF('Back data'!$A$338:$AV$338&lt;&gt;"",COLUMN('Back data'!$A$338:$AV$338)))-M$6)/M156</f>
        <v>9.28121797687015E-2</v>
      </c>
      <c r="N158" s="12">
        <f t="array" ref="N158">INDEX('Back data'!$A$338:$AV$338,,MAX(IF('Back data'!$A$338:$AV$338&lt;&gt;"",COLUMN('Back data'!$A$338:$AV$338)))-N$6)/N156</f>
        <v>6.5029305051632721E-2</v>
      </c>
      <c r="O158" s="12">
        <f t="array" ref="O158">INDEX('Back data'!$A$338:$AV$338,,MAX(IF('Back data'!$A$338:$AV$338&lt;&gt;"",COLUMN('Back data'!$A$338:$AV$338)))-O$6)/O156</f>
        <v>5.4012985218952897E-2</v>
      </c>
      <c r="P158" s="12">
        <f t="array" ref="P158">INDEX('Back data'!$A$338:$AV$338,,MAX(IF('Back data'!$A$338:$AV$338&lt;&gt;"",COLUMN('Back data'!$A$338:$AV$338)))-P$6)/P156</f>
        <v>6.4249000571102227E-3</v>
      </c>
    </row>
    <row r="161" spans="1:16" x14ac:dyDescent="0.3">
      <c r="C161" s="9" t="s">
        <v>35</v>
      </c>
      <c r="D161" s="10">
        <f t="array" ref="D161">INDEX('Back data'!$A$343:$AV$343,,MAX(IF('Back data'!$A$343:$AV$343&lt;&gt;"",COLUMN('Back data'!$A$343:$AV$343)))-D$6)+INDEX('Back data'!$A$344:$AV$344,,MAX(IF('Back data'!$A$344:$AV$344&lt;&gt;"",COLUMN('Back data'!$A$344:$AV$344)))-D$6)</f>
        <v>51.65</v>
      </c>
      <c r="E161" s="10">
        <f t="array" ref="E161">INDEX('Back data'!$A$343:$AV$343,,MAX(IF('Back data'!$A$343:$AV$343&lt;&gt;"",COLUMN('Back data'!$A$343:$AV$343)))-E$6)+INDEX('Back data'!$A$344:$AV$344,,MAX(IF('Back data'!$A$344:$AV$344&lt;&gt;"",COLUMN('Back data'!$A$344:$AV$344)))-E$6)</f>
        <v>62.92</v>
      </c>
      <c r="F161" s="10">
        <f t="array" ref="F161">INDEX('Back data'!$A$343:$AV$343,,MAX(IF('Back data'!$A$343:$AV$343&lt;&gt;"",COLUMN('Back data'!$A$343:$AV$343)))-F$6)+INDEX('Back data'!$A$344:$AV$344,,MAX(IF('Back data'!$A$344:$AV$344&lt;&gt;"",COLUMN('Back data'!$A$344:$AV$344)))-F$6)</f>
        <v>53.07</v>
      </c>
      <c r="G161" s="10">
        <f t="array" ref="G161">INDEX('Back data'!$A$343:$AV$343,,MAX(IF('Back data'!$A$343:$AV$343&lt;&gt;"",COLUMN('Back data'!$A$343:$AV$343)))-G$6)+INDEX('Back data'!$A$344:$AV$344,,MAX(IF('Back data'!$A$344:$AV$344&lt;&gt;"",COLUMN('Back data'!$A$344:$AV$344)))-G$6)</f>
        <v>62.760000000000005</v>
      </c>
      <c r="H161" s="10">
        <f t="array" ref="H161">INDEX('Back data'!$A$343:$AV$343,,MAX(IF('Back data'!$A$343:$AV$343&lt;&gt;"",COLUMN('Back data'!$A$343:$AV$343)))-H$6)+INDEX('Back data'!$A$344:$AV$344,,MAX(IF('Back data'!$A$344:$AV$344&lt;&gt;"",COLUMN('Back data'!$A$344:$AV$344)))-H$6)</f>
        <v>57.45</v>
      </c>
      <c r="I161" s="10">
        <f t="array" ref="I161">INDEX('Back data'!$A$343:$AV$343,,MAX(IF('Back data'!$A$343:$AV$343&lt;&gt;"",COLUMN('Back data'!$A$343:$AV$343)))-I$6)+INDEX('Back data'!$A$344:$AV$344,,MAX(IF('Back data'!$A$344:$AV$344&lt;&gt;"",COLUMN('Back data'!$A$344:$AV$344)))-I$6)</f>
        <v>70.13000000000001</v>
      </c>
      <c r="J161" s="10">
        <f t="array" ref="J161">INDEX('Back data'!$A$343:$AV$343,,MAX(IF('Back data'!$A$343:$AV$343&lt;&gt;"",COLUMN('Back data'!$A$343:$AV$343)))-J$6)+INDEX('Back data'!$A$344:$AV$344,,MAX(IF('Back data'!$A$344:$AV$344&lt;&gt;"",COLUMN('Back data'!$A$344:$AV$344)))-J$6)</f>
        <v>64.760000000000005</v>
      </c>
      <c r="K161" s="10">
        <f t="array" ref="K161">INDEX('Back data'!$A$343:$AV$343,,MAX(IF('Back data'!$A$343:$AV$343&lt;&gt;"",COLUMN('Back data'!$A$343:$AV$343)))-K$6)+INDEX('Back data'!$A$344:$AV$344,,MAX(IF('Back data'!$A$344:$AV$344&lt;&gt;"",COLUMN('Back data'!$A$344:$AV$344)))-K$6)</f>
        <v>74.84</v>
      </c>
      <c r="L161" s="10">
        <f t="array" ref="L161">INDEX('Back data'!$A$343:$AV$343,,MAX(IF('Back data'!$A$343:$AV$343&lt;&gt;"",COLUMN('Back data'!$A$343:$AV$343)))-L$6)+INDEX('Back data'!$A$344:$AV$344,,MAX(IF('Back data'!$A$344:$AV$344&lt;&gt;"",COLUMN('Back data'!$A$344:$AV$344)))-L$6)</f>
        <v>56.83</v>
      </c>
      <c r="M161" s="10">
        <f t="array" ref="M161">INDEX('Back data'!$A$343:$AV$343,,MAX(IF('Back data'!$A$343:$AV$343&lt;&gt;"",COLUMN('Back data'!$A$343:$AV$343)))-M$6)+INDEX('Back data'!$A$344:$AV$344,,MAX(IF('Back data'!$A$344:$AV$344&lt;&gt;"",COLUMN('Back data'!$A$344:$AV$344)))-M$6)</f>
        <v>55.68</v>
      </c>
      <c r="N161" s="10">
        <f t="array" ref="N161">INDEX('Back data'!$A$343:$AV$343,,MAX(IF('Back data'!$A$343:$AV$343&lt;&gt;"",COLUMN('Back data'!$A$343:$AV$343)))-N$6)+INDEX('Back data'!$A$344:$AV$344,,MAX(IF('Back data'!$A$344:$AV$344&lt;&gt;"",COLUMN('Back data'!$A$344:$AV$344)))-N$6)</f>
        <v>69.28</v>
      </c>
      <c r="O161" s="10">
        <f t="array" ref="O161">INDEX('Back data'!$A$343:$AV$343,,MAX(IF('Back data'!$A$343:$AV$343&lt;&gt;"",COLUMN('Back data'!$A$343:$AV$343)))-O$6)+INDEX('Back data'!$A$344:$AV$344,,MAX(IF('Back data'!$A$344:$AV$344&lt;&gt;"",COLUMN('Back data'!$A$344:$AV$344)))-O$6)</f>
        <v>73.289999999999992</v>
      </c>
      <c r="P161" s="10">
        <f t="array" ref="P161">INDEX('Back data'!$A$343:$AV$343,,MAX(IF('Back data'!$A$343:$AV$343&lt;&gt;"",COLUMN('Back data'!$A$343:$AV$343)))-P$6)+INDEX('Back data'!$A$344:$AV$344,,MAX(IF('Back data'!$A$344:$AV$344&lt;&gt;"",COLUMN('Back data'!$A$344:$AV$344)))-P$6)</f>
        <v>77.260000000000005</v>
      </c>
    </row>
    <row r="162" spans="1:16" x14ac:dyDescent="0.3">
      <c r="A162" s="44" t="s">
        <v>56</v>
      </c>
      <c r="B162" s="46" t="s">
        <v>34</v>
      </c>
      <c r="C162" s="11" t="s">
        <v>36</v>
      </c>
      <c r="D162" s="12">
        <f t="array" ref="D162">INDEX('Back data'!$A$343:$AV$343,,MAX(IF('Back data'!$A$343:$AV$343&lt;&gt;"",COLUMN('Back data'!$A$343:$AV$343)))-D$6)/D161</f>
        <v>1</v>
      </c>
      <c r="E162" s="12">
        <f t="array" ref="E162">INDEX('Back data'!$A$343:$AV$343,,MAX(IF('Back data'!$A$343:$AV$343&lt;&gt;"",COLUMN('Back data'!$A$343:$AV$343)))-E$6)/E161</f>
        <v>0.94564526382708203</v>
      </c>
      <c r="F162" s="12">
        <f t="array" ref="F162">INDEX('Back data'!$A$343:$AV$343,,MAX(IF('Back data'!$A$343:$AV$343&lt;&gt;"",COLUMN('Back data'!$A$343:$AV$343)))-F$6)/F161</f>
        <v>0.92123610325984551</v>
      </c>
      <c r="G162" s="12">
        <f t="array" ref="G162">INDEX('Back data'!$A$343:$AV$343,,MAX(IF('Back data'!$A$343:$AV$343&lt;&gt;"",COLUMN('Back data'!$A$343:$AV$343)))-G$6)/G161</f>
        <v>0.97227533460803062</v>
      </c>
      <c r="H162" s="12">
        <f t="array" ref="H162">INDEX('Back data'!$A$343:$AV$343,,MAX(IF('Back data'!$A$343:$AV$343&lt;&gt;"",COLUMN('Back data'!$A$343:$AV$343)))-H$6)/H161</f>
        <v>0.8297650130548303</v>
      </c>
      <c r="I162" s="12">
        <f t="array" ref="I162">INDEX('Back data'!$A$343:$AV$343,,MAX(IF('Back data'!$A$343:$AV$343&lt;&gt;"",COLUMN('Back data'!$A$343:$AV$343)))-I$6)/I161</f>
        <v>0.89961500071296152</v>
      </c>
      <c r="J162" s="12">
        <f t="array" ref="J162">INDEX('Back data'!$A$343:$AV$343,,MAX(IF('Back data'!$A$343:$AV$343&lt;&gt;"",COLUMN('Back data'!$A$343:$AV$343)))-J$6)/J161</f>
        <v>1</v>
      </c>
      <c r="K162" s="12">
        <f t="array" ref="K162">INDEX('Back data'!$A$343:$AV$343,,MAX(IF('Back data'!$A$343:$AV$343&lt;&gt;"",COLUMN('Back data'!$A$343:$AV$343)))-K$6)/K161</f>
        <v>0.95082843399251726</v>
      </c>
      <c r="L162" s="12">
        <f t="array" ref="L162">INDEX('Back data'!$A$343:$AV$343,,MAX(IF('Back data'!$A$343:$AV$343&lt;&gt;"",COLUMN('Back data'!$A$343:$AV$343)))-L$6)/L161</f>
        <v>0.96339961288052089</v>
      </c>
      <c r="M162" s="12">
        <f t="array" ref="M162">INDEX('Back data'!$A$343:$AV$343,,MAX(IF('Back data'!$A$343:$AV$343&lt;&gt;"",COLUMN('Back data'!$A$343:$AV$343)))-M$6)/M161</f>
        <v>0.96659482758620696</v>
      </c>
      <c r="N162" s="12">
        <f t="array" ref="N162">INDEX('Back data'!$A$343:$AV$343,,MAX(IF('Back data'!$A$343:$AV$343&lt;&gt;"",COLUMN('Back data'!$A$343:$AV$343)))-N$6)/N161</f>
        <v>0.97416281755196299</v>
      </c>
      <c r="O162" s="12">
        <f t="array" ref="O162">INDEX('Back data'!$A$343:$AV$343,,MAX(IF('Back data'!$A$343:$AV$343&lt;&gt;"",COLUMN('Back data'!$A$343:$AV$343)))-O$6)/O161</f>
        <v>0.94924273434302087</v>
      </c>
      <c r="P162" s="12">
        <f t="array" ref="P162">INDEX('Back data'!$A$343:$AV$343,,MAX(IF('Back data'!$A$343:$AV$343&lt;&gt;"",COLUMN('Back data'!$A$343:$AV$343)))-P$6)/P161</f>
        <v>0.96285270515143662</v>
      </c>
    </row>
    <row r="163" spans="1:16" x14ac:dyDescent="0.3">
      <c r="A163" s="44" t="s">
        <v>56</v>
      </c>
      <c r="B163" s="46" t="s">
        <v>34</v>
      </c>
      <c r="C163" s="11" t="s">
        <v>37</v>
      </c>
      <c r="D163" s="12">
        <f t="array" ref="D163">INDEX('Back data'!$A$344:$AV$344,,MAX(IF('Back data'!$A$344:$AV$344&lt;&gt;"",COLUMN('Back data'!$A$344:$AV$344)))-D$6)/D161</f>
        <v>0</v>
      </c>
      <c r="E163" s="12">
        <f t="array" ref="E163">INDEX('Back data'!$A$344:$AV$344,,MAX(IF('Back data'!$A$344:$AV$344&lt;&gt;"",COLUMN('Back data'!$A$344:$AV$344)))-E$6)/E161</f>
        <v>5.4354736172917986E-2</v>
      </c>
      <c r="F163" s="12">
        <f t="array" ref="F163">INDEX('Back data'!$A$344:$AV$344,,MAX(IF('Back data'!$A$344:$AV$344&lt;&gt;"",COLUMN('Back data'!$A$344:$AV$344)))-F$6)/F161</f>
        <v>7.8763896740154507E-2</v>
      </c>
      <c r="G163" s="12">
        <f t="array" ref="G163">INDEX('Back data'!$A$344:$AV$344,,MAX(IF('Back data'!$A$344:$AV$344&lt;&gt;"",COLUMN('Back data'!$A$344:$AV$344)))-G$6)/G161</f>
        <v>2.7724665391969404E-2</v>
      </c>
      <c r="H163" s="12">
        <f t="array" ref="H163">INDEX('Back data'!$A$344:$AV$344,,MAX(IF('Back data'!$A$344:$AV$344&lt;&gt;"",COLUMN('Back data'!$A$344:$AV$344)))-H$6)/H161</f>
        <v>0.1702349869451697</v>
      </c>
      <c r="I163" s="12">
        <f t="array" ref="I163">INDEX('Back data'!$A$344:$AV$344,,MAX(IF('Back data'!$A$344:$AV$344&lt;&gt;"",COLUMN('Back data'!$A$344:$AV$344)))-I$6)/I161</f>
        <v>0.10038499928703834</v>
      </c>
      <c r="J163" s="12">
        <f t="array" ref="J163">INDEX('Back data'!$A$344:$AV$344,,MAX(IF('Back data'!$A$344:$AV$344&lt;&gt;"",COLUMN('Back data'!$A$344:$AV$344)))-J$6)/J161</f>
        <v>0</v>
      </c>
      <c r="K163" s="12">
        <f t="array" ref="K163">INDEX('Back data'!$A$344:$AV$344,,MAX(IF('Back data'!$A$344:$AV$344&lt;&gt;"",COLUMN('Back data'!$A$344:$AV$344)))-K$6)/K161</f>
        <v>4.9171566007482632E-2</v>
      </c>
      <c r="L163" s="12">
        <f t="array" ref="L163">INDEX('Back data'!$A$344:$AV$344,,MAX(IF('Back data'!$A$344:$AV$344&lt;&gt;"",COLUMN('Back data'!$A$344:$AV$344)))-L$6)/L161</f>
        <v>3.6600387119479154E-2</v>
      </c>
      <c r="M163" s="12">
        <f t="array" ref="M163">INDEX('Back data'!$A$344:$AV$344,,MAX(IF('Back data'!$A$344:$AV$344&lt;&gt;"",COLUMN('Back data'!$A$344:$AV$344)))-M$6)/M161</f>
        <v>3.3405172413793108E-2</v>
      </c>
      <c r="N163" s="12">
        <f t="array" ref="N163">INDEX('Back data'!$A$344:$AV$344,,MAX(IF('Back data'!$A$344:$AV$344&lt;&gt;"",COLUMN('Back data'!$A$344:$AV$344)))-N$6)/N161</f>
        <v>2.5837182448036951E-2</v>
      </c>
      <c r="O163" s="12">
        <f t="array" ref="O163">INDEX('Back data'!$A$344:$AV$344,,MAX(IF('Back data'!$A$344:$AV$344&lt;&gt;"",COLUMN('Back data'!$A$344:$AV$344)))-O$6)/O161</f>
        <v>5.0757265656979134E-2</v>
      </c>
      <c r="P163" s="12">
        <f t="array" ref="P163">INDEX('Back data'!$A$344:$AV$344,,MAX(IF('Back data'!$A$344:$AV$344&lt;&gt;"",COLUMN('Back data'!$A$344:$AV$344)))-P$6)/P161</f>
        <v>3.7147294848563293E-2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zoomScale="74" zoomScaleNormal="69" workbookViewId="0">
      <selection activeCell="B8" sqref="B8:M48"/>
    </sheetView>
  </sheetViews>
  <sheetFormatPr baseColWidth="10" defaultColWidth="11.44140625" defaultRowHeight="14.4" x14ac:dyDescent="0.3"/>
  <cols>
    <col min="3" max="3" width="24.44140625" bestFit="1" customWidth="1"/>
    <col min="4" max="4" width="12.88671875" bestFit="1" customWidth="1"/>
    <col min="5" max="7" width="15.77734375" bestFit="1" customWidth="1"/>
    <col min="8" max="9" width="15.109375" bestFit="1" customWidth="1"/>
    <col min="10" max="10" width="14.5546875" bestFit="1" customWidth="1"/>
    <col min="11" max="11" width="13.109375" bestFit="1" customWidth="1"/>
    <col min="12" max="13" width="11.664062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20"/>
      <c r="C2" s="24" t="s">
        <v>50</v>
      </c>
      <c r="D2" s="20"/>
      <c r="E2" s="20"/>
      <c r="F2" s="20"/>
      <c r="G2" s="20"/>
      <c r="H2" s="20"/>
      <c r="I2" s="20"/>
      <c r="J2" s="20"/>
      <c r="K2" s="20"/>
      <c r="L2" s="20"/>
      <c r="M2" s="20"/>
      <c r="N2" s="20"/>
      <c r="O2" s="20"/>
      <c r="P2" s="20"/>
      <c r="Q2" s="20"/>
      <c r="R2" s="20"/>
    </row>
    <row r="3" spans="2:19" ht="18.75" customHeight="1" x14ac:dyDescent="0.3"/>
    <row r="4" spans="2:19" s="15" customFormat="1" ht="25.5" customHeight="1" x14ac:dyDescent="0.3">
      <c r="C4" s="16" t="s">
        <v>41</v>
      </c>
    </row>
    <row r="5" spans="2:19" ht="16.2" thickBot="1" x14ac:dyDescent="0.35">
      <c r="C5" s="3"/>
      <c r="D5" s="66">
        <f>'TAM Automático'!D5</f>
        <v>43983</v>
      </c>
      <c r="E5" s="66">
        <f>'TAM Automático'!E5</f>
        <v>44013</v>
      </c>
      <c r="F5" s="66">
        <f>'TAM Automático'!F5</f>
        <v>44044</v>
      </c>
      <c r="G5" s="66">
        <f>'TAM Automático'!G5</f>
        <v>44075</v>
      </c>
      <c r="H5" s="66">
        <f>'TAM Automático'!H5</f>
        <v>44105</v>
      </c>
      <c r="I5" s="66">
        <f>'TAM Automático'!I5</f>
        <v>44136</v>
      </c>
      <c r="J5" s="66">
        <f>'TAM Automático'!J5</f>
        <v>44166</v>
      </c>
      <c r="K5" s="66">
        <f>'TAM Automático'!K5</f>
        <v>44197</v>
      </c>
      <c r="L5" s="66">
        <f>'TAM Automático'!L5</f>
        <v>44228</v>
      </c>
      <c r="M5" s="66">
        <f>'TAM Automático'!M5</f>
        <v>44256</v>
      </c>
      <c r="N5" s="66">
        <f>'TAM Automático'!N5</f>
        <v>44287</v>
      </c>
      <c r="O5" s="66">
        <f>'TAM Automático'!O5</f>
        <v>44317</v>
      </c>
      <c r="P5" s="66">
        <f>'TAM Automático'!P5</f>
        <v>44348</v>
      </c>
    </row>
    <row r="6" spans="2:19" ht="15.6" x14ac:dyDescent="0.3">
      <c r="C6" s="11" t="s">
        <v>36</v>
      </c>
      <c r="D6" s="12">
        <f>'TAM Automático'!D8</f>
        <v>0.90826254826254826</v>
      </c>
      <c r="E6" s="12">
        <f>'TAM Automático'!E8</f>
        <v>0.90723981900452488</v>
      </c>
      <c r="F6" s="12">
        <f>'TAM Automático'!F8</f>
        <v>0.89053831159094321</v>
      </c>
      <c r="G6" s="12">
        <f>'TAM Automático'!G8</f>
        <v>0.89418843557381855</v>
      </c>
      <c r="H6" s="12">
        <f>'TAM Automático'!H8</f>
        <v>0.89129775621588847</v>
      </c>
      <c r="I6" s="12">
        <f>'TAM Automático'!I8</f>
        <v>0.89310658973580326</v>
      </c>
      <c r="J6" s="12">
        <f>'TAM Automático'!J8</f>
        <v>0.91990217059003365</v>
      </c>
      <c r="K6" s="12">
        <f>'TAM Automático'!K8</f>
        <v>0.90638428483732358</v>
      </c>
      <c r="L6" s="12">
        <f>'TAM Automático'!L8</f>
        <v>0.91836419753086418</v>
      </c>
      <c r="M6" s="12">
        <f>'TAM Automático'!M8</f>
        <v>0.9221836827024581</v>
      </c>
      <c r="N6" s="12">
        <f>'TAM Automático'!N8</f>
        <v>0.9420161883738043</v>
      </c>
      <c r="O6" s="12">
        <f>'TAM Automático'!O8</f>
        <v>0.94029221691486375</v>
      </c>
      <c r="P6" s="12">
        <f>'TAM Automático'!P8</f>
        <v>0.95004952596575631</v>
      </c>
    </row>
    <row r="7" spans="2:19" ht="15.6" x14ac:dyDescent="0.3">
      <c r="C7" s="11" t="s">
        <v>37</v>
      </c>
      <c r="D7" s="12">
        <f>'TAM Automático'!D9</f>
        <v>9.173745173745175E-2</v>
      </c>
      <c r="E7" s="12">
        <f>'TAM Automático'!E9</f>
        <v>9.2760180995475117E-2</v>
      </c>
      <c r="F7" s="12">
        <f>'TAM Automático'!F9</f>
        <v>0.10946168840905683</v>
      </c>
      <c r="G7" s="12">
        <f>'TAM Automático'!G9</f>
        <v>0.10581156442618139</v>
      </c>
      <c r="H7" s="12">
        <f>'TAM Automático'!H9</f>
        <v>0.10870224378411159</v>
      </c>
      <c r="I7" s="12">
        <f>'TAM Automático'!I9</f>
        <v>0.10689341026419678</v>
      </c>
      <c r="J7" s="12">
        <f>'TAM Automático'!J9</f>
        <v>8.0097829409966376E-2</v>
      </c>
      <c r="K7" s="12">
        <f>'TAM Automático'!K9</f>
        <v>9.3615715162676486E-2</v>
      </c>
      <c r="L7" s="12">
        <f>'TAM Automático'!L9</f>
        <v>8.1635802469135807E-2</v>
      </c>
      <c r="M7" s="12">
        <f>'TAM Automático'!M9</f>
        <v>7.7816317297541848E-2</v>
      </c>
      <c r="N7" s="12">
        <f>'TAM Automático'!N9</f>
        <v>5.798381162619573E-2</v>
      </c>
      <c r="O7" s="12">
        <f>'TAM Automático'!O9</f>
        <v>5.9707783085136266E-2</v>
      </c>
      <c r="P7" s="12">
        <f>'TAM Automático'!P9</f>
        <v>4.9950474034243665E-2</v>
      </c>
    </row>
    <row r="9" spans="2:19" s="15" customFormat="1" ht="29.25" customHeight="1" x14ac:dyDescent="0.3">
      <c r="C9" s="16" t="s">
        <v>47</v>
      </c>
    </row>
    <row r="10" spans="2:19" ht="16.2" thickBot="1" x14ac:dyDescent="0.35">
      <c r="C10" s="3"/>
      <c r="D10" s="66">
        <f>D5</f>
        <v>43983</v>
      </c>
      <c r="E10" s="66">
        <f t="shared" ref="E10:P10" si="0">E5</f>
        <v>44013</v>
      </c>
      <c r="F10" s="66">
        <f t="shared" si="0"/>
        <v>44044</v>
      </c>
      <c r="G10" s="66">
        <f t="shared" si="0"/>
        <v>44075</v>
      </c>
      <c r="H10" s="66">
        <f t="shared" si="0"/>
        <v>44105</v>
      </c>
      <c r="I10" s="66">
        <f t="shared" si="0"/>
        <v>44136</v>
      </c>
      <c r="J10" s="66">
        <f t="shared" si="0"/>
        <v>44166</v>
      </c>
      <c r="K10" s="66">
        <f t="shared" si="0"/>
        <v>44197</v>
      </c>
      <c r="L10" s="66">
        <f t="shared" si="0"/>
        <v>44228</v>
      </c>
      <c r="M10" s="66">
        <f t="shared" si="0"/>
        <v>44256</v>
      </c>
      <c r="N10" s="66">
        <f t="shared" si="0"/>
        <v>44287</v>
      </c>
      <c r="O10" s="66">
        <f t="shared" si="0"/>
        <v>44317</v>
      </c>
      <c r="P10" s="66">
        <f t="shared" si="0"/>
        <v>44348</v>
      </c>
    </row>
    <row r="11" spans="2:19" ht="15.6" x14ac:dyDescent="0.3">
      <c r="C11" s="11" t="s">
        <v>36</v>
      </c>
      <c r="D11" s="12">
        <f>IF('Total Aceite'!$D$29=$R$11,'TAM Automático'!D13,'TAM Automático'!D18)</f>
        <v>0.78212204845139521</v>
      </c>
      <c r="E11" s="12">
        <f>IF('Total Aceite'!$D$29=$R$11,'TAM Automático'!E13,'TAM Automático'!E18)</f>
        <v>0.76580692704495212</v>
      </c>
      <c r="F11" s="12">
        <f>IF('Total Aceite'!$D$29=$R$11,'TAM Automático'!F13,'TAM Automático'!F18)</f>
        <v>0.7283176593521421</v>
      </c>
      <c r="G11" s="12">
        <f>IF('Total Aceite'!$D$29=$R$11,'TAM Automático'!G13,'TAM Automático'!G18)</f>
        <v>0.7432219193802897</v>
      </c>
      <c r="H11" s="12">
        <f>IF('Total Aceite'!$D$29=$R$11,'TAM Automático'!H13,'TAM Automático'!H18)</f>
        <v>0.74178885630498537</v>
      </c>
      <c r="I11" s="12">
        <f>IF('Total Aceite'!$D$29=$R$11,'TAM Automático'!I13,'TAM Automático'!I18)</f>
        <v>0.72789812646370022</v>
      </c>
      <c r="J11" s="12">
        <f>IF('Total Aceite'!$D$29=$R$11,'TAM Automático'!J13,'TAM Automático'!J18)</f>
        <v>0.7854070888328637</v>
      </c>
      <c r="K11" s="12">
        <f>IF('Total Aceite'!$D$29=$R$11,'TAM Automático'!K13,'TAM Automático'!K18)</f>
        <v>0.73479245283018868</v>
      </c>
      <c r="L11" s="12">
        <f>IF('Total Aceite'!$D$29=$R$11,'TAM Automático'!L13,'TAM Automático'!L18)</f>
        <v>0.77539211207552916</v>
      </c>
      <c r="M11" s="12">
        <f>IF('Total Aceite'!$D$29=$R$11,'TAM Automático'!M13,'TAM Automático'!M18)</f>
        <v>0.80467800729040084</v>
      </c>
      <c r="N11" s="12">
        <f>IF('Total Aceite'!$D$29=$R$11,'TAM Automático'!N13,'TAM Automático'!N18)</f>
        <v>0.81144479306738382</v>
      </c>
      <c r="O11" s="12">
        <f>IF('Total Aceite'!$D$29=$R$11,'TAM Automático'!O13,'TAM Automático'!O18)</f>
        <v>0.80814531006101897</v>
      </c>
      <c r="P11" s="12">
        <f>IF('Total Aceite'!$D$29=$R$11,'TAM Automático'!P13,'TAM Automático'!P18)</f>
        <v>0.83389926428975669</v>
      </c>
      <c r="R11">
        <v>1</v>
      </c>
      <c r="S11" s="16" t="s">
        <v>46</v>
      </c>
    </row>
    <row r="12" spans="2:19" ht="15.6" x14ac:dyDescent="0.3">
      <c r="C12" s="11" t="s">
        <v>37</v>
      </c>
      <c r="D12" s="12">
        <f>IF('Total Aceite'!$D$29=$R$11,'TAM Automático'!D14,'TAM Automático'!D19)</f>
        <v>0.21787795154860473</v>
      </c>
      <c r="E12" s="12">
        <f>IF('Total Aceite'!$D$29=$R$11,'TAM Automático'!E14,'TAM Automático'!E19)</f>
        <v>0.23419307295504793</v>
      </c>
      <c r="F12" s="12">
        <f>IF('Total Aceite'!$D$29=$R$11,'TAM Automático'!F14,'TAM Automático'!F19)</f>
        <v>0.2716823406478579</v>
      </c>
      <c r="G12" s="12">
        <f>IF('Total Aceite'!$D$29=$R$11,'TAM Automático'!G14,'TAM Automático'!G19)</f>
        <v>0.25677808061971019</v>
      </c>
      <c r="H12" s="12">
        <f>IF('Total Aceite'!$D$29=$R$11,'TAM Automático'!H14,'TAM Automático'!H19)</f>
        <v>0.25821114369501463</v>
      </c>
      <c r="I12" s="12">
        <f>IF('Total Aceite'!$D$29=$R$11,'TAM Automático'!I14,'TAM Automático'!I19)</f>
        <v>0.27210187353629978</v>
      </c>
      <c r="J12" s="12">
        <f>IF('Total Aceite'!$D$29=$R$11,'TAM Automático'!J14,'TAM Automático'!J19)</f>
        <v>0.21459291116713627</v>
      </c>
      <c r="K12" s="12">
        <f>IF('Total Aceite'!$D$29=$R$11,'TAM Automático'!K14,'TAM Automático'!K19)</f>
        <v>0.26520754716981132</v>
      </c>
      <c r="L12" s="12">
        <f>IF('Total Aceite'!$D$29=$R$11,'TAM Automático'!L14,'TAM Automático'!L19)</f>
        <v>0.22460788792447084</v>
      </c>
      <c r="M12" s="12">
        <f>IF('Total Aceite'!$D$29=$R$11,'TAM Automático'!M14,'TAM Automático'!M19)</f>
        <v>0.19532199270959902</v>
      </c>
      <c r="N12" s="12">
        <f>IF('Total Aceite'!$D$29=$R$11,'TAM Automático'!N14,'TAM Automático'!N19)</f>
        <v>0.18855520693261613</v>
      </c>
      <c r="O12" s="12">
        <f>IF('Total Aceite'!$D$29=$R$11,'TAM Automático'!O14,'TAM Automático'!O19)</f>
        <v>0.19185468993898111</v>
      </c>
      <c r="P12" s="12">
        <f>IF('Total Aceite'!$D$29=$R$11,'TAM Automático'!P14,'TAM Automático'!P19)</f>
        <v>0.16610073571024336</v>
      </c>
      <c r="R12">
        <v>2</v>
      </c>
      <c r="S12" s="16" t="s">
        <v>45</v>
      </c>
    </row>
    <row r="14" spans="2:19" s="15" customFormat="1" ht="29.25" customHeight="1" x14ac:dyDescent="0.3">
      <c r="C14" s="16" t="s">
        <v>48</v>
      </c>
    </row>
    <row r="15" spans="2:19" ht="16.2" thickBot="1" x14ac:dyDescent="0.35">
      <c r="C15" s="3"/>
      <c r="D15" s="66">
        <f>D10</f>
        <v>43983</v>
      </c>
      <c r="E15" s="66">
        <f t="shared" ref="E15:P15" si="1">E10</f>
        <v>44013</v>
      </c>
      <c r="F15" s="66">
        <f t="shared" si="1"/>
        <v>44044</v>
      </c>
      <c r="G15" s="66">
        <f t="shared" si="1"/>
        <v>44075</v>
      </c>
      <c r="H15" s="66">
        <f t="shared" si="1"/>
        <v>44105</v>
      </c>
      <c r="I15" s="66">
        <f t="shared" si="1"/>
        <v>44136</v>
      </c>
      <c r="J15" s="66">
        <f t="shared" si="1"/>
        <v>44166</v>
      </c>
      <c r="K15" s="66">
        <f t="shared" si="1"/>
        <v>44197</v>
      </c>
      <c r="L15" s="66">
        <f t="shared" si="1"/>
        <v>44228</v>
      </c>
      <c r="M15" s="66">
        <f t="shared" si="1"/>
        <v>44256</v>
      </c>
      <c r="N15" s="66">
        <f t="shared" si="1"/>
        <v>44287</v>
      </c>
      <c r="O15" s="66">
        <f t="shared" si="1"/>
        <v>44317</v>
      </c>
      <c r="P15" s="66">
        <f t="shared" si="1"/>
        <v>44348</v>
      </c>
      <c r="R15">
        <v>1</v>
      </c>
      <c r="S15" s="16" t="s">
        <v>24</v>
      </c>
    </row>
    <row r="16" spans="2:19" ht="15.6" x14ac:dyDescent="0.3">
      <c r="C16" s="11" t="s">
        <v>36</v>
      </c>
      <c r="D16" s="12">
        <f>IF('Total Aceite'!$N$29=$R$15,'TAM Automático'!D23,IF('Total Aceite'!$N$29=$R$16,'TAM Automático'!D28,'TAM Automático'!D33))</f>
        <v>0.95299270072992703</v>
      </c>
      <c r="E16" s="12">
        <f>IF('Total Aceite'!$N$29=$R$15,'TAM Automático'!E23,IF('Total Aceite'!$N$29=$R$16,'TAM Automático'!E28,'TAM Automático'!E33))</f>
        <v>0.92858169277195002</v>
      </c>
      <c r="F16" s="12">
        <f>IF('Total Aceite'!$N$29=$R$15,'TAM Automático'!F23,IF('Total Aceite'!$N$29=$R$16,'TAM Automático'!F28,'TAM Automático'!F33))</f>
        <v>0.89080720884446463</v>
      </c>
      <c r="G16" s="12">
        <f>IF('Total Aceite'!$N$29=$R$15,'TAM Automático'!G23,IF('Total Aceite'!$N$29=$R$16,'TAM Automático'!G28,'TAM Automático'!G33))</f>
        <v>0.89865913902611161</v>
      </c>
      <c r="H16" s="12">
        <f>IF('Total Aceite'!$N$29=$R$15,'TAM Automático'!H23,IF('Total Aceite'!$N$29=$R$16,'TAM Automático'!H28,'TAM Automático'!H33))</f>
        <v>0.91337043164385623</v>
      </c>
      <c r="I16" s="12">
        <f>IF('Total Aceite'!$N$29=$R$15,'TAM Automático'!I23,IF('Total Aceite'!$N$29=$R$16,'TAM Automático'!I28,'TAM Automático'!I33))</f>
        <v>0.92110906862745101</v>
      </c>
      <c r="J16" s="12">
        <f>IF('Total Aceite'!$N$29=$R$15,'TAM Automático'!J23,IF('Total Aceite'!$N$29=$R$16,'TAM Automático'!J28,'TAM Automático'!J33))</f>
        <v>0.93243854622228917</v>
      </c>
      <c r="K16" s="12">
        <f>IF('Total Aceite'!$N$29=$R$15,'TAM Automático'!K23,IF('Total Aceite'!$N$29=$R$16,'TAM Automático'!K28,'TAM Automático'!K33))</f>
        <v>0.91418939626110951</v>
      </c>
      <c r="L16" s="12">
        <f>IF('Total Aceite'!$N$29=$R$15,'TAM Automático'!L23,IF('Total Aceite'!$N$29=$R$16,'TAM Automático'!L28,'TAM Automático'!L33))</f>
        <v>0.95373111076491668</v>
      </c>
      <c r="M16" s="12">
        <f>IF('Total Aceite'!$N$29=$R$15,'TAM Automático'!M23,IF('Total Aceite'!$N$29=$R$16,'TAM Automático'!M28,'TAM Automático'!M33))</f>
        <v>0.93731693028705332</v>
      </c>
      <c r="N16" s="12">
        <f>IF('Total Aceite'!$N$29=$R$15,'TAM Automático'!N23,IF('Total Aceite'!$N$29=$R$16,'TAM Automático'!N28,'TAM Automático'!N33))</f>
        <v>0.96050955414012729</v>
      </c>
      <c r="O16" s="12">
        <f>IF('Total Aceite'!$N$29=$R$15,'TAM Automático'!O23,IF('Total Aceite'!$N$29=$R$16,'TAM Automático'!O28,'TAM Automático'!O33))</f>
        <v>0.96105683225540117</v>
      </c>
      <c r="P16" s="12">
        <f>IF('Total Aceite'!$N$29=$R$15,'TAM Automático'!P23,IF('Total Aceite'!$N$29=$R$16,'TAM Automático'!P28,'TAM Automático'!P33))</f>
        <v>0.9663902226102139</v>
      </c>
      <c r="R16">
        <v>2</v>
      </c>
      <c r="S16" s="8" t="s">
        <v>29</v>
      </c>
    </row>
    <row r="17" spans="2:19" ht="15.6" x14ac:dyDescent="0.3">
      <c r="C17" s="11" t="s">
        <v>37</v>
      </c>
      <c r="D17" s="12">
        <f>IF('Total Aceite'!$N$29=$R$15,'TAM Automático'!D24,IF('Total Aceite'!$N$29=$R$16,'TAM Automático'!D29,'TAM Automático'!D34))</f>
        <v>4.7007299270072994E-2</v>
      </c>
      <c r="E17" s="12">
        <f>IF('Total Aceite'!$N$29=$R$15,'TAM Automático'!E24,IF('Total Aceite'!$N$29=$R$16,'TAM Automático'!E29,'TAM Automático'!E34))</f>
        <v>7.1418307228049996E-2</v>
      </c>
      <c r="F17" s="12">
        <f>IF('Total Aceite'!$N$29=$R$15,'TAM Automático'!F24,IF('Total Aceite'!$N$29=$R$16,'TAM Automático'!F29,'TAM Automático'!F34))</f>
        <v>0.10919279115553536</v>
      </c>
      <c r="G17" s="12">
        <f>IF('Total Aceite'!$N$29=$R$15,'TAM Automático'!G24,IF('Total Aceite'!$N$29=$R$16,'TAM Automático'!G29,'TAM Automático'!G34))</f>
        <v>0.1013408609738885</v>
      </c>
      <c r="H17" s="12">
        <f>IF('Total Aceite'!$N$29=$R$15,'TAM Automático'!H24,IF('Total Aceite'!$N$29=$R$16,'TAM Automático'!H29,'TAM Automático'!H34))</f>
        <v>8.6629568356143785E-2</v>
      </c>
      <c r="I17" s="12">
        <f>IF('Total Aceite'!$N$29=$R$15,'TAM Automático'!I24,IF('Total Aceite'!$N$29=$R$16,'TAM Automático'!I29,'TAM Automático'!I34))</f>
        <v>7.8890931372549017E-2</v>
      </c>
      <c r="J17" s="12">
        <f>IF('Total Aceite'!$N$29=$R$15,'TAM Automático'!J24,IF('Total Aceite'!$N$29=$R$16,'TAM Automático'!J29,'TAM Automático'!J34))</f>
        <v>6.756145377771075E-2</v>
      </c>
      <c r="K17" s="12">
        <f>IF('Total Aceite'!$N$29=$R$15,'TAM Automático'!K24,IF('Total Aceite'!$N$29=$R$16,'TAM Automático'!K29,'TAM Automático'!K34))</f>
        <v>8.5810603738890601E-2</v>
      </c>
      <c r="L17" s="12">
        <f>IF('Total Aceite'!$N$29=$R$15,'TAM Automático'!L24,IF('Total Aceite'!$N$29=$R$16,'TAM Automático'!L29,'TAM Automático'!L34))</f>
        <v>4.6268889235083349E-2</v>
      </c>
      <c r="M17" s="12">
        <f>IF('Total Aceite'!$N$29=$R$15,'TAM Automático'!M24,IF('Total Aceite'!$N$29=$R$16,'TAM Automático'!M29,'TAM Automático'!M34))</f>
        <v>6.2683069712946696E-2</v>
      </c>
      <c r="N17" s="12">
        <f>IF('Total Aceite'!$N$29=$R$15,'TAM Automático'!N24,IF('Total Aceite'!$N$29=$R$16,'TAM Automático'!N29,'TAM Automático'!N34))</f>
        <v>3.949044585987261E-2</v>
      </c>
      <c r="O17" s="12">
        <f>IF('Total Aceite'!$N$29=$R$15,'TAM Automático'!O24,IF('Total Aceite'!$N$29=$R$16,'TAM Automático'!O29,'TAM Automático'!O34))</f>
        <v>3.8943167744598869E-2</v>
      </c>
      <c r="P17" s="12">
        <f>IF('Total Aceite'!$N$29=$R$15,'TAM Automático'!P24,IF('Total Aceite'!$N$29=$R$16,'TAM Automático'!P29,'TAM Automático'!P34))</f>
        <v>3.360977738978612E-2</v>
      </c>
      <c r="R17">
        <v>2</v>
      </c>
      <c r="S17" s="8" t="s">
        <v>34</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20"/>
      <c r="C24" s="24" t="s">
        <v>51</v>
      </c>
      <c r="D24" s="20"/>
      <c r="E24" s="20"/>
      <c r="F24" s="20"/>
      <c r="G24" s="20"/>
      <c r="H24" s="20"/>
      <c r="I24" s="20"/>
      <c r="J24" s="20"/>
      <c r="K24" s="20"/>
      <c r="L24" s="20"/>
      <c r="M24" s="20"/>
      <c r="N24" s="20"/>
      <c r="O24" s="20"/>
      <c r="P24" s="20"/>
      <c r="Q24" s="20"/>
      <c r="R24" s="20"/>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41</v>
      </c>
      <c r="D27" s="15"/>
      <c r="E27" s="15"/>
      <c r="F27" s="15"/>
      <c r="G27" s="15"/>
      <c r="H27" s="15"/>
      <c r="I27" s="15"/>
      <c r="J27" s="15"/>
      <c r="K27" s="15"/>
      <c r="L27" s="15"/>
      <c r="M27" s="15"/>
      <c r="N27" s="15"/>
      <c r="O27" s="15"/>
      <c r="P27" s="15"/>
      <c r="Q27" s="15"/>
    </row>
    <row r="28" spans="2:19" ht="16.2" thickBot="1" x14ac:dyDescent="0.35">
      <c r="C28" s="3"/>
      <c r="D28" s="66">
        <f>D5</f>
        <v>43983</v>
      </c>
      <c r="E28" s="66">
        <f t="shared" ref="E28:P28" si="2">E5</f>
        <v>44013</v>
      </c>
      <c r="F28" s="66">
        <f t="shared" si="2"/>
        <v>44044</v>
      </c>
      <c r="G28" s="66">
        <f t="shared" si="2"/>
        <v>44075</v>
      </c>
      <c r="H28" s="66">
        <f t="shared" si="2"/>
        <v>44105</v>
      </c>
      <c r="I28" s="66">
        <f t="shared" si="2"/>
        <v>44136</v>
      </c>
      <c r="J28" s="66">
        <f t="shared" si="2"/>
        <v>44166</v>
      </c>
      <c r="K28" s="66">
        <f t="shared" si="2"/>
        <v>44197</v>
      </c>
      <c r="L28" s="66">
        <f t="shared" si="2"/>
        <v>44228</v>
      </c>
      <c r="M28" s="66">
        <f t="shared" si="2"/>
        <v>44256</v>
      </c>
      <c r="N28" s="66">
        <f t="shared" si="2"/>
        <v>44287</v>
      </c>
      <c r="O28" s="66">
        <f t="shared" si="2"/>
        <v>44317</v>
      </c>
      <c r="P28" s="66">
        <f t="shared" si="2"/>
        <v>44348</v>
      </c>
    </row>
    <row r="29" spans="2:19" ht="15.6" x14ac:dyDescent="0.3">
      <c r="C29" s="11" t="s">
        <v>36</v>
      </c>
      <c r="D29" s="12">
        <f>'TAM Automático'!D41</f>
        <v>0.83596577821651863</v>
      </c>
      <c r="E29" s="12">
        <f>'TAM Automático'!E41</f>
        <v>0.8565625</v>
      </c>
      <c r="F29" s="12">
        <f>'TAM Automático'!F41</f>
        <v>0.82623615660583372</v>
      </c>
      <c r="G29" s="12">
        <f>'TAM Automático'!G41</f>
        <v>0.81260440394836753</v>
      </c>
      <c r="H29" s="12">
        <f>'TAM Automático'!H41</f>
        <v>0.82122115837388165</v>
      </c>
      <c r="I29" s="12">
        <f>'TAM Automático'!I41</f>
        <v>0.78521234341582646</v>
      </c>
      <c r="J29" s="12">
        <f>'TAM Automático'!J41</f>
        <v>0.82826585179526357</v>
      </c>
      <c r="K29" s="12">
        <f>'TAM Automático'!K41</f>
        <v>0.83717310087173091</v>
      </c>
      <c r="L29" s="12">
        <f>'TAM Automático'!L41</f>
        <v>0.84471659601193283</v>
      </c>
      <c r="M29" s="12">
        <f>'TAM Automático'!M41</f>
        <v>0.85590959033118819</v>
      </c>
      <c r="N29" s="12">
        <f>'TAM Automático'!N41</f>
        <v>0.89034888989578609</v>
      </c>
      <c r="O29" s="12">
        <f>'TAM Automático'!O41</f>
        <v>0.89116833988069255</v>
      </c>
      <c r="P29" s="12">
        <f>'TAM Automático'!P41</f>
        <v>0.90968197879858659</v>
      </c>
    </row>
    <row r="30" spans="2:19" ht="15.6" x14ac:dyDescent="0.3">
      <c r="C30" s="11" t="s">
        <v>37</v>
      </c>
      <c r="D30" s="12">
        <f>'TAM Automático'!D42</f>
        <v>0.16403422178348143</v>
      </c>
      <c r="E30" s="12">
        <f>'TAM Automático'!E42</f>
        <v>0.1434375</v>
      </c>
      <c r="F30" s="12">
        <f>'TAM Automático'!F42</f>
        <v>0.17376384339416628</v>
      </c>
      <c r="G30" s="12">
        <f>'TAM Automático'!G42</f>
        <v>0.1873955960516325</v>
      </c>
      <c r="H30" s="12">
        <f>'TAM Automático'!H42</f>
        <v>0.17877884162611835</v>
      </c>
      <c r="I30" s="12">
        <f>'TAM Automático'!I42</f>
        <v>0.21478765658417356</v>
      </c>
      <c r="J30" s="12">
        <f>'TAM Automático'!J42</f>
        <v>0.17173414820473643</v>
      </c>
      <c r="K30" s="12">
        <f>'TAM Automático'!K42</f>
        <v>0.16282689912826898</v>
      </c>
      <c r="L30" s="12">
        <f>'TAM Automático'!L42</f>
        <v>0.15528340398806723</v>
      </c>
      <c r="M30" s="12">
        <f>'TAM Automático'!M42</f>
        <v>0.14409040966881179</v>
      </c>
      <c r="N30" s="12">
        <f>'TAM Automático'!N42</f>
        <v>0.10965111010421384</v>
      </c>
      <c r="O30" s="12">
        <f>'TAM Automático'!O42</f>
        <v>0.10883166011930744</v>
      </c>
      <c r="P30" s="12">
        <f>'TAM Automático'!P42</f>
        <v>9.0318021201413426E-2</v>
      </c>
    </row>
    <row r="32" spans="2:19" ht="15.6" x14ac:dyDescent="0.3">
      <c r="B32" s="15"/>
      <c r="C32" s="16" t="s">
        <v>47</v>
      </c>
      <c r="D32" s="15"/>
      <c r="E32" s="15"/>
      <c r="F32" s="15"/>
      <c r="G32" s="15"/>
      <c r="H32" s="15"/>
      <c r="I32" s="15"/>
      <c r="J32" s="15"/>
      <c r="K32" s="15"/>
      <c r="L32" s="15"/>
      <c r="M32" s="15"/>
      <c r="N32" s="15"/>
      <c r="O32" s="15"/>
      <c r="P32" s="15"/>
      <c r="Q32" s="15"/>
    </row>
    <row r="33" spans="2:20" ht="16.2" thickBot="1" x14ac:dyDescent="0.35">
      <c r="C33" s="3"/>
      <c r="D33" s="66">
        <f>D28</f>
        <v>43983</v>
      </c>
      <c r="E33" s="66">
        <f t="shared" ref="E33:P33" si="3">E28</f>
        <v>44013</v>
      </c>
      <c r="F33" s="66">
        <f t="shared" si="3"/>
        <v>44044</v>
      </c>
      <c r="G33" s="66">
        <f t="shared" si="3"/>
        <v>44075</v>
      </c>
      <c r="H33" s="66">
        <f t="shared" si="3"/>
        <v>44105</v>
      </c>
      <c r="I33" s="66">
        <f t="shared" si="3"/>
        <v>44136</v>
      </c>
      <c r="J33" s="66">
        <f t="shared" si="3"/>
        <v>44166</v>
      </c>
      <c r="K33" s="66">
        <f t="shared" si="3"/>
        <v>44197</v>
      </c>
      <c r="L33" s="66">
        <f t="shared" si="3"/>
        <v>44228</v>
      </c>
      <c r="M33" s="66">
        <f t="shared" si="3"/>
        <v>44256</v>
      </c>
      <c r="N33" s="66">
        <f t="shared" si="3"/>
        <v>44287</v>
      </c>
      <c r="O33" s="66">
        <f t="shared" si="3"/>
        <v>44317</v>
      </c>
      <c r="P33" s="66">
        <f t="shared" si="3"/>
        <v>44348</v>
      </c>
    </row>
    <row r="34" spans="2:20" ht="15.6" x14ac:dyDescent="0.3">
      <c r="C34" s="11" t="s">
        <v>36</v>
      </c>
      <c r="D34" s="12">
        <f>IF('O. Virgen + Extra'!$D$29=$R$34,'TAM Automático'!D46,'TAM Automático'!D51)</f>
        <v>0.67072357452484155</v>
      </c>
      <c r="E34" s="12">
        <f>IF('O. Virgen + Extra'!$D$29=$R$34,'TAM Automático'!E46,'TAM Automático'!E51)</f>
        <v>0.69003690036900367</v>
      </c>
      <c r="F34" s="12">
        <f>IF('O. Virgen + Extra'!$D$29=$R$34,'TAM Automático'!F46,'TAM Automático'!F51)</f>
        <v>0.66702937976060928</v>
      </c>
      <c r="G34" s="12">
        <f>IF('O. Virgen + Extra'!$D$29=$R$34,'TAM Automático'!G46,'TAM Automático'!G51)</f>
        <v>0.61968444778362142</v>
      </c>
      <c r="H34" s="12">
        <f>IF('O. Virgen + Extra'!$D$29=$R$34,'TAM Automático'!H46,'TAM Automático'!H51)</f>
        <v>0.66604622304948036</v>
      </c>
      <c r="I34" s="12">
        <f>IF('O. Virgen + Extra'!$D$29=$R$34,'TAM Automático'!I46,'TAM Automático'!I51)</f>
        <v>0.57913773148148151</v>
      </c>
      <c r="J34" s="12">
        <f>IF('O. Virgen + Extra'!$D$29=$R$34,'TAM Automático'!J46,'TAM Automático'!J51)</f>
        <v>0.64336996336996333</v>
      </c>
      <c r="K34" s="12">
        <f>IF('O. Virgen + Extra'!$D$29=$R$34,'TAM Automático'!K46,'TAM Automático'!K51)</f>
        <v>0.66538697788697776</v>
      </c>
      <c r="L34" s="12">
        <f>IF('O. Virgen + Extra'!$D$29=$R$34,'TAM Automático'!L46,'TAM Automático'!L51)</f>
        <v>0.65958107059736226</v>
      </c>
      <c r="M34" s="12">
        <f>IF('O. Virgen + Extra'!$D$29=$R$34,'TAM Automático'!M46,'TAM Automático'!M51)</f>
        <v>0.71068690345798791</v>
      </c>
      <c r="N34" s="12">
        <f>IF('O. Virgen + Extra'!$D$29=$R$34,'TAM Automático'!N46,'TAM Automático'!N51)</f>
        <v>0.72485709871775061</v>
      </c>
      <c r="O34" s="12">
        <f>IF('O. Virgen + Extra'!$D$29=$R$34,'TAM Automático'!O46,'TAM Automático'!O51)</f>
        <v>0.72272462077012833</v>
      </c>
      <c r="P34" s="12">
        <f>IF('O. Virgen + Extra'!$D$29=$R$34,'TAM Automático'!P46,'TAM Automático'!P51)</f>
        <v>0.75268384326355331</v>
      </c>
      <c r="R34">
        <v>1</v>
      </c>
      <c r="S34" s="16" t="s">
        <v>46</v>
      </c>
    </row>
    <row r="35" spans="2:20" ht="15.6" x14ac:dyDescent="0.3">
      <c r="C35" s="11" t="s">
        <v>37</v>
      </c>
      <c r="D35" s="12">
        <f>IF('O. Virgen + Extra'!$D$29=$R$34,'TAM Automático'!D47,'TAM Automático'!D52)</f>
        <v>0.3292764254751584</v>
      </c>
      <c r="E35" s="12">
        <f>IF('O. Virgen + Extra'!$D$29=$R$34,'TAM Automático'!E47,'TAM Automático'!E52)</f>
        <v>0.30996309963099633</v>
      </c>
      <c r="F35" s="12">
        <f>IF('O. Virgen + Extra'!$D$29=$R$34,'TAM Automático'!F47,'TAM Automático'!F52)</f>
        <v>0.33297062023939067</v>
      </c>
      <c r="G35" s="12">
        <f>IF('O. Virgen + Extra'!$D$29=$R$34,'TAM Automático'!G47,'TAM Automático'!G52)</f>
        <v>0.38031555221637864</v>
      </c>
      <c r="H35" s="12">
        <f>IF('O. Virgen + Extra'!$D$29=$R$34,'TAM Automático'!H47,'TAM Automático'!H52)</f>
        <v>0.33395377695051964</v>
      </c>
      <c r="I35" s="12">
        <f>IF('O. Virgen + Extra'!$D$29=$R$34,'TAM Automático'!I47,'TAM Automático'!I52)</f>
        <v>0.42086226851851849</v>
      </c>
      <c r="J35" s="12">
        <f>IF('O. Virgen + Extra'!$D$29=$R$34,'TAM Automático'!J47,'TAM Automático'!J52)</f>
        <v>0.35663003663003662</v>
      </c>
      <c r="K35" s="12">
        <f>IF('O. Virgen + Extra'!$D$29=$R$34,'TAM Automático'!K47,'TAM Automático'!K52)</f>
        <v>0.33461302211302207</v>
      </c>
      <c r="L35" s="12">
        <f>IF('O. Virgen + Extra'!$D$29=$R$34,'TAM Automático'!L47,'TAM Automático'!L52)</f>
        <v>0.34041892940263768</v>
      </c>
      <c r="M35" s="12">
        <f>IF('O. Virgen + Extra'!$D$29=$R$34,'TAM Automático'!M47,'TAM Automático'!M52)</f>
        <v>0.2893130965420122</v>
      </c>
      <c r="N35" s="12">
        <f>IF('O. Virgen + Extra'!$D$29=$R$34,'TAM Automático'!N47,'TAM Automático'!N52)</f>
        <v>0.27514290128224933</v>
      </c>
      <c r="O35" s="12">
        <f>IF('O. Virgen + Extra'!$D$29=$R$34,'TAM Automático'!O47,'TAM Automático'!O52)</f>
        <v>0.27727537922987167</v>
      </c>
      <c r="P35" s="12">
        <f>IF('O. Virgen + Extra'!$D$29=$R$34,'TAM Automático'!P47,'TAM Automático'!P52)</f>
        <v>0.24731615673644655</v>
      </c>
      <c r="R35">
        <v>2</v>
      </c>
      <c r="S35" s="16" t="s">
        <v>45</v>
      </c>
    </row>
    <row r="37" spans="2:20" ht="15.6" x14ac:dyDescent="0.3">
      <c r="B37" s="15"/>
      <c r="C37" s="16" t="s">
        <v>48</v>
      </c>
      <c r="D37" s="15"/>
      <c r="E37" s="15"/>
      <c r="F37" s="15"/>
      <c r="G37" s="15"/>
      <c r="H37" s="15"/>
      <c r="I37" s="15"/>
      <c r="J37" s="15"/>
      <c r="K37" s="15"/>
      <c r="L37" s="15"/>
      <c r="M37" s="15"/>
      <c r="N37" s="15"/>
      <c r="O37" s="15"/>
      <c r="P37" s="15"/>
      <c r="R37" s="15"/>
      <c r="S37" s="15"/>
      <c r="T37" s="15"/>
    </row>
    <row r="38" spans="2:20" ht="16.2" thickBot="1" x14ac:dyDescent="0.35">
      <c r="C38" s="3"/>
      <c r="D38" s="66">
        <f>D33</f>
        <v>43983</v>
      </c>
      <c r="E38" s="66">
        <f t="shared" ref="E38:P38" si="4">E33</f>
        <v>44013</v>
      </c>
      <c r="F38" s="66">
        <f t="shared" si="4"/>
        <v>44044</v>
      </c>
      <c r="G38" s="66">
        <f t="shared" si="4"/>
        <v>44075</v>
      </c>
      <c r="H38" s="66">
        <f t="shared" si="4"/>
        <v>44105</v>
      </c>
      <c r="I38" s="66">
        <f t="shared" si="4"/>
        <v>44136</v>
      </c>
      <c r="J38" s="66">
        <f t="shared" si="4"/>
        <v>44166</v>
      </c>
      <c r="K38" s="66">
        <f t="shared" si="4"/>
        <v>44197</v>
      </c>
      <c r="L38" s="66">
        <f t="shared" si="4"/>
        <v>44228</v>
      </c>
      <c r="M38" s="66">
        <f t="shared" si="4"/>
        <v>44256</v>
      </c>
      <c r="N38" s="66">
        <f t="shared" si="4"/>
        <v>44287</v>
      </c>
      <c r="O38" s="66">
        <f t="shared" si="4"/>
        <v>44317</v>
      </c>
      <c r="P38" s="66">
        <f t="shared" si="4"/>
        <v>44348</v>
      </c>
      <c r="R38">
        <v>1</v>
      </c>
      <c r="S38" s="16" t="s">
        <v>24</v>
      </c>
    </row>
    <row r="39" spans="2:20" ht="15.6" x14ac:dyDescent="0.3">
      <c r="C39" s="11" t="s">
        <v>36</v>
      </c>
      <c r="D39" s="12">
        <f>IF('O. Virgen + Extra'!$N$29=$R$38,'TAM Automático'!D56,IF('O. Virgen + Extra'!$N$29=$R$39,'TAM Automático'!D61,'TAM Automático'!D66))</f>
        <v>0.9004885993485342</v>
      </c>
      <c r="E39" s="12">
        <f>IF('O. Virgen + Extra'!$N$29=$R$38,'TAM Automático'!E56,IF('O. Virgen + Extra'!$N$29=$R$39,'TAM Automático'!E61,'TAM Automático'!E66))</f>
        <v>0.90829164771866</v>
      </c>
      <c r="F39" s="12">
        <f>IF('O. Virgen + Extra'!$N$29=$R$38,'TAM Automático'!F56,IF('O. Virgen + Extra'!$N$29=$R$39,'TAM Automático'!F61,'TAM Automático'!F66))</f>
        <v>0.88070123310057935</v>
      </c>
      <c r="G39" s="12">
        <f>IF('O. Virgen + Extra'!$N$29=$R$38,'TAM Automático'!G56,IF('O. Virgen + Extra'!$N$29=$R$39,'TAM Automático'!G61,'TAM Automático'!G66))</f>
        <v>0.88757307749962511</v>
      </c>
      <c r="H39" s="12">
        <f>IF('O. Virgen + Extra'!$N$29=$R$38,'TAM Automático'!H56,IF('O. Virgen + Extra'!$N$29=$R$39,'TAM Automático'!H61,'TAM Automático'!H66))</f>
        <v>0.87138661307775545</v>
      </c>
      <c r="I39" s="12">
        <f>IF('O. Virgen + Extra'!$N$29=$R$38,'TAM Automático'!I56,IF('O. Virgen + Extra'!$N$29=$R$39,'TAM Automático'!I61,'TAM Automático'!I66))</f>
        <v>0.85240413877054177</v>
      </c>
      <c r="J39" s="12">
        <f>IF('O. Virgen + Extra'!$N$29=$R$38,'TAM Automático'!J56,IF('O. Virgen + Extra'!$N$29=$R$39,'TAM Automático'!J61,'TAM Automático'!J66))</f>
        <v>0.86475983211565377</v>
      </c>
      <c r="K39" s="12">
        <f>IF('O. Virgen + Extra'!$N$29=$R$38,'TAM Automático'!K56,IF('O. Virgen + Extra'!$N$29=$R$39,'TAM Automático'!K61,'TAM Automático'!K66))</f>
        <v>0.91248697722875438</v>
      </c>
      <c r="L39" s="12">
        <f>IF('O. Virgen + Extra'!$N$29=$R$38,'TAM Automático'!L56,IF('O. Virgen + Extra'!$N$29=$R$39,'TAM Automático'!L61,'TAM Automático'!L66))</f>
        <v>0.89391839876828327</v>
      </c>
      <c r="M39" s="12">
        <f>IF('O. Virgen + Extra'!$N$29=$R$38,'TAM Automático'!M56,IF('O. Virgen + Extra'!$N$29=$R$39,'TAM Automático'!M61,'TAM Automático'!M66))</f>
        <v>0.89095453835338223</v>
      </c>
      <c r="N39" s="12">
        <f>IF('O. Virgen + Extra'!$N$29=$R$38,'TAM Automático'!N56,IF('O. Virgen + Extra'!$N$29=$R$39,'TAM Automático'!N61,'TAM Automático'!N66))</f>
        <v>0.92796361502347424</v>
      </c>
      <c r="O39" s="12">
        <f>IF('O. Virgen + Extra'!$N$29=$R$38,'TAM Automático'!O56,IF('O. Virgen + Extra'!$N$29=$R$39,'TAM Automático'!O61,'TAM Automático'!O66))</f>
        <v>0.91590304463493943</v>
      </c>
      <c r="P39" s="12">
        <f>IF('O. Virgen + Extra'!$N$29=$R$38,'TAM Automático'!P56,IF('O. Virgen + Extra'!$N$29=$R$39,'TAM Automático'!P61,'TAM Automático'!P66))</f>
        <v>0.93813257305773334</v>
      </c>
      <c r="R39">
        <v>2</v>
      </c>
      <c r="S39" s="8" t="s">
        <v>29</v>
      </c>
    </row>
    <row r="40" spans="2:20" ht="15.6" x14ac:dyDescent="0.3">
      <c r="C40" s="11" t="s">
        <v>37</v>
      </c>
      <c r="D40" s="12">
        <f>IF('O. Virgen + Extra'!$N$29=$R$38,'TAM Automático'!D57,IF('O. Virgen + Extra'!$N$29=$R$39,'TAM Automático'!D62,'TAM Automático'!D67))</f>
        <v>9.9511400651465812E-2</v>
      </c>
      <c r="E40" s="12">
        <f>IF('O. Virgen + Extra'!$N$29=$R$38,'TAM Automático'!E57,IF('O. Virgen + Extra'!$N$29=$R$39,'TAM Automático'!E62,'TAM Automático'!E67))</f>
        <v>9.170835228134E-2</v>
      </c>
      <c r="F40" s="12">
        <f>IF('O. Virgen + Extra'!$N$29=$R$38,'TAM Automático'!F57,IF('O. Virgen + Extra'!$N$29=$R$39,'TAM Automático'!F62,'TAM Automático'!F67))</f>
        <v>0.11929876689942058</v>
      </c>
      <c r="G40" s="12">
        <f>IF('O. Virgen + Extra'!$N$29=$R$38,'TAM Automático'!G57,IF('O. Virgen + Extra'!$N$29=$R$39,'TAM Automático'!G62,'TAM Automático'!G67))</f>
        <v>0.11242692250037474</v>
      </c>
      <c r="H40" s="12">
        <f>IF('O. Virgen + Extra'!$N$29=$R$38,'TAM Automático'!H57,IF('O. Virgen + Extra'!$N$29=$R$39,'TAM Automático'!H62,'TAM Automático'!H67))</f>
        <v>0.12861338692224455</v>
      </c>
      <c r="I40" s="12">
        <f>IF('O. Virgen + Extra'!$N$29=$R$38,'TAM Automático'!I57,IF('O. Virgen + Extra'!$N$29=$R$39,'TAM Automático'!I62,'TAM Automático'!I67))</f>
        <v>0.14759586122945831</v>
      </c>
      <c r="J40" s="12">
        <f>IF('O. Virgen + Extra'!$N$29=$R$38,'TAM Automático'!J57,IF('O. Virgen + Extra'!$N$29=$R$39,'TAM Automático'!J62,'TAM Automático'!J67))</f>
        <v>0.13524016788434634</v>
      </c>
      <c r="K40" s="12">
        <f>IF('O. Virgen + Extra'!$N$29=$R$38,'TAM Automático'!K57,IF('O. Virgen + Extra'!$N$29=$R$39,'TAM Automático'!K62,'TAM Automático'!K67))</f>
        <v>8.7513022771245716E-2</v>
      </c>
      <c r="L40" s="12">
        <f>IF('O. Virgen + Extra'!$N$29=$R$38,'TAM Automático'!L57,IF('O. Virgen + Extra'!$N$29=$R$39,'TAM Automático'!L62,'TAM Automático'!L67))</f>
        <v>0.1060816012317167</v>
      </c>
      <c r="M40" s="12">
        <f>IF('O. Virgen + Extra'!$N$29=$R$38,'TAM Automático'!M57,IF('O. Virgen + Extra'!$N$29=$R$39,'TAM Automático'!M62,'TAM Automático'!M67))</f>
        <v>0.10904546164661771</v>
      </c>
      <c r="N40" s="12">
        <f>IF('O. Virgen + Extra'!$N$29=$R$38,'TAM Automático'!N57,IF('O. Virgen + Extra'!$N$29=$R$39,'TAM Automático'!N62,'TAM Automático'!N67))</f>
        <v>7.2036384976525827E-2</v>
      </c>
      <c r="O40" s="12">
        <f>IF('O. Virgen + Extra'!$N$29=$R$38,'TAM Automático'!O57,IF('O. Virgen + Extra'!$N$29=$R$39,'TAM Automático'!O62,'TAM Automático'!O67))</f>
        <v>8.4096955365060608E-2</v>
      </c>
      <c r="P40" s="12">
        <f>IF('O. Virgen + Extra'!$N$29=$R$38,'TAM Automático'!P57,IF('O. Virgen + Extra'!$N$29=$R$39,'TAM Automático'!P62,'TAM Automático'!P67))</f>
        <v>6.1867426942266567E-2</v>
      </c>
      <c r="R40">
        <v>2</v>
      </c>
      <c r="S40" s="8" t="s">
        <v>34</v>
      </c>
    </row>
    <row r="44" spans="2:20" x14ac:dyDescent="0.3">
      <c r="R44" s="15"/>
      <c r="S44" s="15"/>
      <c r="T44" s="15"/>
    </row>
    <row r="46" spans="2:20" ht="27" customHeight="1" x14ac:dyDescent="0.3">
      <c r="B46" s="20"/>
      <c r="C46" s="24" t="s">
        <v>54</v>
      </c>
      <c r="D46" s="20"/>
      <c r="E46" s="20"/>
      <c r="F46" s="20"/>
      <c r="G46" s="20"/>
      <c r="H46" s="20"/>
      <c r="I46" s="20"/>
      <c r="J46" s="20"/>
      <c r="K46" s="20"/>
      <c r="L46" s="20"/>
      <c r="M46" s="20"/>
      <c r="N46" s="20"/>
      <c r="O46" s="20"/>
      <c r="P46" s="20"/>
      <c r="Q46" s="20"/>
      <c r="R46" s="20"/>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41</v>
      </c>
      <c r="D49" s="15"/>
      <c r="E49" s="15"/>
      <c r="F49" s="15"/>
      <c r="G49" s="15"/>
      <c r="H49" s="15"/>
      <c r="I49" s="15"/>
      <c r="J49" s="15"/>
      <c r="K49" s="15"/>
      <c r="L49" s="15"/>
      <c r="M49" s="15"/>
      <c r="N49" s="15"/>
      <c r="O49" s="15"/>
      <c r="P49" s="15"/>
      <c r="Q49" s="15"/>
    </row>
    <row r="50" spans="2:20" ht="16.2" thickBot="1" x14ac:dyDescent="0.35">
      <c r="C50" s="3"/>
      <c r="D50" s="66">
        <f>D28</f>
        <v>43983</v>
      </c>
      <c r="E50" s="66">
        <f t="shared" ref="E50:P50" si="5">E28</f>
        <v>44013</v>
      </c>
      <c r="F50" s="66">
        <f t="shared" si="5"/>
        <v>44044</v>
      </c>
      <c r="G50" s="66">
        <f t="shared" si="5"/>
        <v>44075</v>
      </c>
      <c r="H50" s="66">
        <f t="shared" si="5"/>
        <v>44105</v>
      </c>
      <c r="I50" s="66">
        <f t="shared" si="5"/>
        <v>44136</v>
      </c>
      <c r="J50" s="66">
        <f t="shared" si="5"/>
        <v>44166</v>
      </c>
      <c r="K50" s="66">
        <f t="shared" si="5"/>
        <v>44197</v>
      </c>
      <c r="L50" s="66">
        <f t="shared" si="5"/>
        <v>44228</v>
      </c>
      <c r="M50" s="66">
        <f t="shared" si="5"/>
        <v>44256</v>
      </c>
      <c r="N50" s="66">
        <f t="shared" si="5"/>
        <v>44287</v>
      </c>
      <c r="O50" s="66">
        <f t="shared" si="5"/>
        <v>44317</v>
      </c>
      <c r="P50" s="66">
        <f t="shared" si="5"/>
        <v>44348</v>
      </c>
    </row>
    <row r="51" spans="2:20" ht="15.6" x14ac:dyDescent="0.3">
      <c r="C51" s="11" t="s">
        <v>36</v>
      </c>
      <c r="D51" s="12">
        <f>'TAM Automático'!D74</f>
        <v>0.89376443418013862</v>
      </c>
      <c r="E51" s="12">
        <f>'TAM Automático'!E74</f>
        <v>0.8937454010301692</v>
      </c>
      <c r="F51" s="12">
        <f>'TAM Automático'!F74</f>
        <v>0.87691187181354691</v>
      </c>
      <c r="G51" s="12">
        <f>'TAM Automático'!G74</f>
        <v>0.89141377822522649</v>
      </c>
      <c r="H51" s="12">
        <f>'TAM Automático'!H74</f>
        <v>0.86938715811028222</v>
      </c>
      <c r="I51" s="12">
        <f>'TAM Automático'!I74</f>
        <v>0.89425936942296247</v>
      </c>
      <c r="J51" s="12">
        <f>'TAM Automático'!J74</f>
        <v>0.9286992840095466</v>
      </c>
      <c r="K51" s="12">
        <f>'TAM Automático'!K74</f>
        <v>0.88776119402985065</v>
      </c>
      <c r="L51" s="12">
        <f>'TAM Automático'!L74</f>
        <v>0.91991601679664059</v>
      </c>
      <c r="M51" s="12">
        <f>'TAM Automático'!M74</f>
        <v>0.91060138214968378</v>
      </c>
      <c r="N51" s="12">
        <f>'TAM Automático'!N74</f>
        <v>0.92521092521092518</v>
      </c>
      <c r="O51" s="12">
        <f>'TAM Automático'!O74</f>
        <v>0.93357933579335795</v>
      </c>
      <c r="P51" s="12">
        <f>'TAM Automático'!P74</f>
        <v>0.94951209164191774</v>
      </c>
    </row>
    <row r="52" spans="2:20" ht="15.6" x14ac:dyDescent="0.3">
      <c r="C52" s="11" t="s">
        <v>37</v>
      </c>
      <c r="D52" s="12">
        <f>'TAM Automático'!D75</f>
        <v>0.10623556581986143</v>
      </c>
      <c r="E52" s="12">
        <f>'TAM Automático'!E75</f>
        <v>0.10625459896983075</v>
      </c>
      <c r="F52" s="12">
        <f>'TAM Automático'!F75</f>
        <v>0.123088128186453</v>
      </c>
      <c r="G52" s="12">
        <f>'TAM Automático'!G75</f>
        <v>0.10858622177477348</v>
      </c>
      <c r="H52" s="12">
        <f>'TAM Automático'!H75</f>
        <v>0.1306128418897177</v>
      </c>
      <c r="I52" s="12">
        <f>'TAM Automático'!I75</f>
        <v>0.10574063057703746</v>
      </c>
      <c r="J52" s="12">
        <f>'TAM Automático'!J75</f>
        <v>7.130071599045347E-2</v>
      </c>
      <c r="K52" s="12">
        <f>'TAM Automático'!K75</f>
        <v>0.11223880597014925</v>
      </c>
      <c r="L52" s="12">
        <f>'TAM Automático'!L75</f>
        <v>8.0083983203359313E-2</v>
      </c>
      <c r="M52" s="12">
        <f>'TAM Automático'!M75</f>
        <v>8.9398617850316123E-2</v>
      </c>
      <c r="N52" s="12">
        <f>'TAM Automático'!N75</f>
        <v>7.4789074789074789E-2</v>
      </c>
      <c r="O52" s="12">
        <f>'TAM Automático'!O75</f>
        <v>6.6420664206642069E-2</v>
      </c>
      <c r="P52" s="12">
        <f>'TAM Automático'!P75</f>
        <v>5.0487908358082312E-2</v>
      </c>
    </row>
    <row r="54" spans="2:20" ht="15.6" x14ac:dyDescent="0.3">
      <c r="B54" s="15"/>
      <c r="C54" s="16" t="s">
        <v>47</v>
      </c>
      <c r="D54" s="15"/>
      <c r="E54" s="15"/>
      <c r="F54" s="15"/>
      <c r="G54" s="15"/>
      <c r="H54" s="15"/>
      <c r="I54" s="15"/>
      <c r="J54" s="15"/>
      <c r="K54" s="15"/>
      <c r="L54" s="15"/>
      <c r="M54" s="15"/>
      <c r="N54" s="15"/>
      <c r="O54" s="15"/>
      <c r="P54" s="15"/>
      <c r="Q54" s="15"/>
    </row>
    <row r="55" spans="2:20" ht="16.2" thickBot="1" x14ac:dyDescent="0.35">
      <c r="C55" s="3"/>
      <c r="D55" s="66">
        <f>D50</f>
        <v>43983</v>
      </c>
      <c r="E55" s="66">
        <f t="shared" ref="E55:P55" si="6">E50</f>
        <v>44013</v>
      </c>
      <c r="F55" s="66">
        <f t="shared" si="6"/>
        <v>44044</v>
      </c>
      <c r="G55" s="66">
        <f t="shared" si="6"/>
        <v>44075</v>
      </c>
      <c r="H55" s="66">
        <f t="shared" si="6"/>
        <v>44105</v>
      </c>
      <c r="I55" s="66">
        <f t="shared" si="6"/>
        <v>44136</v>
      </c>
      <c r="J55" s="66">
        <f t="shared" si="6"/>
        <v>44166</v>
      </c>
      <c r="K55" s="66">
        <f t="shared" si="6"/>
        <v>44197</v>
      </c>
      <c r="L55" s="66">
        <f t="shared" si="6"/>
        <v>44228</v>
      </c>
      <c r="M55" s="66">
        <f t="shared" si="6"/>
        <v>44256</v>
      </c>
      <c r="N55" s="66">
        <f t="shared" si="6"/>
        <v>44287</v>
      </c>
      <c r="O55" s="66">
        <f t="shared" si="6"/>
        <v>44317</v>
      </c>
      <c r="P55" s="66">
        <f t="shared" si="6"/>
        <v>44348</v>
      </c>
    </row>
    <row r="56" spans="2:20" ht="15.6" x14ac:dyDescent="0.3">
      <c r="C56" s="11" t="s">
        <v>36</v>
      </c>
      <c r="D56" s="12">
        <f>IF('A. Oliva'!$D$29=$R$56,'TAM Automático'!D79,'TAM Automático'!D84)</f>
        <v>0.80240034290612949</v>
      </c>
      <c r="E56" s="12">
        <f>IF('A. Oliva'!$D$29=$R$56,'TAM Automático'!E79,'TAM Automático'!E84)</f>
        <v>0.79098837209302331</v>
      </c>
      <c r="F56" s="12">
        <f>IF('A. Oliva'!$D$29=$R$56,'TAM Automático'!F79,'TAM Automático'!F84)</f>
        <v>0.69406593406593398</v>
      </c>
      <c r="G56" s="12">
        <f>IF('A. Oliva'!$D$29=$R$56,'TAM Automático'!G79,'TAM Automático'!G84)</f>
        <v>0.81089258698940991</v>
      </c>
      <c r="H56" s="12">
        <f>IF('A. Oliva'!$D$29=$R$56,'TAM Automático'!H79,'TAM Automático'!H84)</f>
        <v>0.73881633787163092</v>
      </c>
      <c r="I56" s="12">
        <f>IF('A. Oliva'!$D$29=$R$56,'TAM Automático'!I79,'TAM Automático'!I84)</f>
        <v>0.77655354781842223</v>
      </c>
      <c r="J56" s="12">
        <f>IF('A. Oliva'!$D$29=$R$56,'TAM Automático'!J79,'TAM Automático'!J84)</f>
        <v>0.84868902885601294</v>
      </c>
      <c r="K56" s="12">
        <f>IF('A. Oliva'!$D$29=$R$56,'TAM Automático'!K79,'TAM Automático'!K84)</f>
        <v>0.72181227863046049</v>
      </c>
      <c r="L56" s="12">
        <f>IF('A. Oliva'!$D$29=$R$56,'TAM Automático'!L79,'TAM Automático'!L84)</f>
        <v>0.82270445822261595</v>
      </c>
      <c r="M56" s="12">
        <f>IF('A. Oliva'!$D$29=$R$56,'TAM Automático'!M79,'TAM Automático'!M84)</f>
        <v>0.8316730149428655</v>
      </c>
      <c r="N56" s="12">
        <f>IF('A. Oliva'!$D$29=$R$56,'TAM Automático'!N79,'TAM Automático'!N84)</f>
        <v>0.79797829641742235</v>
      </c>
      <c r="O56" s="12">
        <f>IF('A. Oliva'!$D$29=$R$56,'TAM Automático'!O79,'TAM Automático'!O84)</f>
        <v>0.80866375052913786</v>
      </c>
      <c r="P56" s="12">
        <f>IF('A. Oliva'!$D$29=$R$56,'TAM Automático'!P79,'TAM Automático'!P84)</f>
        <v>0.82631826005319975</v>
      </c>
      <c r="R56">
        <v>1</v>
      </c>
      <c r="S56" s="16" t="s">
        <v>46</v>
      </c>
    </row>
    <row r="57" spans="2:20" ht="15.6" x14ac:dyDescent="0.3">
      <c r="C57" s="11" t="s">
        <v>37</v>
      </c>
      <c r="D57" s="12">
        <f>IF('A. Oliva'!$D$29=$R$56,'TAM Automático'!D80,'TAM Automático'!D85)</f>
        <v>0.19759965709387056</v>
      </c>
      <c r="E57" s="12">
        <f>IF('A. Oliva'!$D$29=$R$56,'TAM Automático'!E80,'TAM Automático'!E85)</f>
        <v>0.20901162790697678</v>
      </c>
      <c r="F57" s="12">
        <f>IF('A. Oliva'!$D$29=$R$56,'TAM Automático'!F80,'TAM Automático'!F85)</f>
        <v>0.30593406593406591</v>
      </c>
      <c r="G57" s="12">
        <f>IF('A. Oliva'!$D$29=$R$56,'TAM Automático'!G80,'TAM Automático'!G85)</f>
        <v>0.18910741301059</v>
      </c>
      <c r="H57" s="12">
        <f>IF('A. Oliva'!$D$29=$R$56,'TAM Automático'!H80,'TAM Automático'!H85)</f>
        <v>0.26118366212836897</v>
      </c>
      <c r="I57" s="12">
        <f>IF('A. Oliva'!$D$29=$R$56,'TAM Automático'!I80,'TAM Automático'!I85)</f>
        <v>0.22344645218157783</v>
      </c>
      <c r="J57" s="12">
        <f>IF('A. Oliva'!$D$29=$R$56,'TAM Automático'!J80,'TAM Automático'!J85)</f>
        <v>0.15131097114398712</v>
      </c>
      <c r="K57" s="12">
        <f>IF('A. Oliva'!$D$29=$R$56,'TAM Automático'!K80,'TAM Automático'!K85)</f>
        <v>0.27818772136953962</v>
      </c>
      <c r="L57" s="12">
        <f>IF('A. Oliva'!$D$29=$R$56,'TAM Automático'!L80,'TAM Automático'!L85)</f>
        <v>0.17729554177738413</v>
      </c>
      <c r="M57" s="12">
        <f>IF('A. Oliva'!$D$29=$R$56,'TAM Automático'!M80,'TAM Automático'!M85)</f>
        <v>0.16832698505713448</v>
      </c>
      <c r="N57" s="12">
        <f>IF('A. Oliva'!$D$29=$R$56,'TAM Automático'!N80,'TAM Automático'!N85)</f>
        <v>0.20202170358257768</v>
      </c>
      <c r="O57" s="12">
        <f>IF('A. Oliva'!$D$29=$R$56,'TAM Automático'!O80,'TAM Automático'!O85)</f>
        <v>0.19133624947086214</v>
      </c>
      <c r="P57" s="12">
        <f>IF('A. Oliva'!$D$29=$R$56,'TAM Automático'!P80,'TAM Automático'!P85)</f>
        <v>0.17368173994680017</v>
      </c>
      <c r="R57">
        <v>2</v>
      </c>
      <c r="S57" s="16" t="s">
        <v>45</v>
      </c>
    </row>
    <row r="59" spans="2:20" ht="15.6" x14ac:dyDescent="0.3">
      <c r="B59" s="15"/>
      <c r="C59" s="16" t="s">
        <v>48</v>
      </c>
      <c r="D59" s="15"/>
      <c r="E59" s="15"/>
      <c r="F59" s="15"/>
      <c r="G59" s="15"/>
      <c r="H59" s="15"/>
      <c r="I59" s="15"/>
      <c r="J59" s="15"/>
      <c r="K59" s="15"/>
      <c r="L59" s="15"/>
      <c r="M59" s="15"/>
      <c r="N59" s="15"/>
      <c r="O59" s="15"/>
      <c r="P59" s="15"/>
      <c r="R59" s="15"/>
      <c r="S59" s="15"/>
      <c r="T59" s="15"/>
    </row>
    <row r="60" spans="2:20" ht="16.2" thickBot="1" x14ac:dyDescent="0.35">
      <c r="C60" s="3"/>
      <c r="D60" s="66">
        <f>D55</f>
        <v>43983</v>
      </c>
      <c r="E60" s="66">
        <f t="shared" ref="E60:P60" si="7">E55</f>
        <v>44013</v>
      </c>
      <c r="F60" s="66">
        <f t="shared" si="7"/>
        <v>44044</v>
      </c>
      <c r="G60" s="66">
        <f t="shared" si="7"/>
        <v>44075</v>
      </c>
      <c r="H60" s="66">
        <f t="shared" si="7"/>
        <v>44105</v>
      </c>
      <c r="I60" s="66">
        <f t="shared" si="7"/>
        <v>44136</v>
      </c>
      <c r="J60" s="66">
        <f t="shared" si="7"/>
        <v>44166</v>
      </c>
      <c r="K60" s="66">
        <f t="shared" si="7"/>
        <v>44197</v>
      </c>
      <c r="L60" s="66">
        <f t="shared" si="7"/>
        <v>44228</v>
      </c>
      <c r="M60" s="66">
        <f t="shared" si="7"/>
        <v>44256</v>
      </c>
      <c r="N60" s="66">
        <f t="shared" si="7"/>
        <v>44287</v>
      </c>
      <c r="O60" s="66">
        <f t="shared" si="7"/>
        <v>44317</v>
      </c>
      <c r="P60" s="66">
        <f t="shared" si="7"/>
        <v>44348</v>
      </c>
      <c r="R60">
        <v>1</v>
      </c>
      <c r="S60" s="16" t="s">
        <v>24</v>
      </c>
    </row>
    <row r="61" spans="2:20" ht="15.6" x14ac:dyDescent="0.3">
      <c r="C61" s="11" t="s">
        <v>36</v>
      </c>
      <c r="D61" s="12">
        <f>IF('A. Oliva'!$N$29=$R$60,'TAM Automático'!D88,IF('A. Oliva'!$N$29=$R$61,'TAM Automático'!D93,'TAM Automático'!D98))</f>
        <v>0.94356330954269108</v>
      </c>
      <c r="E61" s="12">
        <f>IF('A. Oliva'!$N$29=$R$60,'TAM Automático'!E88,IF('A. Oliva'!$N$29=$R$61,'TAM Automático'!E93,'TAM Automático'!E98))</f>
        <v>0.88133075894846291</v>
      </c>
      <c r="F61" s="12">
        <f>IF('A. Oliva'!$N$29=$R$60,'TAM Automático'!F88,IF('A. Oliva'!$N$29=$R$61,'TAM Automático'!F93,'TAM Automático'!F98))</f>
        <v>0.87565674255691772</v>
      </c>
      <c r="G61" s="12">
        <f>IF('A. Oliva'!$N$29=$R$60,'TAM Automático'!G88,IF('A. Oliva'!$N$29=$R$61,'TAM Automático'!G93,'TAM Automático'!G98))</f>
        <v>0.91500339443312961</v>
      </c>
      <c r="H61" s="12">
        <f>IF('A. Oliva'!$N$29=$R$60,'TAM Automático'!H88,IF('A. Oliva'!$N$29=$R$61,'TAM Automático'!H93,'TAM Automático'!H98))</f>
        <v>0.89588483350298098</v>
      </c>
      <c r="I61" s="12">
        <f>IF('A. Oliva'!$N$29=$R$60,'TAM Automático'!I88,IF('A. Oliva'!$N$29=$R$61,'TAM Automático'!I93,'TAM Automático'!I98))</f>
        <v>0.85628094059405946</v>
      </c>
      <c r="J61" s="12">
        <f>IF('A. Oliva'!$N$29=$R$60,'TAM Automático'!J88,IF('A. Oliva'!$N$29=$R$61,'TAM Automático'!J93,'TAM Automático'!J98))</f>
        <v>0.94719424460431656</v>
      </c>
      <c r="K61" s="12">
        <f>IF('A. Oliva'!$N$29=$R$60,'TAM Automático'!K88,IF('A. Oliva'!$N$29=$R$61,'TAM Automático'!K93,'TAM Automático'!K98))</f>
        <v>0.9321857842409853</v>
      </c>
      <c r="L61" s="12">
        <f>IF('A. Oliva'!$N$29=$R$60,'TAM Automático'!L88,IF('A. Oliva'!$N$29=$R$61,'TAM Automático'!L93,'TAM Automático'!L98))</f>
        <v>0.93978557791158757</v>
      </c>
      <c r="M61" s="12">
        <f>IF('A. Oliva'!$N$29=$R$60,'TAM Automático'!M88,IF('A. Oliva'!$N$29=$R$61,'TAM Automático'!M93,'TAM Automático'!M98))</f>
        <v>0.92044063647490826</v>
      </c>
      <c r="N61" s="12">
        <f>IF('A. Oliva'!$N$29=$R$60,'TAM Automático'!N88,IF('A. Oliva'!$N$29=$R$61,'TAM Automático'!N93,'TAM Automático'!N98))</f>
        <v>0.91580161476355237</v>
      </c>
      <c r="O61" s="12">
        <f>IF('A. Oliva'!$N$29=$R$60,'TAM Automático'!O88,IF('A. Oliva'!$N$29=$R$61,'TAM Automático'!O93,'TAM Automático'!O98))</f>
        <v>0.96924119241192419</v>
      </c>
      <c r="P61" s="12">
        <f>IF('A. Oliva'!$N$29=$R$60,'TAM Automático'!P88,IF('A. Oliva'!$N$29=$R$61,'TAM Automático'!P93,'TAM Automático'!P98))</f>
        <v>0.97965028640337659</v>
      </c>
      <c r="R61">
        <v>2</v>
      </c>
      <c r="S61" s="8" t="s">
        <v>29</v>
      </c>
    </row>
    <row r="62" spans="2:20" ht="15.6" x14ac:dyDescent="0.3">
      <c r="C62" s="11" t="s">
        <v>37</v>
      </c>
      <c r="D62" s="12">
        <f>IF('A. Oliva'!$N$29=$R$60,'TAM Automático'!D89,IF('A. Oliva'!$N$29=$R$61,'TAM Automático'!D94,'TAM Automático'!D99))</f>
        <v>5.6436690457309008E-2</v>
      </c>
      <c r="E62" s="12">
        <f>IF('A. Oliva'!$N$29=$R$60,'TAM Automático'!E89,IF('A. Oliva'!$N$29=$R$61,'TAM Automático'!E94,'TAM Automático'!E99))</f>
        <v>0.11866924105153721</v>
      </c>
      <c r="F62" s="12">
        <f>IF('A. Oliva'!$N$29=$R$60,'TAM Automático'!F89,IF('A. Oliva'!$N$29=$R$61,'TAM Automático'!F94,'TAM Automático'!F99))</f>
        <v>0.12434325744308232</v>
      </c>
      <c r="G62" s="12">
        <f>IF('A. Oliva'!$N$29=$R$60,'TAM Automático'!G89,IF('A. Oliva'!$N$29=$R$61,'TAM Automático'!G94,'TAM Automático'!G99))</f>
        <v>8.4996605566870317E-2</v>
      </c>
      <c r="H62" s="12">
        <f>IF('A. Oliva'!$N$29=$R$60,'TAM Automático'!H89,IF('A. Oliva'!$N$29=$R$61,'TAM Automático'!H94,'TAM Automático'!H99))</f>
        <v>0.10411516649701906</v>
      </c>
      <c r="I62" s="12">
        <f>IF('A. Oliva'!$N$29=$R$60,'TAM Automático'!I89,IF('A. Oliva'!$N$29=$R$61,'TAM Automático'!I94,'TAM Automático'!I99))</f>
        <v>0.14371905940594057</v>
      </c>
      <c r="J62" s="12">
        <f>IF('A. Oliva'!$N$29=$R$60,'TAM Automático'!J89,IF('A. Oliva'!$N$29=$R$61,'TAM Automático'!J94,'TAM Automático'!J99))</f>
        <v>5.2805755395683454E-2</v>
      </c>
      <c r="K62" s="12">
        <f>IF('A. Oliva'!$N$29=$R$60,'TAM Automático'!K89,IF('A. Oliva'!$N$29=$R$61,'TAM Automático'!K94,'TAM Automático'!K99))</f>
        <v>6.7814215759014695E-2</v>
      </c>
      <c r="L62" s="12">
        <f>IF('A. Oliva'!$N$29=$R$60,'TAM Automático'!L89,IF('A. Oliva'!$N$29=$R$61,'TAM Automático'!L94,'TAM Automático'!L99))</f>
        <v>6.0214422088412385E-2</v>
      </c>
      <c r="M62" s="12">
        <f>IF('A. Oliva'!$N$29=$R$60,'TAM Automático'!M89,IF('A. Oliva'!$N$29=$R$61,'TAM Automático'!M94,'TAM Automático'!M99))</f>
        <v>7.9559363525091797E-2</v>
      </c>
      <c r="N62" s="12">
        <f>IF('A. Oliva'!$N$29=$R$60,'TAM Automático'!N89,IF('A. Oliva'!$N$29=$R$61,'TAM Automático'!N94,'TAM Automático'!N99))</f>
        <v>8.4198385236447529E-2</v>
      </c>
      <c r="O62" s="12">
        <f>IF('A. Oliva'!$N$29=$R$60,'TAM Automático'!O89,IF('A. Oliva'!$N$29=$R$61,'TAM Automático'!O94,'TAM Automático'!O99))</f>
        <v>3.0758807588075882E-2</v>
      </c>
      <c r="P62" s="12">
        <f>IF('A. Oliva'!$N$29=$R$60,'TAM Automático'!P89,IF('A. Oliva'!$N$29=$R$61,'TAM Automático'!P94,'TAM Automático'!P99))</f>
        <v>2.0349713596623461E-2</v>
      </c>
      <c r="R62">
        <v>2</v>
      </c>
      <c r="S62" s="8" t="s">
        <v>34</v>
      </c>
    </row>
    <row r="68" spans="2:19" ht="27" customHeight="1" x14ac:dyDescent="0.3">
      <c r="B68" s="20"/>
      <c r="C68" s="24" t="s">
        <v>55</v>
      </c>
      <c r="D68" s="20"/>
      <c r="E68" s="20"/>
      <c r="F68" s="20"/>
      <c r="G68" s="20"/>
      <c r="H68" s="20"/>
      <c r="I68" s="20"/>
      <c r="J68" s="20"/>
      <c r="K68" s="20"/>
      <c r="L68" s="20"/>
      <c r="M68" s="20"/>
      <c r="N68" s="20"/>
      <c r="O68" s="20"/>
      <c r="P68" s="20"/>
      <c r="Q68" s="20"/>
      <c r="R68" s="20"/>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41</v>
      </c>
      <c r="D71" s="15"/>
      <c r="E71" s="15"/>
      <c r="F71" s="15"/>
      <c r="G71" s="15"/>
      <c r="H71" s="15"/>
      <c r="I71" s="15"/>
      <c r="J71" s="15"/>
      <c r="K71" s="15"/>
      <c r="L71" s="15"/>
      <c r="M71" s="15"/>
      <c r="N71" s="15"/>
      <c r="O71" s="15"/>
      <c r="P71" s="15"/>
      <c r="Q71" s="15"/>
    </row>
    <row r="72" spans="2:19" ht="16.2" thickBot="1" x14ac:dyDescent="0.35">
      <c r="C72" s="3"/>
      <c r="D72" s="66">
        <f>D50</f>
        <v>43983</v>
      </c>
      <c r="E72" s="66">
        <f t="shared" ref="E72:P72" si="8">E50</f>
        <v>44013</v>
      </c>
      <c r="F72" s="66">
        <f t="shared" si="8"/>
        <v>44044</v>
      </c>
      <c r="G72" s="66">
        <f t="shared" si="8"/>
        <v>44075</v>
      </c>
      <c r="H72" s="66">
        <f t="shared" si="8"/>
        <v>44105</v>
      </c>
      <c r="I72" s="66">
        <f t="shared" si="8"/>
        <v>44136</v>
      </c>
      <c r="J72" s="66">
        <f t="shared" si="8"/>
        <v>44166</v>
      </c>
      <c r="K72" s="66">
        <f t="shared" si="8"/>
        <v>44197</v>
      </c>
      <c r="L72" s="66">
        <f t="shared" si="8"/>
        <v>44228</v>
      </c>
      <c r="M72" s="66">
        <f t="shared" si="8"/>
        <v>44256</v>
      </c>
      <c r="N72" s="66">
        <f t="shared" si="8"/>
        <v>44287</v>
      </c>
      <c r="O72" s="66">
        <f t="shared" si="8"/>
        <v>44317</v>
      </c>
      <c r="P72" s="66">
        <f t="shared" si="8"/>
        <v>44348</v>
      </c>
    </row>
    <row r="73" spans="2:19" ht="15.6" x14ac:dyDescent="0.3">
      <c r="C73" s="11" t="s">
        <v>36</v>
      </c>
      <c r="D73" s="12">
        <f>'TAM Automático'!D105</f>
        <v>0.81668605617417311</v>
      </c>
      <c r="E73" s="12">
        <f>'TAM Automático'!E105</f>
        <v>0.85086887835703007</v>
      </c>
      <c r="F73" s="12">
        <f>'TAM Automático'!F105</f>
        <v>0.80738662926601212</v>
      </c>
      <c r="G73" s="12">
        <f>'TAM Automático'!G105</f>
        <v>0.80554704259883536</v>
      </c>
      <c r="H73" s="12">
        <f>'TAM Automático'!H105</f>
        <v>0.8097722960151803</v>
      </c>
      <c r="I73" s="12">
        <f>'TAM Automático'!I105</f>
        <v>0.77380585516178724</v>
      </c>
      <c r="J73" s="12">
        <f>'TAM Automático'!J105</f>
        <v>0.82078634562633335</v>
      </c>
      <c r="K73" s="12">
        <f>'TAM Automático'!K105</f>
        <v>0.81864379863427028</v>
      </c>
      <c r="L73" s="12">
        <f>'TAM Automático'!L105</f>
        <v>0.82855341947683581</v>
      </c>
      <c r="M73" s="12">
        <f>'TAM Automático'!M105</f>
        <v>0.84747363450338431</v>
      </c>
      <c r="N73" s="12">
        <f>'TAM Automático'!N105</f>
        <v>0.87675458892488056</v>
      </c>
      <c r="O73" s="12">
        <f>'TAM Automático'!O105</f>
        <v>0.87790185130766962</v>
      </c>
      <c r="P73" s="12">
        <f>'TAM Automático'!P105</f>
        <v>0.89365012020930568</v>
      </c>
    </row>
    <row r="74" spans="2:19" ht="15.6" x14ac:dyDescent="0.3">
      <c r="C74" s="11" t="s">
        <v>37</v>
      </c>
      <c r="D74" s="12">
        <f>'TAM Automático'!D106</f>
        <v>0.1833139438258268</v>
      </c>
      <c r="E74" s="12">
        <f>'TAM Automático'!E106</f>
        <v>0.14913112164296999</v>
      </c>
      <c r="F74" s="12">
        <f>'TAM Automático'!F106</f>
        <v>0.19261337073398782</v>
      </c>
      <c r="G74" s="12">
        <f>'TAM Automático'!G106</f>
        <v>0.19445295740116456</v>
      </c>
      <c r="H74" s="12">
        <f>'TAM Automático'!H106</f>
        <v>0.19022770398481972</v>
      </c>
      <c r="I74" s="12">
        <f>'TAM Automático'!I106</f>
        <v>0.22619414483821262</v>
      </c>
      <c r="J74" s="12">
        <f>'TAM Automático'!J106</f>
        <v>0.17921365437366654</v>
      </c>
      <c r="K74" s="12">
        <f>'TAM Automático'!K106</f>
        <v>0.18135620136572972</v>
      </c>
      <c r="L74" s="12">
        <f>'TAM Automático'!L106</f>
        <v>0.17144658052316422</v>
      </c>
      <c r="M74" s="12">
        <f>'TAM Automático'!M106</f>
        <v>0.15252636549661577</v>
      </c>
      <c r="N74" s="12">
        <f>'TAM Automático'!N106</f>
        <v>0.12324541107511955</v>
      </c>
      <c r="O74" s="12">
        <f>'TAM Automático'!O106</f>
        <v>0.12209814869233029</v>
      </c>
      <c r="P74" s="12">
        <f>'TAM Automático'!P106</f>
        <v>0.10634987979069439</v>
      </c>
    </row>
    <row r="76" spans="2:19" ht="15.6" x14ac:dyDescent="0.3">
      <c r="B76" s="15"/>
      <c r="C76" s="16" t="s">
        <v>47</v>
      </c>
      <c r="D76" s="15"/>
      <c r="E76" s="15"/>
      <c r="F76" s="15"/>
      <c r="G76" s="15"/>
      <c r="H76" s="15"/>
      <c r="I76" s="15"/>
      <c r="J76" s="15"/>
      <c r="K76" s="15"/>
      <c r="L76" s="15"/>
      <c r="M76" s="15"/>
      <c r="N76" s="15"/>
      <c r="O76" s="15"/>
      <c r="P76" s="15"/>
      <c r="Q76" s="15"/>
    </row>
    <row r="77" spans="2:19" ht="16.2" thickBot="1" x14ac:dyDescent="0.35">
      <c r="C77" s="3"/>
      <c r="D77" s="66">
        <f>D72</f>
        <v>43983</v>
      </c>
      <c r="E77" s="66">
        <f t="shared" ref="E77:P77" si="9">E72</f>
        <v>44013</v>
      </c>
      <c r="F77" s="66">
        <f t="shared" si="9"/>
        <v>44044</v>
      </c>
      <c r="G77" s="66">
        <f t="shared" si="9"/>
        <v>44075</v>
      </c>
      <c r="H77" s="66">
        <f t="shared" si="9"/>
        <v>44105</v>
      </c>
      <c r="I77" s="66">
        <f t="shared" si="9"/>
        <v>44136</v>
      </c>
      <c r="J77" s="66">
        <f t="shared" si="9"/>
        <v>44166</v>
      </c>
      <c r="K77" s="66">
        <f t="shared" si="9"/>
        <v>44197</v>
      </c>
      <c r="L77" s="66">
        <f t="shared" si="9"/>
        <v>44228</v>
      </c>
      <c r="M77" s="66">
        <f t="shared" si="9"/>
        <v>44256</v>
      </c>
      <c r="N77" s="66">
        <f t="shared" si="9"/>
        <v>44287</v>
      </c>
      <c r="O77" s="66">
        <f t="shared" si="9"/>
        <v>44317</v>
      </c>
      <c r="P77" s="66">
        <f t="shared" si="9"/>
        <v>44348</v>
      </c>
    </row>
    <row r="78" spans="2:19" ht="15.6" x14ac:dyDescent="0.3">
      <c r="C78" s="11" t="s">
        <v>36</v>
      </c>
      <c r="D78" s="12">
        <f>IF('O. Virgen Extra'!$D$29=$R$78,'TAM Automático'!D110,'TAM Automático'!D115)</f>
        <v>0.65702688990360225</v>
      </c>
      <c r="E78" s="12">
        <f>IF('O. Virgen Extra'!$D$29=$R$78,'TAM Automático'!E110,'TAM Automático'!E115)</f>
        <v>0.70883266755437191</v>
      </c>
      <c r="F78" s="12">
        <f>IF('O. Virgen Extra'!$D$29=$R$78,'TAM Automático'!F110,'TAM Automático'!F115)</f>
        <v>0.64867439276075567</v>
      </c>
      <c r="G78" s="12">
        <f>IF('O. Virgen Extra'!$D$29=$R$78,'TAM Automático'!G110,'TAM Automático'!G115)</f>
        <v>0.63538833484436386</v>
      </c>
      <c r="H78" s="12">
        <f>IF('O. Virgen Extra'!$D$29=$R$78,'TAM Automático'!H110,'TAM Automático'!H115)</f>
        <v>0.67655832940807037</v>
      </c>
      <c r="I78" s="12">
        <f>IF('O. Virgen Extra'!$D$29=$R$78,'TAM Automático'!I110,'TAM Automático'!I115)</f>
        <v>0.56352459016393452</v>
      </c>
      <c r="J78" s="12">
        <f>IF('O. Virgen Extra'!$D$29=$R$78,'TAM Automático'!J110,'TAM Automático'!J115)</f>
        <v>0.67190977889894643</v>
      </c>
      <c r="K78" s="12">
        <f>IF('O. Virgen Extra'!$D$29=$R$78,'TAM Automático'!K110,'TAM Automático'!K115)</f>
        <v>0.64627450980392165</v>
      </c>
      <c r="L78" s="12">
        <f>IF('O. Virgen Extra'!$D$29=$R$78,'TAM Automático'!L110,'TAM Automático'!L115)</f>
        <v>0.65634820867379007</v>
      </c>
      <c r="M78" s="12">
        <f>IF('O. Virgen Extra'!$D$29=$R$78,'TAM Automático'!M110,'TAM Automático'!M115)</f>
        <v>0.71319796954314718</v>
      </c>
      <c r="N78" s="12">
        <f>IF('O. Virgen Extra'!$D$29=$R$78,'TAM Automático'!N110,'TAM Automático'!N115)</f>
        <v>0.72059738643434967</v>
      </c>
      <c r="O78" s="12">
        <f>IF('O. Virgen Extra'!$D$29=$R$78,'TAM Automático'!O110,'TAM Automático'!O115)</f>
        <v>0.7263311451495259</v>
      </c>
      <c r="P78" s="12">
        <f>IF('O. Virgen Extra'!$D$29=$R$78,'TAM Automático'!P110,'TAM Automático'!P115)</f>
        <v>0.75</v>
      </c>
      <c r="R78">
        <v>1</v>
      </c>
      <c r="S78" s="16" t="s">
        <v>46</v>
      </c>
    </row>
    <row r="79" spans="2:19" ht="15.6" x14ac:dyDescent="0.3">
      <c r="C79" s="11" t="s">
        <v>37</v>
      </c>
      <c r="D79" s="12">
        <f>IF('O. Virgen Extra'!$D$29=$R$78,'TAM Automático'!D111,'TAM Automático'!D116)</f>
        <v>0.34297311009639775</v>
      </c>
      <c r="E79" s="12">
        <f>IF('O. Virgen Extra'!$D$29=$R$78,'TAM Automático'!E111,'TAM Automático'!E116)</f>
        <v>0.29116733244562804</v>
      </c>
      <c r="F79" s="12">
        <f>IF('O. Virgen Extra'!$D$29=$R$78,'TAM Automático'!F111,'TAM Automático'!F116)</f>
        <v>0.35132560723924433</v>
      </c>
      <c r="G79" s="12">
        <f>IF('O. Virgen Extra'!$D$29=$R$78,'TAM Automático'!G111,'TAM Automático'!G116)</f>
        <v>0.36461166515563614</v>
      </c>
      <c r="H79" s="12">
        <f>IF('O. Virgen Extra'!$D$29=$R$78,'TAM Automático'!H111,'TAM Automático'!H116)</f>
        <v>0.32344167059192963</v>
      </c>
      <c r="I79" s="12">
        <f>IF('O. Virgen Extra'!$D$29=$R$78,'TAM Automático'!I111,'TAM Automático'!I116)</f>
        <v>0.43647540983606564</v>
      </c>
      <c r="J79" s="12">
        <f>IF('O. Virgen Extra'!$D$29=$R$78,'TAM Automático'!J111,'TAM Automático'!J116)</f>
        <v>0.32809022110105357</v>
      </c>
      <c r="K79" s="12">
        <f>IF('O. Virgen Extra'!$D$29=$R$78,'TAM Automático'!K111,'TAM Automático'!K116)</f>
        <v>0.35372549019607846</v>
      </c>
      <c r="L79" s="12">
        <f>IF('O. Virgen Extra'!$D$29=$R$78,'TAM Automático'!L111,'TAM Automático'!L116)</f>
        <v>0.34365179132620993</v>
      </c>
      <c r="M79" s="12">
        <f>IF('O. Virgen Extra'!$D$29=$R$78,'TAM Automático'!M111,'TAM Automático'!M116)</f>
        <v>0.28680203045685276</v>
      </c>
      <c r="N79" s="12">
        <f>IF('O. Virgen Extra'!$D$29=$R$78,'TAM Automático'!N111,'TAM Automático'!N116)</f>
        <v>0.27940261356565027</v>
      </c>
      <c r="O79" s="12">
        <f>IF('O. Virgen Extra'!$D$29=$R$78,'TAM Automático'!O111,'TAM Automático'!O116)</f>
        <v>0.27366885485047415</v>
      </c>
      <c r="P79" s="12">
        <f>IF('O. Virgen Extra'!$D$29=$R$78,'TAM Automático'!P111,'TAM Automático'!P116)</f>
        <v>0.25</v>
      </c>
      <c r="R79">
        <v>2</v>
      </c>
      <c r="S79" s="16" t="s">
        <v>45</v>
      </c>
    </row>
    <row r="81" spans="2:20" ht="15.6" x14ac:dyDescent="0.3">
      <c r="B81" s="15"/>
      <c r="C81" s="16" t="s">
        <v>48</v>
      </c>
      <c r="D81" s="15"/>
      <c r="E81" s="15"/>
      <c r="F81" s="15"/>
      <c r="G81" s="15"/>
      <c r="H81" s="15"/>
      <c r="I81" s="15"/>
      <c r="J81" s="15"/>
      <c r="K81" s="15"/>
      <c r="L81" s="15"/>
      <c r="M81" s="15"/>
      <c r="N81" s="15"/>
      <c r="O81" s="15"/>
      <c r="P81" s="15"/>
      <c r="R81" s="15"/>
      <c r="S81" s="15"/>
      <c r="T81" s="15"/>
    </row>
    <row r="82" spans="2:20" ht="16.2" thickBot="1" x14ac:dyDescent="0.35">
      <c r="C82" s="3"/>
      <c r="D82" s="66">
        <f>D77</f>
        <v>43983</v>
      </c>
      <c r="E82" s="66">
        <f t="shared" ref="E82:P82" si="10">E77</f>
        <v>44013</v>
      </c>
      <c r="F82" s="66">
        <f t="shared" si="10"/>
        <v>44044</v>
      </c>
      <c r="G82" s="66">
        <f t="shared" si="10"/>
        <v>44075</v>
      </c>
      <c r="H82" s="66">
        <f t="shared" si="10"/>
        <v>44105</v>
      </c>
      <c r="I82" s="66">
        <f t="shared" si="10"/>
        <v>44136</v>
      </c>
      <c r="J82" s="66">
        <f t="shared" si="10"/>
        <v>44166</v>
      </c>
      <c r="K82" s="66">
        <f t="shared" si="10"/>
        <v>44197</v>
      </c>
      <c r="L82" s="66">
        <f t="shared" si="10"/>
        <v>44228</v>
      </c>
      <c r="M82" s="66">
        <f t="shared" si="10"/>
        <v>44256</v>
      </c>
      <c r="N82" s="66">
        <f t="shared" si="10"/>
        <v>44287</v>
      </c>
      <c r="O82" s="66">
        <f t="shared" si="10"/>
        <v>44317</v>
      </c>
      <c r="P82" s="66">
        <f t="shared" si="10"/>
        <v>44348</v>
      </c>
      <c r="R82">
        <v>1</v>
      </c>
      <c r="S82" s="16" t="s">
        <v>24</v>
      </c>
    </row>
    <row r="83" spans="2:20" ht="15.6" x14ac:dyDescent="0.3">
      <c r="C83" s="11" t="s">
        <v>36</v>
      </c>
      <c r="D83" s="12">
        <f>IF('O. Virgen Extra'!$N$29=$R$82,'TAM Automático'!D120,IF('O. Virgen Extra'!$N$29=$R$83,'TAM Automático'!D125,'TAM Automático'!D130))</f>
        <v>0.90157288795200263</v>
      </c>
      <c r="E83" s="12">
        <f>IF('O. Virgen Extra'!$N$29=$R$82,'TAM Automático'!E120,IF('O. Virgen Extra'!$N$29=$R$83,'TAM Automático'!E125,'TAM Automático'!E130))</f>
        <v>0.88068263301305039</v>
      </c>
      <c r="F83" s="12">
        <f>IF('O. Virgen Extra'!$N$29=$R$82,'TAM Automático'!F120,IF('O. Virgen Extra'!$N$29=$R$83,'TAM Automático'!F125,'TAM Automático'!F130))</f>
        <v>0.70895522388059695</v>
      </c>
      <c r="G83" s="12">
        <f>IF('O. Virgen Extra'!$N$29=$R$82,'TAM Automático'!G120,IF('O. Virgen Extra'!$N$29=$R$83,'TAM Automático'!G125,'TAM Automático'!G130))</f>
        <v>0.75020908837468625</v>
      </c>
      <c r="H83" s="12">
        <f>IF('O. Virgen Extra'!$N$29=$R$82,'TAM Automático'!H120,IF('O. Virgen Extra'!$N$29=$R$83,'TAM Automático'!H125,'TAM Automático'!H130))</f>
        <v>0.87311039853412742</v>
      </c>
      <c r="I83" s="12">
        <f>IF('O. Virgen Extra'!$N$29=$R$82,'TAM Automático'!I120,IF('O. Virgen Extra'!$N$29=$R$83,'TAM Automático'!I125,'TAM Automático'!I130))</f>
        <v>0.92179568527918787</v>
      </c>
      <c r="J83" s="12">
        <f>IF('O. Virgen Extra'!$N$29=$R$82,'TAM Automático'!J120,IF('O. Virgen Extra'!$N$29=$R$83,'TAM Automático'!J125,'TAM Automático'!J130))</f>
        <v>0.78271899716460225</v>
      </c>
      <c r="K83" s="12">
        <f>IF('O. Virgen Extra'!$N$29=$R$82,'TAM Automático'!K120,IF('O. Virgen Extra'!$N$29=$R$83,'TAM Automático'!K125,'TAM Automático'!K130))</f>
        <v>0.72184065934065944</v>
      </c>
      <c r="L83" s="12">
        <f>IF('O. Virgen Extra'!$N$29=$R$82,'TAM Automático'!L120,IF('O. Virgen Extra'!$N$29=$R$83,'TAM Automático'!L125,'TAM Automático'!L130))</f>
        <v>0.93843700159489629</v>
      </c>
      <c r="M83" s="12">
        <f>IF('O. Virgen Extra'!$N$29=$R$82,'TAM Automático'!M120,IF('O. Virgen Extra'!$N$29=$R$83,'TAM Automático'!M125,'TAM Automático'!M130))</f>
        <v>0.84556159420289856</v>
      </c>
      <c r="N83" s="12">
        <f>IF('O. Virgen Extra'!$N$29=$R$82,'TAM Automático'!N120,IF('O. Virgen Extra'!$N$29=$R$83,'TAM Automático'!N125,'TAM Automático'!N130))</f>
        <v>0.95982353867969128</v>
      </c>
      <c r="O83" s="12">
        <f>IF('O. Virgen Extra'!$N$29=$R$82,'TAM Automático'!O120,IF('O. Virgen Extra'!$N$29=$R$83,'TAM Automático'!O125,'TAM Automático'!O130))</f>
        <v>0.93605040890199764</v>
      </c>
      <c r="P83" s="12">
        <f>IF('O. Virgen Extra'!$N$29=$R$82,'TAM Automático'!P120,IF('O. Virgen Extra'!$N$29=$R$83,'TAM Automático'!P125,'TAM Automático'!P130))</f>
        <v>0.91690022421524653</v>
      </c>
      <c r="R83">
        <v>2</v>
      </c>
      <c r="S83" s="8" t="s">
        <v>29</v>
      </c>
    </row>
    <row r="84" spans="2:20" ht="15.6" x14ac:dyDescent="0.3">
      <c r="C84" s="11" t="s">
        <v>37</v>
      </c>
      <c r="D84" s="12">
        <f>IF('O. Virgen Extra'!$N$29=$R$82,'TAM Automático'!D121,IF('O. Virgen Extra'!$N$29=$R$83,'TAM Automático'!D126,'TAM Automático'!D131))</f>
        <v>9.8427112047997409E-2</v>
      </c>
      <c r="E84" s="12">
        <f>IF('O. Virgen Extra'!$N$29=$R$82,'TAM Automático'!E121,IF('O. Virgen Extra'!$N$29=$R$83,'TAM Automático'!E126,'TAM Automático'!E131))</f>
        <v>0.11931736698694968</v>
      </c>
      <c r="F84" s="12">
        <f>IF('O. Virgen Extra'!$N$29=$R$82,'TAM Automático'!F121,IF('O. Virgen Extra'!$N$29=$R$83,'TAM Automático'!F126,'TAM Automático'!F131))</f>
        <v>0.29104477611940299</v>
      </c>
      <c r="G84" s="12">
        <f>IF('O. Virgen Extra'!$N$29=$R$82,'TAM Automático'!G121,IF('O. Virgen Extra'!$N$29=$R$83,'TAM Automático'!G126,'TAM Automático'!G131))</f>
        <v>0.24979091162531361</v>
      </c>
      <c r="H84" s="12">
        <f>IF('O. Virgen Extra'!$N$29=$R$82,'TAM Automático'!H121,IF('O. Virgen Extra'!$N$29=$R$83,'TAM Automático'!H126,'TAM Automático'!H131))</f>
        <v>0.12688960146587266</v>
      </c>
      <c r="I84" s="12">
        <f>IF('O. Virgen Extra'!$N$29=$R$82,'TAM Automático'!I121,IF('O. Virgen Extra'!$N$29=$R$83,'TAM Automático'!I126,'TAM Automático'!I131))</f>
        <v>7.8204314720812185E-2</v>
      </c>
      <c r="J84" s="12">
        <f>IF('O. Virgen Extra'!$N$29=$R$82,'TAM Automático'!J121,IF('O. Virgen Extra'!$N$29=$R$83,'TAM Automático'!J126,'TAM Automático'!J131))</f>
        <v>0.2172810028353977</v>
      </c>
      <c r="K84" s="12">
        <f>IF('O. Virgen Extra'!$N$29=$R$82,'TAM Automático'!K121,IF('O. Virgen Extra'!$N$29=$R$83,'TAM Automático'!K126,'TAM Automático'!K131))</f>
        <v>0.27815934065934067</v>
      </c>
      <c r="L84" s="12">
        <f>IF('O. Virgen Extra'!$N$29=$R$82,'TAM Automático'!L121,IF('O. Virgen Extra'!$N$29=$R$83,'TAM Automático'!L126,'TAM Automático'!L131))</f>
        <v>6.1562998405103667E-2</v>
      </c>
      <c r="M84" s="12">
        <f>IF('O. Virgen Extra'!$N$29=$R$82,'TAM Automático'!M121,IF('O. Virgen Extra'!$N$29=$R$83,'TAM Automático'!M126,'TAM Automático'!M131))</f>
        <v>0.15443840579710147</v>
      </c>
      <c r="N84" s="12">
        <f>IF('O. Virgen Extra'!$N$29=$R$82,'TAM Automático'!N121,IF('O. Virgen Extra'!$N$29=$R$83,'TAM Automático'!N126,'TAM Automático'!N131))</f>
        <v>4.0176461320308804E-2</v>
      </c>
      <c r="O84" s="12">
        <f>IF('O. Virgen Extra'!$N$29=$R$82,'TAM Automático'!O121,IF('O. Virgen Extra'!$N$29=$R$83,'TAM Automático'!O126,'TAM Automático'!O131))</f>
        <v>6.3949591098002412E-2</v>
      </c>
      <c r="P84" s="12">
        <f>IF('O. Virgen Extra'!$N$29=$R$82,'TAM Automático'!P121,IF('O. Virgen Extra'!$N$29=$R$83,'TAM Automático'!P126,'TAM Automático'!P131))</f>
        <v>8.3099775784753346E-2</v>
      </c>
      <c r="R84">
        <v>2</v>
      </c>
      <c r="S84" s="8" t="s">
        <v>34</v>
      </c>
    </row>
    <row r="90" spans="2:20" ht="27" customHeight="1" x14ac:dyDescent="0.3">
      <c r="B90" s="20"/>
      <c r="C90" s="24" t="s">
        <v>56</v>
      </c>
      <c r="D90" s="20"/>
      <c r="E90" s="20"/>
      <c r="F90" s="20"/>
      <c r="G90" s="20"/>
      <c r="H90" s="20"/>
      <c r="I90" s="20"/>
      <c r="J90" s="20"/>
      <c r="K90" s="20"/>
      <c r="L90" s="20"/>
      <c r="M90" s="20"/>
      <c r="N90" s="20"/>
      <c r="O90" s="20"/>
      <c r="P90" s="20"/>
      <c r="Q90" s="20"/>
      <c r="R90" s="20"/>
      <c r="T90" t="s">
        <v>57</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41</v>
      </c>
      <c r="D93" s="15"/>
      <c r="E93" s="15"/>
      <c r="F93" s="15"/>
      <c r="G93" s="15"/>
      <c r="H93" s="15"/>
      <c r="I93" s="15"/>
      <c r="J93" s="15"/>
      <c r="K93" s="15"/>
      <c r="L93" s="15"/>
      <c r="M93" s="15"/>
      <c r="N93" s="15"/>
      <c r="O93" s="15"/>
      <c r="P93" s="15"/>
      <c r="Q93" s="15"/>
    </row>
    <row r="94" spans="2:20" ht="16.2" thickBot="1" x14ac:dyDescent="0.35">
      <c r="C94" s="3"/>
      <c r="D94" s="66">
        <f>D72</f>
        <v>43983</v>
      </c>
      <c r="E94" s="66">
        <f t="shared" ref="E94:P94" si="11">E72</f>
        <v>44013</v>
      </c>
      <c r="F94" s="66">
        <f t="shared" si="11"/>
        <v>44044</v>
      </c>
      <c r="G94" s="66">
        <f t="shared" si="11"/>
        <v>44075</v>
      </c>
      <c r="H94" s="66">
        <f t="shared" si="11"/>
        <v>44105</v>
      </c>
      <c r="I94" s="66">
        <f t="shared" si="11"/>
        <v>44136</v>
      </c>
      <c r="J94" s="66">
        <f t="shared" si="11"/>
        <v>44166</v>
      </c>
      <c r="K94" s="66">
        <f t="shared" si="11"/>
        <v>44197</v>
      </c>
      <c r="L94" s="66">
        <f t="shared" si="11"/>
        <v>44228</v>
      </c>
      <c r="M94" s="66">
        <f t="shared" si="11"/>
        <v>44256</v>
      </c>
      <c r="N94" s="66">
        <f t="shared" si="11"/>
        <v>44287</v>
      </c>
      <c r="O94" s="66">
        <f t="shared" si="11"/>
        <v>44317</v>
      </c>
      <c r="P94" s="66">
        <f t="shared" si="11"/>
        <v>44348</v>
      </c>
    </row>
    <row r="95" spans="2:20" ht="15.6" x14ac:dyDescent="0.3">
      <c r="C95" s="11" t="s">
        <v>36</v>
      </c>
      <c r="D95" s="12">
        <f>'TAM Automático'!D137</f>
        <v>0.92220828105395225</v>
      </c>
      <c r="E95" s="12">
        <f>'TAM Automático'!E137</f>
        <v>0.8793541635521005</v>
      </c>
      <c r="F95" s="12">
        <f>'TAM Automático'!F137</f>
        <v>0.90699859088774071</v>
      </c>
      <c r="G95" s="12">
        <f>'TAM Automático'!G137</f>
        <v>0.84039278909570569</v>
      </c>
      <c r="H95" s="12">
        <f>'TAM Automático'!H137</f>
        <v>0.86824889700289054</v>
      </c>
      <c r="I95" s="12">
        <f>'TAM Automático'!I137</f>
        <v>0.82786157941437433</v>
      </c>
      <c r="J95" s="12">
        <f>'TAM Automático'!J137</f>
        <v>0.86384032183196657</v>
      </c>
      <c r="K95" s="12">
        <f>'TAM Automático'!K137</f>
        <v>0.90526921969478835</v>
      </c>
      <c r="L95" s="12">
        <f>'TAM Automático'!L137</f>
        <v>0.90965346534653457</v>
      </c>
      <c r="M95" s="12">
        <f>'TAM Automático'!M137</f>
        <v>0.88947531822415393</v>
      </c>
      <c r="N95" s="12">
        <f>'TAM Automático'!N137</f>
        <v>0.93360586411051605</v>
      </c>
      <c r="O95" s="12">
        <f>'TAM Automático'!O137</f>
        <v>0.93549295774647889</v>
      </c>
      <c r="P95" s="12">
        <f>'TAM Automático'!P137</f>
        <v>0.96445698166431604</v>
      </c>
    </row>
    <row r="96" spans="2:20" ht="15.6" x14ac:dyDescent="0.3">
      <c r="C96" s="11" t="s">
        <v>37</v>
      </c>
      <c r="D96" s="12">
        <f>'TAM Automático'!D138</f>
        <v>7.779171894604768E-2</v>
      </c>
      <c r="E96" s="12">
        <f>'TAM Automático'!E138</f>
        <v>0.12064583644789954</v>
      </c>
      <c r="F96" s="12">
        <f>'TAM Automático'!F138</f>
        <v>9.3001409112259292E-2</v>
      </c>
      <c r="G96" s="12">
        <f>'TAM Automático'!G138</f>
        <v>0.15960721090429431</v>
      </c>
      <c r="H96" s="12">
        <f>'TAM Automático'!H138</f>
        <v>0.13175110299710938</v>
      </c>
      <c r="I96" s="12">
        <f>'TAM Automático'!I138</f>
        <v>0.17213842058562556</v>
      </c>
      <c r="J96" s="12">
        <f>'TAM Automático'!J138</f>
        <v>0.13615967816803345</v>
      </c>
      <c r="K96" s="12">
        <f>'TAM Automático'!K138</f>
        <v>9.473078030521162E-2</v>
      </c>
      <c r="L96" s="12">
        <f>'TAM Automático'!L138</f>
        <v>9.0346534653465344E-2</v>
      </c>
      <c r="M96" s="12">
        <f>'TAM Automático'!M138</f>
        <v>0.11052468177584601</v>
      </c>
      <c r="N96" s="12">
        <f>'TAM Automático'!N138</f>
        <v>6.6394135889484077E-2</v>
      </c>
      <c r="O96" s="12">
        <f>'TAM Automático'!O138</f>
        <v>6.4507042253521121E-2</v>
      </c>
      <c r="P96" s="12">
        <f>'TAM Automático'!P138</f>
        <v>3.5543018335684066E-2</v>
      </c>
    </row>
    <row r="98" spans="2:20" ht="15.6" x14ac:dyDescent="0.3">
      <c r="B98" s="15"/>
      <c r="C98" s="16" t="s">
        <v>47</v>
      </c>
      <c r="D98" s="15"/>
      <c r="E98" s="15"/>
      <c r="F98" s="15"/>
      <c r="G98" s="15"/>
      <c r="H98" s="15"/>
      <c r="I98" s="15"/>
      <c r="J98" s="15"/>
      <c r="K98" s="15"/>
      <c r="L98" s="15"/>
      <c r="M98" s="15"/>
      <c r="N98" s="15"/>
      <c r="O98" s="15"/>
      <c r="P98" s="15"/>
      <c r="Q98" s="15"/>
    </row>
    <row r="99" spans="2:20" ht="16.2" thickBot="1" x14ac:dyDescent="0.35">
      <c r="C99" s="3"/>
      <c r="D99" s="66">
        <f>D94</f>
        <v>43983</v>
      </c>
      <c r="E99" s="66">
        <f t="shared" ref="E99:P99" si="12">E94</f>
        <v>44013</v>
      </c>
      <c r="F99" s="66">
        <f t="shared" si="12"/>
        <v>44044</v>
      </c>
      <c r="G99" s="66">
        <f t="shared" si="12"/>
        <v>44075</v>
      </c>
      <c r="H99" s="66">
        <f t="shared" si="12"/>
        <v>44105</v>
      </c>
      <c r="I99" s="66">
        <f t="shared" si="12"/>
        <v>44136</v>
      </c>
      <c r="J99" s="66">
        <f t="shared" si="12"/>
        <v>44166</v>
      </c>
      <c r="K99" s="66">
        <f t="shared" si="12"/>
        <v>44197</v>
      </c>
      <c r="L99" s="66">
        <f t="shared" si="12"/>
        <v>44228</v>
      </c>
      <c r="M99" s="66">
        <f t="shared" si="12"/>
        <v>44256</v>
      </c>
      <c r="N99" s="66">
        <f t="shared" si="12"/>
        <v>44287</v>
      </c>
      <c r="O99" s="66">
        <f t="shared" si="12"/>
        <v>44317</v>
      </c>
      <c r="P99" s="66">
        <f t="shared" si="12"/>
        <v>44348</v>
      </c>
    </row>
    <row r="100" spans="2:20" ht="15.6" x14ac:dyDescent="0.3">
      <c r="C100" s="11" t="s">
        <v>36</v>
      </c>
      <c r="D100" s="12">
        <f>IF('O. Virgen '!$D$29=$R$100,'TAM Automático'!D142,'TAM Automático'!D147)</f>
        <v>0.76808129109384338</v>
      </c>
      <c r="E100" s="12">
        <f>IF('O. Virgen '!$D$29=$R$100,'TAM Automático'!E142,'TAM Automático'!E147)</f>
        <v>0.56474349658479872</v>
      </c>
      <c r="F100" s="12">
        <f>IF('O. Virgen '!$D$29=$R$100,'TAM Automático'!F142,'TAM Automático'!F147)</f>
        <v>0.78502415458937203</v>
      </c>
      <c r="G100" s="12">
        <f>IF('O. Virgen '!$D$29=$R$100,'TAM Automático'!G142,'TAM Automático'!G147)</f>
        <v>0.5103986135181976</v>
      </c>
      <c r="H100" s="12">
        <f>IF('O. Virgen '!$D$29=$R$100,'TAM Automático'!H142,'TAM Automático'!H147)</f>
        <v>0.59231423709585929</v>
      </c>
      <c r="I100" s="12">
        <f>IF('O. Virgen '!$D$29=$R$100,'TAM Automático'!I142,'TAM Automático'!I147)</f>
        <v>0.65437158469945356</v>
      </c>
      <c r="J100" s="12">
        <f>IF('O. Virgen '!$D$29=$R$100,'TAM Automático'!J142,'TAM Automático'!J147)</f>
        <v>0.47371985911677056</v>
      </c>
      <c r="K100" s="12">
        <f>IF('O. Virgen '!$D$29=$R$100,'TAM Automático'!K142,'TAM Automático'!K147)</f>
        <v>0.77213136910393287</v>
      </c>
      <c r="L100" s="12">
        <f>IF('O. Virgen '!$D$29=$R$100,'TAM Automático'!L142,'TAM Automático'!L147)</f>
        <v>0.68001139763499074</v>
      </c>
      <c r="M100" s="12">
        <f>IF('O. Virgen '!$D$29=$R$100,'TAM Automático'!M142,'TAM Automático'!M147)</f>
        <v>0.69594010941549089</v>
      </c>
      <c r="N100" s="12">
        <f>IF('O. Virgen '!$D$29=$R$100,'TAM Automático'!N142,'TAM Automático'!N147)</f>
        <v>0.75203191960987148</v>
      </c>
      <c r="O100" s="12">
        <f>IF('O. Virgen '!$D$29=$R$100,'TAM Automático'!O142,'TAM Automático'!O147)</f>
        <v>0.69677983389188403</v>
      </c>
      <c r="P100" s="12">
        <f>IF('O. Virgen '!$D$29=$R$100,'TAM Automático'!P142,'TAM Automático'!P147)</f>
        <v>0.77473472899340401</v>
      </c>
      <c r="R100">
        <v>1</v>
      </c>
      <c r="S100" s="16" t="s">
        <v>46</v>
      </c>
    </row>
    <row r="101" spans="2:20" ht="15.6" x14ac:dyDescent="0.3">
      <c r="C101" s="11" t="s">
        <v>37</v>
      </c>
      <c r="D101" s="12">
        <f>IF('O. Virgen '!$D$29=$R$100,'TAM Automático'!D143,'TAM Automático'!D148)</f>
        <v>0.2319187089061566</v>
      </c>
      <c r="E101" s="12">
        <f>IF('O. Virgen '!$D$29=$R$100,'TAM Automático'!E143,'TAM Automático'!E148)</f>
        <v>0.43525650341520128</v>
      </c>
      <c r="F101" s="12">
        <f>IF('O. Virgen '!$D$29=$R$100,'TAM Automático'!F143,'TAM Automático'!F148)</f>
        <v>0.21497584541062803</v>
      </c>
      <c r="G101" s="12">
        <f>IF('O. Virgen '!$D$29=$R$100,'TAM Automático'!G143,'TAM Automático'!G148)</f>
        <v>0.48960138648180235</v>
      </c>
      <c r="H101" s="12">
        <f>IF('O. Virgen '!$D$29=$R$100,'TAM Automático'!H143,'TAM Automático'!H148)</f>
        <v>0.4076857629041406</v>
      </c>
      <c r="I101" s="12">
        <f>IF('O. Virgen '!$D$29=$R$100,'TAM Automático'!I143,'TAM Automático'!I148)</f>
        <v>0.34562841530054644</v>
      </c>
      <c r="J101" s="12">
        <f>IF('O. Virgen '!$D$29=$R$100,'TAM Automático'!J143,'TAM Automático'!J148)</f>
        <v>0.5262801408832295</v>
      </c>
      <c r="K101" s="12">
        <f>IF('O. Virgen '!$D$29=$R$100,'TAM Automático'!K143,'TAM Automático'!K148)</f>
        <v>0.22786863089606699</v>
      </c>
      <c r="L101" s="12">
        <f>IF('O. Virgen '!$D$29=$R$100,'TAM Automático'!L143,'TAM Automático'!L148)</f>
        <v>0.31998860236500926</v>
      </c>
      <c r="M101" s="12">
        <f>IF('O. Virgen '!$D$29=$R$100,'TAM Automático'!M143,'TAM Automático'!M148)</f>
        <v>0.30405989058450905</v>
      </c>
      <c r="N101" s="12">
        <f>IF('O. Virgen '!$D$29=$R$100,'TAM Automático'!N143,'TAM Automático'!N148)</f>
        <v>0.24796808039012858</v>
      </c>
      <c r="O101" s="12">
        <f>IF('O. Virgen '!$D$29=$R$100,'TAM Automático'!O143,'TAM Automático'!O148)</f>
        <v>0.30322016610811597</v>
      </c>
      <c r="P101" s="12">
        <f>IF('O. Virgen '!$D$29=$R$100,'TAM Automático'!P143,'TAM Automático'!P148)</f>
        <v>0.22526527100659591</v>
      </c>
      <c r="R101">
        <v>2</v>
      </c>
      <c r="S101" s="16" t="s">
        <v>45</v>
      </c>
    </row>
    <row r="103" spans="2:20" ht="15.6" x14ac:dyDescent="0.3">
      <c r="B103" s="15"/>
      <c r="C103" s="16" t="s">
        <v>48</v>
      </c>
      <c r="D103" s="15"/>
      <c r="E103" s="15"/>
      <c r="F103" s="15"/>
      <c r="G103" s="15"/>
      <c r="H103" s="15"/>
      <c r="I103" s="15"/>
      <c r="J103" s="15"/>
      <c r="K103" s="15"/>
      <c r="L103" s="15"/>
      <c r="M103" s="15"/>
      <c r="N103" s="15"/>
      <c r="O103" s="15"/>
      <c r="P103" s="15"/>
      <c r="R103" s="15"/>
      <c r="S103" s="15"/>
      <c r="T103" s="15"/>
    </row>
    <row r="104" spans="2:20" ht="16.2" thickBot="1" x14ac:dyDescent="0.35">
      <c r="C104" s="3"/>
      <c r="D104" s="66">
        <f>D99</f>
        <v>43983</v>
      </c>
      <c r="E104" s="66">
        <f t="shared" ref="E104:P104" si="13">E99</f>
        <v>44013</v>
      </c>
      <c r="F104" s="66">
        <f t="shared" si="13"/>
        <v>44044</v>
      </c>
      <c r="G104" s="66">
        <f t="shared" si="13"/>
        <v>44075</v>
      </c>
      <c r="H104" s="66">
        <f t="shared" si="13"/>
        <v>44105</v>
      </c>
      <c r="I104" s="66">
        <f t="shared" si="13"/>
        <v>44136</v>
      </c>
      <c r="J104" s="66">
        <f t="shared" si="13"/>
        <v>44166</v>
      </c>
      <c r="K104" s="66">
        <f t="shared" si="13"/>
        <v>44197</v>
      </c>
      <c r="L104" s="66">
        <f t="shared" si="13"/>
        <v>44228</v>
      </c>
      <c r="M104" s="66">
        <f t="shared" si="13"/>
        <v>44256</v>
      </c>
      <c r="N104" s="66">
        <f t="shared" si="13"/>
        <v>44287</v>
      </c>
      <c r="O104" s="66">
        <f t="shared" si="13"/>
        <v>44317</v>
      </c>
      <c r="P104" s="66">
        <f t="shared" si="13"/>
        <v>44348</v>
      </c>
      <c r="R104">
        <v>1</v>
      </c>
      <c r="S104" s="16" t="s">
        <v>24</v>
      </c>
    </row>
    <row r="105" spans="2:20" ht="15.6" x14ac:dyDescent="0.3">
      <c r="C105" s="11" t="s">
        <v>36</v>
      </c>
      <c r="D105" s="12">
        <f>IF('O. Virgen '!$N$29=$R$104,'TAM Automático'!D152,IF('O. Virgen '!$N$29=$R$105,'TAM Automático'!D157,'TAM Automático'!D162))</f>
        <v>1</v>
      </c>
      <c r="E105" s="12">
        <f>IF('O. Virgen '!$N$29=$R$104,'TAM Automático'!E152,IF('O. Virgen '!$N$29=$R$105,'TAM Automático'!E157,'TAM Automático'!E162))</f>
        <v>0.94564526382708203</v>
      </c>
      <c r="F105" s="12">
        <f>IF('O. Virgen '!$N$29=$R$104,'TAM Automático'!F152,IF('O. Virgen '!$N$29=$R$105,'TAM Automático'!F157,'TAM Automático'!F162))</f>
        <v>0.92123610325984551</v>
      </c>
      <c r="G105" s="12">
        <f>IF('O. Virgen '!$N$29=$R$104,'TAM Automático'!G152,IF('O. Virgen '!$N$29=$R$105,'TAM Automático'!G157,'TAM Automático'!G162))</f>
        <v>0.97227533460803062</v>
      </c>
      <c r="H105" s="12">
        <f>IF('O. Virgen '!$N$29=$R$104,'TAM Automático'!H152,IF('O. Virgen '!$N$29=$R$105,'TAM Automático'!H157,'TAM Automático'!H162))</f>
        <v>0.8297650130548303</v>
      </c>
      <c r="I105" s="12">
        <f>IF('O. Virgen '!$N$29=$R$104,'TAM Automático'!I152,IF('O. Virgen '!$N$29=$R$105,'TAM Automático'!I157,'TAM Automático'!I162))</f>
        <v>0.89961500071296152</v>
      </c>
      <c r="J105" s="12">
        <f>IF('O. Virgen '!$N$29=$R$104,'TAM Automático'!J152,IF('O. Virgen '!$N$29=$R$105,'TAM Automático'!J157,'TAM Automático'!J162))</f>
        <v>1</v>
      </c>
      <c r="K105" s="12">
        <f>IF('O. Virgen '!$N$29=$R$104,'TAM Automático'!K152,IF('O. Virgen '!$N$29=$R$105,'TAM Automático'!K157,'TAM Automático'!K162))</f>
        <v>0.95082843399251726</v>
      </c>
      <c r="L105" s="12">
        <f>IF('O. Virgen '!$N$29=$R$104,'TAM Automático'!L152,IF('O. Virgen '!$N$29=$R$105,'TAM Automático'!L157,'TAM Automático'!L162))</f>
        <v>0.96339961288052089</v>
      </c>
      <c r="M105" s="12">
        <f>IF('O. Virgen '!$N$29=$R$104,'TAM Automático'!M152,IF('O. Virgen '!$N$29=$R$105,'TAM Automático'!M157,'TAM Automático'!M162))</f>
        <v>0.96659482758620696</v>
      </c>
      <c r="N105" s="12">
        <f>IF('O. Virgen '!$N$29=$R$104,'TAM Automático'!N152,IF('O. Virgen '!$N$29=$R$105,'TAM Automático'!N157,'TAM Automático'!N162))</f>
        <v>0.97416281755196299</v>
      </c>
      <c r="O105" s="12">
        <f>IF('O. Virgen '!$N$29=$R$104,'TAM Automático'!O152,IF('O. Virgen '!$N$29=$R$105,'TAM Automático'!O157,'TAM Automático'!O162))</f>
        <v>0.94924273434302087</v>
      </c>
      <c r="P105" s="12">
        <f>IF('O. Virgen '!$N$29=$R$104,'TAM Automático'!P152,IF('O. Virgen '!$N$29=$R$105,'TAM Automático'!P157,'TAM Automático'!P162))</f>
        <v>0.96285270515143662</v>
      </c>
      <c r="R105">
        <v>2</v>
      </c>
      <c r="S105" s="8" t="s">
        <v>29</v>
      </c>
    </row>
    <row r="106" spans="2:20" ht="15.6" x14ac:dyDescent="0.3">
      <c r="C106" s="11" t="s">
        <v>37</v>
      </c>
      <c r="D106" s="12">
        <f>IF('O. Virgen '!$N$29=$R$104,'TAM Automático'!D153,IF('O. Virgen '!$N$29=$R$105,'TAM Automático'!D158,'TAM Automático'!D163))</f>
        <v>0</v>
      </c>
      <c r="E106" s="12">
        <f>IF('O. Virgen '!$N$29=$R$104,'TAM Automático'!E153,IF('O. Virgen '!$N$29=$R$105,'TAM Automático'!E158,'TAM Automático'!E163))</f>
        <v>5.4354736172917986E-2</v>
      </c>
      <c r="F106" s="12">
        <f>IF('O. Virgen '!$N$29=$R$104,'TAM Automático'!F153,IF('O. Virgen '!$N$29=$R$105,'TAM Automático'!F158,'TAM Automático'!F163))</f>
        <v>7.8763896740154507E-2</v>
      </c>
      <c r="G106" s="12">
        <f>IF('O. Virgen '!$N$29=$R$104,'TAM Automático'!G153,IF('O. Virgen '!$N$29=$R$105,'TAM Automático'!G158,'TAM Automático'!G163))</f>
        <v>2.7724665391969404E-2</v>
      </c>
      <c r="H106" s="12">
        <f>IF('O. Virgen '!$N$29=$R$104,'TAM Automático'!H153,IF('O. Virgen '!$N$29=$R$105,'TAM Automático'!H158,'TAM Automático'!H163))</f>
        <v>0.1702349869451697</v>
      </c>
      <c r="I106" s="12">
        <f>IF('O. Virgen '!$N$29=$R$104,'TAM Automático'!I153,IF('O. Virgen '!$N$29=$R$105,'TAM Automático'!I158,'TAM Automático'!I163))</f>
        <v>0.10038499928703834</v>
      </c>
      <c r="J106" s="12">
        <f>IF('O. Virgen '!$N$29=$R$104,'TAM Automático'!J153,IF('O. Virgen '!$N$29=$R$105,'TAM Automático'!J158,'TAM Automático'!J163))</f>
        <v>0</v>
      </c>
      <c r="K106" s="12">
        <f>IF('O. Virgen '!$N$29=$R$104,'TAM Automático'!K153,IF('O. Virgen '!$N$29=$R$105,'TAM Automático'!K158,'TAM Automático'!K163))</f>
        <v>4.9171566007482632E-2</v>
      </c>
      <c r="L106" s="12">
        <f>IF('O. Virgen '!$N$29=$R$104,'TAM Automático'!L153,IF('O. Virgen '!$N$29=$R$105,'TAM Automático'!L158,'TAM Automático'!L163))</f>
        <v>3.6600387119479154E-2</v>
      </c>
      <c r="M106" s="12">
        <f>IF('O. Virgen '!$N$29=$R$104,'TAM Automático'!M153,IF('O. Virgen '!$N$29=$R$105,'TAM Automático'!M158,'TAM Automático'!M163))</f>
        <v>3.3405172413793108E-2</v>
      </c>
      <c r="N106" s="12">
        <f>IF('O. Virgen '!$N$29=$R$104,'TAM Automático'!N153,IF('O. Virgen '!$N$29=$R$105,'TAM Automático'!N158,'TAM Automático'!N163))</f>
        <v>2.5837182448036951E-2</v>
      </c>
      <c r="O106" s="12">
        <f>IF('O. Virgen '!$N$29=$R$104,'TAM Automático'!O153,IF('O. Virgen '!$N$29=$R$105,'TAM Automático'!O158,'TAM Automático'!O163))</f>
        <v>5.0757265656979134E-2</v>
      </c>
      <c r="P106" s="12">
        <f>IF('O. Virgen '!$N$29=$R$104,'TAM Automático'!P153,IF('O. Virgen '!$N$29=$R$105,'TAM Automático'!P158,'TAM Automático'!P163))</f>
        <v>3.7147294848563293E-2</v>
      </c>
      <c r="R106">
        <v>2</v>
      </c>
      <c r="S106" s="8" t="s">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8" sqref="B8:M48"/>
    </sheetView>
  </sheetViews>
  <sheetFormatPr baseColWidth="10" defaultColWidth="11.44140625" defaultRowHeight="14.4" x14ac:dyDescent="0.3"/>
  <sheetData>
    <row r="2" spans="2:2" ht="21" x14ac:dyDescent="0.4">
      <c r="B2" s="4"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60" zoomScaleNormal="6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spans="22:22" s="19" customFormat="1" ht="18.75" customHeight="1" x14ac:dyDescent="0.3"/>
    <row r="2" spans="22:22" s="19" customFormat="1" x14ac:dyDescent="0.3"/>
    <row r="3" spans="22:22" s="19" customFormat="1" x14ac:dyDescent="0.3"/>
    <row r="4" spans="22:22" s="19" customFormat="1" x14ac:dyDescent="0.3"/>
    <row r="5" spans="22:22" s="19" customFormat="1" x14ac:dyDescent="0.3"/>
    <row r="6" spans="22:22" s="19" customFormat="1" x14ac:dyDescent="0.3"/>
    <row r="7" spans="22:22" s="19" customFormat="1" x14ac:dyDescent="0.3"/>
    <row r="8" spans="22:22" s="19" customFormat="1" x14ac:dyDescent="0.3">
      <c r="V8" s="72"/>
    </row>
    <row r="9" spans="22:22" s="19" customFormat="1" x14ac:dyDescent="0.3"/>
    <row r="10" spans="22:22" s="19" customFormat="1" x14ac:dyDescent="0.3"/>
    <row r="11" spans="22:22" s="19" customFormat="1" x14ac:dyDescent="0.3"/>
    <row r="12" spans="22:22" s="19" customFormat="1" x14ac:dyDescent="0.3"/>
    <row r="13" spans="22:22" s="19" customFormat="1" x14ac:dyDescent="0.3"/>
    <row r="14" spans="22:22" s="19" customFormat="1" x14ac:dyDescent="0.3"/>
    <row r="15" spans="22:22" s="19" customFormat="1" x14ac:dyDescent="0.3"/>
    <row r="16" spans="22:22"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3</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50" zoomScaleNormal="50" workbookViewId="0"/>
  </sheetViews>
  <sheetFormatPr baseColWidth="10" defaultColWidth="11.44140625" defaultRowHeight="14.4" x14ac:dyDescent="0.3"/>
  <cols>
    <col min="1" max="1" width="5.77734375" customWidth="1"/>
    <col min="10" max="10" width="14.21875" customWidth="1"/>
  </cols>
  <sheetData>
    <row r="1" spans="19:19" s="19" customFormat="1" ht="4.5" customHeight="1" x14ac:dyDescent="0.3"/>
    <row r="2" spans="19:19" s="19" customFormat="1" x14ac:dyDescent="0.3"/>
    <row r="3" spans="19:19" s="19" customFormat="1" x14ac:dyDescent="0.3"/>
    <row r="4" spans="19:19" s="19" customFormat="1" x14ac:dyDescent="0.3"/>
    <row r="5" spans="19:19" s="19" customFormat="1" x14ac:dyDescent="0.3"/>
    <row r="6" spans="19:19" s="19" customFormat="1" x14ac:dyDescent="0.3"/>
    <row r="7" spans="19:19" s="19" customFormat="1" x14ac:dyDescent="0.3"/>
    <row r="8" spans="19:19" s="19" customFormat="1" ht="28.8" x14ac:dyDescent="0.3">
      <c r="S8" s="71" t="s">
        <v>85</v>
      </c>
    </row>
    <row r="9" spans="19:19" s="19" customFormat="1" x14ac:dyDescent="0.3"/>
    <row r="10" spans="19:19" s="19" customFormat="1" x14ac:dyDescent="0.3"/>
    <row r="11" spans="19:19" s="19" customFormat="1" x14ac:dyDescent="0.3"/>
    <row r="12" spans="19:19" s="19" customFormat="1" x14ac:dyDescent="0.3"/>
    <row r="13" spans="19:19" s="19" customFormat="1" x14ac:dyDescent="0.3"/>
    <row r="14" spans="19:19" s="19" customFormat="1" x14ac:dyDescent="0.3"/>
    <row r="15" spans="19:19" s="19" customFormat="1" x14ac:dyDescent="0.3"/>
    <row r="16" spans="19:19"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3</v>
      </c>
    </row>
    <row r="30" spans="1:14" ht="18.75" customHeight="1" x14ac:dyDescent="0.3">
      <c r="B30" s="26" t="s">
        <v>49</v>
      </c>
      <c r="K30" s="25" t="s">
        <v>49</v>
      </c>
    </row>
    <row r="33" spans="25:25" x14ac:dyDescent="0.3">
      <c r="Y33" s="67"/>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60" zoomScaleNormal="60" zoomScaleSheetLayoutView="70" workbookViewId="0"/>
  </sheetViews>
  <sheetFormatPr baseColWidth="10" defaultColWidth="11.44140625" defaultRowHeight="14.4" x14ac:dyDescent="0.3"/>
  <cols>
    <col min="1" max="1" width="5.77734375" customWidth="1"/>
    <col min="10" max="10" width="14.21875" customWidth="1"/>
  </cols>
  <sheetData>
    <row r="1" spans="1:1" s="19" customFormat="1" ht="4.5" customHeight="1" x14ac:dyDescent="0.3">
      <c r="A1" s="19">
        <v>25</v>
      </c>
    </row>
    <row r="2" spans="1:1" s="19" customFormat="1" x14ac:dyDescent="0.3"/>
    <row r="3" spans="1:1" s="19" customFormat="1" x14ac:dyDescent="0.3"/>
    <row r="4" spans="1:1" s="19" customFormat="1" x14ac:dyDescent="0.3"/>
    <row r="5" spans="1:1" s="19" customFormat="1" x14ac:dyDescent="0.3"/>
    <row r="6" spans="1:1" s="19" customFormat="1" x14ac:dyDescent="0.3"/>
    <row r="7" spans="1:1" s="19" customFormat="1" x14ac:dyDescent="0.3"/>
    <row r="8" spans="1:1" s="19" customFormat="1" x14ac:dyDescent="0.3"/>
    <row r="9" spans="1:1" s="19" customFormat="1" x14ac:dyDescent="0.3"/>
    <row r="10" spans="1:1" s="19" customFormat="1" x14ac:dyDescent="0.3"/>
    <row r="11" spans="1:1" s="19" customFormat="1" x14ac:dyDescent="0.3"/>
    <row r="12" spans="1:1" s="19" customFormat="1" x14ac:dyDescent="0.3"/>
    <row r="13" spans="1:1" s="19" customFormat="1" x14ac:dyDescent="0.3"/>
    <row r="14" spans="1:1" s="19" customFormat="1" x14ac:dyDescent="0.3"/>
    <row r="15" spans="1:1" s="19" customFormat="1" x14ac:dyDescent="0.3"/>
    <row r="16" spans="1:1"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3</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50" zoomScaleNormal="50" workbookViewId="0"/>
  </sheetViews>
  <sheetFormatPr baseColWidth="10" defaultColWidth="11.44140625" defaultRowHeight="14.4" x14ac:dyDescent="0.3"/>
  <cols>
    <col min="1" max="1" width="5.77734375" customWidth="1"/>
    <col min="10" max="10" width="14.21875" customWidth="1"/>
  </cols>
  <sheetData>
    <row r="1" s="19" customFormat="1" ht="4.5" customHeight="1" x14ac:dyDescent="0.3"/>
    <row r="2" s="19" customFormat="1" x14ac:dyDescent="0.3"/>
    <row r="3" s="19" customFormat="1" x14ac:dyDescent="0.3"/>
    <row r="4" s="19" customFormat="1" x14ac:dyDescent="0.3"/>
    <row r="5" s="19" customFormat="1" x14ac:dyDescent="0.3"/>
    <row r="6" s="19" customFormat="1" x14ac:dyDescent="0.3"/>
    <row r="7" s="19" customFormat="1" x14ac:dyDescent="0.3"/>
    <row r="8" s="19" customFormat="1" x14ac:dyDescent="0.3"/>
    <row r="9" s="19" customFormat="1" x14ac:dyDescent="0.3"/>
    <row r="10" s="19" customFormat="1" x14ac:dyDescent="0.3"/>
    <row r="11" s="19" customFormat="1" x14ac:dyDescent="0.3"/>
    <row r="12" s="19" customFormat="1" x14ac:dyDescent="0.3"/>
    <row r="13" s="19" customFormat="1" x14ac:dyDescent="0.3"/>
    <row r="14" s="19" customFormat="1" x14ac:dyDescent="0.3"/>
    <row r="15" s="19" customFormat="1" x14ac:dyDescent="0.3"/>
    <row r="16"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3</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50" zoomScaleNormal="50" workbookViewId="0"/>
  </sheetViews>
  <sheetFormatPr baseColWidth="10" defaultColWidth="11.44140625" defaultRowHeight="14.4" x14ac:dyDescent="0.3"/>
  <cols>
    <col min="1" max="1" width="5.77734375" customWidth="1"/>
    <col min="10" max="10" width="14.21875" customWidth="1"/>
  </cols>
  <sheetData>
    <row r="1" s="19" customFormat="1" ht="4.5" customHeight="1" x14ac:dyDescent="0.3"/>
    <row r="2" s="19" customFormat="1" x14ac:dyDescent="0.3"/>
    <row r="3" s="19" customFormat="1" x14ac:dyDescent="0.3"/>
    <row r="4" s="19" customFormat="1" x14ac:dyDescent="0.3"/>
    <row r="5" s="19" customFormat="1" x14ac:dyDescent="0.3"/>
    <row r="6" s="19" customFormat="1" x14ac:dyDescent="0.3"/>
    <row r="7" s="19" customFormat="1" x14ac:dyDescent="0.3"/>
    <row r="8" s="19" customFormat="1" x14ac:dyDescent="0.3"/>
    <row r="9" s="19" customFormat="1" x14ac:dyDescent="0.3"/>
    <row r="10" s="19" customFormat="1" x14ac:dyDescent="0.3"/>
    <row r="11" s="19" customFormat="1" x14ac:dyDescent="0.3"/>
    <row r="12" s="19" customFormat="1" x14ac:dyDescent="0.3"/>
    <row r="13" s="19" customFormat="1" x14ac:dyDescent="0.3"/>
    <row r="14" s="19" customFormat="1" x14ac:dyDescent="0.3"/>
    <row r="15" s="19" customFormat="1" x14ac:dyDescent="0.3"/>
    <row r="16"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2</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Q48"/>
  <sheetViews>
    <sheetView showGridLines="0" showRowColHeaders="0" zoomScale="60" zoomScaleNormal="60" zoomScaleSheetLayoutView="80" workbookViewId="0"/>
  </sheetViews>
  <sheetFormatPr baseColWidth="10" defaultColWidth="11.44140625" defaultRowHeight="14.4" x14ac:dyDescent="0.3"/>
  <cols>
    <col min="1" max="1" width="2.77734375" customWidth="1"/>
    <col min="14" max="14" width="2.21875" customWidth="1"/>
  </cols>
  <sheetData>
    <row r="6" spans="2:14" x14ac:dyDescent="0.3">
      <c r="B6" s="17" t="s">
        <v>42</v>
      </c>
    </row>
    <row r="7" spans="2:14" ht="7.5" customHeight="1" thickBot="1" x14ac:dyDescent="0.35">
      <c r="B7" s="65"/>
      <c r="C7" s="64"/>
      <c r="D7" s="64"/>
      <c r="E7" s="64"/>
      <c r="F7" s="64"/>
      <c r="G7" s="64"/>
      <c r="H7" s="64"/>
      <c r="I7" s="64"/>
      <c r="J7" s="64"/>
      <c r="K7" s="64"/>
      <c r="L7" s="64"/>
      <c r="M7" s="64"/>
    </row>
    <row r="8" spans="2:14" ht="17.55" customHeight="1" x14ac:dyDescent="0.3">
      <c r="B8" s="73" t="s">
        <v>87</v>
      </c>
      <c r="C8" s="74"/>
      <c r="D8" s="74"/>
      <c r="E8" s="74"/>
      <c r="F8" s="74"/>
      <c r="G8" s="74"/>
      <c r="H8" s="74"/>
      <c r="I8" s="74"/>
      <c r="J8" s="74"/>
      <c r="K8" s="74"/>
      <c r="L8" s="74"/>
      <c r="M8" s="75"/>
      <c r="N8" s="64"/>
    </row>
    <row r="9" spans="2:14" ht="17.55" customHeight="1" x14ac:dyDescent="0.3">
      <c r="B9" s="76"/>
      <c r="C9" s="77"/>
      <c r="D9" s="77"/>
      <c r="E9" s="77"/>
      <c r="F9" s="77"/>
      <c r="G9" s="77"/>
      <c r="H9" s="77"/>
      <c r="I9" s="77"/>
      <c r="J9" s="77"/>
      <c r="K9" s="77"/>
      <c r="L9" s="77"/>
      <c r="M9" s="78"/>
      <c r="N9" s="64"/>
    </row>
    <row r="10" spans="2:14" ht="17.55" customHeight="1" x14ac:dyDescent="0.3">
      <c r="B10" s="76"/>
      <c r="C10" s="77"/>
      <c r="D10" s="77"/>
      <c r="E10" s="77"/>
      <c r="F10" s="77"/>
      <c r="G10" s="77"/>
      <c r="H10" s="77"/>
      <c r="I10" s="77"/>
      <c r="J10" s="77"/>
      <c r="K10" s="77"/>
      <c r="L10" s="77"/>
      <c r="M10" s="78"/>
      <c r="N10" s="64"/>
    </row>
    <row r="11" spans="2:14" ht="17.55" customHeight="1" x14ac:dyDescent="0.3">
      <c r="B11" s="76"/>
      <c r="C11" s="77"/>
      <c r="D11" s="77"/>
      <c r="E11" s="77"/>
      <c r="F11" s="77"/>
      <c r="G11" s="77"/>
      <c r="H11" s="77"/>
      <c r="I11" s="77"/>
      <c r="J11" s="77"/>
      <c r="K11" s="77"/>
      <c r="L11" s="77"/>
      <c r="M11" s="78"/>
      <c r="N11" s="64"/>
    </row>
    <row r="12" spans="2:14" ht="17.55" customHeight="1" x14ac:dyDescent="0.3">
      <c r="B12" s="76"/>
      <c r="C12" s="77"/>
      <c r="D12" s="77"/>
      <c r="E12" s="77"/>
      <c r="F12" s="77"/>
      <c r="G12" s="77"/>
      <c r="H12" s="77"/>
      <c r="I12" s="77"/>
      <c r="J12" s="77"/>
      <c r="K12" s="77"/>
      <c r="L12" s="77"/>
      <c r="M12" s="78"/>
      <c r="N12" s="64"/>
    </row>
    <row r="13" spans="2:14" ht="17.55" customHeight="1" x14ac:dyDescent="0.3">
      <c r="B13" s="76"/>
      <c r="C13" s="77"/>
      <c r="D13" s="77"/>
      <c r="E13" s="77"/>
      <c r="F13" s="77"/>
      <c r="G13" s="77"/>
      <c r="H13" s="77"/>
      <c r="I13" s="77"/>
      <c r="J13" s="77"/>
      <c r="K13" s="77"/>
      <c r="L13" s="77"/>
      <c r="M13" s="78"/>
      <c r="N13" s="64"/>
    </row>
    <row r="14" spans="2:14" ht="17.55" customHeight="1" x14ac:dyDescent="0.3">
      <c r="B14" s="76"/>
      <c r="C14" s="77"/>
      <c r="D14" s="77"/>
      <c r="E14" s="77"/>
      <c r="F14" s="77"/>
      <c r="G14" s="77"/>
      <c r="H14" s="77"/>
      <c r="I14" s="77"/>
      <c r="J14" s="77"/>
      <c r="K14" s="77"/>
      <c r="L14" s="77"/>
      <c r="M14" s="78"/>
      <c r="N14" s="64"/>
    </row>
    <row r="15" spans="2:14" ht="17.55" customHeight="1" x14ac:dyDescent="0.3">
      <c r="B15" s="76"/>
      <c r="C15" s="77"/>
      <c r="D15" s="77"/>
      <c r="E15" s="77"/>
      <c r="F15" s="77"/>
      <c r="G15" s="77"/>
      <c r="H15" s="77"/>
      <c r="I15" s="77"/>
      <c r="J15" s="77"/>
      <c r="K15" s="77"/>
      <c r="L15" s="77"/>
      <c r="M15" s="78"/>
      <c r="N15" s="64"/>
    </row>
    <row r="16" spans="2:14" ht="17.55" customHeight="1" x14ac:dyDescent="0.3">
      <c r="B16" s="76"/>
      <c r="C16" s="77"/>
      <c r="D16" s="77"/>
      <c r="E16" s="77"/>
      <c r="F16" s="77"/>
      <c r="G16" s="77"/>
      <c r="H16" s="77"/>
      <c r="I16" s="77"/>
      <c r="J16" s="77"/>
      <c r="K16" s="77"/>
      <c r="L16" s="77"/>
      <c r="M16" s="78"/>
      <c r="N16" s="64"/>
    </row>
    <row r="17" spans="2:17" ht="17.55" customHeight="1" x14ac:dyDescent="0.3">
      <c r="B17" s="76"/>
      <c r="C17" s="77"/>
      <c r="D17" s="77"/>
      <c r="E17" s="77"/>
      <c r="F17" s="77"/>
      <c r="G17" s="77"/>
      <c r="H17" s="77"/>
      <c r="I17" s="77"/>
      <c r="J17" s="77"/>
      <c r="K17" s="77"/>
      <c r="L17" s="77"/>
      <c r="M17" s="78"/>
      <c r="N17" s="64"/>
    </row>
    <row r="18" spans="2:17" ht="17.55" customHeight="1" x14ac:dyDescent="0.3">
      <c r="B18" s="76"/>
      <c r="C18" s="77"/>
      <c r="D18" s="77"/>
      <c r="E18" s="77"/>
      <c r="F18" s="77"/>
      <c r="G18" s="77"/>
      <c r="H18" s="77"/>
      <c r="I18" s="77"/>
      <c r="J18" s="77"/>
      <c r="K18" s="77"/>
      <c r="L18" s="77"/>
      <c r="M18" s="78"/>
      <c r="N18" s="64"/>
    </row>
    <row r="19" spans="2:17" ht="17.55" customHeight="1" x14ac:dyDescent="0.3">
      <c r="B19" s="76"/>
      <c r="C19" s="77"/>
      <c r="D19" s="77"/>
      <c r="E19" s="77"/>
      <c r="F19" s="77"/>
      <c r="G19" s="77"/>
      <c r="H19" s="77"/>
      <c r="I19" s="77"/>
      <c r="J19" s="77"/>
      <c r="K19" s="77"/>
      <c r="L19" s="77"/>
      <c r="M19" s="78"/>
      <c r="N19" s="64"/>
    </row>
    <row r="20" spans="2:17" ht="17.55" customHeight="1" x14ac:dyDescent="0.3">
      <c r="B20" s="76"/>
      <c r="C20" s="77"/>
      <c r="D20" s="77"/>
      <c r="E20" s="77"/>
      <c r="F20" s="77"/>
      <c r="G20" s="77"/>
      <c r="H20" s="77"/>
      <c r="I20" s="77"/>
      <c r="J20" s="77"/>
      <c r="K20" s="77"/>
      <c r="L20" s="77"/>
      <c r="M20" s="78"/>
      <c r="N20" s="64"/>
      <c r="Q20" s="70"/>
    </row>
    <row r="21" spans="2:17" ht="17.55" customHeight="1" x14ac:dyDescent="0.3">
      <c r="B21" s="76"/>
      <c r="C21" s="77"/>
      <c r="D21" s="77"/>
      <c r="E21" s="77"/>
      <c r="F21" s="77"/>
      <c r="G21" s="77"/>
      <c r="H21" s="77"/>
      <c r="I21" s="77"/>
      <c r="J21" s="77"/>
      <c r="K21" s="77"/>
      <c r="L21" s="77"/>
      <c r="M21" s="78"/>
      <c r="N21" s="64"/>
    </row>
    <row r="22" spans="2:17" ht="17.55" customHeight="1" x14ac:dyDescent="0.3">
      <c r="B22" s="76"/>
      <c r="C22" s="77"/>
      <c r="D22" s="77"/>
      <c r="E22" s="77"/>
      <c r="F22" s="77"/>
      <c r="G22" s="77"/>
      <c r="H22" s="77"/>
      <c r="I22" s="77"/>
      <c r="J22" s="77"/>
      <c r="K22" s="77"/>
      <c r="L22" s="77"/>
      <c r="M22" s="78"/>
      <c r="N22" s="64"/>
    </row>
    <row r="23" spans="2:17" ht="17.55" customHeight="1" x14ac:dyDescent="0.3">
      <c r="B23" s="76"/>
      <c r="C23" s="77"/>
      <c r="D23" s="77"/>
      <c r="E23" s="77"/>
      <c r="F23" s="77"/>
      <c r="G23" s="77"/>
      <c r="H23" s="77"/>
      <c r="I23" s="77"/>
      <c r="J23" s="77"/>
      <c r="K23" s="77"/>
      <c r="L23" s="77"/>
      <c r="M23" s="78"/>
      <c r="N23" s="64"/>
    </row>
    <row r="24" spans="2:17" ht="17.55" customHeight="1" x14ac:dyDescent="0.3">
      <c r="B24" s="76"/>
      <c r="C24" s="77"/>
      <c r="D24" s="77"/>
      <c r="E24" s="77"/>
      <c r="F24" s="77"/>
      <c r="G24" s="77"/>
      <c r="H24" s="77"/>
      <c r="I24" s="77"/>
      <c r="J24" s="77"/>
      <c r="K24" s="77"/>
      <c r="L24" s="77"/>
      <c r="M24" s="78"/>
      <c r="N24" s="64"/>
    </row>
    <row r="25" spans="2:17" ht="17.55" customHeight="1" x14ac:dyDescent="0.3">
      <c r="B25" s="76"/>
      <c r="C25" s="77"/>
      <c r="D25" s="77"/>
      <c r="E25" s="77"/>
      <c r="F25" s="77"/>
      <c r="G25" s="77"/>
      <c r="H25" s="77"/>
      <c r="I25" s="77"/>
      <c r="J25" s="77"/>
      <c r="K25" s="77"/>
      <c r="L25" s="77"/>
      <c r="M25" s="78"/>
      <c r="N25" s="64"/>
    </row>
    <row r="26" spans="2:17" ht="17.55" customHeight="1" x14ac:dyDescent="0.3">
      <c r="B26" s="76"/>
      <c r="C26" s="77"/>
      <c r="D26" s="77"/>
      <c r="E26" s="77"/>
      <c r="F26" s="77"/>
      <c r="G26" s="77"/>
      <c r="H26" s="77"/>
      <c r="I26" s="77"/>
      <c r="J26" s="77"/>
      <c r="K26" s="77"/>
      <c r="L26" s="77"/>
      <c r="M26" s="78"/>
      <c r="N26" s="64"/>
    </row>
    <row r="27" spans="2:17" ht="17.55" customHeight="1" x14ac:dyDescent="0.3">
      <c r="B27" s="76"/>
      <c r="C27" s="77"/>
      <c r="D27" s="77"/>
      <c r="E27" s="77"/>
      <c r="F27" s="77"/>
      <c r="G27" s="77"/>
      <c r="H27" s="77"/>
      <c r="I27" s="77"/>
      <c r="J27" s="77"/>
      <c r="K27" s="77"/>
      <c r="L27" s="77"/>
      <c r="M27" s="78"/>
      <c r="N27" s="64"/>
    </row>
    <row r="28" spans="2:17" ht="17.55" customHeight="1" x14ac:dyDescent="0.3">
      <c r="B28" s="76"/>
      <c r="C28" s="77"/>
      <c r="D28" s="77"/>
      <c r="E28" s="77"/>
      <c r="F28" s="77"/>
      <c r="G28" s="77"/>
      <c r="H28" s="77"/>
      <c r="I28" s="77"/>
      <c r="J28" s="77"/>
      <c r="K28" s="77"/>
      <c r="L28" s="77"/>
      <c r="M28" s="78"/>
      <c r="N28" s="64"/>
    </row>
    <row r="29" spans="2:17" ht="17.55" customHeight="1" x14ac:dyDescent="0.3">
      <c r="B29" s="76"/>
      <c r="C29" s="77"/>
      <c r="D29" s="77"/>
      <c r="E29" s="77"/>
      <c r="F29" s="77"/>
      <c r="G29" s="77"/>
      <c r="H29" s="77"/>
      <c r="I29" s="77"/>
      <c r="J29" s="77"/>
      <c r="K29" s="77"/>
      <c r="L29" s="77"/>
      <c r="M29" s="78"/>
      <c r="N29" s="64"/>
    </row>
    <row r="30" spans="2:17" ht="17.55" customHeight="1" x14ac:dyDescent="0.3">
      <c r="B30" s="76"/>
      <c r="C30" s="77"/>
      <c r="D30" s="77"/>
      <c r="E30" s="77"/>
      <c r="F30" s="77"/>
      <c r="G30" s="77"/>
      <c r="H30" s="77"/>
      <c r="I30" s="77"/>
      <c r="J30" s="77"/>
      <c r="K30" s="77"/>
      <c r="L30" s="77"/>
      <c r="M30" s="78"/>
      <c r="N30" s="64"/>
    </row>
    <row r="31" spans="2:17" ht="17.55" customHeight="1" x14ac:dyDescent="0.3">
      <c r="B31" s="76"/>
      <c r="C31" s="77"/>
      <c r="D31" s="77"/>
      <c r="E31" s="77"/>
      <c r="F31" s="77"/>
      <c r="G31" s="77"/>
      <c r="H31" s="77"/>
      <c r="I31" s="77"/>
      <c r="J31" s="77"/>
      <c r="K31" s="77"/>
      <c r="L31" s="77"/>
      <c r="M31" s="78"/>
      <c r="N31" s="64"/>
    </row>
    <row r="32" spans="2:17" ht="17.55" customHeight="1" x14ac:dyDescent="0.3">
      <c r="B32" s="76"/>
      <c r="C32" s="77"/>
      <c r="D32" s="77"/>
      <c r="E32" s="77"/>
      <c r="F32" s="77"/>
      <c r="G32" s="77"/>
      <c r="H32" s="77"/>
      <c r="I32" s="77"/>
      <c r="J32" s="77"/>
      <c r="K32" s="77"/>
      <c r="L32" s="77"/>
      <c r="M32" s="78"/>
      <c r="N32" s="64"/>
    </row>
    <row r="33" spans="2:14" ht="17.55" customHeight="1" x14ac:dyDescent="0.3">
      <c r="B33" s="76"/>
      <c r="C33" s="77"/>
      <c r="D33" s="77"/>
      <c r="E33" s="77"/>
      <c r="F33" s="77"/>
      <c r="G33" s="77"/>
      <c r="H33" s="77"/>
      <c r="I33" s="77"/>
      <c r="J33" s="77"/>
      <c r="K33" s="77"/>
      <c r="L33" s="77"/>
      <c r="M33" s="78"/>
      <c r="N33" s="64"/>
    </row>
    <row r="34" spans="2:14" ht="17.55" customHeight="1" x14ac:dyDescent="0.3">
      <c r="B34" s="76"/>
      <c r="C34" s="77"/>
      <c r="D34" s="77"/>
      <c r="E34" s="77"/>
      <c r="F34" s="77"/>
      <c r="G34" s="77"/>
      <c r="H34" s="77"/>
      <c r="I34" s="77"/>
      <c r="J34" s="77"/>
      <c r="K34" s="77"/>
      <c r="L34" s="77"/>
      <c r="M34" s="78"/>
      <c r="N34" s="64"/>
    </row>
    <row r="35" spans="2:14" ht="17.55" customHeight="1" x14ac:dyDescent="0.3">
      <c r="B35" s="76"/>
      <c r="C35" s="77"/>
      <c r="D35" s="77"/>
      <c r="E35" s="77"/>
      <c r="F35" s="77"/>
      <c r="G35" s="77"/>
      <c r="H35" s="77"/>
      <c r="I35" s="77"/>
      <c r="J35" s="77"/>
      <c r="K35" s="77"/>
      <c r="L35" s="77"/>
      <c r="M35" s="78"/>
      <c r="N35" s="64"/>
    </row>
    <row r="36" spans="2:14" ht="17.55" customHeight="1" x14ac:dyDescent="0.3">
      <c r="B36" s="76"/>
      <c r="C36" s="77"/>
      <c r="D36" s="77"/>
      <c r="E36" s="77"/>
      <c r="F36" s="77"/>
      <c r="G36" s="77"/>
      <c r="H36" s="77"/>
      <c r="I36" s="77"/>
      <c r="J36" s="77"/>
      <c r="K36" s="77"/>
      <c r="L36" s="77"/>
      <c r="M36" s="78"/>
    </row>
    <row r="37" spans="2:14" ht="17.55" customHeight="1" x14ac:dyDescent="0.3">
      <c r="B37" s="76"/>
      <c r="C37" s="77"/>
      <c r="D37" s="77"/>
      <c r="E37" s="77"/>
      <c r="F37" s="77"/>
      <c r="G37" s="77"/>
      <c r="H37" s="77"/>
      <c r="I37" s="77"/>
      <c r="J37" s="77"/>
      <c r="K37" s="77"/>
      <c r="L37" s="77"/>
      <c r="M37" s="78"/>
    </row>
    <row r="38" spans="2:14" ht="17.55" customHeight="1" x14ac:dyDescent="0.3">
      <c r="B38" s="76"/>
      <c r="C38" s="77"/>
      <c r="D38" s="77"/>
      <c r="E38" s="77"/>
      <c r="F38" s="77"/>
      <c r="G38" s="77"/>
      <c r="H38" s="77"/>
      <c r="I38" s="77"/>
      <c r="J38" s="77"/>
      <c r="K38" s="77"/>
      <c r="L38" s="77"/>
      <c r="M38" s="78"/>
    </row>
    <row r="39" spans="2:14" ht="17.55" customHeight="1" x14ac:dyDescent="0.3">
      <c r="B39" s="76"/>
      <c r="C39" s="77"/>
      <c r="D39" s="77"/>
      <c r="E39" s="77"/>
      <c r="F39" s="77"/>
      <c r="G39" s="77"/>
      <c r="H39" s="77"/>
      <c r="I39" s="77"/>
      <c r="J39" s="77"/>
      <c r="K39" s="77"/>
      <c r="L39" s="77"/>
      <c r="M39" s="78"/>
    </row>
    <row r="40" spans="2:14" ht="17.55" customHeight="1" x14ac:dyDescent="0.3">
      <c r="B40" s="76"/>
      <c r="C40" s="77"/>
      <c r="D40" s="77"/>
      <c r="E40" s="77"/>
      <c r="F40" s="77"/>
      <c r="G40" s="77"/>
      <c r="H40" s="77"/>
      <c r="I40" s="77"/>
      <c r="J40" s="77"/>
      <c r="K40" s="77"/>
      <c r="L40" s="77"/>
      <c r="M40" s="78"/>
    </row>
    <row r="41" spans="2:14" ht="17.55" customHeight="1" x14ac:dyDescent="0.3">
      <c r="B41" s="76"/>
      <c r="C41" s="77"/>
      <c r="D41" s="77"/>
      <c r="E41" s="77"/>
      <c r="F41" s="77"/>
      <c r="G41" s="77"/>
      <c r="H41" s="77"/>
      <c r="I41" s="77"/>
      <c r="J41" s="77"/>
      <c r="K41" s="77"/>
      <c r="L41" s="77"/>
      <c r="M41" s="78"/>
    </row>
    <row r="42" spans="2:14" x14ac:dyDescent="0.3">
      <c r="B42" s="76"/>
      <c r="C42" s="77"/>
      <c r="D42" s="77"/>
      <c r="E42" s="77"/>
      <c r="F42" s="77"/>
      <c r="G42" s="77"/>
      <c r="H42" s="77"/>
      <c r="I42" s="77"/>
      <c r="J42" s="77"/>
      <c r="K42" s="77"/>
      <c r="L42" s="77"/>
      <c r="M42" s="78"/>
    </row>
    <row r="43" spans="2:14" x14ac:dyDescent="0.3">
      <c r="B43" s="76"/>
      <c r="C43" s="77"/>
      <c r="D43" s="77"/>
      <c r="E43" s="77"/>
      <c r="F43" s="77"/>
      <c r="G43" s="77"/>
      <c r="H43" s="77"/>
      <c r="I43" s="77"/>
      <c r="J43" s="77"/>
      <c r="K43" s="77"/>
      <c r="L43" s="77"/>
      <c r="M43" s="78"/>
    </row>
    <row r="44" spans="2:14" x14ac:dyDescent="0.3">
      <c r="B44" s="76"/>
      <c r="C44" s="77"/>
      <c r="D44" s="77"/>
      <c r="E44" s="77"/>
      <c r="F44" s="77"/>
      <c r="G44" s="77"/>
      <c r="H44" s="77"/>
      <c r="I44" s="77"/>
      <c r="J44" s="77"/>
      <c r="K44" s="77"/>
      <c r="L44" s="77"/>
      <c r="M44" s="78"/>
    </row>
    <row r="45" spans="2:14" x14ac:dyDescent="0.3">
      <c r="B45" s="76"/>
      <c r="C45" s="77"/>
      <c r="D45" s="77"/>
      <c r="E45" s="77"/>
      <c r="F45" s="77"/>
      <c r="G45" s="77"/>
      <c r="H45" s="77"/>
      <c r="I45" s="77"/>
      <c r="J45" s="77"/>
      <c r="K45" s="77"/>
      <c r="L45" s="77"/>
      <c r="M45" s="78"/>
    </row>
    <row r="46" spans="2:14" x14ac:dyDescent="0.3">
      <c r="B46" s="76"/>
      <c r="C46" s="77"/>
      <c r="D46" s="77"/>
      <c r="E46" s="77"/>
      <c r="F46" s="77"/>
      <c r="G46" s="77"/>
      <c r="H46" s="77"/>
      <c r="I46" s="77"/>
      <c r="J46" s="77"/>
      <c r="K46" s="77"/>
      <c r="L46" s="77"/>
      <c r="M46" s="78"/>
    </row>
    <row r="47" spans="2:14" x14ac:dyDescent="0.3">
      <c r="B47" s="76"/>
      <c r="C47" s="77"/>
      <c r="D47" s="77"/>
      <c r="E47" s="77"/>
      <c r="F47" s="77"/>
      <c r="G47" s="77"/>
      <c r="H47" s="77"/>
      <c r="I47" s="77"/>
      <c r="J47" s="77"/>
      <c r="K47" s="77"/>
      <c r="L47" s="77"/>
      <c r="M47" s="78"/>
    </row>
    <row r="48" spans="2:14" ht="15" thickBot="1" x14ac:dyDescent="0.35">
      <c r="B48" s="79"/>
      <c r="C48" s="80"/>
      <c r="D48" s="80"/>
      <c r="E48" s="80"/>
      <c r="F48" s="80"/>
      <c r="G48" s="80"/>
      <c r="H48" s="80"/>
      <c r="I48" s="80"/>
      <c r="J48" s="80"/>
      <c r="K48" s="80"/>
      <c r="L48" s="80"/>
      <c r="M48" s="81"/>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D13" sqref="D13"/>
    </sheetView>
  </sheetViews>
  <sheetFormatPr baseColWidth="10" defaultColWidth="11.44140625" defaultRowHeight="14.4" x14ac:dyDescent="0.3"/>
  <cols>
    <col min="1" max="1" width="3.21875" customWidth="1"/>
    <col min="2" max="2" width="2.77734375" customWidth="1"/>
    <col min="3" max="3" width="4.21875" style="58" customWidth="1"/>
    <col min="4" max="4" width="90.44140625" customWidth="1"/>
  </cols>
  <sheetData>
    <row r="3" spans="2:9" ht="14.1" customHeight="1" thickBot="1" x14ac:dyDescent="0.35">
      <c r="B3" s="55"/>
      <c r="C3" s="56" t="s">
        <v>58</v>
      </c>
      <c r="F3" s="57" t="s">
        <v>59</v>
      </c>
    </row>
    <row r="4" spans="2:9" x14ac:dyDescent="0.3">
      <c r="F4" s="82" t="s">
        <v>60</v>
      </c>
      <c r="G4" s="83"/>
      <c r="H4" s="83"/>
      <c r="I4" s="84"/>
    </row>
    <row r="5" spans="2:9" s="15" customFormat="1" ht="20.100000000000001" customHeight="1" x14ac:dyDescent="0.3">
      <c r="C5" s="59" t="s">
        <v>61</v>
      </c>
      <c r="D5" s="15" t="s">
        <v>62</v>
      </c>
      <c r="F5" s="85"/>
      <c r="G5" s="86"/>
      <c r="H5" s="86"/>
      <c r="I5" s="87"/>
    </row>
    <row r="6" spans="2:9" s="15" customFormat="1" ht="20.100000000000001" customHeight="1" x14ac:dyDescent="0.3">
      <c r="C6" s="59" t="s">
        <v>63</v>
      </c>
      <c r="D6" s="15" t="s">
        <v>64</v>
      </c>
      <c r="F6" s="85"/>
      <c r="G6" s="86"/>
      <c r="H6" s="86"/>
      <c r="I6" s="87"/>
    </row>
    <row r="7" spans="2:9" s="15" customFormat="1" ht="20.100000000000001" customHeight="1" x14ac:dyDescent="0.3">
      <c r="C7" s="59" t="s">
        <v>65</v>
      </c>
      <c r="D7" s="15" t="s">
        <v>66</v>
      </c>
      <c r="F7" s="85"/>
      <c r="G7" s="86"/>
      <c r="H7" s="86"/>
      <c r="I7" s="87"/>
    </row>
    <row r="8" spans="2:9" s="15" customFormat="1" ht="20.100000000000001" customHeight="1" x14ac:dyDescent="0.3">
      <c r="C8" s="59" t="s">
        <v>67</v>
      </c>
      <c r="D8" s="15" t="s">
        <v>68</v>
      </c>
      <c r="F8" s="85"/>
      <c r="G8" s="86"/>
      <c r="H8" s="86"/>
      <c r="I8" s="87"/>
    </row>
    <row r="9" spans="2:9" ht="20.100000000000001" customHeight="1" x14ac:dyDescent="0.3">
      <c r="C9" s="59" t="s">
        <v>67</v>
      </c>
      <c r="D9" s="15" t="s">
        <v>69</v>
      </c>
      <c r="F9" s="85"/>
      <c r="G9" s="86"/>
      <c r="H9" s="86"/>
      <c r="I9" s="87"/>
    </row>
    <row r="10" spans="2:9" ht="20.100000000000001" customHeight="1" x14ac:dyDescent="0.3">
      <c r="C10" s="59" t="s">
        <v>70</v>
      </c>
      <c r="D10" s="15" t="s">
        <v>71</v>
      </c>
      <c r="F10" s="85"/>
      <c r="G10" s="86"/>
      <c r="H10" s="86"/>
      <c r="I10" s="87"/>
    </row>
    <row r="11" spans="2:9" x14ac:dyDescent="0.3">
      <c r="C11" s="59"/>
      <c r="F11" s="85"/>
      <c r="G11" s="86"/>
      <c r="H11" s="86"/>
      <c r="I11" s="87"/>
    </row>
    <row r="12" spans="2:9" ht="15" thickBot="1" x14ac:dyDescent="0.35">
      <c r="F12" s="88"/>
      <c r="G12" s="89"/>
      <c r="H12" s="89"/>
      <c r="I12" s="90"/>
    </row>
    <row r="16" spans="2:9" ht="14.1" customHeight="1" x14ac:dyDescent="0.3">
      <c r="B16" s="55"/>
      <c r="C16" s="56" t="s">
        <v>72</v>
      </c>
    </row>
    <row r="18" spans="3:4" x14ac:dyDescent="0.3">
      <c r="D18" s="60" t="s">
        <v>73</v>
      </c>
    </row>
    <row r="19" spans="3:4" x14ac:dyDescent="0.3">
      <c r="C19" s="59"/>
      <c r="D19" t="s">
        <v>74</v>
      </c>
    </row>
    <row r="20" spans="3:4" x14ac:dyDescent="0.3">
      <c r="C20" s="59"/>
      <c r="D20" t="s">
        <v>75</v>
      </c>
    </row>
    <row r="21" spans="3:4" x14ac:dyDescent="0.3">
      <c r="C21" s="59"/>
      <c r="D21" t="s">
        <v>76</v>
      </c>
    </row>
    <row r="22" spans="3:4" ht="3.75" customHeight="1" x14ac:dyDescent="0.3">
      <c r="C22" s="59"/>
    </row>
    <row r="23" spans="3:4" ht="15.6" x14ac:dyDescent="0.3">
      <c r="C23" s="59"/>
      <c r="D23" s="61" t="s">
        <v>77</v>
      </c>
    </row>
    <row r="24" spans="3:4" x14ac:dyDescent="0.3">
      <c r="C24" s="59"/>
      <c r="D24" s="62" t="s">
        <v>78</v>
      </c>
    </row>
    <row r="27" spans="3:4" x14ac:dyDescent="0.3">
      <c r="D27" s="60" t="s">
        <v>79</v>
      </c>
    </row>
    <row r="28" spans="3:4" x14ac:dyDescent="0.3">
      <c r="D28" t="s">
        <v>80</v>
      </c>
    </row>
    <row r="29" spans="3:4" x14ac:dyDescent="0.3">
      <c r="D29" t="s">
        <v>81</v>
      </c>
    </row>
    <row r="30" spans="3:4" x14ac:dyDescent="0.3">
      <c r="D30" t="s">
        <v>83</v>
      </c>
    </row>
    <row r="33" spans="4:4" x14ac:dyDescent="0.3">
      <c r="D33" s="60" t="s">
        <v>84</v>
      </c>
    </row>
    <row r="34" spans="4:4" x14ac:dyDescent="0.3">
      <c r="D34" t="s">
        <v>82</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3AC668BFE102D45867968ECC286F17A" ma:contentTypeVersion="9" ma:contentTypeDescription="Create a new document." ma:contentTypeScope="" ma:versionID="92c3c144499af5c081b9f3817c0aac0b">
  <xsd:schema xmlns:xsd="http://www.w3.org/2001/XMLSchema" xmlns:xs="http://www.w3.org/2001/XMLSchema" xmlns:p="http://schemas.microsoft.com/office/2006/metadata/properties" xmlns:ns3="753f70d1-fc6c-4520-982f-ef22cf55a222" xmlns:ns4="1b95e570-346c-42ca-a1cd-6e6b548c0502" targetNamespace="http://schemas.microsoft.com/office/2006/metadata/properties" ma:root="true" ma:fieldsID="221314120650358dbaaa6c320dd24a9d" ns3:_="" ns4:_="">
    <xsd:import namespace="753f70d1-fc6c-4520-982f-ef22cf55a222"/>
    <xsd:import namespace="1b95e570-346c-42ca-a1cd-6e6b548c0502"/>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3f70d1-fc6c-4520-982f-ef22cf55a2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95e570-346c-42ca-a1cd-6e6b548c050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BAE0EE-F8C3-4549-89A6-B7E84F13180B}">
  <ds:schemaRefs>
    <ds:schemaRef ds:uri="1b95e570-346c-42ca-a1cd-6e6b548c0502"/>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753f70d1-fc6c-4520-982f-ef22cf55a222"/>
    <ds:schemaRef ds:uri="http://www.w3.org/XML/1998/namespace"/>
  </ds:schemaRefs>
</ds:datastoreItem>
</file>

<file path=customXml/itemProps2.xml><?xml version="1.0" encoding="utf-8"?>
<ds:datastoreItem xmlns:ds="http://schemas.openxmlformats.org/officeDocument/2006/customXml" ds:itemID="{9EF1596E-D08A-48D4-8738-7ECE50F9C2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3f70d1-fc6c-4520-982f-ef22cf55a222"/>
    <ds:schemaRef ds:uri="1b95e570-346c-42ca-a1cd-6e6b548c05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Instrucciones de actualización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Mendoza Martínez, Ana</cp:lastModifiedBy>
  <cp:lastPrinted>2019-11-28T11:09:09Z</cp:lastPrinted>
  <dcterms:created xsi:type="dcterms:W3CDTF">2018-06-15T07:55:04Z</dcterms:created>
  <dcterms:modified xsi:type="dcterms:W3CDTF">2021-09-23T13:40:33Z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0x01010063AC668BFE102D45867968ECC286F17A</vt:lpwstr>
  </property>
</Properties>
</file>