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
    </mc:Choice>
  </mc:AlternateContent>
  <workbookProtection workbookAlgorithmName="SHA-512" workbookHashValue="hPAHToQ0RXXD5tjjR+Sxixl30Y+BVdxgAybrCBxhEocmcpgr3Eb/K0xADjnGxRLc/0nOuG5iQw1c7KWnRdIXWw==" workbookSaltValue="duECarDpyr039bat2o4H/w==" workbookSpinCount="100000" lockStructure="1"/>
  <bookViews>
    <workbookView showSheetTabs="0" xWindow="28680" yWindow="-120" windowWidth="29040" windowHeight="15840" tabRatio="718"/>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Instrucciones de actualizacion" sheetId="14" state="hidden" r:id="rId9"/>
    <sheet name="Back data" sheetId="1"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Conclusiones!$A$1:$N$48</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<sst xmlns="http://schemas.openxmlformats.org/spreadsheetml/2006/main" count="697" uniqueCount="88">
  <si>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</si>
  <si>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</si>
  <si>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</si>
  <si>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</si>
  <si>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</si>
  <si>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</si>
  <si>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</si>
  <si>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</si>
  <si>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</si>
  <si>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</si>
  <si>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</si>
  <si>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</si>
  <si>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</si>
  <si>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</si>
  <si>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</si>
  <si>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</si>
  <si>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</si>
  <si>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</si>
  <si>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</si>
  <si>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</si>
  <si>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</si>
  <si>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</si>
  <si>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</si>
  <si>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</si>
  <si>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</si>
  <si>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</si>
  <si>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</si>
  <si>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</si>
  <si>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</si>
  <si>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</si>
  <si>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</si>
  <si>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</si>
  <si>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</si>
  <si>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</si>
  <si>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</si>
  <si>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</si>
  <si>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</si>
  <si>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</si>
  <si>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</si>
  <si>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</si>
  <si>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</si>
  <si>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</si>
  <si>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</si>
  <si>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</si>
  <si>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</si>
  <si>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</si>
  <si>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</si>
  <si>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</si>
  <si>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</si>
  <si>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21</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</si>
  <si>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</si>
  <si>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</si>
  <si>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</si>
  <si>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</si>
  <si>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</si>
  <si>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</si>
  <si>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</si>
  <si>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</si>
  <si>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</si>
  <si>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</si>
  <si>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</si>
  <si>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</si>
  <si>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</si>
  <si>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</si>
  <si>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</si>
  <si>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</si>
  <si>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</si>
  <si>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</si>
  <si>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</si>
  <si>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</si>
  <si>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</si>
  <si>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</si>
  <si>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</si>
  <si>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</si>
  <si>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</si>
  <si>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</si>
  <si>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</si>
  <si>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</si>
  <si>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</si>
  <si>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</si>
  <si>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</si>
  <si>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</si>
  <si>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</si>
  <si>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</si>
  <si>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</si>
  <si>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</si>
  <si>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</si>
  <si>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xml:space="preserve">• Disminuye el peso promocional de aceite durante enero de 2022, actualmente tan solo un 6,2 % de los litros se adquieren con promoción, efecto que se traslada al aceite de oliva y al aceite virgen extra. 
La reducción de la actividad promocional es trasversal tanto en los canales analizados como en las marcas propias de la distribución como en las marcas de los principales fabricantes. Si bien, hay una diferencia entre el peso que destinan unos y otros a la actividad promocional, mientras las marcas de los principales fabricantes destinan una quinta parte de su peso (21,5 %) como reclamo promocional las marcas propias de la distribución apenas destinan un 0,6 % a este efecto. Un movimiento que alcanza su cuota más alta en el aceite de olivar virgen extra con tan solo un 2,0 % de actividad promocional. 
• En cuanto al aceite de oliva, el volumen adquirido en promoción pasa de un 11,2 % a un 7,3 % durante enero de 2022. Las marcas de fabricantes son quienes destinan un mayor peso a la promoción con el 18,7 % de sus litros destinados a reclamo promocional, si bien, se reduce de forma muy significativa con respecto a enero de 2021, donde entonces destinaba un 27,8 %. Por su parte, la marca propia del distribuidor pasa de tener un 3,2 % a tener una participación del 0,5 %. Si analizamos las plataformas de distribución, todas reducen su peso en promoción de forma muy significativa, siendo el hipermercado quien mantiene el liderazgo con el 10,0 % de su peso en promoción.
• Como antítesis al mercado, el aceite de oliva virgen es el único que aumenta su actividad promocional durante enero de 2022, dado que en el mismo mes de 2021 las compras realizadas con promoción representaban el 9,5 %, y en enero de 2022, aumentan al 10,0 %.
Este incremento se produce gracias a las marcas de fabricantes, que aumentan su proporción de aceite con promoción que pasa del 22,8 % al 38,5 %. Por el contrario, las marcas de distribuidor reducen esa proporción y pasan del 4,2 % a no tener datos registrados. Si analizamos la tendencia por parte de los principales canales, es en los hipermercados, donde se aprecia este movimiento, dado que es donde aumenta la proporción de compras de aceite con promoción, pasando del 21,1 % al 27,0 %. 
•  La proporción de aceite virgen extra vendido con promoción se reduce y cae, pasa del 18,1 % al 11,5 %. 
Caída trasversal y evidente tanto para las marcas de fabricante así como las marcas propias de la distribución, pues ambos segmentos reducen la actividad promocional en enero de 2022, especialmente en el caso de las marcas de los principales fabricantes (35,4 % vs 28,5 % de enero de 2022).
El hipermercado dedica el 19,5 % del volumen de aceite de oliva virgen extra a la promoción, lo que le convierte en la plataforma con mayor peso en promoción de este tipo de aceite, si bien, y siguiendo la inercia del mercado, lo reduce de forma muy destacada, debido a que en enero de 2021 el reclamo promocional en el canal era del 30,9 %. Hay que destacar que el discount contrae de manera muy significativa su actividad promocional de aceite de oliva virgen extra pasando del 27,8 % al actual 8,0 %.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</si>
</sst>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0">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xf numFmtId="0" fontId="3" fillId="0" borderId="0" xfId="0" applyFont="1" applyAlignment="1">
      <alignment horizontal="left"/>
    </xf>
    <xf numFmtId="164" fontId="3" fillId="0" borderId="0" xfId="1" applyNumberFormat="1"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49" fontId="0" fillId="0" borderId="0" xfId="0" applyNumberFormat="1"/>
    <xf numFmtId="165" fontId="5" fillId="0" borderId="2" xfId="2" applyNumberFormat="1" applyFont="1" applyFill="1" applyBorder="1" applyAlignment="1">
      <alignment horizontal="center"/>
    </xf>
    <xf numFmtId="43" fontId="0" fillId="0" borderId="0" xfId="3" applyFont="1"/>
    <xf numFmtId="0" fontId="0" fillId="0" borderId="0" xfId="0" applyAlignment="1">
      <alignment wrapText="1"/>
    </xf>
    <xf numFmtId="0" fontId="0" fillId="0" borderId="0" xfId="0" applyAlignment="1">
      <alignment vertical="top"/>
    </xf>
    <xf numFmtId="0" fontId="14" fillId="0" borderId="11" xfId="0" applyFont="1" applyBorder="1" applyAlignment="1">
      <alignment horizontal="left" vertical="center" wrapText="1"/>
    </xf>
    <xf numFmtId="0" fontId="14" fillId="0" borderId="12" xfId="0" applyFont="1" applyBorder="1" applyAlignment="1">
      <alignment horizontal="left"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0" xfId="0" applyFont="1" applyAlignment="1">
      <alignment horizontal="left" vertical="center" wrapText="1"/>
    </xf>
    <xf numFmtId="0" fontId="14" fillId="0" borderId="15" xfId="0" applyFont="1" applyBorder="1" applyAlignment="1">
      <alignment horizontal="left" vertical="center" wrapText="1"/>
    </xf>
    <xf numFmtId="0" fontId="14" fillId="0" borderId="16" xfId="0" applyFont="1" applyBorder="1" applyAlignment="1">
      <alignment horizontal="left" vertical="center" wrapText="1"/>
    </xf>
    <xf numFmtId="0" fontId="14" fillId="0" borderId="17" xfId="0" applyFont="1" applyBorder="1" applyAlignment="1">
      <alignment horizontal="left" vertical="center" wrapText="1"/>
    </xf>
    <xf numFmtId="0" fontId="14" fillId="0" borderId="18" xfId="0" applyFont="1" applyBorder="1" applyAlignment="1">
      <alignment horizontal="lef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graficos'!$D$11:$P$11</c:f>
              <c:numCache>
                <c:formatCode>0.0%</c:formatCode>
                <c:ptCount val="13"/>
                <c:pt idx="0">
                  <c:v>0.97340590979782282</c:v>
                </c:pt>
                <c:pt idx="1">
                  <c:v>0.97778473091364204</c:v>
                </c:pt>
                <c:pt idx="2">
                  <c:v>0.96926105390672324</c:v>
                </c:pt>
                <c:pt idx="3">
                  <c:v>0.98566573075217967</c:v>
                </c:pt>
                <c:pt idx="4">
                  <c:v>0.98778929433480056</c:v>
                </c:pt>
                <c:pt idx="5">
                  <c:v>0.9868515077890524</c:v>
                </c:pt>
                <c:pt idx="6">
                  <c:v>0.99002908184461991</c:v>
                </c:pt>
                <c:pt idx="7">
                  <c:v>0.99165133720107534</c:v>
                </c:pt>
                <c:pt idx="8">
                  <c:v>0.98513115443961286</c:v>
                </c:pt>
                <c:pt idx="9">
                  <c:v>0.9851902173913043</c:v>
                </c:pt>
                <c:pt idx="10">
                  <c:v>0.98856119073869908</c:v>
                </c:pt>
                <c:pt idx="11">
                  <c:v>0.98824017708909806</c:v>
                </c:pt>
                <c:pt idx="12">
                  <c:v>0.9935681917848268</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graficos'!$D$12:$P$12</c:f>
              <c:numCache>
                <c:formatCode>0.0%</c:formatCode>
                <c:ptCount val="13"/>
                <c:pt idx="0">
                  <c:v>2.6594090202177293E-2</c:v>
                </c:pt>
                <c:pt idx="1">
                  <c:v>2.2215269086357944E-2</c:v>
                </c:pt>
                <c:pt idx="2">
                  <c:v>3.0738946093276796E-2</c:v>
                </c:pt>
                <c:pt idx="3">
                  <c:v>1.4334269247820304E-2</c:v>
                </c:pt>
                <c:pt idx="4">
                  <c:v>1.221070566519949E-2</c:v>
                </c:pt>
                <c:pt idx="5">
                  <c:v>1.3148492210947551E-2</c:v>
                </c:pt>
                <c:pt idx="6">
                  <c:v>9.9709181553801415E-3</c:v>
                </c:pt>
                <c:pt idx="7">
                  <c:v>8.348662798924579E-3</c:v>
                </c:pt>
                <c:pt idx="8">
                  <c:v>1.486884556038715E-2</c:v>
                </c:pt>
                <c:pt idx="9">
                  <c:v>1.4809782608695652E-2</c:v>
                </c:pt>
                <c:pt idx="10">
                  <c:v>1.1438809261300991E-2</c:v>
                </c:pt>
                <c:pt idx="11">
                  <c:v>1.1759822910902048E-2</c:v>
                </c:pt>
                <c:pt idx="12">
                  <c:v>6.4318082151732211E-3</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738803728"/>
        <c:axId val="738808040"/>
      </c:barChart>
      <c:dateAx>
        <c:axId val="738803728"/>
        <c:scaling>
          <c:orientation val="minMax"/>
        </c:scaling>
        <c:delete val="0"/>
        <c:axPos val="b"/>
        <c:numFmt formatCode="[$-C0A]mmmm\-yy;@" sourceLinked="1"/>
        <c:majorTickMark val="out"/>
        <c:minorTickMark val="none"/>
        <c:tickLblPos val="nextTo"/>
        <c:txPr>
          <a:bodyPr/>
          <a:lstStyle/>
          <a:p>
            <a:pPr>
              <a:defRPr sz="750"/>
            </a:pPr>
            <a:endParaRPr lang="es-ES"/>
          </a:p>
        </c:txPr>
        <c:crossAx val="738808040"/>
        <c:crosses val="autoZero"/>
        <c:auto val="1"/>
        <c:lblOffset val="100"/>
        <c:baseTimeUnit val="months"/>
      </c:dateAx>
      <c:valAx>
        <c:axId val="738808040"/>
        <c:scaling>
          <c:orientation val="minMax"/>
          <c:max val="1"/>
          <c:min val="0"/>
        </c:scaling>
        <c:delete val="1"/>
        <c:axPos val="l"/>
        <c:numFmt formatCode="0.0%" sourceLinked="1"/>
        <c:majorTickMark val="out"/>
        <c:minorTickMark val="none"/>
        <c:tickLblPos val="nextTo"/>
        <c:crossAx val="73880372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graficos'!$D$78:$P$78</c:f>
              <c:numCache>
                <c:formatCode>0.0%</c:formatCode>
                <c:ptCount val="13"/>
                <c:pt idx="0">
                  <c:v>0.64627450980392165</c:v>
                </c:pt>
                <c:pt idx="1">
                  <c:v>0.65634820867379007</c:v>
                </c:pt>
                <c:pt idx="2">
                  <c:v>0.71319796954314718</c:v>
                </c:pt>
                <c:pt idx="3">
                  <c:v>0.72059738643434967</c:v>
                </c:pt>
                <c:pt idx="4">
                  <c:v>0.7263311451495259</c:v>
                </c:pt>
                <c:pt idx="5">
                  <c:v>0.75</c:v>
                </c:pt>
                <c:pt idx="6">
                  <c:v>0.69131543422828867</c:v>
                </c:pt>
                <c:pt idx="7">
                  <c:v>0.7101801544180727</c:v>
                </c:pt>
                <c:pt idx="8">
                  <c:v>0.68735859728506787</c:v>
                </c:pt>
                <c:pt idx="9">
                  <c:v>0.72140601400521764</c:v>
                </c:pt>
                <c:pt idx="10">
                  <c:v>0.68916774844944473</c:v>
                </c:pt>
                <c:pt idx="11">
                  <c:v>0.72169746748802188</c:v>
                </c:pt>
                <c:pt idx="12">
                  <c:v>0.71454138702460845</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graficos'!$D$79:$P$79</c:f>
              <c:numCache>
                <c:formatCode>0.0%</c:formatCode>
                <c:ptCount val="13"/>
                <c:pt idx="0">
                  <c:v>0.35372549019607846</c:v>
                </c:pt>
                <c:pt idx="1">
                  <c:v>0.34365179132620993</c:v>
                </c:pt>
                <c:pt idx="2">
                  <c:v>0.28680203045685276</c:v>
                </c:pt>
                <c:pt idx="3">
                  <c:v>0.27940261356565027</c:v>
                </c:pt>
                <c:pt idx="4">
                  <c:v>0.27366885485047415</c:v>
                </c:pt>
                <c:pt idx="5">
                  <c:v>0.25</c:v>
                </c:pt>
                <c:pt idx="6">
                  <c:v>0.30868456577171138</c:v>
                </c:pt>
                <c:pt idx="7">
                  <c:v>0.28981984558192736</c:v>
                </c:pt>
                <c:pt idx="8">
                  <c:v>0.31264140271493213</c:v>
                </c:pt>
                <c:pt idx="9">
                  <c:v>0.27859398599478236</c:v>
                </c:pt>
                <c:pt idx="10">
                  <c:v>0.31083225155055533</c:v>
                </c:pt>
                <c:pt idx="11">
                  <c:v>0.27830253251197806</c:v>
                </c:pt>
                <c:pt idx="12">
                  <c:v>0.28545861297539155</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747559592"/>
        <c:axId val="747556456"/>
      </c:barChart>
      <c:dateAx>
        <c:axId val="747559592"/>
        <c:scaling>
          <c:orientation val="minMax"/>
        </c:scaling>
        <c:delete val="0"/>
        <c:axPos val="b"/>
        <c:numFmt formatCode="[$-C0A]mmmm\-yy;@" sourceLinked="1"/>
        <c:majorTickMark val="out"/>
        <c:minorTickMark val="none"/>
        <c:tickLblPos val="nextTo"/>
        <c:txPr>
          <a:bodyPr/>
          <a:lstStyle/>
          <a:p>
            <a:pPr>
              <a:defRPr sz="750"/>
            </a:pPr>
            <a:endParaRPr lang="es-ES"/>
          </a:p>
        </c:txPr>
        <c:crossAx val="747556456"/>
        <c:crosses val="autoZero"/>
        <c:auto val="1"/>
        <c:lblOffset val="100"/>
        <c:baseTimeUnit val="months"/>
      </c:dateAx>
      <c:valAx>
        <c:axId val="747556456"/>
        <c:scaling>
          <c:orientation val="minMax"/>
          <c:max val="1"/>
          <c:min val="0"/>
        </c:scaling>
        <c:delete val="1"/>
        <c:axPos val="l"/>
        <c:numFmt formatCode="0.0%" sourceLinked="1"/>
        <c:majorTickMark val="out"/>
        <c:minorTickMark val="none"/>
        <c:tickLblPos val="nextTo"/>
        <c:crossAx val="74755959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graficos'!$D$73:$P$73</c:f>
              <c:numCache>
                <c:formatCode>0.0%</c:formatCode>
                <c:ptCount val="13"/>
                <c:pt idx="0">
                  <c:v>0.81864379863427028</c:v>
                </c:pt>
                <c:pt idx="1">
                  <c:v>0.82855341947683581</c:v>
                </c:pt>
                <c:pt idx="2">
                  <c:v>0.84747363450338431</c:v>
                </c:pt>
                <c:pt idx="3">
                  <c:v>0.87675458892488056</c:v>
                </c:pt>
                <c:pt idx="4">
                  <c:v>0.87790185130766962</c:v>
                </c:pt>
                <c:pt idx="5">
                  <c:v>0.89365012020930568</c:v>
                </c:pt>
                <c:pt idx="6">
                  <c:v>0.89398938459331523</c:v>
                </c:pt>
                <c:pt idx="7">
                  <c:v>0.88697508896797161</c:v>
                </c:pt>
                <c:pt idx="8">
                  <c:v>0.87534747622531095</c:v>
                </c:pt>
                <c:pt idx="9">
                  <c:v>0.87929600886917969</c:v>
                </c:pt>
                <c:pt idx="10">
                  <c:v>0.87449173217674159</c:v>
                </c:pt>
                <c:pt idx="11">
                  <c:v>0.88569424964936883</c:v>
                </c:pt>
                <c:pt idx="12">
                  <c:v>0.88482346241457865</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graficos'!$D$74:$P$74</c:f>
              <c:numCache>
                <c:formatCode>0.0%</c:formatCode>
                <c:ptCount val="13"/>
                <c:pt idx="0">
                  <c:v>0.18135620136572972</c:v>
                </c:pt>
                <c:pt idx="1">
                  <c:v>0.17144658052316422</c:v>
                </c:pt>
                <c:pt idx="2">
                  <c:v>0.15252636549661577</c:v>
                </c:pt>
                <c:pt idx="3">
                  <c:v>0.12324541107511955</c:v>
                </c:pt>
                <c:pt idx="4">
                  <c:v>0.12209814869233029</c:v>
                </c:pt>
                <c:pt idx="5">
                  <c:v>0.10634987979069439</c:v>
                </c:pt>
                <c:pt idx="6">
                  <c:v>0.10601061540668484</c:v>
                </c:pt>
                <c:pt idx="7">
                  <c:v>0.11302491103202847</c:v>
                </c:pt>
                <c:pt idx="8">
                  <c:v>0.12465252377468911</c:v>
                </c:pt>
                <c:pt idx="9">
                  <c:v>0.12070399113082042</c:v>
                </c:pt>
                <c:pt idx="10">
                  <c:v>0.12550826782325833</c:v>
                </c:pt>
                <c:pt idx="11">
                  <c:v>0.11430575035063115</c:v>
                </c:pt>
                <c:pt idx="12">
                  <c:v>0.11517653758542142</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747557240"/>
        <c:axId val="747553712"/>
      </c:barChart>
      <c:dateAx>
        <c:axId val="747557240"/>
        <c:scaling>
          <c:orientation val="minMax"/>
        </c:scaling>
        <c:delete val="0"/>
        <c:axPos val="b"/>
        <c:numFmt formatCode="[$-C0A]mmmm\-yy;@" sourceLinked="1"/>
        <c:majorTickMark val="out"/>
        <c:minorTickMark val="none"/>
        <c:tickLblPos val="nextTo"/>
        <c:txPr>
          <a:bodyPr/>
          <a:lstStyle/>
          <a:p>
            <a:pPr>
              <a:defRPr sz="900"/>
            </a:pPr>
            <a:endParaRPr lang="es-ES"/>
          </a:p>
        </c:txPr>
        <c:crossAx val="747553712"/>
        <c:crosses val="autoZero"/>
        <c:auto val="1"/>
        <c:lblOffset val="100"/>
        <c:baseTimeUnit val="months"/>
      </c:dateAx>
      <c:valAx>
        <c:axId val="747553712"/>
        <c:scaling>
          <c:orientation val="minMax"/>
          <c:max val="1"/>
          <c:min val="0"/>
        </c:scaling>
        <c:delete val="1"/>
        <c:axPos val="l"/>
        <c:numFmt formatCode="0.0%" sourceLinked="1"/>
        <c:majorTickMark val="out"/>
        <c:minorTickMark val="none"/>
        <c:tickLblPos val="nextTo"/>
        <c:crossAx val="74755724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graficos'!$D$83:$P$83</c:f>
              <c:numCache>
                <c:formatCode>0.0%</c:formatCode>
                <c:ptCount val="13"/>
                <c:pt idx="0">
                  <c:v>0.91129032258064524</c:v>
                </c:pt>
                <c:pt idx="1">
                  <c:v>0.87797619047619047</c:v>
                </c:pt>
                <c:pt idx="2">
                  <c:v>0.88566416839419548</c:v>
                </c:pt>
                <c:pt idx="3">
                  <c:v>0.92531740104555638</c:v>
                </c:pt>
                <c:pt idx="4">
                  <c:v>0.90350477924442418</c:v>
                </c:pt>
                <c:pt idx="5">
                  <c:v>0.91863778854374478</c:v>
                </c:pt>
                <c:pt idx="6">
                  <c:v>0.93496047704895302</c:v>
                </c:pt>
                <c:pt idx="7">
                  <c:v>0.92989547038327525</c:v>
                </c:pt>
                <c:pt idx="8">
                  <c:v>0.91789866513563945</c:v>
                </c:pt>
                <c:pt idx="9">
                  <c:v>0.91939981410171279</c:v>
                </c:pt>
                <c:pt idx="10">
                  <c:v>0.89714977144393648</c:v>
                </c:pt>
                <c:pt idx="11">
                  <c:v>0.9286723163841808</c:v>
                </c:pt>
                <c:pt idx="12">
                  <c:v>0.92134053455200104</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graficos'!$D$84:$P$84</c:f>
              <c:numCache>
                <c:formatCode>0.0%</c:formatCode>
                <c:ptCount val="13"/>
                <c:pt idx="0">
                  <c:v>8.8709677419354843E-2</c:v>
                </c:pt>
                <c:pt idx="1">
                  <c:v>0.12202380952380953</c:v>
                </c:pt>
                <c:pt idx="2">
                  <c:v>0.11433583160580449</c:v>
                </c:pt>
                <c:pt idx="3">
                  <c:v>7.468259895444361E-2</c:v>
                </c:pt>
                <c:pt idx="4">
                  <c:v>9.6495220755575789E-2</c:v>
                </c:pt>
                <c:pt idx="5">
                  <c:v>8.1362211456255357E-2</c:v>
                </c:pt>
                <c:pt idx="6">
                  <c:v>6.5039522951047021E-2</c:v>
                </c:pt>
                <c:pt idx="7">
                  <c:v>7.0104529616724739E-2</c:v>
                </c:pt>
                <c:pt idx="8">
                  <c:v>8.2101334864360553E-2</c:v>
                </c:pt>
                <c:pt idx="9">
                  <c:v>8.0600185898287074E-2</c:v>
                </c:pt>
                <c:pt idx="10">
                  <c:v>0.10285022855606345</c:v>
                </c:pt>
                <c:pt idx="11">
                  <c:v>7.1327683615819204E-2</c:v>
                </c:pt>
                <c:pt idx="12">
                  <c:v>7.8659465447998886E-2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748319792"/>
        <c:axId val="748310776"/>
      </c:barChart>
      <c:dateAx>
        <c:axId val="748319792"/>
        <c:scaling>
          <c:orientation val="minMax"/>
        </c:scaling>
        <c:delete val="0"/>
        <c:axPos val="b"/>
        <c:numFmt formatCode="[$-C0A]mmmm\-yy;@" sourceLinked="1"/>
        <c:majorTickMark val="out"/>
        <c:minorTickMark val="none"/>
        <c:tickLblPos val="nextTo"/>
        <c:txPr>
          <a:bodyPr/>
          <a:lstStyle/>
          <a:p>
            <a:pPr>
              <a:defRPr sz="750"/>
            </a:pPr>
            <a:endParaRPr lang="es-ES"/>
          </a:p>
        </c:txPr>
        <c:crossAx val="748310776"/>
        <c:crosses val="autoZero"/>
        <c:auto val="1"/>
        <c:lblOffset val="100"/>
        <c:baseTimeUnit val="months"/>
      </c:dateAx>
      <c:valAx>
        <c:axId val="748310776"/>
        <c:scaling>
          <c:orientation val="minMax"/>
          <c:max val="1"/>
          <c:min val="0"/>
        </c:scaling>
        <c:delete val="1"/>
        <c:axPos val="l"/>
        <c:numFmt formatCode="0.0%" sourceLinked="1"/>
        <c:majorTickMark val="out"/>
        <c:minorTickMark val="none"/>
        <c:tickLblPos val="nextTo"/>
        <c:crossAx val="74831979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graficos'!$D$34:$P$34</c:f>
              <c:numCache>
                <c:formatCode>0.0%</c:formatCode>
                <c:ptCount val="13"/>
                <c:pt idx="0">
                  <c:v>0.66538697788697776</c:v>
                </c:pt>
                <c:pt idx="1">
                  <c:v>0.65958107059736226</c:v>
                </c:pt>
                <c:pt idx="2">
                  <c:v>0.71068690345798791</c:v>
                </c:pt>
                <c:pt idx="3">
                  <c:v>0.72485709871775061</c:v>
                </c:pt>
                <c:pt idx="4">
                  <c:v>0.72272462077012833</c:v>
                </c:pt>
                <c:pt idx="5">
                  <c:v>0.75268384326355331</c:v>
                </c:pt>
                <c:pt idx="6">
                  <c:v>0.68609665427509292</c:v>
                </c:pt>
                <c:pt idx="7">
                  <c:v>0.68747340048233785</c:v>
                </c:pt>
                <c:pt idx="8">
                  <c:v>0.68378029542521146</c:v>
                </c:pt>
                <c:pt idx="9">
                  <c:v>0.72695035460992907</c:v>
                </c:pt>
                <c:pt idx="10">
                  <c:v>0.69555811941159496</c:v>
                </c:pt>
                <c:pt idx="11">
                  <c:v>0.74597051935528302</c:v>
                </c:pt>
                <c:pt idx="12">
                  <c:v>0.69354604786076868</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graficos'!$D$35:$P$35</c:f>
              <c:numCache>
                <c:formatCode>0.0%</c:formatCode>
                <c:ptCount val="13"/>
                <c:pt idx="0">
                  <c:v>0.33461302211302207</c:v>
                </c:pt>
                <c:pt idx="1">
                  <c:v>0.34041892940263768</c:v>
                </c:pt>
                <c:pt idx="2">
                  <c:v>0.2893130965420122</c:v>
                </c:pt>
                <c:pt idx="3">
                  <c:v>0.27514290128224933</c:v>
                </c:pt>
                <c:pt idx="4">
                  <c:v>0.27727537922987167</c:v>
                </c:pt>
                <c:pt idx="5">
                  <c:v>0.24731615673644655</c:v>
                </c:pt>
                <c:pt idx="6">
                  <c:v>0.31390334572490708</c:v>
                </c:pt>
                <c:pt idx="7">
                  <c:v>0.31252659951766204</c:v>
                </c:pt>
                <c:pt idx="8">
                  <c:v>0.31621970457478848</c:v>
                </c:pt>
                <c:pt idx="9">
                  <c:v>0.27304964539007093</c:v>
                </c:pt>
                <c:pt idx="10">
                  <c:v>0.30444188058840493</c:v>
                </c:pt>
                <c:pt idx="11">
                  <c:v>0.25402948064471692</c:v>
                </c:pt>
                <c:pt idx="12">
                  <c:v>0.30645395213923132</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748321752"/>
        <c:axId val="748313128"/>
      </c:barChart>
      <c:dateAx>
        <c:axId val="748321752"/>
        <c:scaling>
          <c:orientation val="minMax"/>
        </c:scaling>
        <c:delete val="0"/>
        <c:axPos val="b"/>
        <c:numFmt formatCode="[$-C0A]mmmm\-yy;@" sourceLinked="1"/>
        <c:majorTickMark val="out"/>
        <c:minorTickMark val="none"/>
        <c:tickLblPos val="nextTo"/>
        <c:txPr>
          <a:bodyPr/>
          <a:lstStyle/>
          <a:p>
            <a:pPr>
              <a:defRPr sz="750"/>
            </a:pPr>
            <a:endParaRPr lang="es-ES"/>
          </a:p>
        </c:txPr>
        <c:crossAx val="748313128"/>
        <c:crosses val="autoZero"/>
        <c:auto val="1"/>
        <c:lblOffset val="100"/>
        <c:baseTimeUnit val="months"/>
      </c:dateAx>
      <c:valAx>
        <c:axId val="748313128"/>
        <c:scaling>
          <c:orientation val="minMax"/>
          <c:max val="1"/>
          <c:min val="0"/>
        </c:scaling>
        <c:delete val="1"/>
        <c:axPos val="l"/>
        <c:numFmt formatCode="0.0%" sourceLinked="1"/>
        <c:majorTickMark val="out"/>
        <c:minorTickMark val="none"/>
        <c:tickLblPos val="nextTo"/>
        <c:crossAx val="748321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graficos'!$D$29:$P$29</c:f>
              <c:numCache>
                <c:formatCode>0.0%</c:formatCode>
                <c:ptCount val="13"/>
                <c:pt idx="0">
                  <c:v>0.83717310087173091</c:v>
                </c:pt>
                <c:pt idx="1">
                  <c:v>0.84471659601193283</c:v>
                </c:pt>
                <c:pt idx="2">
                  <c:v>0.85590959033118819</c:v>
                </c:pt>
                <c:pt idx="3">
                  <c:v>0.89034888989578609</c:v>
                </c:pt>
                <c:pt idx="4">
                  <c:v>0.89116833988069255</c:v>
                </c:pt>
                <c:pt idx="5">
                  <c:v>0.90968197879858659</c:v>
                </c:pt>
                <c:pt idx="6">
                  <c:v>0.90389536536821147</c:v>
                </c:pt>
                <c:pt idx="7">
                  <c:v>0.88973706530958441</c:v>
                </c:pt>
                <c:pt idx="8">
                  <c:v>0.89260487242323772</c:v>
                </c:pt>
                <c:pt idx="9">
                  <c:v>0.89593562465902898</c:v>
                </c:pt>
                <c:pt idx="10">
                  <c:v>0.89296468655899253</c:v>
                </c:pt>
                <c:pt idx="11">
                  <c:v>0.9095098449937159</c:v>
                </c:pt>
                <c:pt idx="12">
                  <c:v>0.88843930635838142</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graficos'!$D$30:$P$30</c:f>
              <c:numCache>
                <c:formatCode>0.0%</c:formatCode>
                <c:ptCount val="13"/>
                <c:pt idx="0">
                  <c:v>0.16282689912826898</c:v>
                </c:pt>
                <c:pt idx="1">
                  <c:v>0.15528340398806723</c:v>
                </c:pt>
                <c:pt idx="2">
                  <c:v>0.14409040966881179</c:v>
                </c:pt>
                <c:pt idx="3">
                  <c:v>0.10965111010421384</c:v>
                </c:pt>
                <c:pt idx="4">
                  <c:v>0.10883166011930744</c:v>
                </c:pt>
                <c:pt idx="5">
                  <c:v>9.0318021201413426E-2</c:v>
                </c:pt>
                <c:pt idx="6">
                  <c:v>9.6104634631788449E-2</c:v>
                </c:pt>
                <c:pt idx="7">
                  <c:v>0.11026293469041561</c:v>
                </c:pt>
                <c:pt idx="8">
                  <c:v>0.10739512757676228</c:v>
                </c:pt>
                <c:pt idx="9">
                  <c:v>0.1040643753409711</c:v>
                </c:pt>
                <c:pt idx="10">
                  <c:v>0.10703531344100739</c:v>
                </c:pt>
                <c:pt idx="11">
                  <c:v>9.0490155006284045E-2</c:v>
                </c:pt>
                <c:pt idx="12">
                  <c:v>0.11156069364161848</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748319008"/>
        <c:axId val="748317440"/>
      </c:barChart>
      <c:dateAx>
        <c:axId val="748319008"/>
        <c:scaling>
          <c:orientation val="minMax"/>
        </c:scaling>
        <c:delete val="0"/>
        <c:axPos val="b"/>
        <c:numFmt formatCode="[$-C0A]mmmm\-yy;@" sourceLinked="1"/>
        <c:majorTickMark val="out"/>
        <c:minorTickMark val="none"/>
        <c:tickLblPos val="nextTo"/>
        <c:txPr>
          <a:bodyPr/>
          <a:lstStyle/>
          <a:p>
            <a:pPr>
              <a:defRPr sz="900"/>
            </a:pPr>
            <a:endParaRPr lang="es-ES"/>
          </a:p>
        </c:txPr>
        <c:crossAx val="748317440"/>
        <c:crosses val="autoZero"/>
        <c:auto val="1"/>
        <c:lblOffset val="100"/>
        <c:baseTimeUnit val="months"/>
      </c:dateAx>
      <c:valAx>
        <c:axId val="748317440"/>
        <c:scaling>
          <c:orientation val="minMax"/>
          <c:max val="1"/>
          <c:min val="0"/>
        </c:scaling>
        <c:delete val="1"/>
        <c:axPos val="l"/>
        <c:numFmt formatCode="0.0%" sourceLinked="1"/>
        <c:majorTickMark val="out"/>
        <c:minorTickMark val="none"/>
        <c:tickLblPos val="nextTo"/>
        <c:crossAx val="7483190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graficos'!$D$39:$P$39</c:f>
              <c:numCache>
                <c:formatCode>0.0%</c:formatCode>
                <c:ptCount val="13"/>
                <c:pt idx="0">
                  <c:v>0.7753174861608596</c:v>
                </c:pt>
                <c:pt idx="1">
                  <c:v>0.94308943089430897</c:v>
                </c:pt>
                <c:pt idx="2">
                  <c:v>0.86692667706708282</c:v>
                </c:pt>
                <c:pt idx="3">
                  <c:v>0.96423637759017644</c:v>
                </c:pt>
                <c:pt idx="4">
                  <c:v>0.9392674387287907</c:v>
                </c:pt>
                <c:pt idx="5">
                  <c:v>0.93072289156626509</c:v>
                </c:pt>
                <c:pt idx="6">
                  <c:v>0.94337469690486375</c:v>
                </c:pt>
                <c:pt idx="7">
                  <c:v>0.95926849542809633</c:v>
                </c:pt>
                <c:pt idx="8">
                  <c:v>0.94226026403597851</c:v>
                </c:pt>
                <c:pt idx="9">
                  <c:v>0.96090065419138915</c:v>
                </c:pt>
                <c:pt idx="10">
                  <c:v>0.94171902152118703</c:v>
                </c:pt>
                <c:pt idx="11">
                  <c:v>0.95535960319647295</c:v>
                </c:pt>
                <c:pt idx="12">
                  <c:v>0.94352512524669796</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graficos'!$D$40:$P$40</c:f>
              <c:numCache>
                <c:formatCode>0.0%</c:formatCode>
                <c:ptCount val="13"/>
                <c:pt idx="0">
                  <c:v>0.22468251383914034</c:v>
                </c:pt>
                <c:pt idx="1">
                  <c:v>5.6910569105691054E-2</c:v>
                </c:pt>
                <c:pt idx="2">
                  <c:v>0.13307332293291732</c:v>
                </c:pt>
                <c:pt idx="3">
                  <c:v>3.5763622409823483E-2</c:v>
                </c:pt>
                <c:pt idx="4">
                  <c:v>6.0732561271209261E-2</c:v>
                </c:pt>
                <c:pt idx="5">
                  <c:v>6.9277108433734927E-2</c:v>
                </c:pt>
                <c:pt idx="6">
                  <c:v>5.662530309513622E-2</c:v>
                </c:pt>
                <c:pt idx="7">
                  <c:v>4.0731504571903575E-2</c:v>
                </c:pt>
                <c:pt idx="8">
                  <c:v>5.7739735964021467E-2</c:v>
                </c:pt>
                <c:pt idx="9">
                  <c:v>3.9099345808610991E-2</c:v>
                </c:pt>
                <c:pt idx="10">
                  <c:v>5.8280978478812993E-2</c:v>
                </c:pt>
                <c:pt idx="11">
                  <c:v>4.4640396803527146E-2</c:v>
                </c:pt>
                <c:pt idx="12">
                  <c:v>5.6474874753301957E-2</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748317832"/>
        <c:axId val="748318224"/>
      </c:barChart>
      <c:dateAx>
        <c:axId val="748317832"/>
        <c:scaling>
          <c:orientation val="minMax"/>
        </c:scaling>
        <c:delete val="0"/>
        <c:axPos val="b"/>
        <c:numFmt formatCode="[$-C0A]mmmm\-yy;@" sourceLinked="1"/>
        <c:majorTickMark val="out"/>
        <c:minorTickMark val="none"/>
        <c:tickLblPos val="nextTo"/>
        <c:txPr>
          <a:bodyPr/>
          <a:lstStyle/>
          <a:p>
            <a:pPr>
              <a:defRPr sz="750"/>
            </a:pPr>
            <a:endParaRPr lang="es-ES"/>
          </a:p>
        </c:txPr>
        <c:crossAx val="748318224"/>
        <c:crosses val="autoZero"/>
        <c:auto val="1"/>
        <c:lblOffset val="100"/>
        <c:baseTimeUnit val="months"/>
      </c:dateAx>
      <c:valAx>
        <c:axId val="748318224"/>
        <c:scaling>
          <c:orientation val="minMax"/>
          <c:max val="1"/>
          <c:min val="0"/>
        </c:scaling>
        <c:delete val="1"/>
        <c:axPos val="l"/>
        <c:numFmt formatCode="0.0%" sourceLinked="1"/>
        <c:majorTickMark val="out"/>
        <c:minorTickMark val="none"/>
        <c:tickLblPos val="nextTo"/>
        <c:crossAx val="74831783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graficos'!$D$6:$P$6</c:f>
              <c:numCache>
                <c:formatCode>0.0%</c:formatCode>
                <c:ptCount val="13"/>
                <c:pt idx="0">
                  <c:v>0.90638428483732358</c:v>
                </c:pt>
                <c:pt idx="1">
                  <c:v>0.91836419753086418</c:v>
                </c:pt>
                <c:pt idx="2">
                  <c:v>0.9221836827024581</c:v>
                </c:pt>
                <c:pt idx="3">
                  <c:v>0.9420161883738043</c:v>
                </c:pt>
                <c:pt idx="4">
                  <c:v>0.94029221691486375</c:v>
                </c:pt>
                <c:pt idx="5">
                  <c:v>0.95004952596575631</c:v>
                </c:pt>
                <c:pt idx="6">
                  <c:v>0.94832363535605424</c:v>
                </c:pt>
                <c:pt idx="7">
                  <c:v>0.94582580914015824</c:v>
                </c:pt>
                <c:pt idx="8">
                  <c:v>0.93835616438356173</c:v>
                </c:pt>
                <c:pt idx="9">
                  <c:v>0.93960636290105148</c:v>
                </c:pt>
                <c:pt idx="10">
                  <c:v>0.94466403162055335</c:v>
                </c:pt>
                <c:pt idx="11">
                  <c:v>0.95419116641597168</c:v>
                </c:pt>
                <c:pt idx="12">
                  <c:v>0.93799885974914488</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graficos'!$D$7:$P$7</c:f>
              <c:numCache>
                <c:formatCode>0.0%</c:formatCode>
                <c:ptCount val="13"/>
                <c:pt idx="0">
                  <c:v>9.3615715162676486E-2</c:v>
                </c:pt>
                <c:pt idx="1">
                  <c:v>8.1635802469135807E-2</c:v>
                </c:pt>
                <c:pt idx="2">
                  <c:v>7.7816317297541848E-2</c:v>
                </c:pt>
                <c:pt idx="3">
                  <c:v>5.798381162619573E-2</c:v>
                </c:pt>
                <c:pt idx="4">
                  <c:v>5.9707783085136266E-2</c:v>
                </c:pt>
                <c:pt idx="5">
                  <c:v>4.9950474034243665E-2</c:v>
                </c:pt>
                <c:pt idx="6">
                  <c:v>5.1676364643945684E-2</c:v>
                </c:pt>
                <c:pt idx="7">
                  <c:v>5.4174190859841639E-2</c:v>
                </c:pt>
                <c:pt idx="8">
                  <c:v>6.1643835616438367E-2</c:v>
                </c:pt>
                <c:pt idx="9">
                  <c:v>6.0393637098948502E-2</c:v>
                </c:pt>
                <c:pt idx="10">
                  <c:v>5.5335968379446633E-2</c:v>
                </c:pt>
                <c:pt idx="11">
                  <c:v>4.5808833584028444E-2</c:v>
                </c:pt>
                <c:pt idx="12">
                  <c:v>6.2001140250855187E-2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738804120"/>
        <c:axId val="738805296"/>
      </c:barChart>
      <c:dateAx>
        <c:axId val="738804120"/>
        <c:scaling>
          <c:orientation val="minMax"/>
        </c:scaling>
        <c:delete val="0"/>
        <c:axPos val="b"/>
        <c:numFmt formatCode="[$-C0A]mmmm\-yy;@" sourceLinked="0"/>
        <c:majorTickMark val="out"/>
        <c:minorTickMark val="none"/>
        <c:tickLblPos val="nextTo"/>
        <c:txPr>
          <a:bodyPr/>
          <a:lstStyle/>
          <a:p>
            <a:pPr>
              <a:defRPr sz="900"/>
            </a:pPr>
            <a:endParaRPr lang="es-ES"/>
          </a:p>
        </c:txPr>
        <c:crossAx val="738805296"/>
        <c:crosses val="autoZero"/>
        <c:auto val="1"/>
        <c:lblOffset val="100"/>
        <c:baseTimeUnit val="months"/>
      </c:dateAx>
      <c:valAx>
        <c:axId val="738805296"/>
        <c:scaling>
          <c:orientation val="minMax"/>
          <c:max val="1"/>
          <c:min val="0"/>
        </c:scaling>
        <c:delete val="1"/>
        <c:axPos val="l"/>
        <c:numFmt formatCode="0.0%" sourceLinked="1"/>
        <c:majorTickMark val="out"/>
        <c:minorTickMark val="none"/>
        <c:tickLblPos val="nextTo"/>
        <c:crossAx val="738804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graficos'!$D$16:$P$16</c:f>
              <c:numCache>
                <c:formatCode>0.0%</c:formatCode>
                <c:ptCount val="13"/>
                <c:pt idx="0">
                  <c:v>0.91418939626110951</c:v>
                </c:pt>
                <c:pt idx="1">
                  <c:v>0.95373111076491668</c:v>
                </c:pt>
                <c:pt idx="2">
                  <c:v>0.93731693028705332</c:v>
                </c:pt>
                <c:pt idx="3">
                  <c:v>0.96050955414012729</c:v>
                </c:pt>
                <c:pt idx="4">
                  <c:v>0.96105683225540117</c:v>
                </c:pt>
                <c:pt idx="5">
                  <c:v>0.9663902226102139</c:v>
                </c:pt>
                <c:pt idx="6">
                  <c:v>0.96432097024397123</c:v>
                </c:pt>
                <c:pt idx="7">
                  <c:v>0.96135051088405155</c:v>
                </c:pt>
                <c:pt idx="8">
                  <c:v>0.94838619922092382</c:v>
                </c:pt>
                <c:pt idx="9">
                  <c:v>0.95422912205567445</c:v>
                </c:pt>
                <c:pt idx="10">
                  <c:v>0.97298392543563417</c:v>
                </c:pt>
                <c:pt idx="11">
                  <c:v>0.98198689956331886</c:v>
                </c:pt>
                <c:pt idx="12">
                  <c:v>0.96296296296296291</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graficos'!$D$17:$P$17</c:f>
              <c:numCache>
                <c:formatCode>0.0%</c:formatCode>
                <c:ptCount val="13"/>
                <c:pt idx="0">
                  <c:v>8.5810603738890601E-2</c:v>
                </c:pt>
                <c:pt idx="1">
                  <c:v>4.6268889235083349E-2</c:v>
                </c:pt>
                <c:pt idx="2">
                  <c:v>6.2683069712946696E-2</c:v>
                </c:pt>
                <c:pt idx="3">
                  <c:v>3.949044585987261E-2</c:v>
                </c:pt>
                <c:pt idx="4">
                  <c:v>3.8943167744598869E-2</c:v>
                </c:pt>
                <c:pt idx="5">
                  <c:v>3.360977738978612E-2</c:v>
                </c:pt>
                <c:pt idx="6">
                  <c:v>3.5679029756028768E-2</c:v>
                </c:pt>
                <c:pt idx="7">
                  <c:v>3.8649489115948468E-2</c:v>
                </c:pt>
                <c:pt idx="8">
                  <c:v>5.1613800779076242E-2</c:v>
                </c:pt>
                <c:pt idx="9">
                  <c:v>4.577087794432548E-2</c:v>
                </c:pt>
                <c:pt idx="10">
                  <c:v>2.7016074564365798E-2</c:v>
                </c:pt>
                <c:pt idx="11">
                  <c:v>1.8013100436681227E-2</c:v>
                </c:pt>
                <c:pt idx="12">
                  <c:v>3.7037037037037028E-2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738809216"/>
        <c:axId val="738809608"/>
      </c:barChart>
      <c:dateAx>
        <c:axId val="738809216"/>
        <c:scaling>
          <c:orientation val="minMax"/>
        </c:scaling>
        <c:delete val="0"/>
        <c:axPos val="b"/>
        <c:numFmt formatCode="[$-C0A]mmmm\-yy;@" sourceLinked="1"/>
        <c:majorTickMark val="out"/>
        <c:minorTickMark val="none"/>
        <c:tickLblPos val="nextTo"/>
        <c:txPr>
          <a:bodyPr/>
          <a:lstStyle/>
          <a:p>
            <a:pPr>
              <a:defRPr sz="750"/>
            </a:pPr>
            <a:endParaRPr lang="es-ES"/>
          </a:p>
        </c:txPr>
        <c:crossAx val="738809608"/>
        <c:crosses val="autoZero"/>
        <c:auto val="1"/>
        <c:lblOffset val="100"/>
        <c:baseTimeUnit val="months"/>
      </c:dateAx>
      <c:valAx>
        <c:axId val="738809608"/>
        <c:scaling>
          <c:orientation val="minMax"/>
          <c:max val="1"/>
          <c:min val="0"/>
        </c:scaling>
        <c:delete val="1"/>
        <c:axPos val="l"/>
        <c:numFmt formatCode="0.0%" sourceLinked="1"/>
        <c:majorTickMark val="out"/>
        <c:minorTickMark val="none"/>
        <c:tickLblPos val="nextTo"/>
        <c:crossAx val="73880921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graficos'!$D$56:$P$56</c:f>
              <c:numCache>
                <c:formatCode>0.0%</c:formatCode>
                <c:ptCount val="13"/>
                <c:pt idx="0">
                  <c:v>0.9680024379094927</c:v>
                </c:pt>
                <c:pt idx="1">
                  <c:v>0.96481340441736474</c:v>
                </c:pt>
                <c:pt idx="2">
                  <c:v>0.95735860230974246</c:v>
                </c:pt>
                <c:pt idx="3">
                  <c:v>0.97421652421652416</c:v>
                </c:pt>
                <c:pt idx="4">
                  <c:v>0.9788954364807454</c:v>
                </c:pt>
                <c:pt idx="5">
                  <c:v>0.98457690704460188</c:v>
                </c:pt>
                <c:pt idx="6">
                  <c:v>0.98925586947871069</c:v>
                </c:pt>
                <c:pt idx="7">
                  <c:v>0.99411764705882344</c:v>
                </c:pt>
                <c:pt idx="8">
                  <c:v>0.97704604454160393</c:v>
                </c:pt>
                <c:pt idx="9">
                  <c:v>0.98175675675675689</c:v>
                </c:pt>
                <c:pt idx="10">
                  <c:v>0.98648648648648651</c:v>
                </c:pt>
                <c:pt idx="11">
                  <c:v>0.99416017797552836</c:v>
                </c:pt>
                <c:pt idx="12">
                  <c:v>0.99525006985191389</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graficos'!$D$57:$P$57</c:f>
              <c:numCache>
                <c:formatCode>0.0%</c:formatCode>
                <c:ptCount val="13"/>
                <c:pt idx="0">
                  <c:v>3.1997562090507393E-2</c:v>
                </c:pt>
                <c:pt idx="1">
                  <c:v>3.5186595582635184E-2</c:v>
                </c:pt>
                <c:pt idx="2">
                  <c:v>4.2641397690257626E-2</c:v>
                </c:pt>
                <c:pt idx="3">
                  <c:v>2.5783475783475784E-2</c:v>
                </c:pt>
                <c:pt idx="4">
                  <c:v>2.1104563519254486E-2</c:v>
                </c:pt>
                <c:pt idx="5">
                  <c:v>1.5423092955398085E-2</c:v>
                </c:pt>
                <c:pt idx="6">
                  <c:v>1.0744130521289296E-2</c:v>
                </c:pt>
                <c:pt idx="7">
                  <c:v>5.8823529411764696E-3</c:v>
                </c:pt>
                <c:pt idx="8">
                  <c:v>2.2953955458395951E-2</c:v>
                </c:pt>
                <c:pt idx="9">
                  <c:v>1.8243243243243244E-2</c:v>
                </c:pt>
                <c:pt idx="10">
                  <c:v>1.3513513513513514E-2</c:v>
                </c:pt>
                <c:pt idx="11">
                  <c:v>5.8398220244716345E-3</c:v>
                </c:pt>
                <c:pt idx="12">
                  <c:v>4.7499301480860576E-3</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738803336"/>
        <c:axId val="738804904"/>
      </c:barChart>
      <c:dateAx>
        <c:axId val="738803336"/>
        <c:scaling>
          <c:orientation val="minMax"/>
        </c:scaling>
        <c:delete val="0"/>
        <c:axPos val="b"/>
        <c:numFmt formatCode="[$-C0A]mmmm\-yy;@" sourceLinked="1"/>
        <c:majorTickMark val="out"/>
        <c:minorTickMark val="none"/>
        <c:tickLblPos val="nextTo"/>
        <c:txPr>
          <a:bodyPr/>
          <a:lstStyle/>
          <a:p>
            <a:pPr>
              <a:defRPr sz="750"/>
            </a:pPr>
            <a:endParaRPr lang="es-ES"/>
          </a:p>
        </c:txPr>
        <c:crossAx val="738804904"/>
        <c:crosses val="autoZero"/>
        <c:auto val="1"/>
        <c:lblOffset val="100"/>
        <c:baseTimeUnit val="months"/>
      </c:dateAx>
      <c:valAx>
        <c:axId val="738804904"/>
        <c:scaling>
          <c:orientation val="minMax"/>
          <c:max val="1"/>
          <c:min val="0"/>
        </c:scaling>
        <c:delete val="1"/>
        <c:axPos val="l"/>
        <c:numFmt formatCode="0.0%" sourceLinked="1"/>
        <c:majorTickMark val="out"/>
        <c:minorTickMark val="none"/>
        <c:tickLblPos val="nextTo"/>
        <c:crossAx val="73880333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graficos'!$D$51:$P$51</c:f>
              <c:numCache>
                <c:formatCode>0.0%</c:formatCode>
                <c:ptCount val="13"/>
                <c:pt idx="0">
                  <c:v>0.88776119402985065</c:v>
                </c:pt>
                <c:pt idx="1">
                  <c:v>0.91991601679664059</c:v>
                </c:pt>
                <c:pt idx="2">
                  <c:v>0.91060138214968378</c:v>
                </c:pt>
                <c:pt idx="3">
                  <c:v>0.92521092521092518</c:v>
                </c:pt>
                <c:pt idx="4">
                  <c:v>0.93357933579335795</c:v>
                </c:pt>
                <c:pt idx="5">
                  <c:v>0.94951209164191774</c:v>
                </c:pt>
                <c:pt idx="6">
                  <c:v>0.95920558239398812</c:v>
                </c:pt>
                <c:pt idx="7">
                  <c:v>0.95315461684267544</c:v>
                </c:pt>
                <c:pt idx="8">
                  <c:v>0.93235133660665581</c:v>
                </c:pt>
                <c:pt idx="9">
                  <c:v>0.93393834245295604</c:v>
                </c:pt>
                <c:pt idx="10">
                  <c:v>0.94299959574181369</c:v>
                </c:pt>
                <c:pt idx="11">
                  <c:v>0.9539232958395446</c:v>
                </c:pt>
                <c:pt idx="12">
                  <c:v>0.92723549488054613</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graficos'!$D$52:$P$52</c:f>
              <c:numCache>
                <c:formatCode>0.0%</c:formatCode>
                <c:ptCount val="13"/>
                <c:pt idx="0">
                  <c:v>0.11223880597014925</c:v>
                </c:pt>
                <c:pt idx="1">
                  <c:v>8.0083983203359313E-2</c:v>
                </c:pt>
                <c:pt idx="2">
                  <c:v>8.9398617850316123E-2</c:v>
                </c:pt>
                <c:pt idx="3">
                  <c:v>7.4789074789074789E-2</c:v>
                </c:pt>
                <c:pt idx="4">
                  <c:v>6.6420664206642069E-2</c:v>
                </c:pt>
                <c:pt idx="5">
                  <c:v>5.0487908358082312E-2</c:v>
                </c:pt>
                <c:pt idx="6">
                  <c:v>4.0794417606011803E-2</c:v>
                </c:pt>
                <c:pt idx="7">
                  <c:v>4.6845383157324672E-2</c:v>
                </c:pt>
                <c:pt idx="8">
                  <c:v>6.7648663393344244E-2</c:v>
                </c:pt>
                <c:pt idx="9">
                  <c:v>6.6061657547043906E-2</c:v>
                </c:pt>
                <c:pt idx="10">
                  <c:v>5.7000404258186227E-2</c:v>
                </c:pt>
                <c:pt idx="11">
                  <c:v>4.607670416045534E-2</c:v>
                </c:pt>
                <c:pt idx="12">
                  <c:v>7.2764505119453926E-2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738806080"/>
        <c:axId val="738807256"/>
      </c:barChart>
      <c:dateAx>
        <c:axId val="738806080"/>
        <c:scaling>
          <c:orientation val="minMax"/>
        </c:scaling>
        <c:delete val="0"/>
        <c:axPos val="b"/>
        <c:numFmt formatCode="[$-C0A]mmmm\-yy;@" sourceLinked="1"/>
        <c:majorTickMark val="out"/>
        <c:minorTickMark val="none"/>
        <c:tickLblPos val="nextTo"/>
        <c:txPr>
          <a:bodyPr/>
          <a:lstStyle/>
          <a:p>
            <a:pPr>
              <a:defRPr sz="900"/>
            </a:pPr>
            <a:endParaRPr lang="es-ES"/>
          </a:p>
        </c:txPr>
        <c:crossAx val="738807256"/>
        <c:crosses val="autoZero"/>
        <c:auto val="1"/>
        <c:lblOffset val="100"/>
        <c:baseTimeUnit val="months"/>
      </c:dateAx>
      <c:valAx>
        <c:axId val="738807256"/>
        <c:scaling>
          <c:orientation val="minMax"/>
          <c:max val="1"/>
          <c:min val="0"/>
        </c:scaling>
        <c:delete val="1"/>
        <c:axPos val="l"/>
        <c:numFmt formatCode="0.0%" sourceLinked="1"/>
        <c:majorTickMark val="out"/>
        <c:minorTickMark val="none"/>
        <c:tickLblPos val="nextTo"/>
        <c:crossAx val="7388060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graficos'!$D$61:$P$61</c:f>
              <c:numCache>
                <c:formatCode>0.0%</c:formatCode>
                <c:ptCount val="13"/>
                <c:pt idx="0">
                  <c:v>0.9321857842409853</c:v>
                </c:pt>
                <c:pt idx="1">
                  <c:v>0.93978557791158757</c:v>
                </c:pt>
                <c:pt idx="2">
                  <c:v>0.92044063647490826</c:v>
                </c:pt>
                <c:pt idx="3">
                  <c:v>0.91580161476355237</c:v>
                </c:pt>
                <c:pt idx="4">
                  <c:v>0.96924119241192419</c:v>
                </c:pt>
                <c:pt idx="5">
                  <c:v>0.97965028640337659</c:v>
                </c:pt>
                <c:pt idx="6">
                  <c:v>0.97257158148247258</c:v>
                </c:pt>
                <c:pt idx="7">
                  <c:v>0.951740506329114</c:v>
                </c:pt>
                <c:pt idx="8">
                  <c:v>0.94697855750487336</c:v>
                </c:pt>
                <c:pt idx="9">
                  <c:v>0.94803070341009188</c:v>
                </c:pt>
                <c:pt idx="10">
                  <c:v>0.96779261586802834</c:v>
                </c:pt>
                <c:pt idx="11">
                  <c:v>0.98513857276743877</c:v>
                </c:pt>
                <c:pt idx="12">
                  <c:v>0.96141250177986626</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graficos'!$D$62:$P$62</c:f>
              <c:numCache>
                <c:formatCode>0.0%</c:formatCode>
                <c:ptCount val="13"/>
                <c:pt idx="0">
                  <c:v>6.7814215759014695E-2</c:v>
                </c:pt>
                <c:pt idx="1">
                  <c:v>6.0214422088412385E-2</c:v>
                </c:pt>
                <c:pt idx="2">
                  <c:v>7.9559363525091797E-2</c:v>
                </c:pt>
                <c:pt idx="3">
                  <c:v>8.4198385236447529E-2</c:v>
                </c:pt>
                <c:pt idx="4">
                  <c:v>3.0758807588075882E-2</c:v>
                </c:pt>
                <c:pt idx="5">
                  <c:v>2.0349713596623461E-2</c:v>
                </c:pt>
                <c:pt idx="6">
                  <c:v>2.7428418517527427E-2</c:v>
                </c:pt>
                <c:pt idx="7">
                  <c:v>4.8259493670886076E-2</c:v>
                </c:pt>
                <c:pt idx="8">
                  <c:v>5.3021442495126705E-2</c:v>
                </c:pt>
                <c:pt idx="9">
                  <c:v>5.1969296589908141E-2</c:v>
                </c:pt>
                <c:pt idx="10">
                  <c:v>3.2207384131971724E-2</c:v>
                </c:pt>
                <c:pt idx="11">
                  <c:v>1.4861427232561255E-2</c:v>
                </c:pt>
                <c:pt idx="12">
                  <c:v>3.8587498220133853E-2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747560376"/>
        <c:axId val="747559984"/>
      </c:barChart>
      <c:dateAx>
        <c:axId val="747560376"/>
        <c:scaling>
          <c:orientation val="minMax"/>
        </c:scaling>
        <c:delete val="0"/>
        <c:axPos val="b"/>
        <c:numFmt formatCode="[$-C0A]mmmm\-yy;@" sourceLinked="1"/>
        <c:majorTickMark val="out"/>
        <c:minorTickMark val="none"/>
        <c:tickLblPos val="nextTo"/>
        <c:txPr>
          <a:bodyPr/>
          <a:lstStyle/>
          <a:p>
            <a:pPr>
              <a:defRPr sz="750"/>
            </a:pPr>
            <a:endParaRPr lang="es-ES"/>
          </a:p>
        </c:txPr>
        <c:crossAx val="747559984"/>
        <c:crosses val="autoZero"/>
        <c:auto val="1"/>
        <c:lblOffset val="100"/>
        <c:baseTimeUnit val="months"/>
      </c:dateAx>
      <c:valAx>
        <c:axId val="747559984"/>
        <c:scaling>
          <c:orientation val="minMax"/>
          <c:max val="1"/>
          <c:min val="0"/>
        </c:scaling>
        <c:delete val="1"/>
        <c:axPos val="l"/>
        <c:numFmt formatCode="0.0%" sourceLinked="1"/>
        <c:majorTickMark val="out"/>
        <c:minorTickMark val="none"/>
        <c:tickLblPos val="nextTo"/>
        <c:crossAx val="74756037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graficos'!$D$100:$P$100</c:f>
              <c:numCache>
                <c:formatCode>0.0%</c:formatCode>
                <c:ptCount val="13"/>
                <c:pt idx="0">
                  <c:v>0.77213136910393287</c:v>
                </c:pt>
                <c:pt idx="1">
                  <c:v>0.68001139763499074</c:v>
                </c:pt>
                <c:pt idx="2">
                  <c:v>0.69594010941549089</c:v>
                </c:pt>
                <c:pt idx="3">
                  <c:v>0.75203191960987148</c:v>
                </c:pt>
                <c:pt idx="4">
                  <c:v>0.69677983389188403</c:v>
                </c:pt>
                <c:pt idx="5">
                  <c:v>0.77473472899340401</c:v>
                </c:pt>
                <c:pt idx="6">
                  <c:v>0.65185081323611904</c:v>
                </c:pt>
                <c:pt idx="7">
                  <c:v>0.56599157265189626</c:v>
                </c:pt>
                <c:pt idx="8">
                  <c:v>0.65836355037048711</c:v>
                </c:pt>
                <c:pt idx="9">
                  <c:v>0.75898242853396269</c:v>
                </c:pt>
                <c:pt idx="10">
                  <c:v>0.72632944228274965</c:v>
                </c:pt>
                <c:pt idx="11">
                  <c:v>0.91220002873976136</c:v>
                </c:pt>
                <c:pt idx="12">
                  <c:v>0.61466701217932107</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graficos'!$D$101:$P$101</c:f>
              <c:numCache>
                <c:formatCode>0.0%</c:formatCode>
                <c:ptCount val="13"/>
                <c:pt idx="0">
                  <c:v>0.22786863089606699</c:v>
                </c:pt>
                <c:pt idx="1">
                  <c:v>0.31998860236500926</c:v>
                </c:pt>
                <c:pt idx="2">
                  <c:v>0.30405989058450905</c:v>
                </c:pt>
                <c:pt idx="3">
                  <c:v>0.24796808039012858</c:v>
                </c:pt>
                <c:pt idx="4">
                  <c:v>0.30322016610811597</c:v>
                </c:pt>
                <c:pt idx="5">
                  <c:v>0.22526527100659591</c:v>
                </c:pt>
                <c:pt idx="6">
                  <c:v>0.34814918676388112</c:v>
                </c:pt>
                <c:pt idx="7">
                  <c:v>0.43400842734810391</c:v>
                </c:pt>
                <c:pt idx="8">
                  <c:v>0.34163644962951289</c:v>
                </c:pt>
                <c:pt idx="9">
                  <c:v>0.24101757146603722</c:v>
                </c:pt>
                <c:pt idx="10">
                  <c:v>0.2736705577172503</c:v>
                </c:pt>
                <c:pt idx="11">
                  <c:v>8.7799971260238543E-2</c:v>
                </c:pt>
                <c:pt idx="12">
                  <c:v>0.38533298782067893</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747554104"/>
        <c:axId val="747557632"/>
      </c:barChart>
      <c:dateAx>
        <c:axId val="747554104"/>
        <c:scaling>
          <c:orientation val="minMax"/>
        </c:scaling>
        <c:delete val="0"/>
        <c:axPos val="b"/>
        <c:numFmt formatCode="[$-C0A]mmmm\-yy;@" sourceLinked="1"/>
        <c:majorTickMark val="out"/>
        <c:minorTickMark val="none"/>
        <c:tickLblPos val="nextTo"/>
        <c:txPr>
          <a:bodyPr/>
          <a:lstStyle/>
          <a:p>
            <a:pPr>
              <a:defRPr sz="750"/>
            </a:pPr>
            <a:endParaRPr lang="es-ES"/>
          </a:p>
        </c:txPr>
        <c:crossAx val="747557632"/>
        <c:crosses val="autoZero"/>
        <c:auto val="1"/>
        <c:lblOffset val="100"/>
        <c:baseTimeUnit val="months"/>
      </c:dateAx>
      <c:valAx>
        <c:axId val="747557632"/>
        <c:scaling>
          <c:orientation val="minMax"/>
          <c:max val="1"/>
          <c:min val="0"/>
        </c:scaling>
        <c:delete val="1"/>
        <c:axPos val="l"/>
        <c:numFmt formatCode="0.0%" sourceLinked="1"/>
        <c:majorTickMark val="out"/>
        <c:minorTickMark val="none"/>
        <c:tickLblPos val="nextTo"/>
        <c:crossAx val="74755410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graficos'!$D$95:$P$95</c:f>
              <c:numCache>
                <c:formatCode>0.0%</c:formatCode>
                <c:ptCount val="13"/>
                <c:pt idx="0">
                  <c:v>0.90526921969478835</c:v>
                </c:pt>
                <c:pt idx="1">
                  <c:v>0.90965346534653457</c:v>
                </c:pt>
                <c:pt idx="2">
                  <c:v>0.88947531822415393</c:v>
                </c:pt>
                <c:pt idx="3">
                  <c:v>0.93360586411051605</c:v>
                </c:pt>
                <c:pt idx="4">
                  <c:v>0.93549295774647889</c:v>
                </c:pt>
                <c:pt idx="5">
                  <c:v>0.96445698166431604</c:v>
                </c:pt>
                <c:pt idx="6">
                  <c:v>0.94224173411990675</c:v>
                </c:pt>
                <c:pt idx="7">
                  <c:v>0.89979324603721578</c:v>
                </c:pt>
                <c:pt idx="8">
                  <c:v>0.94855261352723286</c:v>
                </c:pt>
                <c:pt idx="9">
                  <c:v>0.94900996505759028</c:v>
                </c:pt>
                <c:pt idx="10">
                  <c:v>0.952152434721242</c:v>
                </c:pt>
                <c:pt idx="11">
                  <c:v>0.98305084745762705</c:v>
                </c:pt>
                <c:pt idx="12">
                  <c:v>0.89987900786448871</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graficos'!$D$96:$P$96</c:f>
              <c:numCache>
                <c:formatCode>0.0%</c:formatCode>
                <c:ptCount val="13"/>
                <c:pt idx="0">
                  <c:v>9.473078030521162E-2</c:v>
                </c:pt>
                <c:pt idx="1">
                  <c:v>9.0346534653465344E-2</c:v>
                </c:pt>
                <c:pt idx="2">
                  <c:v>0.11052468177584601</c:v>
                </c:pt>
                <c:pt idx="3">
                  <c:v>6.6394135889484077E-2</c:v>
                </c:pt>
                <c:pt idx="4">
                  <c:v>6.4507042253521121E-2</c:v>
                </c:pt>
                <c:pt idx="5">
                  <c:v>3.5543018335684066E-2</c:v>
                </c:pt>
                <c:pt idx="6">
                  <c:v>5.7758265880093293E-2</c:v>
                </c:pt>
                <c:pt idx="7">
                  <c:v>0.10020675396278428</c:v>
                </c:pt>
                <c:pt idx="8">
                  <c:v>5.1447386472767184E-2</c:v>
                </c:pt>
                <c:pt idx="9">
                  <c:v>5.0990034942409737E-2</c:v>
                </c:pt>
                <c:pt idx="10">
                  <c:v>4.7847565278757942E-2</c:v>
                </c:pt>
                <c:pt idx="11">
                  <c:v>1.6949152542372878E-2</c:v>
                </c:pt>
                <c:pt idx="12">
                  <c:v>0.10012099213551119</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747555672"/>
        <c:axId val="747556848"/>
      </c:barChart>
      <c:dateAx>
        <c:axId val="747555672"/>
        <c:scaling>
          <c:orientation val="minMax"/>
        </c:scaling>
        <c:delete val="0"/>
        <c:axPos val="b"/>
        <c:numFmt formatCode="[$-C0A]mmmm\-yy;@" sourceLinked="1"/>
        <c:majorTickMark val="out"/>
        <c:minorTickMark val="none"/>
        <c:tickLblPos val="nextTo"/>
        <c:txPr>
          <a:bodyPr/>
          <a:lstStyle/>
          <a:p>
            <a:pPr>
              <a:defRPr sz="900"/>
            </a:pPr>
            <a:endParaRPr lang="es-ES"/>
          </a:p>
        </c:txPr>
        <c:crossAx val="747556848"/>
        <c:crosses val="autoZero"/>
        <c:auto val="1"/>
        <c:lblOffset val="100"/>
        <c:baseTimeUnit val="months"/>
      </c:dateAx>
      <c:valAx>
        <c:axId val="747556848"/>
        <c:scaling>
          <c:orientation val="minMax"/>
          <c:max val="1"/>
          <c:min val="0"/>
        </c:scaling>
        <c:delete val="1"/>
        <c:axPos val="l"/>
        <c:numFmt formatCode="0.0%" sourceLinked="1"/>
        <c:majorTickMark val="out"/>
        <c:minorTickMark val="none"/>
        <c:tickLblPos val="nextTo"/>
        <c:crossAx val="7475556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graficos'!$D$105:$P$105</c:f>
              <c:numCache>
                <c:formatCode>0.0%</c:formatCode>
                <c:ptCount val="13"/>
                <c:pt idx="0">
                  <c:v>0.91623836643978329</c:v>
                </c:pt>
                <c:pt idx="1">
                  <c:v>0.94110770130059918</c:v>
                </c:pt>
                <c:pt idx="2">
                  <c:v>0.9071878202312984</c:v>
                </c:pt>
                <c:pt idx="3">
                  <c:v>0.93497069494836738</c:v>
                </c:pt>
                <c:pt idx="4">
                  <c:v>0.94598701478104719</c:v>
                </c:pt>
                <c:pt idx="5">
                  <c:v>0.99357509994288973</c:v>
                </c:pt>
                <c:pt idx="6">
                  <c:v>0.96050364479787931</c:v>
                </c:pt>
                <c:pt idx="7">
                  <c:v>0.94461335095836085</c:v>
                </c:pt>
                <c:pt idx="8">
                  <c:v>0.9788443739256909</c:v>
                </c:pt>
                <c:pt idx="9">
                  <c:v>0.97192224622030243</c:v>
                </c:pt>
                <c:pt idx="10">
                  <c:v>0.94490505482749387</c:v>
                </c:pt>
                <c:pt idx="11">
                  <c:v>0.99631336405529958</c:v>
                </c:pt>
                <c:pt idx="12">
                  <c:v>0.93150479616306958</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graficos'!$D$106:$P$106</c:f>
              <c:numCache>
                <c:formatCode>0.0%</c:formatCode>
                <c:ptCount val="13"/>
                <c:pt idx="0">
                  <c:v>8.3761633560216708E-2</c:v>
                </c:pt>
                <c:pt idx="1">
                  <c:v>5.8892298699400845E-2</c:v>
                </c:pt>
                <c:pt idx="2">
                  <c:v>9.28121797687015E-2</c:v>
                </c:pt>
                <c:pt idx="3">
                  <c:v>6.5029305051632721E-2</c:v>
                </c:pt>
                <c:pt idx="4">
                  <c:v>5.4012985218952897E-2</c:v>
                </c:pt>
                <c:pt idx="5">
                  <c:v>6.4249000571102227E-3</c:v>
                </c:pt>
                <c:pt idx="6">
                  <c:v>3.9496355202120609E-2</c:v>
                </c:pt>
                <c:pt idx="7">
                  <c:v>5.538664904163914E-2</c:v>
                </c:pt>
                <c:pt idx="8">
                  <c:v>2.1155626074309139E-2</c:v>
                </c:pt>
                <c:pt idx="9">
                  <c:v>2.8077753779697626E-2</c:v>
                </c:pt>
                <c:pt idx="10">
                  <c:v>5.5094945172506016E-2</c:v>
                </c:pt>
                <c:pt idx="11">
                  <c:v>3.6866359447004608E-3</c:v>
                </c:pt>
                <c:pt idx="12">
                  <c:v>6.849520383693046E-2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747554888"/>
        <c:axId val="747559200"/>
      </c:barChart>
      <c:dateAx>
        <c:axId val="747554888"/>
        <c:scaling>
          <c:orientation val="minMax"/>
        </c:scaling>
        <c:delete val="0"/>
        <c:axPos val="b"/>
        <c:numFmt formatCode="[$-C0A]mmmm\-yy;@" sourceLinked="1"/>
        <c:majorTickMark val="out"/>
        <c:minorTickMark val="none"/>
        <c:tickLblPos val="nextTo"/>
        <c:txPr>
          <a:bodyPr/>
          <a:lstStyle/>
          <a:p>
            <a:pPr>
              <a:defRPr sz="750"/>
            </a:pPr>
            <a:endParaRPr lang="es-ES"/>
          </a:p>
        </c:txPr>
        <c:crossAx val="747559200"/>
        <c:crosses val="autoZero"/>
        <c:auto val="1"/>
        <c:lblOffset val="100"/>
        <c:baseTimeUnit val="months"/>
      </c:dateAx>
      <c:valAx>
        <c:axId val="747559200"/>
        <c:scaling>
          <c:orientation val="minMax"/>
          <c:max val="1"/>
          <c:min val="0"/>
        </c:scaling>
        <c:delete val="1"/>
        <c:axPos val="l"/>
        <c:numFmt formatCode="0.0%" sourceLinked="1"/>
        <c:majorTickMark val="out"/>
        <c:minorTickMark val="none"/>
        <c:tickLblPos val="nextTo"/>
        <c:crossAx val="74755488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3"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2" val="0"/>
</file>

<file path=xl/ctrlProps/ctrlProp7.xml><?xml version="1.0" encoding="utf-8"?>
<formControlPr xmlns="http://schemas.microsoft.com/office/spreadsheetml/2009/9/main" objectType="Drop" dropStyle="combo" dx="16" fmlaLink="$D$29" fmlaRange="'Back Data graficos'!$S$11:$S$12" noThreeD="1" sel="1" val="0"/>
</file>

<file path=xl/ctrlProps/ctrlProp8.xml><?xml version="1.0" encoding="utf-8"?>
<formControlPr xmlns="http://schemas.microsoft.com/office/spreadsheetml/2009/9/main" objectType="Drop" dropStyle="combo" dx="16" fmlaLink="$N$29" fmlaRange="'Back Data graficos'!$S$15:$S$17" noThreeD="1" sel="2"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6350</xdr:colOff>
      <xdr:row>27</xdr:row>
      <xdr:rowOff>48074</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Enero 2022</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0469" y="1551042"/>
          <a:ext cx="6900902" cy="521216"/>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0469" y="4906969"/>
          <a:ext cx="6900902" cy="514866"/>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0469" y="2218577"/>
          <a:ext cx="6900902" cy="524390"/>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0469" y="2886111"/>
          <a:ext cx="6900902" cy="518040"/>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0469" y="3562376"/>
          <a:ext cx="6900902" cy="521216"/>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40426" y="4229910"/>
          <a:ext cx="6900902" cy="521216"/>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0469" y="5574506"/>
          <a:ext cx="6900902" cy="524391"/>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711200</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275206</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Normal="100" workbookViewId="0"/>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B414"/>
  <sheetViews>
    <sheetView showGridLines="0" zoomScale="70" zoomScaleNormal="70" workbookViewId="0">
      <pane xSplit="1" ySplit="4" topLeftCell="AC5" activePane="bottomRight" state="frozen"/>
      <selection pane="topRight" activeCell="N27" sqref="N27"/>
      <selection pane="bottomLeft" activeCell="N27" sqref="N27"/>
      <selection pane="bottomRight" activeCell="N27" sqref="N27"/>
    </sheetView>
  </sheetViews>
  <sheetFormatPr baseColWidth="10" defaultColWidth="11.44140625" defaultRowHeight="14.4" x14ac:dyDescent="0.3"/>
  <cols>
    <col min="1" max="1" width="38.44140625" bestFit="1" customWidth="1"/>
    <col min="2" max="2" width="11.77734375" customWidth="1"/>
    <col min="3" max="9" width="7.77734375" customWidth="1"/>
    <col min="10" max="10" width="8.21875" customWidth="1"/>
    <col min="11" max="15" width="7.77734375" customWidth="1"/>
    <col min="16" max="16" width="8.44140625" bestFit="1" customWidth="1"/>
    <col min="17" max="17" width="8.5546875" customWidth="1"/>
    <col min="18" max="18" width="7.77734375" customWidth="1"/>
    <col min="19" max="19" width="9.44140625" customWidth="1"/>
    <col min="20" max="20" width="9.77734375" customWidth="1"/>
    <col min="21" max="22" width="6.77734375" bestFit="1" customWidth="1"/>
    <col min="23" max="23" width="7.44140625" customWidth="1"/>
    <col min="25" max="25" width="6.77734375" customWidth="1"/>
    <col min="27" max="27" width="9.44140625" bestFit="1" customWidth="1"/>
    <col min="29" max="29" width="10.77734375"/>
    <col min="32" max="32" width="10.77734375"/>
    <col min="33" max="33" width="8.77734375" bestFit="1" customWidth="1"/>
    <col min="34" max="34" width="10.77734375"/>
    <col min="37" max="38" width="10.77734375"/>
    <col min="44" max="44" width="10.77734375"/>
    <col min="47" max="49" width="10.77734375"/>
    <col min="52" max="52" width="2" style="2" bestFit="1" customWidth="1"/>
    <col min="53" max="53" width="6.77734375" customWidth="1"/>
  </cols>
  <sheetData>
    <row r="1" spans="1:51" x14ac:dyDescent="0.3">
      <c r="A1" t="s">
        <v>32</v>
      </c>
    </row>
    <row r="2" spans="1:51" x14ac:dyDescent="0.3">
      <c r="A2" t="s">
        <v>33</v>
      </c>
    </row>
    <row r="3" spans="1:51" x14ac:dyDescent="0.3">
      <c r="A3" t="s">
        <v>34</v>
      </c>
      <c r="J3" s="48"/>
    </row>
    <row r="4" spans="1:51" x14ac:dyDescent="0.3">
      <c r="A4" t="s">
        <v>35</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57">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c r="AN4" s="1"/>
      <c r="AO4" s="1"/>
      <c r="AP4" s="1"/>
      <c r="AQ4" s="1"/>
      <c r="AR4" s="1"/>
      <c r="AS4" s="1"/>
      <c r="AT4" s="1"/>
      <c r="AU4" s="1"/>
      <c r="AV4" s="1"/>
      <c r="AW4" s="1"/>
      <c r="AX4" s="1"/>
      <c r="AY4" s="1"/>
    </row>
    <row r="5" spans="1:51" x14ac:dyDescent="0.3">
      <c r="A5" t="s">
        <v>36</v>
      </c>
    </row>
    <row r="6" spans="1:51" x14ac:dyDescent="0.3">
      <c r="A6" t="s">
        <v>37</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row>
    <row r="7" spans="1:51" x14ac:dyDescent="0.3">
      <c r="A7" t="s">
        <v>38</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66.42</v>
      </c>
      <c r="AE7">
        <v>68.36</v>
      </c>
      <c r="AF7">
        <v>69.06</v>
      </c>
      <c r="AG7">
        <v>67.98</v>
      </c>
      <c r="AH7">
        <v>67.89</v>
      </c>
      <c r="AI7">
        <v>70.37</v>
      </c>
      <c r="AJ7">
        <v>69.62</v>
      </c>
      <c r="AK7">
        <v>70.7</v>
      </c>
      <c r="AL7">
        <v>68.45</v>
      </c>
    </row>
    <row r="8" spans="1:51" x14ac:dyDescent="0.3">
      <c r="A8" t="s">
        <v>39</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2.5499999999999998</v>
      </c>
      <c r="AE8">
        <v>2.1</v>
      </c>
      <c r="AF8">
        <v>2.33</v>
      </c>
      <c r="AG8">
        <v>2.0099999999999998</v>
      </c>
      <c r="AH8">
        <v>2.11</v>
      </c>
      <c r="AI8">
        <v>1.57</v>
      </c>
      <c r="AJ8">
        <v>1.93</v>
      </c>
      <c r="AK8">
        <v>1.83</v>
      </c>
      <c r="AL8">
        <v>1.68</v>
      </c>
    </row>
    <row r="9" spans="1:51" x14ac:dyDescent="0.3">
      <c r="A9" t="s">
        <v>40</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31.03</v>
      </c>
      <c r="AE9">
        <v>29.54</v>
      </c>
      <c r="AF9">
        <v>28.61</v>
      </c>
      <c r="AG9">
        <v>30.02</v>
      </c>
      <c r="AH9">
        <v>30.01</v>
      </c>
      <c r="AI9">
        <v>28.05</v>
      </c>
      <c r="AJ9">
        <v>28.45</v>
      </c>
      <c r="AK9">
        <v>27.47</v>
      </c>
      <c r="AL9">
        <v>29.87</v>
      </c>
    </row>
    <row r="11" spans="1:51" x14ac:dyDescent="0.3">
      <c r="A11" t="s">
        <v>41</v>
      </c>
    </row>
    <row r="12" spans="1:51" x14ac:dyDescent="0.3">
      <c r="A12" t="s">
        <v>42</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row>
    <row r="13" spans="1:51" x14ac:dyDescent="0.3">
      <c r="A13" t="s">
        <v>43</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row>
    <row r="14" spans="1:51" x14ac:dyDescent="0.3">
      <c r="A14" t="s">
        <v>44</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row>
    <row r="15" spans="1:51" x14ac:dyDescent="0.3">
      <c r="A15" t="s">
        <v>45</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row>
    <row r="17" spans="1:38" x14ac:dyDescent="0.3">
      <c r="A17" t="s">
        <v>46</v>
      </c>
    </row>
    <row r="18" spans="1:38" x14ac:dyDescent="0.3">
      <c r="A18" t="s">
        <v>42</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row>
    <row r="19" spans="1:38" x14ac:dyDescent="0.3">
      <c r="A19" t="s">
        <v>43</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68.319999999999993</v>
      </c>
      <c r="AE19">
        <v>69.56</v>
      </c>
      <c r="AF19">
        <v>70.25</v>
      </c>
      <c r="AG19">
        <v>69.63</v>
      </c>
      <c r="AH19">
        <v>69.39</v>
      </c>
      <c r="AI19">
        <v>71.400000000000006</v>
      </c>
      <c r="AJ19">
        <v>70.150000000000006</v>
      </c>
      <c r="AK19">
        <v>72.25</v>
      </c>
      <c r="AL19">
        <v>69.73</v>
      </c>
    </row>
    <row r="20" spans="1:38" x14ac:dyDescent="0.3">
      <c r="A20" t="s">
        <v>44</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1.45</v>
      </c>
      <c r="AE20">
        <v>1.06</v>
      </c>
      <c r="AF20">
        <v>1.61</v>
      </c>
      <c r="AG20">
        <v>1.17</v>
      </c>
      <c r="AH20">
        <v>0.92</v>
      </c>
      <c r="AI20">
        <v>0.77</v>
      </c>
      <c r="AJ20">
        <v>1.01</v>
      </c>
      <c r="AK20">
        <v>0.7</v>
      </c>
      <c r="AL20">
        <v>0.76</v>
      </c>
    </row>
    <row r="21" spans="1:38" x14ac:dyDescent="0.3">
      <c r="A21" t="s">
        <v>45</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30.23</v>
      </c>
      <c r="AE21">
        <v>29.38</v>
      </c>
      <c r="AF21">
        <v>28.14</v>
      </c>
      <c r="AG21">
        <v>29.21</v>
      </c>
      <c r="AH21">
        <v>29.69</v>
      </c>
      <c r="AI21">
        <v>27.83</v>
      </c>
      <c r="AJ21">
        <v>28.83</v>
      </c>
      <c r="AK21">
        <v>27.04</v>
      </c>
      <c r="AL21">
        <v>29.51</v>
      </c>
    </row>
    <row r="23" spans="1:38" x14ac:dyDescent="0.3">
      <c r="A23" t="s">
        <v>47</v>
      </c>
    </row>
    <row r="24" spans="1:38" x14ac:dyDescent="0.3">
      <c r="A24" t="s">
        <v>42</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row>
    <row r="25" spans="1:38" x14ac:dyDescent="0.3">
      <c r="A25" t="s">
        <v>43</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67.69</v>
      </c>
      <c r="AE25">
        <v>70.349999999999994</v>
      </c>
      <c r="AF25">
        <v>72.39</v>
      </c>
      <c r="AG25">
        <v>68.260000000000005</v>
      </c>
      <c r="AH25">
        <v>70.25</v>
      </c>
      <c r="AI25">
        <v>74.38</v>
      </c>
      <c r="AJ25">
        <v>75.83</v>
      </c>
      <c r="AK25">
        <v>72.27</v>
      </c>
      <c r="AL25">
        <v>70.599999999999994</v>
      </c>
    </row>
    <row r="26" spans="1:38" x14ac:dyDescent="0.3">
      <c r="A26" t="s">
        <v>44</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row>
    <row r="27" spans="1:38" x14ac:dyDescent="0.3">
      <c r="A27" t="s">
        <v>45</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29.19</v>
      </c>
      <c r="AE27">
        <v>26.9</v>
      </c>
      <c r="AF27">
        <v>25.09</v>
      </c>
      <c r="AG27">
        <v>28.74</v>
      </c>
      <c r="AH27">
        <v>25.76</v>
      </c>
      <c r="AI27">
        <v>23.52</v>
      </c>
      <c r="AJ27">
        <v>22.27</v>
      </c>
      <c r="AK27">
        <v>25.67</v>
      </c>
      <c r="AL27">
        <v>27.67</v>
      </c>
    </row>
    <row r="30" spans="1:38" x14ac:dyDescent="0.3">
      <c r="A30" t="s">
        <v>32</v>
      </c>
    </row>
    <row r="31" spans="1:38" x14ac:dyDescent="0.3">
      <c r="A31" t="s">
        <v>33</v>
      </c>
    </row>
    <row r="32" spans="1:38" x14ac:dyDescent="0.3">
      <c r="A32" t="s">
        <v>48</v>
      </c>
    </row>
    <row r="33" spans="1:51" x14ac:dyDescent="0.3">
      <c r="A33" t="s">
        <v>35</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1">
        <v>44136</v>
      </c>
      <c r="Y33" s="1">
        <v>44166</v>
      </c>
      <c r="Z33" s="1">
        <v>44197</v>
      </c>
      <c r="AA33" s="1">
        <v>44228</v>
      </c>
      <c r="AB33" s="1">
        <v>44256</v>
      </c>
      <c r="AC33" s="1">
        <v>44287</v>
      </c>
      <c r="AD33" s="1" t="s">
        <v>49</v>
      </c>
      <c r="AE33" s="1">
        <v>44348</v>
      </c>
      <c r="AF33" s="1">
        <v>44378</v>
      </c>
      <c r="AG33" s="1">
        <v>44409</v>
      </c>
      <c r="AH33" s="1">
        <v>44440</v>
      </c>
      <c r="AI33" s="1">
        <v>44470</v>
      </c>
      <c r="AJ33" s="1">
        <v>44501</v>
      </c>
      <c r="AK33" s="1">
        <v>44531</v>
      </c>
      <c r="AL33" s="1">
        <v>44562</v>
      </c>
      <c r="AM33" s="1"/>
      <c r="AN33" s="1"/>
      <c r="AO33" s="1"/>
      <c r="AP33" s="1"/>
      <c r="AQ33" s="1"/>
      <c r="AR33" s="1"/>
      <c r="AS33" s="1"/>
      <c r="AT33" s="1"/>
      <c r="AU33" s="1"/>
      <c r="AV33" s="1"/>
      <c r="AW33" s="1"/>
      <c r="AX33" s="1"/>
      <c r="AY33" s="1"/>
    </row>
    <row r="34" spans="1:51" x14ac:dyDescent="0.3">
      <c r="A34" t="s">
        <v>36</v>
      </c>
    </row>
    <row r="35" spans="1:51" x14ac:dyDescent="0.3">
      <c r="A35" t="s">
        <v>37</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row>
    <row r="36" spans="1:51" x14ac:dyDescent="0.3">
      <c r="A36" t="s">
        <v>38</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row>
    <row r="37" spans="1:51" x14ac:dyDescent="0.3">
      <c r="A37" t="s">
        <v>39</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row>
    <row r="38" spans="1:51" x14ac:dyDescent="0.3">
      <c r="A38" t="s">
        <v>40</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row>
    <row r="40" spans="1:51" x14ac:dyDescent="0.3">
      <c r="A40" t="s">
        <v>41</v>
      </c>
    </row>
    <row r="41" spans="1:51" x14ac:dyDescent="0.3">
      <c r="A41" t="s">
        <v>42</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row>
    <row r="42" spans="1:51" x14ac:dyDescent="0.3">
      <c r="A42" t="s">
        <v>43</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56.44</v>
      </c>
      <c r="AD42">
        <v>59.66</v>
      </c>
      <c r="AE42">
        <v>61.13</v>
      </c>
      <c r="AF42">
        <v>62.4</v>
      </c>
      <c r="AG42">
        <v>62.89</v>
      </c>
      <c r="AH42">
        <v>62.12</v>
      </c>
      <c r="AI42">
        <v>62.62</v>
      </c>
      <c r="AJ42">
        <v>64.290000000000006</v>
      </c>
      <c r="AK42">
        <v>63.68</v>
      </c>
      <c r="AL42">
        <v>61.66</v>
      </c>
    </row>
    <row r="43" spans="1:51" x14ac:dyDescent="0.3">
      <c r="A43" t="s">
        <v>44</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5.44</v>
      </c>
      <c r="AD43">
        <v>5.28</v>
      </c>
      <c r="AE43">
        <v>5.88</v>
      </c>
      <c r="AF43">
        <v>5.86</v>
      </c>
      <c r="AG43">
        <v>5.71</v>
      </c>
      <c r="AH43">
        <v>5.34</v>
      </c>
      <c r="AI43">
        <v>5.41</v>
      </c>
      <c r="AJ43">
        <v>4.96</v>
      </c>
      <c r="AK43">
        <v>4.8499999999999996</v>
      </c>
      <c r="AL43">
        <v>5.25</v>
      </c>
    </row>
    <row r="44" spans="1:51" x14ac:dyDescent="0.3">
      <c r="A44" t="s">
        <v>45</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38.119999999999997</v>
      </c>
      <c r="AD44">
        <v>35.06</v>
      </c>
      <c r="AE44">
        <v>32.979999999999997</v>
      </c>
      <c r="AF44">
        <v>31.73</v>
      </c>
      <c r="AG44">
        <v>31.4</v>
      </c>
      <c r="AH44">
        <v>32.549999999999997</v>
      </c>
      <c r="AI44">
        <v>31.97</v>
      </c>
      <c r="AJ44">
        <v>30.75</v>
      </c>
      <c r="AK44">
        <v>31.46</v>
      </c>
      <c r="AL44">
        <v>33.090000000000003</v>
      </c>
    </row>
    <row r="46" spans="1:51" x14ac:dyDescent="0.3">
      <c r="A46" t="s">
        <v>46</v>
      </c>
    </row>
    <row r="47" spans="1:51" x14ac:dyDescent="0.3">
      <c r="A47" t="s">
        <v>42</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row>
    <row r="48" spans="1:51" x14ac:dyDescent="0.3">
      <c r="A48" t="s">
        <v>43</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60.39</v>
      </c>
      <c r="AD48">
        <v>63.88</v>
      </c>
      <c r="AE48">
        <v>64.84</v>
      </c>
      <c r="AF48">
        <v>67.28</v>
      </c>
      <c r="AG48">
        <v>66.069999999999993</v>
      </c>
      <c r="AH48">
        <v>65.680000000000007</v>
      </c>
      <c r="AI48">
        <v>66.86</v>
      </c>
      <c r="AJ48">
        <v>66.47</v>
      </c>
      <c r="AK48">
        <v>66.88</v>
      </c>
      <c r="AL48">
        <v>64.55</v>
      </c>
    </row>
    <row r="49" spans="1:51" x14ac:dyDescent="0.3">
      <c r="A49" t="s">
        <v>44</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2.16</v>
      </c>
      <c r="AE49">
        <v>2.4</v>
      </c>
      <c r="AF49">
        <v>1.96</v>
      </c>
      <c r="AG49">
        <v>2.21</v>
      </c>
      <c r="AH49">
        <v>2.31</v>
      </c>
      <c r="AI49">
        <v>1.89</v>
      </c>
      <c r="AJ49">
        <v>1.91</v>
      </c>
      <c r="AK49">
        <v>1.95</v>
      </c>
      <c r="AL49">
        <v>2.0699999999999998</v>
      </c>
    </row>
    <row r="50" spans="1:51" x14ac:dyDescent="0.3">
      <c r="A50" t="s">
        <v>45</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row>
    <row r="52" spans="1:51" x14ac:dyDescent="0.3">
      <c r="A52" t="s">
        <v>47</v>
      </c>
    </row>
    <row r="53" spans="1:51" x14ac:dyDescent="0.3">
      <c r="A53" t="s">
        <v>42</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row>
    <row r="54" spans="1:51" x14ac:dyDescent="0.3">
      <c r="A54" t="s">
        <v>43</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63.6</v>
      </c>
      <c r="AD54">
        <v>65.87</v>
      </c>
      <c r="AE54">
        <v>66.599999999999994</v>
      </c>
      <c r="AF54">
        <v>67.94</v>
      </c>
      <c r="AG54">
        <v>68.77</v>
      </c>
      <c r="AH54">
        <v>67.650000000000006</v>
      </c>
      <c r="AI54">
        <v>67.14</v>
      </c>
      <c r="AJ54">
        <v>68.150000000000006</v>
      </c>
      <c r="AK54">
        <v>68.59</v>
      </c>
      <c r="AL54">
        <v>66.44</v>
      </c>
    </row>
    <row r="55" spans="1:51" x14ac:dyDescent="0.3">
      <c r="A55" t="s">
        <v>44</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2.14</v>
      </c>
      <c r="AD55">
        <v>2.06</v>
      </c>
      <c r="AE55">
        <v>2.56</v>
      </c>
      <c r="AF55">
        <v>2.6</v>
      </c>
      <c r="AG55">
        <v>2.61</v>
      </c>
      <c r="AH55">
        <v>2.34</v>
      </c>
      <c r="AI55">
        <v>2.4500000000000002</v>
      </c>
      <c r="AJ55">
        <v>2.14</v>
      </c>
      <c r="AK55">
        <v>1.74</v>
      </c>
      <c r="AL55">
        <v>2.09</v>
      </c>
    </row>
    <row r="56" spans="1:51" x14ac:dyDescent="0.3">
      <c r="A56" t="s">
        <v>45</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34.26</v>
      </c>
      <c r="AD56">
        <v>32.07</v>
      </c>
      <c r="AE56">
        <v>30.84</v>
      </c>
      <c r="AF56">
        <v>29.47</v>
      </c>
      <c r="AG56">
        <v>28.61</v>
      </c>
      <c r="AH56">
        <v>30.01</v>
      </c>
      <c r="AI56">
        <v>30.42</v>
      </c>
      <c r="AJ56">
        <v>29.71</v>
      </c>
      <c r="AK56">
        <v>29.67</v>
      </c>
      <c r="AL56">
        <v>31.47</v>
      </c>
    </row>
    <row r="59" spans="1:51" x14ac:dyDescent="0.3">
      <c r="A59" t="s">
        <v>32</v>
      </c>
    </row>
    <row r="60" spans="1:51" x14ac:dyDescent="0.3">
      <c r="A60" t="s">
        <v>33</v>
      </c>
    </row>
    <row r="61" spans="1:51" x14ac:dyDescent="0.3">
      <c r="A61" t="s">
        <v>50</v>
      </c>
    </row>
    <row r="62" spans="1:51" x14ac:dyDescent="0.3">
      <c r="A62" t="s">
        <v>35</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1">
        <v>44136</v>
      </c>
      <c r="Y62" s="1">
        <v>44166</v>
      </c>
      <c r="Z62" s="1">
        <v>44197</v>
      </c>
      <c r="AA62" s="1">
        <v>44228</v>
      </c>
      <c r="AB62" s="1">
        <v>44256</v>
      </c>
      <c r="AC62" s="1">
        <v>44287</v>
      </c>
      <c r="AD62" s="1" t="s">
        <v>49</v>
      </c>
      <c r="AE62" s="1">
        <v>44348</v>
      </c>
      <c r="AF62" s="1">
        <v>44378</v>
      </c>
      <c r="AG62" s="1">
        <v>44409</v>
      </c>
      <c r="AH62" s="1">
        <v>44440</v>
      </c>
      <c r="AI62" s="1">
        <v>44470</v>
      </c>
      <c r="AJ62" s="1">
        <v>44501</v>
      </c>
      <c r="AK62" s="1">
        <v>44531</v>
      </c>
      <c r="AL62" s="1">
        <v>44562</v>
      </c>
      <c r="AM62" s="1"/>
      <c r="AN62" s="1"/>
      <c r="AO62" s="1"/>
      <c r="AP62" s="1"/>
      <c r="AQ62" s="1"/>
      <c r="AR62" s="1"/>
      <c r="AS62" s="1"/>
      <c r="AT62" s="1"/>
      <c r="AU62" s="1"/>
      <c r="AV62" s="1"/>
      <c r="AW62" s="1"/>
      <c r="AX62" s="1"/>
      <c r="AY62" s="1"/>
    </row>
    <row r="63" spans="1:51" x14ac:dyDescent="0.3">
      <c r="A63" t="s">
        <v>36</v>
      </c>
    </row>
    <row r="64" spans="1:51" x14ac:dyDescent="0.3">
      <c r="A64" t="s">
        <v>37</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row>
    <row r="65" spans="1:38" x14ac:dyDescent="0.3">
      <c r="A65" t="s">
        <v>38</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64.010000000000005</v>
      </c>
      <c r="AD65">
        <v>66.930000000000007</v>
      </c>
      <c r="AE65">
        <v>67.14</v>
      </c>
      <c r="AF65">
        <v>68.45</v>
      </c>
      <c r="AG65">
        <v>68.09</v>
      </c>
      <c r="AH65">
        <v>67.13</v>
      </c>
      <c r="AI65">
        <v>69.7</v>
      </c>
      <c r="AJ65">
        <v>69.31</v>
      </c>
      <c r="AK65">
        <v>69.78</v>
      </c>
      <c r="AL65">
        <v>65.81</v>
      </c>
    </row>
    <row r="66" spans="1:38" x14ac:dyDescent="0.3">
      <c r="A66" t="s">
        <v>39</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3.94</v>
      </c>
      <c r="AD66">
        <v>4.25</v>
      </c>
      <c r="AE66">
        <v>3.53</v>
      </c>
      <c r="AF66">
        <v>3.73</v>
      </c>
      <c r="AG66">
        <v>3.9</v>
      </c>
      <c r="AH66">
        <v>4.41</v>
      </c>
      <c r="AI66">
        <v>4.4800000000000004</v>
      </c>
      <c r="AJ66">
        <v>4.0599999999999996</v>
      </c>
      <c r="AK66">
        <v>3.35</v>
      </c>
      <c r="AL66">
        <v>4.3499999999999996</v>
      </c>
    </row>
    <row r="67" spans="1:38" x14ac:dyDescent="0.3">
      <c r="A67" t="s">
        <v>40</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32.04</v>
      </c>
      <c r="AD67">
        <v>28.82</v>
      </c>
      <c r="AE67">
        <v>29.33</v>
      </c>
      <c r="AF67">
        <v>27.82</v>
      </c>
      <c r="AG67">
        <v>28.02</v>
      </c>
      <c r="AH67">
        <v>28.46</v>
      </c>
      <c r="AI67">
        <v>25.82</v>
      </c>
      <c r="AJ67">
        <v>26.63</v>
      </c>
      <c r="AK67">
        <v>26.87</v>
      </c>
      <c r="AL67">
        <v>29.83</v>
      </c>
    </row>
    <row r="69" spans="1:38" x14ac:dyDescent="0.3">
      <c r="A69" t="s">
        <v>41</v>
      </c>
    </row>
    <row r="70" spans="1:38" x14ac:dyDescent="0.3">
      <c r="A70" t="s">
        <v>42</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row>
    <row r="71" spans="1:38" x14ac:dyDescent="0.3">
      <c r="A71" t="s">
        <v>43</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54.31</v>
      </c>
      <c r="AD71">
        <v>56.95</v>
      </c>
      <c r="AE71">
        <v>58.94</v>
      </c>
      <c r="AF71">
        <v>55.89</v>
      </c>
      <c r="AG71">
        <v>58.28</v>
      </c>
      <c r="AH71">
        <v>55.28</v>
      </c>
      <c r="AI71">
        <v>58.96</v>
      </c>
      <c r="AJ71">
        <v>59.7</v>
      </c>
      <c r="AK71">
        <v>60.98</v>
      </c>
      <c r="AL71">
        <v>55.06</v>
      </c>
    </row>
    <row r="72" spans="1:38" x14ac:dyDescent="0.3">
      <c r="A72" t="s">
        <v>44</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12.62</v>
      </c>
      <c r="AD72">
        <v>13.52</v>
      </c>
      <c r="AE72">
        <v>11.74</v>
      </c>
      <c r="AF72">
        <v>13.39</v>
      </c>
      <c r="AG72">
        <v>14.19</v>
      </c>
      <c r="AH72">
        <v>14.32</v>
      </c>
      <c r="AI72">
        <v>14.62</v>
      </c>
      <c r="AJ72">
        <v>13.69</v>
      </c>
      <c r="AK72">
        <v>12.84</v>
      </c>
      <c r="AL72">
        <v>15.12</v>
      </c>
    </row>
    <row r="73" spans="1:38" x14ac:dyDescent="0.3">
      <c r="A73" t="s">
        <v>45</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33.07</v>
      </c>
      <c r="AD73">
        <v>29.53</v>
      </c>
      <c r="AE73">
        <v>29.33</v>
      </c>
      <c r="AF73">
        <v>30.73</v>
      </c>
      <c r="AG73">
        <v>27.53</v>
      </c>
      <c r="AH73">
        <v>30.4</v>
      </c>
      <c r="AI73">
        <v>26.42</v>
      </c>
      <c r="AJ73">
        <v>26.61</v>
      </c>
      <c r="AK73">
        <v>26.18</v>
      </c>
      <c r="AL73">
        <v>29.82</v>
      </c>
    </row>
    <row r="75" spans="1:38" x14ac:dyDescent="0.3">
      <c r="A75" t="s">
        <v>46</v>
      </c>
    </row>
    <row r="76" spans="1:38" x14ac:dyDescent="0.3">
      <c r="A76" t="s">
        <v>42</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row>
    <row r="77" spans="1:38" x14ac:dyDescent="0.3">
      <c r="A77" t="s">
        <v>43</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v>
      </c>
      <c r="AD77">
        <v>69.569999999999993</v>
      </c>
      <c r="AE77">
        <v>69.05</v>
      </c>
      <c r="AF77">
        <v>71.489999999999995</v>
      </c>
      <c r="AG77">
        <v>70.08</v>
      </c>
      <c r="AH77">
        <v>70.23</v>
      </c>
      <c r="AI77">
        <v>72.510000000000005</v>
      </c>
      <c r="AJ77">
        <v>71.73</v>
      </c>
      <c r="AK77">
        <v>71.430000000000007</v>
      </c>
      <c r="AL77">
        <v>67.97</v>
      </c>
    </row>
    <row r="78" spans="1:38" x14ac:dyDescent="0.3">
      <c r="A78" t="s">
        <v>44</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0.97</v>
      </c>
      <c r="AD78">
        <v>0.86</v>
      </c>
      <c r="AE78">
        <v>0.92</v>
      </c>
      <c r="AF78">
        <v>0.72</v>
      </c>
      <c r="AG78">
        <v>0.59</v>
      </c>
      <c r="AH78">
        <v>1.06</v>
      </c>
      <c r="AI78">
        <v>1.0900000000000001</v>
      </c>
      <c r="AJ78">
        <v>0.83</v>
      </c>
      <c r="AK78">
        <v>0.85</v>
      </c>
      <c r="AL78">
        <v>0.44</v>
      </c>
    </row>
    <row r="79" spans="1:38" x14ac:dyDescent="0.3">
      <c r="A79" t="s">
        <v>45</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32.33</v>
      </c>
      <c r="AD79">
        <v>29.57</v>
      </c>
      <c r="AE79">
        <v>30.03</v>
      </c>
      <c r="AF79">
        <v>27.79</v>
      </c>
      <c r="AG79">
        <v>29.33</v>
      </c>
      <c r="AH79">
        <v>28.7</v>
      </c>
      <c r="AI79">
        <v>26.39</v>
      </c>
      <c r="AJ79">
        <v>27.43</v>
      </c>
      <c r="AK79">
        <v>27.71</v>
      </c>
      <c r="AL79">
        <v>31.59</v>
      </c>
    </row>
    <row r="81" spans="1:53" x14ac:dyDescent="0.3">
      <c r="A81" t="s">
        <v>47</v>
      </c>
    </row>
    <row r="82" spans="1:53" x14ac:dyDescent="0.3">
      <c r="A82" t="s">
        <v>42</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row>
    <row r="83" spans="1:53" x14ac:dyDescent="0.3">
      <c r="A83" t="s">
        <v>43</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65.41</v>
      </c>
      <c r="AD83">
        <v>72.239999999999995</v>
      </c>
      <c r="AE83">
        <v>70.23</v>
      </c>
      <c r="AF83">
        <v>71.34</v>
      </c>
      <c r="AG83">
        <v>72.78</v>
      </c>
      <c r="AH83">
        <v>69.290000000000006</v>
      </c>
      <c r="AI83">
        <v>72.41</v>
      </c>
      <c r="AJ83">
        <v>70.81</v>
      </c>
      <c r="AK83">
        <v>72.09</v>
      </c>
      <c r="AL83">
        <v>72.56</v>
      </c>
    </row>
    <row r="84" spans="1:53" x14ac:dyDescent="0.3">
      <c r="A84" t="s">
        <v>44</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5.82</v>
      </c>
      <c r="AD84">
        <v>4.09</v>
      </c>
      <c r="AE84">
        <v>3.86</v>
      </c>
      <c r="AF84">
        <v>4.3600000000000003</v>
      </c>
      <c r="AG84">
        <v>4.46</v>
      </c>
      <c r="AH84">
        <v>5.97</v>
      </c>
      <c r="AI84">
        <v>5.39</v>
      </c>
      <c r="AJ84">
        <v>6.58</v>
      </c>
      <c r="AK84">
        <v>4.24</v>
      </c>
      <c r="AL84">
        <v>5.53</v>
      </c>
    </row>
    <row r="85" spans="1:53" x14ac:dyDescent="0.3">
      <c r="A85" t="s">
        <v>45</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28.76</v>
      </c>
      <c r="AD85">
        <v>23.67</v>
      </c>
      <c r="AE85">
        <v>25.91</v>
      </c>
      <c r="AF85">
        <v>24.3</v>
      </c>
      <c r="AG85">
        <v>22.76</v>
      </c>
      <c r="AH85">
        <v>24.74</v>
      </c>
      <c r="AI85">
        <v>22.2</v>
      </c>
      <c r="AJ85">
        <v>22.6</v>
      </c>
      <c r="AK85">
        <v>23.67</v>
      </c>
      <c r="AL85">
        <v>21.91</v>
      </c>
    </row>
    <row r="88" spans="1:53" x14ac:dyDescent="0.3">
      <c r="A88" t="s">
        <v>32</v>
      </c>
    </row>
    <row r="89" spans="1:53" x14ac:dyDescent="0.3">
      <c r="A89" t="s">
        <v>33</v>
      </c>
    </row>
    <row r="90" spans="1:53" x14ac:dyDescent="0.3">
      <c r="A90" t="s">
        <v>51</v>
      </c>
    </row>
    <row r="91" spans="1:53" x14ac:dyDescent="0.3">
      <c r="A91" t="s">
        <v>35</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1">
        <v>44136</v>
      </c>
      <c r="Y91" s="1">
        <v>44166</v>
      </c>
      <c r="Z91" s="1">
        <v>44197</v>
      </c>
      <c r="AA91" s="1">
        <v>44228</v>
      </c>
      <c r="AB91" s="1">
        <v>44256</v>
      </c>
      <c r="AC91" s="1">
        <v>44287</v>
      </c>
      <c r="AD91" s="1" t="s">
        <v>49</v>
      </c>
      <c r="AE91" s="1">
        <v>44348</v>
      </c>
      <c r="AF91" s="1">
        <v>44378</v>
      </c>
      <c r="AG91" s="1">
        <v>44409</v>
      </c>
      <c r="AH91" s="1">
        <v>44440</v>
      </c>
      <c r="AI91" s="1">
        <v>44470</v>
      </c>
      <c r="AJ91" s="1">
        <v>44501</v>
      </c>
      <c r="AK91" s="1">
        <v>44531</v>
      </c>
      <c r="AL91" s="1">
        <v>44562</v>
      </c>
      <c r="AM91" s="1"/>
      <c r="AN91" s="1"/>
      <c r="AO91" s="1"/>
      <c r="AP91" s="1"/>
      <c r="AQ91" s="1"/>
      <c r="AR91" s="1"/>
      <c r="AS91" s="1"/>
      <c r="AT91" s="1"/>
      <c r="AU91" s="1"/>
      <c r="AV91" s="1"/>
      <c r="AW91" s="1"/>
      <c r="AX91" s="1"/>
      <c r="AY91" s="1"/>
    </row>
    <row r="92" spans="1:53" x14ac:dyDescent="0.3">
      <c r="A92" t="s">
        <v>36</v>
      </c>
    </row>
    <row r="93" spans="1:53" x14ac:dyDescent="0.3">
      <c r="A93" t="s">
        <v>37</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row>
    <row r="94" spans="1:53" x14ac:dyDescent="0.3">
      <c r="A94" t="s">
        <v>38</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58.95</v>
      </c>
      <c r="AD94">
        <v>61.25</v>
      </c>
      <c r="AE94">
        <v>64.36</v>
      </c>
      <c r="AF94">
        <v>63.58</v>
      </c>
      <c r="AG94">
        <v>62.94</v>
      </c>
      <c r="AH94">
        <v>61.92</v>
      </c>
      <c r="AI94">
        <v>65.69</v>
      </c>
      <c r="AJ94">
        <v>65.239999999999995</v>
      </c>
      <c r="AK94">
        <v>65.13</v>
      </c>
      <c r="AL94">
        <v>61.48</v>
      </c>
      <c r="BA94" s="27"/>
    </row>
    <row r="95" spans="1:53" x14ac:dyDescent="0.3">
      <c r="A95" t="s">
        <v>39</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7.26</v>
      </c>
      <c r="AD95">
        <v>7.48</v>
      </c>
      <c r="AE95">
        <v>6.39</v>
      </c>
      <c r="AF95">
        <v>6.76</v>
      </c>
      <c r="AG95">
        <v>7.8</v>
      </c>
      <c r="AH95">
        <v>7.45</v>
      </c>
      <c r="AI95">
        <v>7.63</v>
      </c>
      <c r="AJ95">
        <v>7.82</v>
      </c>
      <c r="AK95">
        <v>6.48</v>
      </c>
      <c r="AL95">
        <v>7.72</v>
      </c>
    </row>
    <row r="96" spans="1:53" x14ac:dyDescent="0.3">
      <c r="A96" t="s">
        <v>40</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v>
      </c>
      <c r="AD96">
        <v>31.28</v>
      </c>
      <c r="AE96">
        <v>29.25</v>
      </c>
      <c r="AF96">
        <v>29.65</v>
      </c>
      <c r="AG96">
        <v>29.26</v>
      </c>
      <c r="AH96">
        <v>30.63</v>
      </c>
      <c r="AI96">
        <v>26.68</v>
      </c>
      <c r="AJ96">
        <v>26.94</v>
      </c>
      <c r="AK96">
        <v>28.39</v>
      </c>
      <c r="AL96">
        <v>30.8</v>
      </c>
    </row>
    <row r="98" spans="1:38" x14ac:dyDescent="0.3">
      <c r="A98" t="s">
        <v>41</v>
      </c>
    </row>
    <row r="99" spans="1:38" x14ac:dyDescent="0.3">
      <c r="A99" t="s">
        <v>42</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row>
    <row r="100" spans="1:38" x14ac:dyDescent="0.3">
      <c r="A100" t="s">
        <v>43</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row>
    <row r="101" spans="1:38" x14ac:dyDescent="0.3">
      <c r="A101" t="s">
        <v>44</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row>
    <row r="102" spans="1:38" x14ac:dyDescent="0.3">
      <c r="A102" t="s">
        <v>45</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row>
    <row r="104" spans="1:38" x14ac:dyDescent="0.3">
      <c r="A104" t="s">
        <v>46</v>
      </c>
    </row>
    <row r="105" spans="1:38" x14ac:dyDescent="0.3">
      <c r="A105" t="s">
        <v>42</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row>
    <row r="106" spans="1:38" x14ac:dyDescent="0.3">
      <c r="A106" t="s">
        <v>43</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64.680000000000007</v>
      </c>
      <c r="AD106">
        <v>67.61</v>
      </c>
      <c r="AE106">
        <v>68.42</v>
      </c>
      <c r="AF106">
        <v>70.760000000000005</v>
      </c>
      <c r="AG106">
        <v>68.64</v>
      </c>
      <c r="AH106">
        <v>68.510000000000005</v>
      </c>
      <c r="AI106">
        <v>72.94</v>
      </c>
      <c r="AJ106">
        <v>72.41</v>
      </c>
      <c r="AK106">
        <v>70.11</v>
      </c>
      <c r="AL106">
        <v>66.040000000000006</v>
      </c>
    </row>
    <row r="107" spans="1:38" x14ac:dyDescent="0.3">
      <c r="A107" t="s">
        <v>44</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row>
    <row r="108" spans="1:38" x14ac:dyDescent="0.3">
      <c r="A108" t="s">
        <v>45</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33.97</v>
      </c>
      <c r="AD108">
        <v>32</v>
      </c>
      <c r="AE108">
        <v>31.31</v>
      </c>
      <c r="AF108">
        <v>28.58</v>
      </c>
      <c r="AG108">
        <v>30.29</v>
      </c>
      <c r="AH108">
        <v>31</v>
      </c>
      <c r="AI108">
        <v>25.99</v>
      </c>
      <c r="AJ108">
        <v>26.79</v>
      </c>
      <c r="AK108">
        <v>28.38</v>
      </c>
      <c r="AL108">
        <v>33.07</v>
      </c>
    </row>
    <row r="110" spans="1:38" x14ac:dyDescent="0.3">
      <c r="A110" t="s">
        <v>47</v>
      </c>
    </row>
    <row r="111" spans="1:38" x14ac:dyDescent="0.3">
      <c r="A111" t="s">
        <v>42</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row>
    <row r="112" spans="1:38" x14ac:dyDescent="0.3">
      <c r="A112" t="s">
        <v>43</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60.19</v>
      </c>
      <c r="AD112">
        <v>65.95</v>
      </c>
      <c r="AE112">
        <v>64.97</v>
      </c>
      <c r="AF112">
        <v>68.069999999999993</v>
      </c>
      <c r="AG112">
        <v>66.94</v>
      </c>
      <c r="AH112">
        <v>61.5</v>
      </c>
      <c r="AI112">
        <v>61.5</v>
      </c>
      <c r="AJ112">
        <v>67.02</v>
      </c>
      <c r="AK112">
        <v>63.14</v>
      </c>
      <c r="AL112">
        <v>71.16</v>
      </c>
    </row>
    <row r="113" spans="1:51" x14ac:dyDescent="0.3">
      <c r="A113" t="s">
        <v>44</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8.2200000000000006</v>
      </c>
      <c r="AD113">
        <v>5.14</v>
      </c>
      <c r="AE113">
        <v>6.08</v>
      </c>
      <c r="AF113">
        <v>3.54</v>
      </c>
      <c r="AG113">
        <v>6.69</v>
      </c>
      <c r="AH113">
        <v>8.3699999999999992</v>
      </c>
      <c r="AI113">
        <v>9.9700000000000006</v>
      </c>
      <c r="AJ113">
        <v>10.65</v>
      </c>
      <c r="AK113">
        <v>7.5</v>
      </c>
      <c r="AL113">
        <v>5.56</v>
      </c>
    </row>
    <row r="114" spans="1:51" x14ac:dyDescent="0.3">
      <c r="A114" t="s">
        <v>45</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31.59</v>
      </c>
      <c r="AD114">
        <v>28.91</v>
      </c>
      <c r="AE114">
        <v>28.95</v>
      </c>
      <c r="AF114">
        <v>28.39</v>
      </c>
      <c r="AG114">
        <v>26.37</v>
      </c>
      <c r="AH114">
        <v>30.13</v>
      </c>
      <c r="AI114">
        <v>28.52</v>
      </c>
      <c r="AJ114">
        <v>22.33</v>
      </c>
      <c r="AK114">
        <v>29.36</v>
      </c>
      <c r="AL114">
        <v>23.28</v>
      </c>
    </row>
    <row r="117" spans="1:51" x14ac:dyDescent="0.3">
      <c r="A117" t="s">
        <v>32</v>
      </c>
    </row>
    <row r="118" spans="1:51" x14ac:dyDescent="0.3">
      <c r="A118" t="s">
        <v>33</v>
      </c>
    </row>
    <row r="119" spans="1:51" x14ac:dyDescent="0.3">
      <c r="A119" t="s">
        <v>52</v>
      </c>
    </row>
    <row r="120" spans="1:51" x14ac:dyDescent="0.3">
      <c r="A120" t="s">
        <v>35</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1">
        <v>44136</v>
      </c>
      <c r="Y120" s="1">
        <v>44166</v>
      </c>
      <c r="Z120" s="1">
        <v>44197</v>
      </c>
      <c r="AA120" s="1">
        <v>44228</v>
      </c>
      <c r="AB120" s="1">
        <v>44256</v>
      </c>
      <c r="AC120" s="1">
        <v>44287</v>
      </c>
      <c r="AD120" s="1" t="s">
        <v>49</v>
      </c>
      <c r="AE120" s="1">
        <v>44348</v>
      </c>
      <c r="AF120" s="1">
        <v>44378</v>
      </c>
      <c r="AG120" s="1">
        <v>44409</v>
      </c>
      <c r="AH120" s="1">
        <v>44440</v>
      </c>
      <c r="AI120" s="1">
        <v>44470</v>
      </c>
      <c r="AJ120" s="1">
        <v>44501</v>
      </c>
      <c r="AK120" s="1">
        <v>44531</v>
      </c>
      <c r="AL120" s="1">
        <v>44562</v>
      </c>
      <c r="AM120" s="1"/>
      <c r="AN120" s="1"/>
      <c r="AO120" s="1"/>
      <c r="AP120" s="1"/>
      <c r="AQ120" s="1"/>
      <c r="AR120" s="1"/>
      <c r="AS120" s="1"/>
      <c r="AT120" s="1"/>
      <c r="AU120" s="1"/>
      <c r="AV120" s="1"/>
      <c r="AW120" s="1"/>
      <c r="AX120" s="1"/>
      <c r="AY120" s="1"/>
    </row>
    <row r="121" spans="1:51" x14ac:dyDescent="0.3">
      <c r="A121" t="s">
        <v>36</v>
      </c>
    </row>
    <row r="122" spans="1:51" x14ac:dyDescent="0.3">
      <c r="A122" t="s">
        <v>37</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row>
    <row r="123" spans="1:51" x14ac:dyDescent="0.3">
      <c r="A123" t="s">
        <v>38</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66.23</v>
      </c>
      <c r="AD123">
        <v>66.42</v>
      </c>
      <c r="AE123">
        <v>68.38</v>
      </c>
      <c r="AF123">
        <v>68.680000000000007</v>
      </c>
      <c r="AG123">
        <v>65.28</v>
      </c>
      <c r="AH123">
        <v>69.14</v>
      </c>
      <c r="AI123">
        <v>73.33</v>
      </c>
      <c r="AJ123">
        <v>67.459999999999994</v>
      </c>
      <c r="AK123">
        <v>71.34</v>
      </c>
      <c r="AL123">
        <v>59.5</v>
      </c>
    </row>
    <row r="124" spans="1:51" x14ac:dyDescent="0.3">
      <c r="A124" t="s">
        <v>39</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4.71</v>
      </c>
      <c r="AD124">
        <v>4.58</v>
      </c>
      <c r="AE124">
        <v>2.52</v>
      </c>
      <c r="AF124">
        <v>4.21</v>
      </c>
      <c r="AG124">
        <v>7.27</v>
      </c>
      <c r="AH124">
        <v>3.75</v>
      </c>
      <c r="AI124">
        <v>3.94</v>
      </c>
      <c r="AJ124">
        <v>3.39</v>
      </c>
      <c r="AK124">
        <v>1.23</v>
      </c>
      <c r="AL124">
        <v>6.62</v>
      </c>
    </row>
    <row r="125" spans="1:51" x14ac:dyDescent="0.3">
      <c r="A125" t="s">
        <v>40</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29.06</v>
      </c>
      <c r="AD125">
        <v>28.99</v>
      </c>
      <c r="AE125">
        <v>29.1</v>
      </c>
      <c r="AF125">
        <v>27.11</v>
      </c>
      <c r="AG125">
        <v>27.45</v>
      </c>
      <c r="AH125">
        <v>27.11</v>
      </c>
      <c r="AI125">
        <v>22.73</v>
      </c>
      <c r="AJ125">
        <v>29.15</v>
      </c>
      <c r="AK125">
        <v>27.43</v>
      </c>
      <c r="AL125">
        <v>33.880000000000003</v>
      </c>
    </row>
    <row r="127" spans="1:51" x14ac:dyDescent="0.3">
      <c r="A127" t="s">
        <v>41</v>
      </c>
    </row>
    <row r="128" spans="1:51" x14ac:dyDescent="0.3">
      <c r="A128" t="s">
        <v>42</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row>
    <row r="129" spans="1:38" x14ac:dyDescent="0.3">
      <c r="A129" t="s">
        <v>43</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row>
    <row r="130" spans="1:38" x14ac:dyDescent="0.3">
      <c r="A130" t="s">
        <v>44</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row>
    <row r="131" spans="1:38" x14ac:dyDescent="0.3">
      <c r="A131" t="s">
        <v>45</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row>
    <row r="133" spans="1:38" x14ac:dyDescent="0.3">
      <c r="A133" t="s">
        <v>46</v>
      </c>
    </row>
    <row r="134" spans="1:38" x14ac:dyDescent="0.3">
      <c r="A134" t="s">
        <v>42</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row>
    <row r="135" spans="1:38" x14ac:dyDescent="0.3">
      <c r="A135" t="s">
        <v>43</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67.709999999999994</v>
      </c>
      <c r="AD135">
        <v>70.02</v>
      </c>
      <c r="AE135">
        <v>70.430000000000007</v>
      </c>
      <c r="AF135">
        <v>71.91</v>
      </c>
      <c r="AG135">
        <v>68.56</v>
      </c>
      <c r="AH135">
        <v>74.849999999999994</v>
      </c>
      <c r="AI135">
        <v>75.05</v>
      </c>
      <c r="AJ135">
        <v>69.53</v>
      </c>
      <c r="AK135">
        <v>71.040000000000006</v>
      </c>
      <c r="AL135">
        <v>62.95</v>
      </c>
    </row>
    <row r="136" spans="1:38" x14ac:dyDescent="0.3">
      <c r="A136" t="s">
        <v>44</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2.64</v>
      </c>
      <c r="AD136">
        <v>0</v>
      </c>
      <c r="AE136">
        <v>0.34</v>
      </c>
      <c r="AF136">
        <v>0</v>
      </c>
      <c r="AG136">
        <v>1.28</v>
      </c>
      <c r="AH136">
        <v>0</v>
      </c>
      <c r="AI136">
        <v>1.31</v>
      </c>
      <c r="AJ136">
        <v>0</v>
      </c>
      <c r="AK136">
        <v>0.65</v>
      </c>
      <c r="AL136">
        <v>0</v>
      </c>
    </row>
    <row r="137" spans="1:38" x14ac:dyDescent="0.3">
      <c r="A137" t="s">
        <v>45</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29.65</v>
      </c>
      <c r="AD137">
        <v>29.98</v>
      </c>
      <c r="AE137">
        <v>29.23</v>
      </c>
      <c r="AF137">
        <v>28.09</v>
      </c>
      <c r="AG137">
        <v>30.16</v>
      </c>
      <c r="AH137">
        <v>25.15</v>
      </c>
      <c r="AI137">
        <v>23.64</v>
      </c>
      <c r="AJ137">
        <v>30.47</v>
      </c>
      <c r="AK137">
        <v>28.31</v>
      </c>
      <c r="AL137">
        <v>37.049999999999997</v>
      </c>
    </row>
    <row r="139" spans="1:38" x14ac:dyDescent="0.3">
      <c r="A139" t="s">
        <v>47</v>
      </c>
    </row>
    <row r="140" spans="1:38" x14ac:dyDescent="0.3">
      <c r="A140" t="s">
        <v>42</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row>
    <row r="141" spans="1:38" x14ac:dyDescent="0.3">
      <c r="A141" t="s">
        <v>43</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row>
    <row r="142" spans="1:38" x14ac:dyDescent="0.3">
      <c r="A142" t="s">
        <v>44</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row>
    <row r="143" spans="1:38" x14ac:dyDescent="0.3">
      <c r="A143" t="s">
        <v>45</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row>
    <row r="146" spans="1:51" x14ac:dyDescent="0.3">
      <c r="A146" t="s">
        <v>32</v>
      </c>
    </row>
    <row r="147" spans="1:51" x14ac:dyDescent="0.3">
      <c r="A147" t="s">
        <v>33</v>
      </c>
    </row>
    <row r="148" spans="1:51" x14ac:dyDescent="0.3">
      <c r="A148" t="s">
        <v>53</v>
      </c>
    </row>
    <row r="149" spans="1:51" x14ac:dyDescent="0.3">
      <c r="A149" t="s">
        <v>35</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1">
        <v>44136</v>
      </c>
      <c r="Y149" s="1">
        <v>44166</v>
      </c>
      <c r="Z149" s="1">
        <v>44197</v>
      </c>
      <c r="AA149" s="1">
        <v>44228</v>
      </c>
      <c r="AB149" s="1">
        <v>44256</v>
      </c>
      <c r="AC149" s="1">
        <v>44287</v>
      </c>
      <c r="AD149" s="1" t="s">
        <v>49</v>
      </c>
      <c r="AE149" s="1">
        <v>44348</v>
      </c>
      <c r="AF149" s="1">
        <v>44378</v>
      </c>
      <c r="AG149" s="1">
        <v>44409</v>
      </c>
      <c r="AH149" s="1">
        <v>44440</v>
      </c>
      <c r="AI149" s="1">
        <v>44470</v>
      </c>
      <c r="AJ149" s="1">
        <v>44501</v>
      </c>
      <c r="AK149" s="1">
        <v>44531</v>
      </c>
      <c r="AL149" s="1">
        <v>44562</v>
      </c>
      <c r="AM149" s="1"/>
      <c r="AN149" s="1"/>
      <c r="AO149" s="1"/>
      <c r="AP149" s="1"/>
      <c r="AQ149" s="1"/>
      <c r="AR149" s="1"/>
      <c r="AS149" s="1"/>
      <c r="AT149" s="1"/>
      <c r="AU149" s="1"/>
      <c r="AV149" s="1"/>
      <c r="AW149" s="1"/>
      <c r="AX149" s="1"/>
      <c r="AY149" s="1"/>
    </row>
    <row r="150" spans="1:51" x14ac:dyDescent="0.3">
      <c r="A150" t="s">
        <v>36</v>
      </c>
    </row>
    <row r="151" spans="1:51" x14ac:dyDescent="0.3">
      <c r="A151" t="s">
        <v>37</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row>
    <row r="152" spans="1:51" x14ac:dyDescent="0.3">
      <c r="A152" t="s">
        <v>38</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56.84</v>
      </c>
      <c r="AD152">
        <v>59.75</v>
      </c>
      <c r="AE152">
        <v>63.19</v>
      </c>
      <c r="AF152">
        <v>62.32</v>
      </c>
      <c r="AG152">
        <v>62.31</v>
      </c>
      <c r="AH152">
        <v>59.83</v>
      </c>
      <c r="AI152">
        <v>63.45</v>
      </c>
      <c r="AJ152">
        <v>64.52</v>
      </c>
      <c r="AK152">
        <v>63.15</v>
      </c>
      <c r="AL152">
        <v>62.15</v>
      </c>
    </row>
    <row r="153" spans="1:51" x14ac:dyDescent="0.3">
      <c r="A153" t="s">
        <v>39</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7.99</v>
      </c>
      <c r="AD153">
        <v>8.31</v>
      </c>
      <c r="AE153">
        <v>7.52</v>
      </c>
      <c r="AF153">
        <v>7.39</v>
      </c>
      <c r="AG153">
        <v>7.94</v>
      </c>
      <c r="AH153">
        <v>8.52</v>
      </c>
      <c r="AI153">
        <v>8.7100000000000009</v>
      </c>
      <c r="AJ153">
        <v>9.26</v>
      </c>
      <c r="AK153">
        <v>8.15</v>
      </c>
      <c r="AL153">
        <v>8.09</v>
      </c>
    </row>
    <row r="154" spans="1:51" x14ac:dyDescent="0.3">
      <c r="A154" t="s">
        <v>40</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35.159999999999997</v>
      </c>
      <c r="AD154">
        <v>31.94</v>
      </c>
      <c r="AE154">
        <v>29.29</v>
      </c>
      <c r="AF154">
        <v>30.28</v>
      </c>
      <c r="AG154">
        <v>29.75</v>
      </c>
      <c r="AH154">
        <v>31.65</v>
      </c>
      <c r="AI154">
        <v>27.84</v>
      </c>
      <c r="AJ154">
        <v>26.23</v>
      </c>
      <c r="AK154">
        <v>28.69</v>
      </c>
      <c r="AL154">
        <v>29.77</v>
      </c>
    </row>
    <row r="156" spans="1:51" x14ac:dyDescent="0.3">
      <c r="A156" t="s">
        <v>41</v>
      </c>
    </row>
    <row r="157" spans="1:51" x14ac:dyDescent="0.3">
      <c r="A157" t="s">
        <v>42</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row>
    <row r="158" spans="1:51" x14ac:dyDescent="0.3">
      <c r="A158" t="s">
        <v>43</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row>
    <row r="159" spans="1:51" x14ac:dyDescent="0.3">
      <c r="A159" t="s">
        <v>44</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row>
    <row r="160" spans="1:51" x14ac:dyDescent="0.3">
      <c r="A160" t="s">
        <v>45</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row>
    <row r="162" spans="1:38" x14ac:dyDescent="0.3">
      <c r="A162" t="s">
        <v>46</v>
      </c>
    </row>
    <row r="163" spans="1:38" x14ac:dyDescent="0.3">
      <c r="A163" t="s">
        <v>42</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row>
    <row r="164" spans="1:38" x14ac:dyDescent="0.3">
      <c r="A164" t="s">
        <v>43</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row>
    <row r="165" spans="1:38" x14ac:dyDescent="0.3">
      <c r="A165" t="s">
        <v>44</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0.43</v>
      </c>
      <c r="AG165">
        <v>0.98</v>
      </c>
      <c r="AH165">
        <v>0.73</v>
      </c>
      <c r="AI165">
        <v>0.94</v>
      </c>
      <c r="AJ165">
        <v>1.19</v>
      </c>
      <c r="AK165">
        <v>1.95</v>
      </c>
      <c r="AL165">
        <v>1.36</v>
      </c>
    </row>
    <row r="166" spans="1:38" x14ac:dyDescent="0.3">
      <c r="A166" t="s">
        <v>45</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row>
    <row r="167" spans="1:38" x14ac:dyDescent="0.3">
      <c r="AF167">
        <v>0.93</v>
      </c>
    </row>
    <row r="168" spans="1:38" x14ac:dyDescent="0.3">
      <c r="A168" t="s">
        <v>47</v>
      </c>
    </row>
    <row r="169" spans="1:38" x14ac:dyDescent="0.3">
      <c r="A169" t="s">
        <v>42</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row>
    <row r="170" spans="1:38" x14ac:dyDescent="0.3">
      <c r="A170" t="s">
        <v>43</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58.38</v>
      </c>
      <c r="AD170">
        <v>64.849999999999994</v>
      </c>
      <c r="AE170">
        <v>64.16</v>
      </c>
      <c r="AF170">
        <v>66.739999999999995</v>
      </c>
      <c r="AG170">
        <v>64.790000000000006</v>
      </c>
      <c r="AH170">
        <v>61.47</v>
      </c>
      <c r="AI170">
        <v>59.62</v>
      </c>
      <c r="AJ170">
        <v>64.72</v>
      </c>
      <c r="AK170">
        <v>60.84</v>
      </c>
      <c r="AL170">
        <v>71.75</v>
      </c>
    </row>
    <row r="171" spans="1:38" x14ac:dyDescent="0.3">
      <c r="A171" t="s">
        <v>44</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8.7899999999999991</v>
      </c>
      <c r="AD171">
        <v>4.57</v>
      </c>
      <c r="AE171">
        <v>6.57</v>
      </c>
      <c r="AF171">
        <v>3.8</v>
      </c>
      <c r="AG171">
        <v>6.98</v>
      </c>
      <c r="AH171">
        <v>8.35</v>
      </c>
      <c r="AI171">
        <v>10.51</v>
      </c>
      <c r="AJ171">
        <v>11.99</v>
      </c>
      <c r="AK171">
        <v>8.33</v>
      </c>
      <c r="AL171">
        <v>5.95</v>
      </c>
    </row>
    <row r="172" spans="1:38" x14ac:dyDescent="0.3">
      <c r="A172" t="s">
        <v>45</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32.83</v>
      </c>
      <c r="AD172">
        <v>30.58</v>
      </c>
      <c r="AE172">
        <v>29.27</v>
      </c>
      <c r="AF172">
        <v>29.46</v>
      </c>
      <c r="AG172">
        <v>28.23</v>
      </c>
      <c r="AH172">
        <v>30.18</v>
      </c>
      <c r="AI172">
        <v>29.87</v>
      </c>
      <c r="AJ172">
        <v>23.29</v>
      </c>
      <c r="AK172">
        <v>30.83</v>
      </c>
      <c r="AL172">
        <v>22.3</v>
      </c>
    </row>
    <row r="175" spans="1:38" x14ac:dyDescent="0.3">
      <c r="A175" t="s">
        <v>32</v>
      </c>
    </row>
    <row r="176" spans="1:38" x14ac:dyDescent="0.3">
      <c r="A176" t="s">
        <v>33</v>
      </c>
    </row>
    <row r="177" spans="1:54" x14ac:dyDescent="0.3">
      <c r="A177" t="s">
        <v>54</v>
      </c>
    </row>
    <row r="178" spans="1:54" x14ac:dyDescent="0.3">
      <c r="A178" t="s">
        <v>35</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1">
        <v>44136</v>
      </c>
      <c r="Y178" s="1">
        <v>44166</v>
      </c>
      <c r="Z178" s="1">
        <v>44197</v>
      </c>
      <c r="AA178" s="1">
        <v>44228</v>
      </c>
      <c r="AB178" s="1">
        <v>44256</v>
      </c>
      <c r="AC178" s="1">
        <v>44287</v>
      </c>
      <c r="AD178" s="1" t="s">
        <v>49</v>
      </c>
      <c r="AE178" s="1">
        <v>44348</v>
      </c>
      <c r="AF178" s="1">
        <v>44378</v>
      </c>
      <c r="AG178" s="1">
        <v>44409</v>
      </c>
      <c r="AH178" s="1">
        <v>44440</v>
      </c>
      <c r="AI178" s="1">
        <v>44470</v>
      </c>
      <c r="AJ178" s="1">
        <v>44501</v>
      </c>
      <c r="AK178" s="1">
        <v>44531</v>
      </c>
      <c r="AL178" s="1">
        <v>44562</v>
      </c>
      <c r="AM178" s="1"/>
      <c r="AN178" s="1"/>
      <c r="AO178" s="1"/>
      <c r="AP178" s="1"/>
      <c r="AQ178" s="1"/>
      <c r="AR178" s="1"/>
      <c r="AS178" s="1"/>
      <c r="AT178" s="1"/>
      <c r="AU178" s="1"/>
      <c r="AV178" s="1"/>
      <c r="AW178" s="1"/>
      <c r="AX178" s="1"/>
      <c r="AY178" s="1"/>
    </row>
    <row r="179" spans="1:54" x14ac:dyDescent="0.3">
      <c r="A179" t="s">
        <v>36</v>
      </c>
    </row>
    <row r="180" spans="1:54" x14ac:dyDescent="0.3">
      <c r="A180" t="s">
        <v>37</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row>
    <row r="181" spans="1:54" x14ac:dyDescent="0.3">
      <c r="A181" t="s">
        <v>38</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v>
      </c>
      <c r="AD181">
        <v>68.31</v>
      </c>
      <c r="AE181">
        <v>67.14</v>
      </c>
      <c r="AF181">
        <v>71.48</v>
      </c>
      <c r="AG181">
        <v>70.400000000000006</v>
      </c>
      <c r="AH181">
        <v>68.36</v>
      </c>
      <c r="AI181">
        <v>69.98</v>
      </c>
      <c r="AJ181">
        <v>69.98</v>
      </c>
      <c r="AK181">
        <v>70.39</v>
      </c>
      <c r="AL181">
        <v>67.92</v>
      </c>
      <c r="BA181" s="27"/>
      <c r="BB181" s="27"/>
    </row>
    <row r="182" spans="1:54" x14ac:dyDescent="0.3">
      <c r="A182" t="s">
        <v>39</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5.23</v>
      </c>
      <c r="AD182">
        <v>4.8600000000000003</v>
      </c>
      <c r="AE182">
        <v>3.57</v>
      </c>
      <c r="AF182">
        <v>3.04</v>
      </c>
      <c r="AG182">
        <v>3.46</v>
      </c>
      <c r="AH182">
        <v>4.96</v>
      </c>
      <c r="AI182">
        <v>4.95</v>
      </c>
      <c r="AJ182">
        <v>4.2300000000000004</v>
      </c>
      <c r="AK182">
        <v>3.4</v>
      </c>
      <c r="AL182">
        <v>5.33</v>
      </c>
    </row>
    <row r="183" spans="1:54" x14ac:dyDescent="0.3">
      <c r="A183" t="s">
        <v>40</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30.07</v>
      </c>
      <c r="AD183">
        <v>26.83</v>
      </c>
      <c r="AE183">
        <v>29.29</v>
      </c>
      <c r="AF183">
        <v>25.47</v>
      </c>
      <c r="AG183">
        <v>26.13</v>
      </c>
      <c r="AH183">
        <v>26.68</v>
      </c>
      <c r="AI183">
        <v>25.07</v>
      </c>
      <c r="AJ183">
        <v>25.79</v>
      </c>
      <c r="AK183">
        <v>26.21</v>
      </c>
      <c r="AL183">
        <v>26.75</v>
      </c>
    </row>
    <row r="185" spans="1:54" x14ac:dyDescent="0.3">
      <c r="A185" t="s">
        <v>41</v>
      </c>
    </row>
    <row r="186" spans="1:54" x14ac:dyDescent="0.3">
      <c r="A186" t="s">
        <v>42</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row>
    <row r="187" spans="1:54" x14ac:dyDescent="0.3">
      <c r="A187" t="s">
        <v>43</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row>
    <row r="188" spans="1:54" x14ac:dyDescent="0.3">
      <c r="A188" t="s">
        <v>44</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row>
    <row r="189" spans="1:54" x14ac:dyDescent="0.3">
      <c r="A189" t="s">
        <v>45</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row>
    <row r="191" spans="1:54" x14ac:dyDescent="0.3">
      <c r="A191" t="s">
        <v>46</v>
      </c>
    </row>
    <row r="192" spans="1:54" x14ac:dyDescent="0.3">
      <c r="A192" t="s">
        <v>42</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row>
    <row r="193" spans="1:51" x14ac:dyDescent="0.3">
      <c r="A193" t="s">
        <v>43</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68.39</v>
      </c>
      <c r="AD193">
        <v>71.430000000000007</v>
      </c>
      <c r="AE193">
        <v>70.86</v>
      </c>
      <c r="AF193">
        <v>74.58</v>
      </c>
      <c r="AG193">
        <v>72.67</v>
      </c>
      <c r="AH193">
        <v>71.510000000000005</v>
      </c>
      <c r="AI193">
        <v>72.650000000000006</v>
      </c>
      <c r="AJ193">
        <v>72.27</v>
      </c>
      <c r="AK193">
        <v>71.5</v>
      </c>
      <c r="AL193">
        <v>71.239999999999995</v>
      </c>
    </row>
    <row r="194" spans="1:51" x14ac:dyDescent="0.3">
      <c r="A194" t="s">
        <v>44</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1.81</v>
      </c>
      <c r="AD194">
        <v>1.54</v>
      </c>
      <c r="AE194">
        <v>1.1100000000000001</v>
      </c>
      <c r="AF194">
        <v>0.81</v>
      </c>
      <c r="AG194">
        <v>0.43</v>
      </c>
      <c r="AH194">
        <v>1.68</v>
      </c>
      <c r="AI194">
        <v>1.35</v>
      </c>
      <c r="AJ194">
        <v>0.99</v>
      </c>
      <c r="AK194">
        <v>0.42</v>
      </c>
      <c r="AL194">
        <v>0.34</v>
      </c>
    </row>
    <row r="195" spans="1:51" x14ac:dyDescent="0.3">
      <c r="A195" t="s">
        <v>45</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29.8</v>
      </c>
      <c r="AD195">
        <v>27.03</v>
      </c>
      <c r="AE195">
        <v>28.03</v>
      </c>
      <c r="AF195">
        <v>24.61</v>
      </c>
      <c r="AG195">
        <v>26.89</v>
      </c>
      <c r="AH195">
        <v>26.81</v>
      </c>
      <c r="AI195">
        <v>26</v>
      </c>
      <c r="AJ195">
        <v>26.74</v>
      </c>
      <c r="AK195">
        <v>28.08</v>
      </c>
      <c r="AL195">
        <v>28.42</v>
      </c>
    </row>
    <row r="197" spans="1:51" x14ac:dyDescent="0.3">
      <c r="A197" t="s">
        <v>47</v>
      </c>
    </row>
    <row r="198" spans="1:51" x14ac:dyDescent="0.3">
      <c r="A198" t="s">
        <v>42</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row>
    <row r="199" spans="1:51" x14ac:dyDescent="0.3">
      <c r="A199" t="s">
        <v>43</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row>
    <row r="200" spans="1:51" x14ac:dyDescent="0.3">
      <c r="A200" t="s">
        <v>44</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row>
    <row r="201" spans="1:51" x14ac:dyDescent="0.3">
      <c r="A201" t="s">
        <v>45</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row>
    <row r="204" spans="1:51" x14ac:dyDescent="0.3">
      <c r="A204" t="s">
        <v>32</v>
      </c>
    </row>
    <row r="205" spans="1:51" x14ac:dyDescent="0.3">
      <c r="A205" t="s">
        <v>33</v>
      </c>
    </row>
    <row r="206" spans="1:51" x14ac:dyDescent="0.3">
      <c r="A206" t="s">
        <v>55</v>
      </c>
    </row>
    <row r="207" spans="1:51" x14ac:dyDescent="0.3">
      <c r="A207" t="s">
        <v>35</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1">
        <v>44136</v>
      </c>
      <c r="Y207" s="1">
        <v>44166</v>
      </c>
      <c r="Z207" s="1">
        <v>44197</v>
      </c>
      <c r="AA207" s="1">
        <v>44228</v>
      </c>
      <c r="AB207" s="1">
        <v>44256</v>
      </c>
      <c r="AC207" s="1">
        <v>44287</v>
      </c>
      <c r="AD207" s="1" t="s">
        <v>49</v>
      </c>
      <c r="AE207" s="1">
        <v>44348</v>
      </c>
      <c r="AF207" s="1">
        <v>44378</v>
      </c>
      <c r="AG207" s="1">
        <v>44409</v>
      </c>
      <c r="AH207" s="1">
        <v>44440</v>
      </c>
      <c r="AI207" s="1">
        <v>44470</v>
      </c>
      <c r="AJ207" s="1">
        <v>44501</v>
      </c>
      <c r="AK207" s="1">
        <v>44531</v>
      </c>
      <c r="AL207" s="1">
        <v>44562</v>
      </c>
      <c r="AM207" s="1"/>
      <c r="AN207" s="1"/>
      <c r="AO207" s="1"/>
      <c r="AP207" s="1"/>
      <c r="AQ207" s="1"/>
      <c r="AR207" s="1"/>
      <c r="AS207" s="1"/>
      <c r="AT207" s="1"/>
      <c r="AU207" s="1"/>
      <c r="AV207" s="1"/>
      <c r="AW207" s="1"/>
      <c r="AX207" s="1"/>
      <c r="AY207" s="1"/>
    </row>
    <row r="208" spans="1:51" x14ac:dyDescent="0.3">
      <c r="A208" t="s">
        <v>36</v>
      </c>
    </row>
    <row r="209" spans="1:38" x14ac:dyDescent="0.3">
      <c r="A209" t="s">
        <v>37</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row>
    <row r="210" spans="1:38" x14ac:dyDescent="0.3">
      <c r="A210" t="s">
        <v>38</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66.989999999999995</v>
      </c>
      <c r="AD210">
        <v>69.349999999999994</v>
      </c>
      <c r="AE210">
        <v>68.47</v>
      </c>
      <c r="AF210">
        <v>69.94</v>
      </c>
      <c r="AG210">
        <v>69.41</v>
      </c>
      <c r="AH210">
        <v>69.400000000000006</v>
      </c>
      <c r="AI210">
        <v>71.89</v>
      </c>
      <c r="AJ210">
        <v>71.86</v>
      </c>
      <c r="AK210">
        <v>72.819999999999993</v>
      </c>
      <c r="AL210">
        <v>67.900000000000006</v>
      </c>
    </row>
    <row r="211" spans="1:38" x14ac:dyDescent="0.3">
      <c r="A211" t="s">
        <v>39</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1.28</v>
      </c>
      <c r="AE211">
        <v>1.5</v>
      </c>
      <c r="AF211">
        <v>1.83</v>
      </c>
      <c r="AG211">
        <v>1.63</v>
      </c>
      <c r="AH211">
        <v>1.83</v>
      </c>
      <c r="AI211">
        <v>2.0499999999999998</v>
      </c>
      <c r="AJ211">
        <v>1.05</v>
      </c>
      <c r="AK211">
        <v>1.33</v>
      </c>
      <c r="AL211">
        <v>1.1100000000000001</v>
      </c>
    </row>
    <row r="212" spans="1:38" x14ac:dyDescent="0.3">
      <c r="A212" t="s">
        <v>40</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32.159999999999997</v>
      </c>
      <c r="AD212">
        <v>29.36</v>
      </c>
      <c r="AE212">
        <v>30.03</v>
      </c>
      <c r="AF212">
        <v>28.22</v>
      </c>
      <c r="AG212">
        <v>28.96</v>
      </c>
      <c r="AH212">
        <v>28.77</v>
      </c>
      <c r="AI212">
        <v>26.07</v>
      </c>
      <c r="AJ212">
        <v>27.08</v>
      </c>
      <c r="AK212">
        <v>25.84</v>
      </c>
      <c r="AL212">
        <v>30.99</v>
      </c>
    </row>
    <row r="214" spans="1:38" x14ac:dyDescent="0.3">
      <c r="A214" t="s">
        <v>41</v>
      </c>
    </row>
    <row r="215" spans="1:38" x14ac:dyDescent="0.3">
      <c r="A215" t="s">
        <v>42</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row>
    <row r="216" spans="1:38" x14ac:dyDescent="0.3">
      <c r="A216" t="s">
        <v>43</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65.3</v>
      </c>
      <c r="AD216">
        <v>67.89</v>
      </c>
      <c r="AE216">
        <v>70.150000000000006</v>
      </c>
      <c r="AF216">
        <v>69.52</v>
      </c>
      <c r="AG216">
        <v>62.03</v>
      </c>
      <c r="AH216">
        <v>62.32</v>
      </c>
      <c r="AI216">
        <v>62.36</v>
      </c>
      <c r="AJ216">
        <v>72.59</v>
      </c>
      <c r="AK216">
        <v>70.260000000000005</v>
      </c>
      <c r="AL216">
        <v>63.77</v>
      </c>
    </row>
    <row r="217" spans="1:38" x14ac:dyDescent="0.3">
      <c r="A217" t="s">
        <v>44</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4.57</v>
      </c>
      <c r="AD217">
        <v>4.3</v>
      </c>
      <c r="AE217">
        <v>2.7</v>
      </c>
      <c r="AF217">
        <v>5.92</v>
      </c>
      <c r="AG217">
        <v>6.94</v>
      </c>
      <c r="AH217">
        <v>5.46</v>
      </c>
      <c r="AI217">
        <v>8.44</v>
      </c>
      <c r="AJ217">
        <v>2.5499999999999998</v>
      </c>
      <c r="AK217">
        <v>4.01</v>
      </c>
      <c r="AL217">
        <v>5.72</v>
      </c>
    </row>
    <row r="218" spans="1:38" x14ac:dyDescent="0.3">
      <c r="A218" t="s">
        <v>45</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30.13</v>
      </c>
      <c r="AD218">
        <v>27.81</v>
      </c>
      <c r="AE218">
        <v>27.15</v>
      </c>
      <c r="AF218">
        <v>24.56</v>
      </c>
      <c r="AG218">
        <v>31.02</v>
      </c>
      <c r="AH218">
        <v>32.22</v>
      </c>
      <c r="AI218">
        <v>29.2</v>
      </c>
      <c r="AJ218">
        <v>24.87</v>
      </c>
      <c r="AK218">
        <v>25.74</v>
      </c>
      <c r="AL218">
        <v>30.52</v>
      </c>
    </row>
    <row r="220" spans="1:38" x14ac:dyDescent="0.3">
      <c r="A220" t="s">
        <v>46</v>
      </c>
    </row>
    <row r="221" spans="1:38" x14ac:dyDescent="0.3">
      <c r="A221" t="s">
        <v>42</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row>
    <row r="222" spans="1:38" x14ac:dyDescent="0.3">
      <c r="A222" t="s">
        <v>43</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68.63</v>
      </c>
      <c r="AE222">
        <v>66.89</v>
      </c>
      <c r="AF222">
        <v>69.760000000000005</v>
      </c>
      <c r="AG222">
        <v>69.069999999999993</v>
      </c>
      <c r="AH222">
        <v>69.900000000000006</v>
      </c>
      <c r="AI222">
        <v>72.36</v>
      </c>
      <c r="AJ222">
        <v>71.55</v>
      </c>
      <c r="AK222">
        <v>72.739999999999995</v>
      </c>
      <c r="AL222">
        <v>67.680000000000007</v>
      </c>
    </row>
    <row r="223" spans="1:38" x14ac:dyDescent="0.3">
      <c r="A223" t="s">
        <v>44</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row>
    <row r="224" spans="1:38" x14ac:dyDescent="0.3">
      <c r="A224" t="s">
        <v>45</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30.87</v>
      </c>
      <c r="AE224">
        <v>31.88</v>
      </c>
      <c r="AF224">
        <v>29.46</v>
      </c>
      <c r="AG224">
        <v>30.5</v>
      </c>
      <c r="AH224">
        <v>29.03</v>
      </c>
      <c r="AI224">
        <v>26.74</v>
      </c>
      <c r="AJ224">
        <v>27.75</v>
      </c>
      <c r="AK224">
        <v>26.35</v>
      </c>
      <c r="AL224">
        <v>32.020000000000003</v>
      </c>
    </row>
    <row r="226" spans="1:51" x14ac:dyDescent="0.3">
      <c r="A226" t="s">
        <v>47</v>
      </c>
    </row>
    <row r="227" spans="1:51" x14ac:dyDescent="0.3">
      <c r="A227" t="s">
        <v>42</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row>
    <row r="228" spans="1:51" x14ac:dyDescent="0.3">
      <c r="A228" t="s">
        <v>43</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row>
    <row r="229" spans="1:51" x14ac:dyDescent="0.3">
      <c r="A229" t="s">
        <v>44</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row>
    <row r="230" spans="1:51" x14ac:dyDescent="0.3">
      <c r="A230" t="s">
        <v>45</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row>
    <row r="233" spans="1:51" x14ac:dyDescent="0.3">
      <c r="A233" t="s">
        <v>32</v>
      </c>
    </row>
    <row r="234" spans="1:51" x14ac:dyDescent="0.3">
      <c r="A234" t="s">
        <v>56</v>
      </c>
    </row>
    <row r="235" spans="1:51" x14ac:dyDescent="0.3">
      <c r="A235" t="s">
        <v>34</v>
      </c>
    </row>
    <row r="236" spans="1:51" x14ac:dyDescent="0.3">
      <c r="A236" t="s">
        <v>35</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1">
        <v>44136</v>
      </c>
      <c r="Y236" s="1">
        <v>44166</v>
      </c>
      <c r="Z236" s="1">
        <v>44197</v>
      </c>
      <c r="AA236" s="1">
        <v>44228</v>
      </c>
      <c r="AB236" s="1">
        <v>44256</v>
      </c>
      <c r="AC236" s="1">
        <v>44287</v>
      </c>
      <c r="AD236" s="1" t="s">
        <v>49</v>
      </c>
      <c r="AE236" s="1">
        <v>44348</v>
      </c>
      <c r="AF236" s="1">
        <v>44378</v>
      </c>
      <c r="AG236" s="1">
        <v>44409</v>
      </c>
      <c r="AH236" s="1">
        <v>44440</v>
      </c>
      <c r="AI236" s="1">
        <v>44470</v>
      </c>
      <c r="AJ236" s="1">
        <v>44501</v>
      </c>
      <c r="AK236" s="1">
        <v>44531</v>
      </c>
      <c r="AL236" s="1">
        <v>44562</v>
      </c>
      <c r="AM236" s="1"/>
      <c r="AN236" s="1"/>
      <c r="AO236" s="1"/>
      <c r="AP236" s="1"/>
      <c r="AQ236" s="1"/>
      <c r="AR236" s="1"/>
      <c r="AS236" s="1"/>
      <c r="AT236" s="1"/>
      <c r="AU236" s="1"/>
      <c r="AV236" s="1"/>
      <c r="AW236" s="1"/>
      <c r="AX236" s="1"/>
      <c r="AY236" s="1"/>
    </row>
    <row r="237" spans="1:51" x14ac:dyDescent="0.3">
      <c r="A237" t="s">
        <v>57</v>
      </c>
    </row>
    <row r="238" spans="1:51" x14ac:dyDescent="0.3">
      <c r="A238" t="s">
        <v>58</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row>
    <row r="239" spans="1:51" x14ac:dyDescent="0.3">
      <c r="A239" t="s">
        <v>59</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row>
    <row r="240" spans="1:51" x14ac:dyDescent="0.3">
      <c r="A240" t="s">
        <v>60</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row>
    <row r="241" spans="1:38" x14ac:dyDescent="0.3">
      <c r="A241" t="s">
        <v>61</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row>
    <row r="243" spans="1:38" x14ac:dyDescent="0.3">
      <c r="A243" t="s">
        <v>62</v>
      </c>
    </row>
    <row r="244" spans="1:38" x14ac:dyDescent="0.3">
      <c r="A244" t="s">
        <v>63</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row>
    <row r="245" spans="1:38" x14ac:dyDescent="0.3">
      <c r="A245" t="s">
        <v>64</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67.08</v>
      </c>
      <c r="AE245">
        <v>68.94</v>
      </c>
      <c r="AF245">
        <v>69.69</v>
      </c>
      <c r="AG245">
        <v>68.97</v>
      </c>
      <c r="AH245">
        <v>68.680000000000007</v>
      </c>
      <c r="AI245">
        <v>71.150000000000006</v>
      </c>
      <c r="AJ245">
        <v>70.510000000000005</v>
      </c>
      <c r="AK245">
        <v>71.66</v>
      </c>
      <c r="AL245">
        <v>68.98</v>
      </c>
    </row>
    <row r="246" spans="1:38" x14ac:dyDescent="0.3">
      <c r="A246" t="s">
        <v>65</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2.15</v>
      </c>
      <c r="AE246">
        <v>1.94</v>
      </c>
      <c r="AF246">
        <v>2.04</v>
      </c>
      <c r="AG246">
        <v>1.6</v>
      </c>
      <c r="AH246">
        <v>1.54</v>
      </c>
      <c r="AI246">
        <v>1.25</v>
      </c>
      <c r="AJ246">
        <v>1.49</v>
      </c>
      <c r="AK246">
        <v>1.44</v>
      </c>
      <c r="AL246">
        <v>1.26</v>
      </c>
    </row>
    <row r="247" spans="1:38" x14ac:dyDescent="0.3">
      <c r="A247" t="s">
        <v>66</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30.77</v>
      </c>
      <c r="AE247">
        <v>29.12</v>
      </c>
      <c r="AF247">
        <v>28.27</v>
      </c>
      <c r="AG247">
        <v>29.43</v>
      </c>
      <c r="AH247">
        <v>29.78</v>
      </c>
      <c r="AI247">
        <v>27.6</v>
      </c>
      <c r="AJ247">
        <v>28</v>
      </c>
      <c r="AK247">
        <v>26.9</v>
      </c>
      <c r="AL247">
        <v>29.76</v>
      </c>
    </row>
    <row r="249" spans="1:38" x14ac:dyDescent="0.3">
      <c r="A249" t="s">
        <v>67</v>
      </c>
    </row>
    <row r="250" spans="1:38" x14ac:dyDescent="0.3">
      <c r="A250" t="s">
        <v>63</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row>
    <row r="251" spans="1:38" x14ac:dyDescent="0.3">
      <c r="A251" t="s">
        <v>64</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row>
    <row r="252" spans="1:38" x14ac:dyDescent="0.3">
      <c r="A252" t="s">
        <v>65</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row>
    <row r="253" spans="1:38" x14ac:dyDescent="0.3">
      <c r="A253" t="s">
        <v>66</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row>
    <row r="256" spans="1:38" x14ac:dyDescent="0.3">
      <c r="A256" t="s">
        <v>32</v>
      </c>
    </row>
    <row r="257" spans="1:51" x14ac:dyDescent="0.3">
      <c r="A257" t="s">
        <v>56</v>
      </c>
    </row>
    <row r="258" spans="1:51" x14ac:dyDescent="0.3">
      <c r="A258" t="s">
        <v>48</v>
      </c>
    </row>
    <row r="259" spans="1:51" x14ac:dyDescent="0.3">
      <c r="A259" t="s">
        <v>35</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1">
        <v>44136</v>
      </c>
      <c r="Y259" s="1">
        <v>44166</v>
      </c>
      <c r="Z259" s="1">
        <v>44197</v>
      </c>
      <c r="AA259" s="1">
        <v>44228</v>
      </c>
      <c r="AB259" s="1">
        <v>44256</v>
      </c>
      <c r="AC259" s="1">
        <v>44287</v>
      </c>
      <c r="AD259" s="1" t="s">
        <v>49</v>
      </c>
      <c r="AE259" s="1">
        <v>44348</v>
      </c>
      <c r="AF259" s="1">
        <v>44378</v>
      </c>
      <c r="AG259" s="1">
        <v>44409</v>
      </c>
      <c r="AH259" s="1">
        <v>44440</v>
      </c>
      <c r="AI259" s="1">
        <v>44470</v>
      </c>
      <c r="AJ259" s="1">
        <v>44501</v>
      </c>
      <c r="AK259" s="1">
        <v>44531</v>
      </c>
      <c r="AL259" s="1">
        <v>44562</v>
      </c>
      <c r="AM259" s="1"/>
      <c r="AN259" s="1"/>
      <c r="AO259" s="1"/>
      <c r="AP259" s="1"/>
      <c r="AQ259" s="1"/>
      <c r="AR259" s="1"/>
      <c r="AS259" s="1"/>
      <c r="AT259" s="1"/>
      <c r="AU259" s="1"/>
      <c r="AV259" s="1"/>
      <c r="AW259" s="1"/>
      <c r="AX259" s="1"/>
      <c r="AY259" s="1"/>
    </row>
    <row r="260" spans="1:51" x14ac:dyDescent="0.3">
      <c r="A260" t="s">
        <v>57</v>
      </c>
    </row>
    <row r="261" spans="1:51" x14ac:dyDescent="0.3">
      <c r="A261" t="s">
        <v>58</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row>
    <row r="262" spans="1:51" x14ac:dyDescent="0.3">
      <c r="A262" t="s">
        <v>59</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57.01</v>
      </c>
      <c r="AD262">
        <v>59.49</v>
      </c>
      <c r="AE262">
        <v>60</v>
      </c>
      <c r="AF262">
        <v>60.9</v>
      </c>
      <c r="AG262">
        <v>61.46</v>
      </c>
      <c r="AH262">
        <v>61.09</v>
      </c>
      <c r="AI262">
        <v>60.78</v>
      </c>
      <c r="AJ262">
        <v>62.38</v>
      </c>
      <c r="AK262">
        <v>62.33</v>
      </c>
      <c r="AL262">
        <v>60.34</v>
      </c>
    </row>
    <row r="263" spans="1:51" x14ac:dyDescent="0.3">
      <c r="A263" t="s">
        <v>60</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4.1399999999999997</v>
      </c>
      <c r="AD263">
        <v>4.18</v>
      </c>
      <c r="AE263">
        <v>4.58</v>
      </c>
      <c r="AF263">
        <v>5.31</v>
      </c>
      <c r="AG263">
        <v>5.23</v>
      </c>
      <c r="AH263">
        <v>5.43</v>
      </c>
      <c r="AI263">
        <v>5.81</v>
      </c>
      <c r="AJ263">
        <v>4.68</v>
      </c>
      <c r="AK263">
        <v>3.86</v>
      </c>
      <c r="AL263">
        <v>4.7699999999999996</v>
      </c>
    </row>
    <row r="264" spans="1:51" x14ac:dyDescent="0.3">
      <c r="A264" t="s">
        <v>61</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38.85</v>
      </c>
      <c r="AD264">
        <v>36.33</v>
      </c>
      <c r="AE264">
        <v>35.42</v>
      </c>
      <c r="AF264">
        <v>33.799999999999997</v>
      </c>
      <c r="AG264">
        <v>33.32</v>
      </c>
      <c r="AH264">
        <v>33.479999999999997</v>
      </c>
      <c r="AI264">
        <v>33.409999999999997</v>
      </c>
      <c r="AJ264">
        <v>32.94</v>
      </c>
      <c r="AK264">
        <v>33.81</v>
      </c>
      <c r="AL264">
        <v>34.89</v>
      </c>
    </row>
    <row r="266" spans="1:51" x14ac:dyDescent="0.3">
      <c r="A266" t="s">
        <v>62</v>
      </c>
    </row>
    <row r="267" spans="1:51" x14ac:dyDescent="0.3">
      <c r="A267" t="s">
        <v>63</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row>
    <row r="268" spans="1:51" x14ac:dyDescent="0.3">
      <c r="A268" t="s">
        <v>64</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61.04</v>
      </c>
      <c r="AD268">
        <v>64.37</v>
      </c>
      <c r="AE268">
        <v>66.12</v>
      </c>
      <c r="AF268">
        <v>67.680000000000007</v>
      </c>
      <c r="AG268">
        <v>67.37</v>
      </c>
      <c r="AH268">
        <v>66.569999999999993</v>
      </c>
      <c r="AI268">
        <v>67.61</v>
      </c>
      <c r="AJ268">
        <v>67.75</v>
      </c>
      <c r="AK268">
        <v>67.84</v>
      </c>
      <c r="AL268">
        <v>65.45</v>
      </c>
    </row>
    <row r="269" spans="1:51" x14ac:dyDescent="0.3">
      <c r="A269" t="s">
        <v>65</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v>
      </c>
      <c r="AE269">
        <v>1.68</v>
      </c>
      <c r="AF269">
        <v>1.56</v>
      </c>
      <c r="AG269">
        <v>1.54</v>
      </c>
      <c r="AH269">
        <v>1.35</v>
      </c>
      <c r="AI269">
        <v>1.1200000000000001</v>
      </c>
      <c r="AJ269">
        <v>1.29</v>
      </c>
      <c r="AK269">
        <v>1.34</v>
      </c>
      <c r="AL269">
        <v>1.32</v>
      </c>
    </row>
    <row r="270" spans="1:51" x14ac:dyDescent="0.3">
      <c r="A270" t="s">
        <v>66</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34.229999999999997</v>
      </c>
      <c r="AE270">
        <v>32.200000000000003</v>
      </c>
      <c r="AF270">
        <v>30.76</v>
      </c>
      <c r="AG270">
        <v>31.08</v>
      </c>
      <c r="AH270">
        <v>32.090000000000003</v>
      </c>
      <c r="AI270">
        <v>31.27</v>
      </c>
      <c r="AJ270">
        <v>30.96</v>
      </c>
      <c r="AK270">
        <v>30.82</v>
      </c>
      <c r="AL270">
        <v>33.229999999999997</v>
      </c>
    </row>
    <row r="272" spans="1:51" x14ac:dyDescent="0.3">
      <c r="A272" t="s">
        <v>67</v>
      </c>
    </row>
    <row r="273" spans="1:51" x14ac:dyDescent="0.3">
      <c r="A273" t="s">
        <v>63</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row>
    <row r="274" spans="1:51" x14ac:dyDescent="0.3">
      <c r="A274" t="s">
        <v>64</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58.85</v>
      </c>
      <c r="AD274">
        <v>62.41</v>
      </c>
      <c r="AE274">
        <v>61.86</v>
      </c>
      <c r="AF274">
        <v>65.790000000000006</v>
      </c>
      <c r="AG274">
        <v>63.92</v>
      </c>
      <c r="AH274">
        <v>63.88</v>
      </c>
      <c r="AI274">
        <v>64.900000000000006</v>
      </c>
      <c r="AJ274">
        <v>64.45</v>
      </c>
      <c r="AK274">
        <v>65.06</v>
      </c>
      <c r="AL274">
        <v>62.98</v>
      </c>
    </row>
    <row r="275" spans="1:51" x14ac:dyDescent="0.3">
      <c r="A275" t="s">
        <v>65</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5.65</v>
      </c>
      <c r="AE275">
        <v>6.1</v>
      </c>
      <c r="AF275">
        <v>4.9400000000000004</v>
      </c>
      <c r="AG275">
        <v>5.41</v>
      </c>
      <c r="AH275">
        <v>5.76</v>
      </c>
      <c r="AI275">
        <v>5.04</v>
      </c>
      <c r="AJ275">
        <v>4.66</v>
      </c>
      <c r="AK275">
        <v>4.95</v>
      </c>
      <c r="AL275">
        <v>5.51</v>
      </c>
    </row>
    <row r="276" spans="1:51" x14ac:dyDescent="0.3">
      <c r="A276" t="s">
        <v>66</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36.450000000000003</v>
      </c>
      <c r="AD276">
        <v>31.94</v>
      </c>
      <c r="AE276">
        <v>32.04</v>
      </c>
      <c r="AF276">
        <v>29.27</v>
      </c>
      <c r="AG276">
        <v>30.67</v>
      </c>
      <c r="AH276">
        <v>30.36</v>
      </c>
      <c r="AI276">
        <v>30.06</v>
      </c>
      <c r="AJ276">
        <v>30.89</v>
      </c>
      <c r="AK276">
        <v>29.99</v>
      </c>
      <c r="AL276">
        <v>31.52</v>
      </c>
    </row>
    <row r="279" spans="1:51" x14ac:dyDescent="0.3">
      <c r="A279" t="s">
        <v>32</v>
      </c>
    </row>
    <row r="280" spans="1:51" x14ac:dyDescent="0.3">
      <c r="A280" t="s">
        <v>56</v>
      </c>
    </row>
    <row r="281" spans="1:51" x14ac:dyDescent="0.3">
      <c r="A281" t="s">
        <v>50</v>
      </c>
    </row>
    <row r="282" spans="1:51" x14ac:dyDescent="0.3">
      <c r="A282" t="s">
        <v>35</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1">
        <v>44136</v>
      </c>
      <c r="Y282" s="1">
        <v>44166</v>
      </c>
      <c r="Z282" s="1">
        <v>44197</v>
      </c>
      <c r="AA282" s="1">
        <v>44228</v>
      </c>
      <c r="AB282" s="1">
        <v>44256</v>
      </c>
      <c r="AC282" s="1">
        <v>44287</v>
      </c>
      <c r="AD282" s="1" t="s">
        <v>49</v>
      </c>
      <c r="AE282" s="1">
        <v>44348</v>
      </c>
      <c r="AF282" s="1">
        <v>44378</v>
      </c>
      <c r="AG282" s="1">
        <v>44409</v>
      </c>
      <c r="AH282" s="1">
        <v>44440</v>
      </c>
      <c r="AI282" s="1">
        <v>44470</v>
      </c>
      <c r="AJ282" s="1">
        <v>44501</v>
      </c>
      <c r="AK282" s="1">
        <v>44531</v>
      </c>
      <c r="AL282" s="1">
        <v>44562</v>
      </c>
      <c r="AM282" s="1"/>
      <c r="AN282" s="1"/>
      <c r="AO282" s="1"/>
      <c r="AP282" s="1"/>
      <c r="AQ282" s="1"/>
      <c r="AR282" s="1"/>
      <c r="AS282" s="1"/>
      <c r="AT282" s="1"/>
      <c r="AU282" s="1"/>
      <c r="AV282" s="1"/>
      <c r="AW282" s="1"/>
      <c r="AX282" s="1"/>
      <c r="AY282" s="1"/>
    </row>
    <row r="283" spans="1:51" x14ac:dyDescent="0.3">
      <c r="A283" t="s">
        <v>57</v>
      </c>
    </row>
    <row r="284" spans="1:51" x14ac:dyDescent="0.3">
      <c r="A284" t="s">
        <v>58</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row>
    <row r="285" spans="1:51" x14ac:dyDescent="0.3">
      <c r="A285" t="s">
        <v>59</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57.48</v>
      </c>
      <c r="AD285">
        <v>61.48</v>
      </c>
      <c r="AE285">
        <v>64.03</v>
      </c>
      <c r="AF285">
        <v>61.52</v>
      </c>
      <c r="AG285">
        <v>58.86</v>
      </c>
      <c r="AH285">
        <v>58.71</v>
      </c>
      <c r="AI285">
        <v>62.51</v>
      </c>
      <c r="AJ285">
        <v>62.85</v>
      </c>
      <c r="AK285">
        <v>62</v>
      </c>
      <c r="AL285">
        <v>60.47</v>
      </c>
    </row>
    <row r="286" spans="1:51" x14ac:dyDescent="0.3">
      <c r="A286" t="s">
        <v>60</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8.11</v>
      </c>
      <c r="AD286">
        <v>7.75</v>
      </c>
      <c r="AE286">
        <v>6.33</v>
      </c>
      <c r="AF286">
        <v>7.13</v>
      </c>
      <c r="AG286">
        <v>9.18</v>
      </c>
      <c r="AH286">
        <v>8.9</v>
      </c>
      <c r="AI286">
        <v>8.14</v>
      </c>
      <c r="AJ286">
        <v>7.25</v>
      </c>
      <c r="AK286">
        <v>8.56</v>
      </c>
      <c r="AL286">
        <v>8.33</v>
      </c>
    </row>
    <row r="287" spans="1:51" x14ac:dyDescent="0.3">
      <c r="A287" t="s">
        <v>61</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34.409999999999997</v>
      </c>
      <c r="AD287">
        <v>30.77</v>
      </c>
      <c r="AE287">
        <v>29.64</v>
      </c>
      <c r="AF287">
        <v>31.35</v>
      </c>
      <c r="AG287">
        <v>31.96</v>
      </c>
      <c r="AH287">
        <v>32.39</v>
      </c>
      <c r="AI287">
        <v>29.35</v>
      </c>
      <c r="AJ287">
        <v>29.89</v>
      </c>
      <c r="AK287">
        <v>29.44</v>
      </c>
      <c r="AL287">
        <v>31.19</v>
      </c>
    </row>
    <row r="289" spans="1:38" x14ac:dyDescent="0.3">
      <c r="A289" t="s">
        <v>62</v>
      </c>
    </row>
    <row r="290" spans="1:38" x14ac:dyDescent="0.3">
      <c r="A290" t="s">
        <v>63</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row>
    <row r="291" spans="1:38" x14ac:dyDescent="0.3">
      <c r="A291" t="s">
        <v>64</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65.12</v>
      </c>
      <c r="AD291">
        <v>67.86</v>
      </c>
      <c r="AE291">
        <v>68.349999999999994</v>
      </c>
      <c r="AF291">
        <v>70.84</v>
      </c>
      <c r="AG291">
        <v>72.02</v>
      </c>
      <c r="AH291">
        <v>69.67</v>
      </c>
      <c r="AI291">
        <v>71.64</v>
      </c>
      <c r="AJ291">
        <v>70.63</v>
      </c>
      <c r="AK291">
        <v>71.66</v>
      </c>
      <c r="AL291">
        <v>67.87</v>
      </c>
    </row>
    <row r="292" spans="1:38" x14ac:dyDescent="0.3">
      <c r="A292" t="s">
        <v>65</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row>
    <row r="293" spans="1:38" x14ac:dyDescent="0.3">
      <c r="A293" t="s">
        <v>66</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31.98</v>
      </c>
      <c r="AD293">
        <v>28.61</v>
      </c>
      <c r="AE293">
        <v>28.68</v>
      </c>
      <c r="AF293">
        <v>26.3</v>
      </c>
      <c r="AG293">
        <v>25.53</v>
      </c>
      <c r="AH293">
        <v>27.23</v>
      </c>
      <c r="AI293">
        <v>24.81</v>
      </c>
      <c r="AJ293">
        <v>25.77</v>
      </c>
      <c r="AK293">
        <v>26.11</v>
      </c>
      <c r="AL293">
        <v>28.77</v>
      </c>
    </row>
    <row r="295" spans="1:38" x14ac:dyDescent="0.3">
      <c r="A295" t="s">
        <v>67</v>
      </c>
    </row>
    <row r="296" spans="1:38" x14ac:dyDescent="0.3">
      <c r="A296" t="s">
        <v>63</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row>
    <row r="297" spans="1:38" x14ac:dyDescent="0.3">
      <c r="A297" t="s">
        <v>64</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67.86</v>
      </c>
      <c r="AD297">
        <v>69.84</v>
      </c>
      <c r="AE297">
        <v>66.42</v>
      </c>
      <c r="AF297">
        <v>68.38</v>
      </c>
      <c r="AG297">
        <v>64.92</v>
      </c>
      <c r="AH297">
        <v>68.17</v>
      </c>
      <c r="AI297">
        <v>71.3</v>
      </c>
      <c r="AJ297">
        <v>72.03</v>
      </c>
      <c r="AK297">
        <v>71.959999999999994</v>
      </c>
      <c r="AL297">
        <v>65.260000000000005</v>
      </c>
    </row>
    <row r="298" spans="1:38" x14ac:dyDescent="0.3">
      <c r="A298" t="s">
        <v>65</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2.79</v>
      </c>
      <c r="AD298">
        <v>2.83</v>
      </c>
      <c r="AE298">
        <v>2.31</v>
      </c>
      <c r="AF298">
        <v>2.5299999999999998</v>
      </c>
      <c r="AG298">
        <v>2.61</v>
      </c>
      <c r="AH298">
        <v>3.71</v>
      </c>
      <c r="AI298">
        <v>3.42</v>
      </c>
      <c r="AJ298">
        <v>2</v>
      </c>
      <c r="AK298">
        <v>1.32</v>
      </c>
      <c r="AL298">
        <v>2.5099999999999998</v>
      </c>
    </row>
    <row r="299" spans="1:38" x14ac:dyDescent="0.3">
      <c r="A299" t="s">
        <v>66</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29.34</v>
      </c>
      <c r="AD299">
        <v>27.33</v>
      </c>
      <c r="AE299">
        <v>31.27</v>
      </c>
      <c r="AF299">
        <v>29.09</v>
      </c>
      <c r="AG299">
        <v>32.47</v>
      </c>
      <c r="AH299">
        <v>28.11</v>
      </c>
      <c r="AI299">
        <v>25.28</v>
      </c>
      <c r="AJ299">
        <v>25.97</v>
      </c>
      <c r="AK299">
        <v>26.72</v>
      </c>
      <c r="AL299">
        <v>32.22</v>
      </c>
    </row>
    <row r="302" spans="1:38" x14ac:dyDescent="0.3">
      <c r="A302" t="s">
        <v>32</v>
      </c>
    </row>
    <row r="303" spans="1:38" x14ac:dyDescent="0.3">
      <c r="A303" t="s">
        <v>56</v>
      </c>
    </row>
    <row r="304" spans="1:38" x14ac:dyDescent="0.3">
      <c r="A304" t="s">
        <v>51</v>
      </c>
    </row>
    <row r="305" spans="1:51" x14ac:dyDescent="0.3">
      <c r="A305" t="s">
        <v>35</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1">
        <v>44136</v>
      </c>
      <c r="Y305" s="1">
        <v>44166</v>
      </c>
      <c r="Z305" s="1">
        <v>44197</v>
      </c>
      <c r="AA305" s="1">
        <v>44228</v>
      </c>
      <c r="AB305" s="1">
        <v>44256</v>
      </c>
      <c r="AC305" s="1">
        <v>44287</v>
      </c>
      <c r="AD305" s="1" t="s">
        <v>49</v>
      </c>
      <c r="AE305" s="1">
        <v>44348</v>
      </c>
      <c r="AF305" s="1">
        <v>44378</v>
      </c>
      <c r="AG305" s="1">
        <v>44409</v>
      </c>
      <c r="AH305" s="1">
        <v>44440</v>
      </c>
      <c r="AI305" s="1">
        <v>44470</v>
      </c>
      <c r="AJ305" s="1">
        <v>44501</v>
      </c>
      <c r="AK305" s="1">
        <v>44531</v>
      </c>
      <c r="AL305" s="1">
        <v>44562</v>
      </c>
      <c r="AM305" s="1"/>
      <c r="AN305" s="1"/>
      <c r="AO305" s="1"/>
      <c r="AP305" s="1"/>
      <c r="AQ305" s="1"/>
      <c r="AR305" s="1"/>
      <c r="AS305" s="1"/>
      <c r="AT305" s="1"/>
      <c r="AU305" s="1"/>
      <c r="AV305" s="1"/>
      <c r="AW305" s="1"/>
      <c r="AX305" s="1"/>
      <c r="AY305" s="1"/>
    </row>
    <row r="306" spans="1:51" x14ac:dyDescent="0.3">
      <c r="A306" t="s">
        <v>57</v>
      </c>
    </row>
    <row r="307" spans="1:51" x14ac:dyDescent="0.3">
      <c r="A307" t="s">
        <v>58</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row>
    <row r="308" spans="1:51" x14ac:dyDescent="0.3">
      <c r="A308" t="s">
        <v>59</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45.76</v>
      </c>
      <c r="AD308">
        <v>53.99</v>
      </c>
      <c r="AE308">
        <v>58.46</v>
      </c>
      <c r="AF308">
        <v>51.57</v>
      </c>
      <c r="AG308">
        <v>54.7</v>
      </c>
      <c r="AH308">
        <v>49.91</v>
      </c>
      <c r="AI308">
        <v>55.31</v>
      </c>
      <c r="AJ308">
        <v>56.24</v>
      </c>
      <c r="AK308">
        <v>56.12</v>
      </c>
      <c r="AL308">
        <v>53.36</v>
      </c>
    </row>
    <row r="309" spans="1:51" x14ac:dyDescent="0.3">
      <c r="A309" t="s">
        <v>60</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row>
    <row r="310" spans="1:51" x14ac:dyDescent="0.3">
      <c r="A310" t="s">
        <v>61</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38.26</v>
      </c>
      <c r="AD310">
        <v>32.56</v>
      </c>
      <c r="AE310">
        <v>29.34</v>
      </c>
      <c r="AF310">
        <v>35.01</v>
      </c>
      <c r="AG310">
        <v>28.28</v>
      </c>
      <c r="AH310">
        <v>34.53</v>
      </c>
      <c r="AI310">
        <v>29.18</v>
      </c>
      <c r="AJ310">
        <v>31.37</v>
      </c>
      <c r="AK310">
        <v>29.84</v>
      </c>
      <c r="AL310">
        <v>32.6</v>
      </c>
    </row>
    <row r="312" spans="1:51" x14ac:dyDescent="0.3">
      <c r="A312" t="s">
        <v>62</v>
      </c>
    </row>
    <row r="313" spans="1:51" x14ac:dyDescent="0.3">
      <c r="A313" t="s">
        <v>63</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row>
    <row r="314" spans="1:51" x14ac:dyDescent="0.3">
      <c r="A314" t="s">
        <v>64</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63.25</v>
      </c>
      <c r="AD314">
        <v>61.97</v>
      </c>
      <c r="AE314">
        <v>65.81</v>
      </c>
      <c r="AF314">
        <v>68.58</v>
      </c>
      <c r="AG314">
        <v>67.89</v>
      </c>
      <c r="AH314">
        <v>66.67</v>
      </c>
      <c r="AI314">
        <v>70.95</v>
      </c>
      <c r="AJ314">
        <v>67.760000000000005</v>
      </c>
      <c r="AK314">
        <v>68.11</v>
      </c>
      <c r="AL314">
        <v>65.42</v>
      </c>
    </row>
    <row r="315" spans="1:51" x14ac:dyDescent="0.3">
      <c r="A315" t="s">
        <v>65</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row>
    <row r="316" spans="1:51" x14ac:dyDescent="0.3">
      <c r="A316" t="s">
        <v>66</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31.84</v>
      </c>
      <c r="AD316">
        <v>32.33</v>
      </c>
      <c r="AE316">
        <v>29.86</v>
      </c>
      <c r="AF316">
        <v>27.12</v>
      </c>
      <c r="AG316">
        <v>27.29</v>
      </c>
      <c r="AH316">
        <v>28.72</v>
      </c>
      <c r="AI316">
        <v>23.89</v>
      </c>
      <c r="AJ316">
        <v>25.52</v>
      </c>
      <c r="AK316">
        <v>27.97</v>
      </c>
      <c r="AL316">
        <v>29.18</v>
      </c>
    </row>
    <row r="318" spans="1:51" x14ac:dyDescent="0.3">
      <c r="A318" t="s">
        <v>67</v>
      </c>
    </row>
    <row r="319" spans="1:51" x14ac:dyDescent="0.3">
      <c r="A319" t="s">
        <v>63</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row>
    <row r="320" spans="1:51" x14ac:dyDescent="0.3">
      <c r="A320" t="s">
        <v>64</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62.82</v>
      </c>
      <c r="AD320">
        <v>69.75</v>
      </c>
      <c r="AE320">
        <v>67.98</v>
      </c>
      <c r="AF320">
        <v>66.14</v>
      </c>
      <c r="AG320">
        <v>57.7</v>
      </c>
      <c r="AH320">
        <v>64.95</v>
      </c>
      <c r="AI320">
        <v>63.16</v>
      </c>
      <c r="AJ320">
        <v>70.45</v>
      </c>
      <c r="AK320">
        <v>69.34</v>
      </c>
      <c r="AL320">
        <v>62.15</v>
      </c>
    </row>
    <row r="321" spans="1:51" x14ac:dyDescent="0.3">
      <c r="A321" t="s">
        <v>65</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2.33</v>
      </c>
      <c r="AD321">
        <v>4.51</v>
      </c>
      <c r="AE321">
        <v>5.0599999999999996</v>
      </c>
      <c r="AF321">
        <v>3.97</v>
      </c>
      <c r="AG321">
        <v>2.4500000000000002</v>
      </c>
      <c r="AH321">
        <v>3.98</v>
      </c>
      <c r="AI321">
        <v>2.57</v>
      </c>
      <c r="AJ321">
        <v>4.3600000000000003</v>
      </c>
      <c r="AK321">
        <v>3.24</v>
      </c>
      <c r="AL321">
        <v>3.72</v>
      </c>
    </row>
    <row r="322" spans="1:51" x14ac:dyDescent="0.3">
      <c r="A322" t="s">
        <v>66</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34.85</v>
      </c>
      <c r="AD322">
        <v>25.74</v>
      </c>
      <c r="AE322">
        <v>26.97</v>
      </c>
      <c r="AF322">
        <v>29.89</v>
      </c>
      <c r="AG322">
        <v>39.85</v>
      </c>
      <c r="AH322">
        <v>31.07</v>
      </c>
      <c r="AI322">
        <v>34.26</v>
      </c>
      <c r="AJ322">
        <v>25.18</v>
      </c>
      <c r="AK322">
        <v>27.42</v>
      </c>
      <c r="AL322">
        <v>34.130000000000003</v>
      </c>
    </row>
    <row r="325" spans="1:51" x14ac:dyDescent="0.3">
      <c r="A325" t="s">
        <v>32</v>
      </c>
    </row>
    <row r="326" spans="1:51" x14ac:dyDescent="0.3">
      <c r="A326" t="s">
        <v>56</v>
      </c>
    </row>
    <row r="327" spans="1:51" x14ac:dyDescent="0.3">
      <c r="A327" t="s">
        <v>52</v>
      </c>
    </row>
    <row r="328" spans="1:51" x14ac:dyDescent="0.3">
      <c r="A328" t="s">
        <v>35</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1">
        <v>44136</v>
      </c>
      <c r="Y328" s="1">
        <v>44166</v>
      </c>
      <c r="Z328" s="1">
        <v>44197</v>
      </c>
      <c r="AA328" s="1">
        <v>44228</v>
      </c>
      <c r="AB328" s="1">
        <v>44256</v>
      </c>
      <c r="AC328" s="1">
        <v>44287</v>
      </c>
      <c r="AD328" s="1" t="s">
        <v>49</v>
      </c>
      <c r="AE328" s="1">
        <v>44348</v>
      </c>
      <c r="AF328" s="1">
        <v>44378</v>
      </c>
      <c r="AG328" s="1">
        <v>44409</v>
      </c>
      <c r="AH328" s="1">
        <v>44440</v>
      </c>
      <c r="AI328" s="1">
        <v>44470</v>
      </c>
      <c r="AJ328" s="1">
        <v>44501</v>
      </c>
      <c r="AK328" s="1">
        <v>44531</v>
      </c>
      <c r="AL328" s="1">
        <v>44562</v>
      </c>
      <c r="AM328" s="1"/>
      <c r="AN328" s="1"/>
      <c r="AO328" s="1"/>
      <c r="AP328" s="1"/>
      <c r="AQ328" s="1"/>
      <c r="AR328" s="1"/>
      <c r="AS328" s="1"/>
      <c r="AT328" s="1"/>
      <c r="AU328" s="1"/>
      <c r="AV328" s="1"/>
      <c r="AW328" s="1"/>
      <c r="AX328" s="1"/>
      <c r="AY328" s="1"/>
    </row>
    <row r="329" spans="1:51" x14ac:dyDescent="0.3">
      <c r="A329" t="s">
        <v>57</v>
      </c>
    </row>
    <row r="330" spans="1:51" x14ac:dyDescent="0.3">
      <c r="A330" t="s">
        <v>58</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row>
    <row r="331" spans="1:51" x14ac:dyDescent="0.3">
      <c r="A331" t="s">
        <v>59</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row>
    <row r="332" spans="1:51" x14ac:dyDescent="0.3">
      <c r="A332" t="s">
        <v>60</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row>
    <row r="333" spans="1:51" x14ac:dyDescent="0.3">
      <c r="A333" t="s">
        <v>61</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row>
    <row r="335" spans="1:51" x14ac:dyDescent="0.3">
      <c r="A335" t="s">
        <v>62</v>
      </c>
    </row>
    <row r="336" spans="1:51" x14ac:dyDescent="0.3">
      <c r="A336" t="s">
        <v>63</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row>
    <row r="337" spans="1:51" x14ac:dyDescent="0.3">
      <c r="A337" t="s">
        <v>64</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row>
    <row r="338" spans="1:51" x14ac:dyDescent="0.3">
      <c r="A338" t="s">
        <v>65</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row>
    <row r="339" spans="1:51" x14ac:dyDescent="0.3">
      <c r="A339" t="s">
        <v>66</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row>
    <row r="341" spans="1:51" x14ac:dyDescent="0.3">
      <c r="A341" t="s">
        <v>67</v>
      </c>
    </row>
    <row r="342" spans="1:51" x14ac:dyDescent="0.3">
      <c r="A342" t="s">
        <v>63</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row>
    <row r="343" spans="1:51" x14ac:dyDescent="0.3">
      <c r="A343" t="s">
        <v>64</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67.489999999999995</v>
      </c>
      <c r="AD343">
        <v>69.569999999999993</v>
      </c>
      <c r="AE343">
        <v>74.39</v>
      </c>
      <c r="AF343">
        <v>67.75</v>
      </c>
      <c r="AG343">
        <v>63.24</v>
      </c>
      <c r="AH343">
        <v>67.540000000000006</v>
      </c>
      <c r="AI343">
        <v>64.5</v>
      </c>
      <c r="AJ343">
        <v>60.77</v>
      </c>
      <c r="AK343">
        <v>67.05</v>
      </c>
      <c r="AL343">
        <v>57.73</v>
      </c>
    </row>
    <row r="344" spans="1:51" x14ac:dyDescent="0.3">
      <c r="A344" t="s">
        <v>65</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1.79</v>
      </c>
      <c r="AD344">
        <v>3.72</v>
      </c>
      <c r="AE344">
        <v>2.87</v>
      </c>
      <c r="AF344">
        <v>4.75</v>
      </c>
      <c r="AG344">
        <v>2.76</v>
      </c>
      <c r="AH344">
        <v>0</v>
      </c>
      <c r="AI344">
        <v>2.74</v>
      </c>
      <c r="AJ344">
        <v>2.4500000000000002</v>
      </c>
      <c r="AK344">
        <v>2.27</v>
      </c>
      <c r="AL344">
        <v>1.42</v>
      </c>
    </row>
    <row r="345" spans="1:51" x14ac:dyDescent="0.3">
      <c r="A345" t="s">
        <v>66</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30.73</v>
      </c>
      <c r="AD345">
        <v>26.71</v>
      </c>
      <c r="AE345">
        <v>22.74</v>
      </c>
      <c r="AF345">
        <v>27.51</v>
      </c>
      <c r="AG345">
        <v>34.01</v>
      </c>
      <c r="AH345">
        <v>32.46</v>
      </c>
      <c r="AI345">
        <v>32.770000000000003</v>
      </c>
      <c r="AJ345">
        <v>36.78</v>
      </c>
      <c r="AK345">
        <v>30.68</v>
      </c>
      <c r="AL345">
        <v>40.86</v>
      </c>
    </row>
    <row r="348" spans="1:51" x14ac:dyDescent="0.3">
      <c r="A348" t="s">
        <v>32</v>
      </c>
    </row>
    <row r="349" spans="1:51" x14ac:dyDescent="0.3">
      <c r="A349" t="s">
        <v>56</v>
      </c>
    </row>
    <row r="350" spans="1:51" x14ac:dyDescent="0.3">
      <c r="A350" t="s">
        <v>53</v>
      </c>
    </row>
    <row r="351" spans="1:51" x14ac:dyDescent="0.3">
      <c r="A351" t="s">
        <v>35</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1">
        <v>44136</v>
      </c>
      <c r="Y351" s="1">
        <v>44166</v>
      </c>
      <c r="Z351" s="1">
        <v>44197</v>
      </c>
      <c r="AA351" s="1">
        <v>44228</v>
      </c>
      <c r="AB351" s="1">
        <v>44256</v>
      </c>
      <c r="AC351" s="1">
        <v>44287</v>
      </c>
      <c r="AD351" s="1" t="s">
        <v>49</v>
      </c>
      <c r="AE351" s="1">
        <v>44348</v>
      </c>
      <c r="AF351" s="1">
        <v>44378</v>
      </c>
      <c r="AG351" s="1">
        <v>44409</v>
      </c>
      <c r="AH351" s="1">
        <v>44440</v>
      </c>
      <c r="AI351" s="1">
        <v>44470</v>
      </c>
      <c r="AJ351" s="1">
        <v>44501</v>
      </c>
      <c r="AK351" s="1">
        <v>44531</v>
      </c>
      <c r="AL351" s="1">
        <v>44562</v>
      </c>
      <c r="AM351" s="1"/>
      <c r="AN351" s="1"/>
      <c r="AO351" s="1"/>
      <c r="AP351" s="1"/>
      <c r="AQ351" s="1"/>
      <c r="AR351" s="1"/>
      <c r="AS351" s="1"/>
      <c r="AT351" s="1"/>
      <c r="AU351" s="1"/>
      <c r="AV351" s="1"/>
      <c r="AW351" s="1"/>
      <c r="AX351" s="1"/>
      <c r="AY351" s="1"/>
    </row>
    <row r="352" spans="1:51" x14ac:dyDescent="0.3">
      <c r="A352" t="s">
        <v>57</v>
      </c>
    </row>
    <row r="353" spans="1:38" x14ac:dyDescent="0.3">
      <c r="A353" t="s">
        <v>58</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row>
    <row r="354" spans="1:38" x14ac:dyDescent="0.3">
      <c r="A354" t="s">
        <v>59</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44.22</v>
      </c>
      <c r="AD354">
        <v>54.55</v>
      </c>
      <c r="AE354">
        <v>59.48</v>
      </c>
      <c r="AF354">
        <v>50.92</v>
      </c>
      <c r="AG354">
        <v>56.69</v>
      </c>
      <c r="AH354">
        <v>50.54</v>
      </c>
      <c r="AI354">
        <v>52.44</v>
      </c>
      <c r="AJ354">
        <v>55.26</v>
      </c>
      <c r="AK354">
        <v>54.92</v>
      </c>
      <c r="AL354">
        <v>53.39</v>
      </c>
    </row>
    <row r="355" spans="1:38" x14ac:dyDescent="0.3">
      <c r="A355" t="s">
        <v>60</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16.71</v>
      </c>
      <c r="AD355">
        <v>13.85</v>
      </c>
      <c r="AE355">
        <v>11.92</v>
      </c>
      <c r="AF355">
        <v>14.24</v>
      </c>
      <c r="AG355">
        <v>15.94</v>
      </c>
      <c r="AH355">
        <v>14.96</v>
      </c>
      <c r="AI355">
        <v>16.149999999999999</v>
      </c>
      <c r="AJ355">
        <v>14.02</v>
      </c>
      <c r="AK355">
        <v>16.190000000000001</v>
      </c>
      <c r="AL355">
        <v>12.97</v>
      </c>
    </row>
    <row r="356" spans="1:38" x14ac:dyDescent="0.3">
      <c r="A356" t="s">
        <v>61</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39.07</v>
      </c>
      <c r="AD356">
        <v>31.6</v>
      </c>
      <c r="AE356">
        <v>28.6</v>
      </c>
      <c r="AF356">
        <v>34.840000000000003</v>
      </c>
      <c r="AG356">
        <v>27.37</v>
      </c>
      <c r="AH356">
        <v>34.5</v>
      </c>
      <c r="AI356">
        <v>31.41</v>
      </c>
      <c r="AJ356">
        <v>30.72</v>
      </c>
      <c r="AK356">
        <v>28.9</v>
      </c>
      <c r="AL356">
        <v>33.630000000000003</v>
      </c>
    </row>
    <row r="358" spans="1:38" x14ac:dyDescent="0.3">
      <c r="A358" t="s">
        <v>62</v>
      </c>
    </row>
    <row r="359" spans="1:38" x14ac:dyDescent="0.3">
      <c r="A359" t="s">
        <v>63</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row>
    <row r="360" spans="1:38" x14ac:dyDescent="0.3">
      <c r="A360" t="s">
        <v>64</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61.95</v>
      </c>
      <c r="AD360">
        <v>59.55</v>
      </c>
      <c r="AE360">
        <v>64.47</v>
      </c>
      <c r="AF360">
        <v>67.42</v>
      </c>
      <c r="AG360">
        <v>66.72</v>
      </c>
      <c r="AH360">
        <v>63.95</v>
      </c>
      <c r="AI360">
        <v>69.239999999999995</v>
      </c>
      <c r="AJ360">
        <v>66.73</v>
      </c>
      <c r="AK360">
        <v>65.75</v>
      </c>
      <c r="AL360">
        <v>66.53</v>
      </c>
    </row>
    <row r="361" spans="1:38" x14ac:dyDescent="0.3">
      <c r="A361" t="s">
        <v>65</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row>
    <row r="362" spans="1:38" x14ac:dyDescent="0.3">
      <c r="A362" t="s">
        <v>66</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33.049999999999997</v>
      </c>
      <c r="AD362">
        <v>34.1</v>
      </c>
      <c r="AE362">
        <v>29.82</v>
      </c>
      <c r="AF362">
        <v>27.89</v>
      </c>
      <c r="AG362">
        <v>28.24</v>
      </c>
      <c r="AH362">
        <v>30.33</v>
      </c>
      <c r="AI362">
        <v>24.69</v>
      </c>
      <c r="AJ362">
        <v>25.62</v>
      </c>
      <c r="AK362">
        <v>29.2</v>
      </c>
      <c r="AL362">
        <v>27.79</v>
      </c>
    </row>
    <row r="364" spans="1:38" x14ac:dyDescent="0.3">
      <c r="A364" t="s">
        <v>67</v>
      </c>
    </row>
    <row r="365" spans="1:38" x14ac:dyDescent="0.3">
      <c r="A365" t="s">
        <v>63</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row>
    <row r="366" spans="1:38" x14ac:dyDescent="0.3">
      <c r="A366" t="s">
        <v>64</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row>
    <row r="367" spans="1:38" x14ac:dyDescent="0.3">
      <c r="A367" t="s">
        <v>65</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row>
    <row r="368" spans="1:38" x14ac:dyDescent="0.3">
      <c r="A368" t="s">
        <v>66</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row>
    <row r="371" spans="1:51" x14ac:dyDescent="0.3">
      <c r="A371" t="s">
        <v>32</v>
      </c>
    </row>
    <row r="372" spans="1:51" x14ac:dyDescent="0.3">
      <c r="A372" t="s">
        <v>56</v>
      </c>
    </row>
    <row r="373" spans="1:51" x14ac:dyDescent="0.3">
      <c r="A373" t="s">
        <v>54</v>
      </c>
    </row>
    <row r="374" spans="1:51" x14ac:dyDescent="0.3">
      <c r="A374" t="s">
        <v>35</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1">
        <v>44136</v>
      </c>
      <c r="Y374" s="1">
        <v>44166</v>
      </c>
      <c r="Z374" s="1">
        <v>44197</v>
      </c>
      <c r="AA374" s="1">
        <v>44228</v>
      </c>
      <c r="AB374" s="1">
        <v>44256</v>
      </c>
      <c r="AC374" s="1">
        <v>44287</v>
      </c>
      <c r="AD374" s="1" t="s">
        <v>49</v>
      </c>
      <c r="AE374" s="1">
        <v>44348</v>
      </c>
      <c r="AF374" s="1">
        <v>44378</v>
      </c>
      <c r="AG374" s="1">
        <v>44409</v>
      </c>
      <c r="AH374" s="1">
        <v>44440</v>
      </c>
      <c r="AI374" s="1">
        <v>44470</v>
      </c>
      <c r="AJ374" s="1">
        <v>44501</v>
      </c>
      <c r="AK374" s="1">
        <v>44531</v>
      </c>
      <c r="AL374" s="1">
        <v>44562</v>
      </c>
      <c r="AM374" s="1"/>
      <c r="AN374" s="1"/>
      <c r="AO374" s="1"/>
      <c r="AP374" s="1"/>
      <c r="AQ374" s="1"/>
      <c r="AR374" s="1"/>
      <c r="AS374" s="1"/>
      <c r="AT374" s="1"/>
      <c r="AU374" s="1"/>
      <c r="AV374" s="1"/>
      <c r="AW374" s="1"/>
      <c r="AX374" s="1"/>
      <c r="AY374" s="1"/>
    </row>
    <row r="375" spans="1:51" x14ac:dyDescent="0.3">
      <c r="A375" t="s">
        <v>57</v>
      </c>
    </row>
    <row r="376" spans="1:51" x14ac:dyDescent="0.3">
      <c r="A376" t="s">
        <v>58</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row>
    <row r="377" spans="1:51" x14ac:dyDescent="0.3">
      <c r="A377" t="s">
        <v>59</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62.93</v>
      </c>
      <c r="AE377">
        <v>61.81</v>
      </c>
      <c r="AF377">
        <v>66.47</v>
      </c>
      <c r="AG377">
        <v>59.9</v>
      </c>
      <c r="AH377">
        <v>60.77</v>
      </c>
      <c r="AI377">
        <v>64.08</v>
      </c>
      <c r="AJ377">
        <v>62.91</v>
      </c>
      <c r="AK377">
        <v>56.63</v>
      </c>
      <c r="AL377">
        <v>64.239999999999995</v>
      </c>
    </row>
    <row r="378" spans="1:51" x14ac:dyDescent="0.3">
      <c r="A378" t="s">
        <v>60</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7.42</v>
      </c>
      <c r="AE378">
        <v>3.63</v>
      </c>
      <c r="AF378">
        <v>3.86</v>
      </c>
      <c r="AG378">
        <v>6.34</v>
      </c>
      <c r="AH378">
        <v>7.54</v>
      </c>
      <c r="AI378">
        <v>4.72</v>
      </c>
      <c r="AJ378">
        <v>7.17</v>
      </c>
      <c r="AK378">
        <v>9.19</v>
      </c>
      <c r="AL378">
        <v>7.17</v>
      </c>
    </row>
    <row r="379" spans="1:51" x14ac:dyDescent="0.3">
      <c r="A379" t="s">
        <v>61</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29.65</v>
      </c>
      <c r="AE379">
        <v>34.56</v>
      </c>
      <c r="AF379">
        <v>29.67</v>
      </c>
      <c r="AG379">
        <v>33.76</v>
      </c>
      <c r="AH379">
        <v>31.69</v>
      </c>
      <c r="AI379">
        <v>31.2</v>
      </c>
      <c r="AJ379">
        <v>29.92</v>
      </c>
      <c r="AK379">
        <v>34.18</v>
      </c>
      <c r="AL379">
        <v>28.59</v>
      </c>
    </row>
    <row r="381" spans="1:51" x14ac:dyDescent="0.3">
      <c r="A381" t="s">
        <v>62</v>
      </c>
    </row>
    <row r="382" spans="1:51" x14ac:dyDescent="0.3">
      <c r="A382" t="s">
        <v>63</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row>
    <row r="383" spans="1:51" x14ac:dyDescent="0.3">
      <c r="A383" t="s">
        <v>64</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69.239999999999995</v>
      </c>
      <c r="AE383">
        <v>69.349999999999994</v>
      </c>
      <c r="AF383">
        <v>72.66</v>
      </c>
      <c r="AG383">
        <v>73.25</v>
      </c>
      <c r="AH383">
        <v>69.39</v>
      </c>
      <c r="AI383">
        <v>70.53</v>
      </c>
      <c r="AJ383">
        <v>71.09</v>
      </c>
      <c r="AK383">
        <v>73.64</v>
      </c>
      <c r="AL383">
        <v>69.319999999999993</v>
      </c>
    </row>
    <row r="384" spans="1:51" x14ac:dyDescent="0.3">
      <c r="A384" t="s">
        <v>65</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row>
    <row r="385" spans="1:51" x14ac:dyDescent="0.3">
      <c r="A385" t="s">
        <v>66</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26.08</v>
      </c>
      <c r="AE385">
        <v>26.52</v>
      </c>
      <c r="AF385">
        <v>24.31</v>
      </c>
      <c r="AG385">
        <v>24.24</v>
      </c>
      <c r="AH385">
        <v>26.17</v>
      </c>
      <c r="AI385">
        <v>24.25</v>
      </c>
      <c r="AJ385">
        <v>25.11</v>
      </c>
      <c r="AK385">
        <v>24.07</v>
      </c>
      <c r="AL385">
        <v>25.39</v>
      </c>
    </row>
    <row r="387" spans="1:51" x14ac:dyDescent="0.3">
      <c r="A387" t="s">
        <v>67</v>
      </c>
    </row>
    <row r="388" spans="1:51" x14ac:dyDescent="0.3">
      <c r="A388" t="s">
        <v>63</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row>
    <row r="389" spans="1:51" x14ac:dyDescent="0.3">
      <c r="A389" t="s">
        <v>64</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71.459999999999994</v>
      </c>
      <c r="AD389">
        <v>71.53</v>
      </c>
      <c r="AE389">
        <v>64.989999999999995</v>
      </c>
      <c r="AF389">
        <v>72.69</v>
      </c>
      <c r="AG389">
        <v>72.180000000000007</v>
      </c>
      <c r="AH389">
        <v>72.87</v>
      </c>
      <c r="AI389">
        <v>75.34</v>
      </c>
      <c r="AJ389">
        <v>73.92</v>
      </c>
      <c r="AK389">
        <v>73.58</v>
      </c>
      <c r="AL389">
        <v>67.52</v>
      </c>
    </row>
    <row r="390" spans="1:51" x14ac:dyDescent="0.3">
      <c r="A390" t="s">
        <v>65</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6.57</v>
      </c>
      <c r="AD390">
        <v>2.27</v>
      </c>
      <c r="AE390">
        <v>1.35</v>
      </c>
      <c r="AF390">
        <v>2.0499999999999998</v>
      </c>
      <c r="AG390">
        <v>3.66</v>
      </c>
      <c r="AH390">
        <v>4.08</v>
      </c>
      <c r="AI390">
        <v>4.13</v>
      </c>
      <c r="AJ390">
        <v>2.46</v>
      </c>
      <c r="AK390">
        <v>1.1100000000000001</v>
      </c>
      <c r="AL390">
        <v>2.71</v>
      </c>
    </row>
    <row r="391" spans="1:51" x14ac:dyDescent="0.3">
      <c r="A391" t="s">
        <v>66</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21.98</v>
      </c>
      <c r="AD391">
        <v>26.2</v>
      </c>
      <c r="AE391">
        <v>33.659999999999997</v>
      </c>
      <c r="AF391">
        <v>25.26</v>
      </c>
      <c r="AG391">
        <v>24.15</v>
      </c>
      <c r="AH391">
        <v>23.05</v>
      </c>
      <c r="AI391">
        <v>20.53</v>
      </c>
      <c r="AJ391">
        <v>23.62</v>
      </c>
      <c r="AK391">
        <v>25.31</v>
      </c>
      <c r="AL391">
        <v>29.78</v>
      </c>
    </row>
    <row r="394" spans="1:51" x14ac:dyDescent="0.3">
      <c r="A394" t="s">
        <v>32</v>
      </c>
    </row>
    <row r="395" spans="1:51" x14ac:dyDescent="0.3">
      <c r="A395" t="s">
        <v>56</v>
      </c>
    </row>
    <row r="396" spans="1:51" x14ac:dyDescent="0.3">
      <c r="A396" t="s">
        <v>55</v>
      </c>
    </row>
    <row r="397" spans="1:51" x14ac:dyDescent="0.3">
      <c r="A397" t="s">
        <v>35</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1">
        <v>44136</v>
      </c>
      <c r="Y397" s="1">
        <v>44166</v>
      </c>
      <c r="Z397" s="1">
        <v>44197</v>
      </c>
      <c r="AA397" s="1">
        <v>44228</v>
      </c>
      <c r="AB397" s="1">
        <v>44256</v>
      </c>
      <c r="AC397" s="1">
        <v>44287</v>
      </c>
      <c r="AD397" s="1" t="s">
        <v>49</v>
      </c>
      <c r="AE397" s="1">
        <v>44348</v>
      </c>
      <c r="AF397" s="1">
        <v>44378</v>
      </c>
      <c r="AG397" s="1">
        <v>44409</v>
      </c>
      <c r="AH397" s="1">
        <v>44440</v>
      </c>
      <c r="AI397" s="1">
        <v>44470</v>
      </c>
      <c r="AJ397" s="1">
        <v>44501</v>
      </c>
      <c r="AK397" s="1">
        <v>44531</v>
      </c>
      <c r="AL397" s="1">
        <v>44562</v>
      </c>
      <c r="AM397" s="1"/>
      <c r="AN397" s="1"/>
      <c r="AO397" s="1"/>
      <c r="AP397" s="1"/>
      <c r="AQ397" s="1"/>
      <c r="AR397" s="1"/>
      <c r="AS397" s="1"/>
      <c r="AT397" s="1"/>
      <c r="AU397" s="1"/>
      <c r="AV397" s="1"/>
      <c r="AW397" s="1"/>
      <c r="AX397" s="1"/>
      <c r="AY397" s="1"/>
    </row>
    <row r="398" spans="1:51" x14ac:dyDescent="0.3">
      <c r="A398" t="s">
        <v>57</v>
      </c>
    </row>
    <row r="399" spans="1:51" x14ac:dyDescent="0.3">
      <c r="A399" t="s">
        <v>58</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row>
    <row r="400" spans="1:51" x14ac:dyDescent="0.3">
      <c r="A400" t="s">
        <v>59</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68.290000000000006</v>
      </c>
      <c r="AE400">
        <v>70.14</v>
      </c>
      <c r="AF400">
        <v>67.260000000000005</v>
      </c>
      <c r="AG400">
        <v>60.39</v>
      </c>
      <c r="AH400">
        <v>66.790000000000006</v>
      </c>
      <c r="AI400">
        <v>68.33</v>
      </c>
      <c r="AJ400">
        <v>69.11</v>
      </c>
      <c r="AK400">
        <v>71.8</v>
      </c>
      <c r="AL400">
        <v>65.91</v>
      </c>
    </row>
    <row r="401" spans="1:38" x14ac:dyDescent="0.3">
      <c r="A401" t="s">
        <v>60</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1.51</v>
      </c>
      <c r="AE401">
        <v>2.99</v>
      </c>
      <c r="AF401">
        <v>2.9</v>
      </c>
      <c r="AG401">
        <v>3.56</v>
      </c>
      <c r="AH401">
        <v>2.4300000000000002</v>
      </c>
      <c r="AI401">
        <v>3.17</v>
      </c>
      <c r="AJ401">
        <v>1.19</v>
      </c>
      <c r="AK401">
        <v>2.46</v>
      </c>
      <c r="AL401">
        <v>2.0299999999999998</v>
      </c>
    </row>
    <row r="402" spans="1:38" x14ac:dyDescent="0.3">
      <c r="A402" t="s">
        <v>61</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v>
      </c>
      <c r="AE402">
        <v>26.86</v>
      </c>
      <c r="AF402">
        <v>29.84</v>
      </c>
      <c r="AG402">
        <v>36.049999999999997</v>
      </c>
      <c r="AH402">
        <v>30.79</v>
      </c>
      <c r="AI402">
        <v>28.49</v>
      </c>
      <c r="AJ402">
        <v>29.69</v>
      </c>
      <c r="AK402">
        <v>25.74</v>
      </c>
      <c r="AL402">
        <v>32.049999999999997</v>
      </c>
    </row>
    <row r="404" spans="1:38" x14ac:dyDescent="0.3">
      <c r="A404" t="s">
        <v>62</v>
      </c>
    </row>
    <row r="405" spans="1:38" x14ac:dyDescent="0.3">
      <c r="A405" t="s">
        <v>63</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row>
    <row r="406" spans="1:38" x14ac:dyDescent="0.3">
      <c r="A406" t="s">
        <v>64</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66.97</v>
      </c>
      <c r="AD406">
        <v>69.94</v>
      </c>
      <c r="AE406">
        <v>68.739999999999995</v>
      </c>
      <c r="AF406">
        <v>71.64</v>
      </c>
      <c r="AG406">
        <v>73.58</v>
      </c>
      <c r="AH406">
        <v>71.27</v>
      </c>
      <c r="AI406">
        <v>72.7</v>
      </c>
      <c r="AJ406">
        <v>72.38</v>
      </c>
      <c r="AK406">
        <v>73.040000000000006</v>
      </c>
      <c r="AL406">
        <v>69.400000000000006</v>
      </c>
    </row>
    <row r="407" spans="1:38" x14ac:dyDescent="0.3">
      <c r="A407" t="s">
        <v>65</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row>
    <row r="408" spans="1:38" x14ac:dyDescent="0.3">
      <c r="A408" t="s">
        <v>66</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32.67</v>
      </c>
      <c r="AD408">
        <v>29.14</v>
      </c>
      <c r="AE408">
        <v>30.1</v>
      </c>
      <c r="AF408">
        <v>27</v>
      </c>
      <c r="AG408">
        <v>25.43</v>
      </c>
      <c r="AH408">
        <v>27.61</v>
      </c>
      <c r="AI408">
        <v>26</v>
      </c>
      <c r="AJ408">
        <v>26.43</v>
      </c>
      <c r="AK408">
        <v>25.69</v>
      </c>
      <c r="AL408">
        <v>29.94</v>
      </c>
    </row>
    <row r="410" spans="1:38" x14ac:dyDescent="0.3">
      <c r="A410" t="s">
        <v>67</v>
      </c>
    </row>
    <row r="411" spans="1:38" x14ac:dyDescent="0.3">
      <c r="A411" t="s">
        <v>63</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row>
    <row r="412" spans="1:38" x14ac:dyDescent="0.3">
      <c r="A412" t="s">
        <v>64</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68.36</v>
      </c>
      <c r="AE412">
        <v>66.290000000000006</v>
      </c>
      <c r="AF412">
        <v>67.17</v>
      </c>
      <c r="AG412">
        <v>64.55</v>
      </c>
      <c r="AH412">
        <v>65.540000000000006</v>
      </c>
      <c r="AI412">
        <v>72.349999999999994</v>
      </c>
      <c r="AJ412">
        <v>72.63</v>
      </c>
      <c r="AK412">
        <v>73.010000000000005</v>
      </c>
      <c r="AL412">
        <v>64.58</v>
      </c>
    </row>
    <row r="413" spans="1:38" x14ac:dyDescent="0.3">
      <c r="A413" t="s">
        <v>65</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row>
    <row r="414" spans="1:38" x14ac:dyDescent="0.3">
      <c r="A414" t="s">
        <v>66</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29.4</v>
      </c>
      <c r="AE414">
        <v>32.450000000000003</v>
      </c>
      <c r="AF414">
        <v>30.56</v>
      </c>
      <c r="AG414">
        <v>33.58</v>
      </c>
      <c r="AH414">
        <v>30.77</v>
      </c>
      <c r="AI414">
        <v>24.02</v>
      </c>
      <c r="AJ414">
        <v>26.83</v>
      </c>
      <c r="AK414">
        <v>26.46</v>
      </c>
      <c r="AL414">
        <v>33.68</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P163"/>
  <sheetViews>
    <sheetView showGridLines="0" topLeftCell="B1" zoomScale="70" zoomScaleNormal="70" workbookViewId="0">
      <selection activeCell="N27" sqref="N27"/>
    </sheetView>
  </sheetViews>
  <sheetFormatPr baseColWidth="10" defaultColWidth="11.44140625" defaultRowHeight="15.6" x14ac:dyDescent="0.3"/>
  <cols>
    <col min="1" max="1" width="29.44140625" style="3" customWidth="1"/>
    <col min="2" max="2" width="24.77734375" style="6" customWidth="1"/>
    <col min="3" max="3" width="34" style="3" customWidth="1"/>
    <col min="4" max="4" width="21.44140625" style="3" customWidth="1"/>
    <col min="5" max="5" width="22.21875" style="3" customWidth="1"/>
    <col min="6" max="7" width="21.21875" style="3" bestFit="1" customWidth="1"/>
    <col min="8" max="9" width="20.21875" style="3" bestFit="1" customWidth="1"/>
    <col min="10" max="10" width="19.21875" style="3" bestFit="1" customWidth="1"/>
    <col min="11" max="12" width="15.77734375" style="3" bestFit="1" customWidth="1"/>
    <col min="13" max="13" width="14.77734375" style="3" customWidth="1"/>
    <col min="14" max="14" width="21.21875" style="3" bestFit="1" customWidth="1"/>
    <col min="15" max="15" width="24" style="3" customWidth="1"/>
    <col min="16" max="16" width="20.44140625" style="3" customWidth="1"/>
    <col min="17" max="16384" width="11.44140625" style="3"/>
  </cols>
  <sheetData>
    <row r="3" spans="1:16" ht="36.75" customHeight="1" x14ac:dyDescent="0.3"/>
    <row r="4" spans="1:16" ht="36.75" customHeight="1" x14ac:dyDescent="0.3"/>
    <row r="5" spans="1:16" ht="36.75" customHeight="1" thickBot="1" x14ac:dyDescent="0.35">
      <c r="A5" s="5"/>
      <c r="B5" s="5"/>
      <c r="D5" s="58" cm="1">
        <f t="array" ref="D5">INDEX('Back data'!$A$4:$AV$4,MAX(IF('Back data'!$A$4:$AW$4&lt;&gt;"",COLUMN('Back data'!$A$4:$AW$4)))-D6)</f>
        <v>44197</v>
      </c>
      <c r="E5" s="58" cm="1">
        <f t="array" ref="E5">INDEX('Back data'!$A$4:$AV$4,MAX(IF('Back data'!$A$4:$AW$4&lt;&gt;"",COLUMN('Back data'!$A$4:$AW$4)))-E6)</f>
        <v>44228</v>
      </c>
      <c r="F5" s="58" cm="1">
        <f t="array" ref="F5">INDEX('Back data'!$A$4:$AV$4,MAX(IF('Back data'!$A$4:$AW$4&lt;&gt;"",COLUMN('Back data'!$A$4:$AW$4)))-F6)</f>
        <v>44256</v>
      </c>
      <c r="G5" s="58" cm="1">
        <f t="array" ref="G5">INDEX('Back data'!$A$4:$AV$4,MAX(IF('Back data'!$A$4:$AW$4&lt;&gt;"",COLUMN('Back data'!$A$4:$AW$4)))-G6)</f>
        <v>44287</v>
      </c>
      <c r="H5" s="58" cm="1">
        <f t="array" ref="H5">INDEX('Back data'!$A$4:$AV$4,MAX(IF('Back data'!$A$4:$AW$4&lt;&gt;"",COLUMN('Back data'!$A$4:$AW$4)))-H6)</f>
        <v>44317</v>
      </c>
      <c r="I5" s="58" cm="1">
        <f t="array" ref="I5">INDEX('Back data'!$A$4:$AV$4,MAX(IF('Back data'!$A$4:$AW$4&lt;&gt;"",COLUMN('Back data'!$A$4:$AW$4)))-I6)</f>
        <v>44348</v>
      </c>
      <c r="J5" s="58" cm="1">
        <f t="array" ref="J5">INDEX('Back data'!$A$4:$AV$4,MAX(IF('Back data'!$A$4:$AW$4&lt;&gt;"",COLUMN('Back data'!$A$4:$AW$4)))-J6)</f>
        <v>44378</v>
      </c>
      <c r="K5" s="58" cm="1">
        <f t="array" ref="K5">INDEX('Back data'!$A$4:$AV$4,MAX(IF('Back data'!$A$4:$AW$4&lt;&gt;"",COLUMN('Back data'!$A$4:$AW$4)))-K6)</f>
        <v>44409</v>
      </c>
      <c r="L5" s="58" cm="1">
        <f t="array" ref="L5">INDEX('Back data'!$A$4:$AV$4,MAX(IF('Back data'!$A$4:$AW$4&lt;&gt;"",COLUMN('Back data'!$A$4:$AW$4)))-L6)</f>
        <v>44440</v>
      </c>
      <c r="M5" s="58" cm="1">
        <f t="array" ref="M5">INDEX('Back data'!$A$4:$AV$4,MAX(IF('Back data'!$A$4:$AW$4&lt;&gt;"",COLUMN('Back data'!$A$4:$AW$4)))-M6)</f>
        <v>44470</v>
      </c>
      <c r="N5" s="58" cm="1">
        <f t="array" ref="N5">INDEX('Back data'!$A$4:$AV$4,MAX(IF('Back data'!$A$4:$AW$4&lt;&gt;"",COLUMN('Back data'!$A$4:$AW$4)))-N6)</f>
        <v>44501</v>
      </c>
      <c r="O5" s="58" cm="1">
        <f t="array" ref="O5">INDEX('Back data'!$A$4:$AV$4,MAX(IF('Back data'!$A$4:$AW$4&lt;&gt;"",COLUMN('Back data'!$A$4:$AW$4)))-O6)</f>
        <v>44531</v>
      </c>
      <c r="P5" s="58" cm="1">
        <f t="array" ref="P5">INDEX('Back data'!$A$4:$AW$4,MAX(IF('Back data'!$A$4:$AW$4&lt;&gt;"",COLUMN('Back data'!$A$4:$AW$4)))-P6)</f>
        <v>44562</v>
      </c>
    </row>
    <row r="6" spans="1:16" x14ac:dyDescent="0.3">
      <c r="D6" s="3">
        <v>12</v>
      </c>
      <c r="E6" s="3">
        <v>11</v>
      </c>
      <c r="F6" s="3">
        <v>10</v>
      </c>
      <c r="G6" s="3">
        <v>9</v>
      </c>
      <c r="H6" s="3">
        <v>8</v>
      </c>
      <c r="I6" s="3">
        <v>7</v>
      </c>
      <c r="J6" s="3">
        <v>6</v>
      </c>
      <c r="K6" s="3">
        <v>5</v>
      </c>
      <c r="L6" s="3">
        <v>4</v>
      </c>
      <c r="M6" s="3">
        <v>3</v>
      </c>
      <c r="N6" s="3">
        <v>2</v>
      </c>
      <c r="O6" s="3">
        <v>1</v>
      </c>
      <c r="P6" s="3">
        <v>0</v>
      </c>
    </row>
    <row r="7" spans="1:16" x14ac:dyDescent="0.3">
      <c r="A7" s="7"/>
      <c r="B7" s="8"/>
      <c r="C7" s="9" t="s">
        <v>68</v>
      </c>
      <c r="D7" s="10" cm="1">
        <f t="array" ref="D7">INDEX('Back data'!$A65:$AW65,,MAX(IF('Back data'!$A65:$AW65&lt;&gt;"",COLUMN('Back data'!$A65:$AW65)))-D$6)+INDEX('Back data'!$A66:$AW66,,MAX(IF('Back data'!$A66:$AW$66&lt;&gt;"",COLUMN('Back data'!$A66:$AW66)))-D$6)</f>
        <v>65.16</v>
      </c>
      <c r="E7" s="10" cm="1">
        <f t="array" ref="E7">INDEX('Back data'!$A65:$AW65,,MAX(IF('Back data'!$A65:$AW65&lt;&gt;"",COLUMN('Back data'!$A65:$AW65)))-E$6)+INDEX('Back data'!$A66:$AW66,,MAX(IF('Back data'!$A66:$AW$66&lt;&gt;"",COLUMN('Back data'!$A66:$AW66)))-E$6)</f>
        <v>64.8</v>
      </c>
      <c r="F7" s="10" cm="1">
        <f t="array" ref="F7">INDEX('Back data'!$A65:$AW65,,MAX(IF('Back data'!$A65:$AW65&lt;&gt;"",COLUMN('Back data'!$A65:$AW65)))-F$6)+INDEX('Back data'!$A66:$AW66,,MAX(IF('Back data'!$A66:$AW$66&lt;&gt;"",COLUMN('Back data'!$A66:$AW66)))-F$6)</f>
        <v>66.31</v>
      </c>
      <c r="G7" s="10" cm="1">
        <f t="array" ref="G7">INDEX('Back data'!$A65:$AW65,,MAX(IF('Back data'!$A65:$AW65&lt;&gt;"",COLUMN('Back data'!$A65:$AW65)))-G$6)+INDEX('Back data'!$A66:$AW66,,MAX(IF('Back data'!$A66:$AW$66&lt;&gt;"",COLUMN('Back data'!$A66:$AW66)))-G$6)</f>
        <v>67.95</v>
      </c>
      <c r="H7" s="10" cm="1">
        <f t="array" ref="H7">INDEX('Back data'!$A65:$AW65,,MAX(IF('Back data'!$A65:$AW65&lt;&gt;"",COLUMN('Back data'!$A65:$AW65)))-H$6)+INDEX('Back data'!$A66:$AW66,,MAX(IF('Back data'!$A66:$AW$66&lt;&gt;"",COLUMN('Back data'!$A66:$AW66)))-H$6)</f>
        <v>71.180000000000007</v>
      </c>
      <c r="I7" s="10" cm="1">
        <f t="array" ref="I7">INDEX('Back data'!$A65:$AW65,,MAX(IF('Back data'!$A65:$AW65&lt;&gt;"",COLUMN('Back data'!$A65:$AW65)))-I$6)+INDEX('Back data'!$A66:$AW66,,MAX(IF('Back data'!$A66:$AW$66&lt;&gt;"",COLUMN('Back data'!$A66:$AW66)))-I$6)</f>
        <v>70.67</v>
      </c>
      <c r="J7" s="10" cm="1">
        <f t="array" ref="J7">INDEX('Back data'!$A65:$AW65,,MAX(IF('Back data'!$A65:$AW65&lt;&gt;"",COLUMN('Back data'!$A65:$AW65)))-J$6)+INDEX('Back data'!$A66:$AW66,,MAX(IF('Back data'!$A66:$AW$66&lt;&gt;"",COLUMN('Back data'!$A66:$AW66)))-J$6)</f>
        <v>72.180000000000007</v>
      </c>
      <c r="K7" s="10" cm="1">
        <f t="array" ref="K7">INDEX('Back data'!$A65:$AW65,,MAX(IF('Back data'!$A65:$AW65&lt;&gt;"",COLUMN('Back data'!$A65:$AW65)))-K$6)+INDEX('Back data'!$A66:$AW66,,MAX(IF('Back data'!$A66:$AW$66&lt;&gt;"",COLUMN('Back data'!$A66:$AW66)))-K$6)</f>
        <v>71.990000000000009</v>
      </c>
      <c r="L7" s="10" cm="1">
        <f t="array" ref="L7">INDEX('Back data'!$A65:$AW65,,MAX(IF('Back data'!$A65:$AW65&lt;&gt;"",COLUMN('Back data'!$A65:$AW65)))-L$6)+INDEX('Back data'!$A66:$AW66,,MAX(IF('Back data'!$A66:$AW$66&lt;&gt;"",COLUMN('Back data'!$A66:$AW66)))-L$6)</f>
        <v>71.539999999999992</v>
      </c>
      <c r="M7" s="10" cm="1">
        <f t="array" ref="M7">INDEX('Back data'!$A65:$AW65,,MAX(IF('Back data'!$A65:$AW65&lt;&gt;"",COLUMN('Back data'!$A65:$AW65)))-M$6)+INDEX('Back data'!$A66:$AW66,,MAX(IF('Back data'!$A66:$AW$66&lt;&gt;"",COLUMN('Back data'!$A66:$AW66)))-M$6)</f>
        <v>74.180000000000007</v>
      </c>
      <c r="N7" s="10" cm="1">
        <f t="array" ref="N7">INDEX('Back data'!$A65:$AW65,,MAX(IF('Back data'!$A65:$AW65&lt;&gt;"",COLUMN('Back data'!$A65:$AW65)))-N$6)+INDEX('Back data'!$A66:$AW66,,MAX(IF('Back data'!$A66:$AW$66&lt;&gt;"",COLUMN('Back data'!$A66:$AW66)))-N$6)</f>
        <v>73.37</v>
      </c>
      <c r="O7" s="10" cm="1">
        <f t="array" ref="O7">INDEX('Back data'!$A65:$AW65,,MAX(IF('Back data'!$A65:$AW65&lt;&gt;"",COLUMN('Back data'!$A65:$AW65)))-O$6)+INDEX('Back data'!$A66:$AW66,,MAX(IF('Back data'!$A66:$AW$66&lt;&gt;"",COLUMN('Back data'!$A66:$AW66)))-O$6)</f>
        <v>73.13</v>
      </c>
      <c r="P7" s="10" cm="1">
        <f t="array" ref="P7">INDEX('Back data'!$A65:$AW65,,MAX(IF('Back data'!$A65:$AW65&lt;&gt;"",COLUMN('Back data'!$A65:$AW65)))-P$6)+INDEX('Back data'!$A66:$AW66,,MAX(IF('Back data'!$A66:$AW$66&lt;&gt;"",COLUMN('Back data'!$A66:$AW66)))-P$6)</f>
        <v>70.16</v>
      </c>
    </row>
    <row r="8" spans="1:16" x14ac:dyDescent="0.3">
      <c r="A8" s="26" t="s">
        <v>69</v>
      </c>
      <c r="B8" s="28" t="s">
        <v>69</v>
      </c>
      <c r="C8" s="11" t="s">
        <v>70</v>
      </c>
      <c r="D8" s="12" cm="1">
        <f t="array" ref="D8">INDEX('Back data'!$A$65:$AW$65,,MAX(IF('Back data'!$A$65:$AW$65&lt;&gt;"",COLUMN('Back data'!$A$65:$AW$65)))-D$6)/D7</f>
        <v>0.90638428483732358</v>
      </c>
      <c r="E8" s="12" cm="1">
        <f t="array" ref="E8">INDEX('Back data'!$A$65:$AW$65,,MAX(IF('Back data'!$A$65:$AW$65&lt;&gt;"",COLUMN('Back data'!$A$65:$AW$65)))-E$6)/E7</f>
        <v>0.91836419753086418</v>
      </c>
      <c r="F8" s="12" cm="1">
        <f t="array" ref="F8">INDEX('Back data'!$A$65:$AW$65,,MAX(IF('Back data'!$A$65:$AW$65&lt;&gt;"",COLUMN('Back data'!$A$65:$AW$65)))-F$6)/F7</f>
        <v>0.9221836827024581</v>
      </c>
      <c r="G8" s="12" cm="1">
        <f t="array" ref="G8">INDEX('Back data'!$A$65:$AW$65,,MAX(IF('Back data'!$A$65:$AW$65&lt;&gt;"",COLUMN('Back data'!$A$65:$AW$65)))-G$6)/G7</f>
        <v>0.9420161883738043</v>
      </c>
      <c r="H8" s="12" cm="1">
        <f t="array" ref="H8">INDEX('Back data'!$A$65:$AW$65,,MAX(IF('Back data'!$A$65:$AW$65&lt;&gt;"",COLUMN('Back data'!$A$65:$AW$65)))-H$6)/H7</f>
        <v>0.94029221691486375</v>
      </c>
      <c r="I8" s="12" cm="1">
        <f t="array" ref="I8">INDEX('Back data'!$A$65:$AW$65,,MAX(IF('Back data'!$A$65:$AW$65&lt;&gt;"",COLUMN('Back data'!$A$65:$AW$65)))-I$6)/I7</f>
        <v>0.95004952596575631</v>
      </c>
      <c r="J8" s="12" cm="1">
        <f t="array" ref="J8">INDEX('Back data'!$A$65:$AW$65,,MAX(IF('Back data'!$A$65:$AW$65&lt;&gt;"",COLUMN('Back data'!$A$65:$AW$65)))-J$6)/J7</f>
        <v>0.94832363535605424</v>
      </c>
      <c r="K8" s="12" cm="1">
        <f t="array" ref="K8">INDEX('Back data'!$A$65:$AW$65,,MAX(IF('Back data'!$A$65:$AW$65&lt;&gt;"",COLUMN('Back data'!$A$65:$AW$65)))-K$6)/K7</f>
        <v>0.94582580914015824</v>
      </c>
      <c r="L8" s="12" cm="1">
        <f t="array" ref="L8">INDEX('Back data'!$A$65:$AW$65,,MAX(IF('Back data'!$A$65:$AW$65&lt;&gt;"",COLUMN('Back data'!$A$65:$AW$65)))-L$6)/L7</f>
        <v>0.93835616438356173</v>
      </c>
      <c r="M8" s="12" cm="1">
        <f t="array" ref="M8">INDEX('Back data'!$A$65:$AW$65,,MAX(IF('Back data'!$A$65:$AW$65&lt;&gt;"",COLUMN('Back data'!$A$65:$AW$65)))-M$6)/M7</f>
        <v>0.93960636290105148</v>
      </c>
      <c r="N8" s="12" cm="1">
        <f t="array" ref="N8">INDEX('Back data'!$A$65:$AW$65,,MAX(IF('Back data'!$A$65:$AW$65&lt;&gt;"",COLUMN('Back data'!$A$65:$AW$65)))-N$6)/N7</f>
        <v>0.94466403162055335</v>
      </c>
      <c r="O8" s="12" cm="1">
        <f t="array" ref="O8">INDEX('Back data'!$A$65:$AW$65,,MAX(IF('Back data'!$A$65:$AW$65&lt;&gt;"",COLUMN('Back data'!$A$65:$AW$65)))-O$6)/O7</f>
        <v>0.95419116641597168</v>
      </c>
      <c r="P8" s="12" cm="1">
        <f t="array" ref="P8">INDEX('Back data'!$A$65:$AW$65,,MAX(IF('Back data'!$A$65:$AW$65&lt;&gt;"",COLUMN('Back data'!$A$65:$AW$65)))-P$6)/P7</f>
        <v>0.93799885974914488</v>
      </c>
    </row>
    <row r="9" spans="1:16" x14ac:dyDescent="0.3">
      <c r="A9" s="26" t="s">
        <v>69</v>
      </c>
      <c r="B9" s="28" t="s">
        <v>69</v>
      </c>
      <c r="C9" s="11" t="s">
        <v>71</v>
      </c>
      <c r="D9" s="12" cm="1">
        <f t="array" ref="D9">INDEX('Back data'!$A$66:$AW$66,,MAX(IF('Back data'!$A$66:$AW$66&lt;&gt;"",COLUMN('Back data'!$A$66:$AW$66)))-D$6)/D7</f>
        <v>9.3615715162676486E-2</v>
      </c>
      <c r="E9" s="12" cm="1">
        <f t="array" ref="E9">INDEX('Back data'!$A$66:$AW$66,,MAX(IF('Back data'!$A$66:$AW$66&lt;&gt;"",COLUMN('Back data'!$A$66:$AW$66)))-E$6)/E7</f>
        <v>8.1635802469135807E-2</v>
      </c>
      <c r="F9" s="12" cm="1">
        <f t="array" ref="F9">INDEX('Back data'!$A$66:$AW$66,,MAX(IF('Back data'!$A$66:$AW$66&lt;&gt;"",COLUMN('Back data'!$A$66:$AW$66)))-F$6)/F7</f>
        <v>7.7816317297541848E-2</v>
      </c>
      <c r="G9" s="12" cm="1">
        <f t="array" ref="G9">INDEX('Back data'!$A$66:$AW$66,,MAX(IF('Back data'!$A$66:$AW$66&lt;&gt;"",COLUMN('Back data'!$A$66:$AW$66)))-G$6)/G7</f>
        <v>5.798381162619573E-2</v>
      </c>
      <c r="H9" s="12" cm="1">
        <f t="array" ref="H9">INDEX('Back data'!$A$66:$AW$66,,MAX(IF('Back data'!$A$66:$AW$66&lt;&gt;"",COLUMN('Back data'!$A$66:$AW$66)))-H$6)/H7</f>
        <v>5.9707783085136266E-2</v>
      </c>
      <c r="I9" s="12" cm="1">
        <f t="array" ref="I9">INDEX('Back data'!$A$66:$AW$66,,MAX(IF('Back data'!$A$66:$AW$66&lt;&gt;"",COLUMN('Back data'!$A$66:$AW$66)))-I$6)/I7</f>
        <v>4.9950474034243665E-2</v>
      </c>
      <c r="J9" s="12" cm="1">
        <f t="array" ref="J9">INDEX('Back data'!$A$66:$AW$66,,MAX(IF('Back data'!$A$66:$AW$66&lt;&gt;"",COLUMN('Back data'!$A$66:$AW$66)))-J$6)/J7</f>
        <v>5.1676364643945684E-2</v>
      </c>
      <c r="K9" s="12" cm="1">
        <f t="array" ref="K9">INDEX('Back data'!$A$66:$AW$66,,MAX(IF('Back data'!$A$66:$AW$66&lt;&gt;"",COLUMN('Back data'!$A$66:$AW$66)))-K$6)/K7</f>
        <v>5.4174190859841639E-2</v>
      </c>
      <c r="L9" s="12" cm="1">
        <f t="array" ref="L9">INDEX('Back data'!$A$66:$AW$66,,MAX(IF('Back data'!$A$66:$AW$66&lt;&gt;"",COLUMN('Back data'!$A$66:$AW$66)))-L$6)/L7</f>
        <v>6.1643835616438367E-2</v>
      </c>
      <c r="M9" s="12" cm="1">
        <f t="array" ref="M9">INDEX('Back data'!$A$66:$AW$66,,MAX(IF('Back data'!$A$66:$AW$66&lt;&gt;"",COLUMN('Back data'!$A$66:$AW$66)))-M$6)/M7</f>
        <v>6.0393637098948502E-2</v>
      </c>
      <c r="N9" s="12" cm="1">
        <f t="array" ref="N9">INDEX('Back data'!$A$66:$AW$66,,MAX(IF('Back data'!$A$66:$AW$66&lt;&gt;"",COLUMN('Back data'!$A$66:$AW$66)))-N$6)/N7</f>
        <v>5.5335968379446633E-2</v>
      </c>
      <c r="O9" s="12" cm="1">
        <f t="array" ref="O9">INDEX('Back data'!$A$66:$AW$66,,MAX(IF('Back data'!$A$66:$AW$66&lt;&gt;"",COLUMN('Back data'!$A$66:$AW$66)))-O$6)/O7</f>
        <v>4.5808833584028444E-2</v>
      </c>
      <c r="P9" s="12" cm="1">
        <f t="array" ref="P9">INDEX('Back data'!$A$66:$AW$66,,MAX(IF('Back data'!$A$66:$AW$66&lt;&gt;"",COLUMN('Back data'!$A$66:$AW$66)))-P$6)/P7</f>
        <v>6.2001140250855187E-2</v>
      </c>
    </row>
    <row r="10" spans="1:16" x14ac:dyDescent="0.3">
      <c r="B10" s="29"/>
    </row>
    <row r="11" spans="1:16" x14ac:dyDescent="0.3">
      <c r="B11" s="29"/>
    </row>
    <row r="12" spans="1:16" x14ac:dyDescent="0.3">
      <c r="B12" s="29"/>
      <c r="C12" s="9" t="s">
        <v>68</v>
      </c>
      <c r="D12" s="10">
        <f t="array" ref="D12">INDEX('Back data'!$A$71:$AW$71,,MAX(IF('Back data'!$A$71:$AW$71&lt;&gt;"",COLUMN('Back data'!$A$71:$AW$71)))-D$6)+INDEX('Back data'!$A$72:$AW$72,,MAX(IF('Back data'!$A$72:$AW$72&lt;&gt;"",COLUMN('Back data'!$A$72:$AW$72)))-D$6)</f>
        <v>66.25</v>
      </c>
      <c r="E12" s="10">
        <f t="array" ref="E12">INDEX('Back data'!$A$71:$AW$71,,MAX(IF('Back data'!$A$71:$AW$71&lt;&gt;"",COLUMN('Back data'!$A$71:$AW$71)))-E$6)+INDEX('Back data'!$A$72:$AW$72,,MAX(IF('Back data'!$A$72:$AW$72&lt;&gt;"",COLUMN('Back data'!$A$72:$AW$72)))-E$6)</f>
        <v>65.67</v>
      </c>
      <c r="F12" s="10">
        <f t="array" ref="F12">INDEX('Back data'!$A$71:$AW$71,,MAX(IF('Back data'!$A$71:$AW$71&lt;&gt;"",COLUMN('Back data'!$A$71:$AW$71)))-F$6)+INDEX('Back data'!$A$72:$AW$72,,MAX(IF('Back data'!$A$72:$AW$72&lt;&gt;"",COLUMN('Back data'!$A$72:$AW$72)))-F$6)</f>
        <v>65.84</v>
      </c>
      <c r="G12" s="10">
        <f t="array" ref="G12">INDEX('Back data'!$A$71:$AW$71,,MAX(IF('Back data'!$A$71:$AW$71&lt;&gt;"",COLUMN('Back data'!$A$71:$AW$71)))-G$6)+INDEX('Back data'!$A$72:$AW$72,,MAX(IF('Back data'!$A$72:$AW$72&lt;&gt;"",COLUMN('Back data'!$A$72:$AW$72)))-G$6)</f>
        <v>66.930000000000007</v>
      </c>
      <c r="H12" s="10">
        <f t="array" ref="H12">INDEX('Back data'!$A$71:$AW$71,,MAX(IF('Back data'!$A$71:$AW$71&lt;&gt;"",COLUMN('Back data'!$A$71:$AW$71)))-H$6)+INDEX('Back data'!$A$72:$AW$72,,MAX(IF('Back data'!$A$72:$AW$72&lt;&gt;"",COLUMN('Back data'!$A$72:$AW$72)))-H$6)</f>
        <v>70.47</v>
      </c>
      <c r="I12" s="10">
        <f t="array" ref="I12">INDEX('Back data'!$A$71:$AW$71,,MAX(IF('Back data'!$A$71:$AW$71&lt;&gt;"",COLUMN('Back data'!$A$71:$AW$71)))-I$6)+INDEX('Back data'!$A$72:$AW$72,,MAX(IF('Back data'!$A$72:$AW$72&lt;&gt;"",COLUMN('Back data'!$A$72:$AW$72)))-I$6)</f>
        <v>70.679999999999993</v>
      </c>
      <c r="J12" s="10">
        <f t="array" ref="J12">INDEX('Back data'!$A$71:$AW$71,,MAX(IF('Back data'!$A$71:$AW$71&lt;&gt;"",COLUMN('Back data'!$A$71:$AW$71)))-J$6)+INDEX('Back data'!$A$72:$AW$72,,MAX(IF('Back data'!$A$72:$AW$72&lt;&gt;"",COLUMN('Back data'!$A$72:$AW$72)))-J$6)</f>
        <v>69.28</v>
      </c>
      <c r="K12" s="10">
        <f t="array" ref="K12">INDEX('Back data'!$A$71:$AW$71,,MAX(IF('Back data'!$A$71:$AW$71&lt;&gt;"",COLUMN('Back data'!$A$71:$AW$71)))-K$6)+INDEX('Back data'!$A$72:$AW$72,,MAX(IF('Back data'!$A$72:$AW$72&lt;&gt;"",COLUMN('Back data'!$A$72:$AW$72)))-K$6)</f>
        <v>72.47</v>
      </c>
      <c r="L12" s="10">
        <f t="array" ref="L12">INDEX('Back data'!$A$71:$AW$71,,MAX(IF('Back data'!$A$71:$AW$71&lt;&gt;"",COLUMN('Back data'!$A$71:$AW$71)))-L$6)+INDEX('Back data'!$A$72:$AW$72,,MAX(IF('Back data'!$A$72:$AW$72&lt;&gt;"",COLUMN('Back data'!$A$72:$AW$72)))-L$6)</f>
        <v>69.599999999999994</v>
      </c>
      <c r="M12" s="10">
        <f t="array" ref="M12">INDEX('Back data'!$A$71:$AW$71,,MAX(IF('Back data'!$A$71:$AW$71&lt;&gt;"",COLUMN('Back data'!$A$71:$AW$71)))-M$6)+INDEX('Back data'!$A$72:$AW$72,,MAX(IF('Back data'!$A$72:$AW$72&lt;&gt;"",COLUMN('Back data'!$A$72:$AW$72)))-M$6)</f>
        <v>73.58</v>
      </c>
      <c r="N12" s="10">
        <f t="array" ref="N12">INDEX('Back data'!$A$71:$AW$71,,MAX(IF('Back data'!$A$71:$AW$71&lt;&gt;"",COLUMN('Back data'!$A$71:$AW$71)))-N$6)+INDEX('Back data'!$A$72:$AW$72,,MAX(IF('Back data'!$A$72:$AW$72&lt;&gt;"",COLUMN('Back data'!$A$72:$AW$72)))-N$6)</f>
        <v>73.39</v>
      </c>
      <c r="O12" s="10">
        <f t="array" ref="O12">INDEX('Back data'!$A$71:$AW$71,,MAX(IF('Back data'!$A$71:$AW$71&lt;&gt;"",COLUMN('Back data'!$A$71:$AW$71)))-O$6)+INDEX('Back data'!$A$72:$AW$72,,MAX(IF('Back data'!$A$72:$AW$72&lt;&gt;"",COLUMN('Back data'!$A$72:$AW$72)))-O$6)</f>
        <v>73.819999999999993</v>
      </c>
      <c r="P12" s="10">
        <f t="array" ref="P12">INDEX('Back data'!$A$71:$AW$71,,MAX(IF('Back data'!$A$71:$AW$71&lt;&gt;"",COLUMN('Back data'!$A$71:$AW$71)))-P$6)+INDEX('Back data'!$A$72:$AW$72,,MAX(IF('Back data'!$A$72:$AW$72&lt;&gt;"",COLUMN('Back data'!$A$72:$AW$72)))-P$6)</f>
        <v>70.180000000000007</v>
      </c>
    </row>
    <row r="13" spans="1:16" x14ac:dyDescent="0.3">
      <c r="A13" s="26" t="s">
        <v>69</v>
      </c>
      <c r="B13" s="30" t="s">
        <v>72</v>
      </c>
      <c r="C13" s="11" t="s">
        <v>70</v>
      </c>
      <c r="D13" s="12">
        <f t="array" ref="D13">INDEX('Back data'!$A$71:$AW$71,,MAX(IF('Back data'!$A$71:$AW$71&lt;&gt;"",COLUMN('Back data'!$A$71:$AW$71)))-D$6)/D$12</f>
        <v>0.73479245283018868</v>
      </c>
      <c r="E13" s="12">
        <f t="array" ref="E13">INDEX('Back data'!$A$71:$AW$71,,MAX(IF('Back data'!$A$71:$AW$71&lt;&gt;"",COLUMN('Back data'!$A$71:$AW$71)))-E$6)/E$12</f>
        <v>0.77539211207552916</v>
      </c>
      <c r="F13" s="12">
        <f t="array" ref="F13">INDEX('Back data'!$A$71:$AW$71,,MAX(IF('Back data'!$A$71:$AW$71&lt;&gt;"",COLUMN('Back data'!$A$71:$AW$71)))-F$6)/F$12</f>
        <v>0.80467800729040084</v>
      </c>
      <c r="G13" s="12">
        <f t="array" ref="G13">INDEX('Back data'!$A$71:$AW$71,,MAX(IF('Back data'!$A$71:$AW$71&lt;&gt;"",COLUMN('Back data'!$A$71:$AW$71)))-G$6)/G$12</f>
        <v>0.81144479306738382</v>
      </c>
      <c r="H13" s="12">
        <f t="array" ref="H13">INDEX('Back data'!$A$71:$AW$71,,MAX(IF('Back data'!$A$71:$AW$71&lt;&gt;"",COLUMN('Back data'!$A$71:$AW$71)))-H$6)/H$12</f>
        <v>0.80814531006101897</v>
      </c>
      <c r="I13" s="12">
        <f t="array" ref="I13">INDEX('Back data'!$A$71:$AW$71,,MAX(IF('Back data'!$A$71:$AW$71&lt;&gt;"",COLUMN('Back data'!$A$71:$AW$71)))-I$6)/I$12</f>
        <v>0.83389926428975669</v>
      </c>
      <c r="J13" s="12">
        <f t="array" ref="J13">INDEX('Back data'!$A$71:$AW$71,,MAX(IF('Back data'!$A$71:$AW$71&lt;&gt;"",COLUMN('Back data'!$A$71:$AW$71)))-J$6)/J$12</f>
        <v>0.80672632794457277</v>
      </c>
      <c r="K13" s="12">
        <f t="array" ref="K13">INDEX('Back data'!$A$71:$AW$71,,MAX(IF('Back data'!$A$71:$AW$71&lt;&gt;"",COLUMN('Back data'!$A$71:$AW$71)))-K$6)/K$12</f>
        <v>0.80419483924382507</v>
      </c>
      <c r="L13" s="12">
        <f t="array" ref="L13">INDEX('Back data'!$A$71:$AW$71,,MAX(IF('Back data'!$A$71:$AW$71&lt;&gt;"",COLUMN('Back data'!$A$71:$AW$71)))-L$6)/L$12</f>
        <v>0.7942528735632185</v>
      </c>
      <c r="M13" s="12">
        <f t="array" ref="M13">INDEX('Back data'!$A$71:$AW$71,,MAX(IF('Back data'!$A$71:$AW$71&lt;&gt;"",COLUMN('Back data'!$A$71:$AW$71)))-M$6)/M$12</f>
        <v>0.80130470236477302</v>
      </c>
      <c r="N13" s="12">
        <f t="array" ref="N13">INDEX('Back data'!$A$71:$AW$71,,MAX(IF('Back data'!$A$71:$AW$71&lt;&gt;"",COLUMN('Back data'!$A$71:$AW$71)))-N$6)/N$12</f>
        <v>0.81346232456737977</v>
      </c>
      <c r="O13" s="12">
        <f t="array" ref="O13">INDEX('Back data'!$A$71:$AW$71,,MAX(IF('Back data'!$A$71:$AW$71&lt;&gt;"",COLUMN('Back data'!$A$71:$AW$71)))-O$6)/O$12</f>
        <v>0.82606339745326474</v>
      </c>
      <c r="P13" s="12">
        <f t="array" ref="P13">INDEX('Back data'!$A$71:$AW$71,,MAX(IF('Back data'!$A$71:$AW$71&lt;&gt;"",COLUMN('Back data'!$A$71:$AW$71)))-P$6)/P$12</f>
        <v>0.78455400398974062</v>
      </c>
    </row>
    <row r="14" spans="1:16" x14ac:dyDescent="0.3">
      <c r="A14" s="26" t="s">
        <v>69</v>
      </c>
      <c r="B14" s="30" t="s">
        <v>72</v>
      </c>
      <c r="C14" s="11" t="s">
        <v>71</v>
      </c>
      <c r="D14" s="12">
        <f t="array" ref="D14">+INDEX('Back data'!$A$72:$AW$72,,MAX(IF('Back data'!$A$72:$AW$72&lt;&gt;"",COLUMN('Back data'!$A$72:$AW$72)))-D$6)/D12</f>
        <v>0.26520754716981132</v>
      </c>
      <c r="E14" s="12">
        <f t="array" ref="E14">+INDEX('Back data'!$A$72:$AW$72,,MAX(IF('Back data'!$A$72:$AW$72&lt;&gt;"",COLUMN('Back data'!$A$72:$AW$72)))-E$6)/E12</f>
        <v>0.22460788792447084</v>
      </c>
      <c r="F14" s="12">
        <f t="array" ref="F14">+INDEX('Back data'!$A$72:$AW$72,,MAX(IF('Back data'!$A$72:$AW$72&lt;&gt;"",COLUMN('Back data'!$A$72:$AW$72)))-F$6)/F12</f>
        <v>0.19532199270959902</v>
      </c>
      <c r="G14" s="12">
        <f t="array" ref="G14">+INDEX('Back data'!$A$72:$AW$72,,MAX(IF('Back data'!$A$72:$AW$72&lt;&gt;"",COLUMN('Back data'!$A$72:$AW$72)))-G$6)/G12</f>
        <v>0.18855520693261613</v>
      </c>
      <c r="H14" s="12">
        <f t="array" ref="H14">+INDEX('Back data'!$A$72:$AW$72,,MAX(IF('Back data'!$A$72:$AW$72&lt;&gt;"",COLUMN('Back data'!$A$72:$AW$72)))-H$6)/H12</f>
        <v>0.19185468993898111</v>
      </c>
      <c r="I14" s="12">
        <f t="array" ref="I14">+INDEX('Back data'!$A$72:$AW$72,,MAX(IF('Back data'!$A$72:$AW$72&lt;&gt;"",COLUMN('Back data'!$A$72:$AW$72)))-I$6)/I12</f>
        <v>0.16610073571024336</v>
      </c>
      <c r="J14" s="12">
        <f t="array" ref="J14">+INDEX('Back data'!$A$72:$AW$72,,MAX(IF('Back data'!$A$72:$AW$72&lt;&gt;"",COLUMN('Back data'!$A$72:$AW$72)))-J$6)/J12</f>
        <v>0.19327367205542725</v>
      </c>
      <c r="K14" s="12">
        <f t="array" ref="K14">+INDEX('Back data'!$A$72:$AW$72,,MAX(IF('Back data'!$A$72:$AW$72&lt;&gt;"",COLUMN('Back data'!$A$72:$AW$72)))-K$6)/K12</f>
        <v>0.19580516075617496</v>
      </c>
      <c r="L14" s="12">
        <f t="array" ref="L14">+INDEX('Back data'!$A$72:$AW$72,,MAX(IF('Back data'!$A$72:$AW$72&lt;&gt;"",COLUMN('Back data'!$A$72:$AW$72)))-L$6)/L12</f>
        <v>0.20574712643678164</v>
      </c>
      <c r="M14" s="12">
        <f t="array" ref="M14">+INDEX('Back data'!$A$72:$AW$72,,MAX(IF('Back data'!$A$72:$AW$72&lt;&gt;"",COLUMN('Back data'!$A$72:$AW$72)))-M$6)/M12</f>
        <v>0.19869529763522695</v>
      </c>
      <c r="N14" s="12">
        <f t="array" ref="N14">+INDEX('Back data'!$A$72:$AW$72,,MAX(IF('Back data'!$A$72:$AW$72&lt;&gt;"",COLUMN('Back data'!$A$72:$AW$72)))-N$6)/N12</f>
        <v>0.18653767543262023</v>
      </c>
      <c r="O14" s="12">
        <f t="array" ref="O14">+INDEX('Back data'!$A$72:$AW$72,,MAX(IF('Back data'!$A$72:$AW$72&lt;&gt;"",COLUMN('Back data'!$A$72:$AW$72)))-O$6)/O12</f>
        <v>0.17393660254673532</v>
      </c>
      <c r="P14" s="12">
        <f t="array" ref="P14">+INDEX('Back data'!$A$72:$AW$72,,MAX(IF('Back data'!$A$72:$AW$72&lt;&gt;"",COLUMN('Back data'!$A$72:$AW$72)))-P$6)/P12</f>
        <v>0.21544599601025929</v>
      </c>
    </row>
    <row r="16" spans="1:16" x14ac:dyDescent="0.3">
      <c r="C16" s="13"/>
      <c r="D16" s="13"/>
    </row>
    <row r="17" spans="1:16" x14ac:dyDescent="0.3">
      <c r="C17" s="9" t="s">
        <v>68</v>
      </c>
      <c r="D17" s="10">
        <f t="array" ref="D17">INDEX('Back data'!$A$77:$AW$77,,MAX(IF('Back data'!$A$77:$AW$77&lt;&gt;"",COLUMN('Back data'!$A$77:$AW$77)))-D$6)+INDEX('Back data'!$A$78:$AW$78,,MAX(IF('Back data'!$A$78:$AW$78&lt;&gt;"",COLUMN('Back data'!$A$78:$AW$78)))-D$6)</f>
        <v>64.3</v>
      </c>
      <c r="E17" s="10">
        <f t="array" ref="E17">INDEX('Back data'!$A$77:$AW$77,,MAX(IF('Back data'!$A$77:$AW$77&lt;&gt;"",COLUMN('Back data'!$A$77:$AW$77)))-E$6)+INDEX('Back data'!$A$78:$AW$78,,MAX(IF('Back data'!$A$78:$AW$78&lt;&gt;"",COLUMN('Back data'!$A$78:$AW$78)))-E$6)</f>
        <v>63.92</v>
      </c>
      <c r="F17" s="10">
        <f t="array" ref="F17">INDEX('Back data'!$A$77:$AW$77,,MAX(IF('Back data'!$A$77:$AW$77&lt;&gt;"",COLUMN('Back data'!$A$77:$AW$77)))-F$6)+INDEX('Back data'!$A$78:$AW$78,,MAX(IF('Back data'!$A$78:$AW$78&lt;&gt;"",COLUMN('Back data'!$A$78:$AW$78)))-F$6)</f>
        <v>66.040000000000006</v>
      </c>
      <c r="G17" s="10">
        <f t="array" ref="G17">INDEX('Back data'!$A$77:$AW$77,,MAX(IF('Back data'!$A$77:$AW$77&lt;&gt;"",COLUMN('Back data'!$A$77:$AW$77)))-G$6)+INDEX('Back data'!$A$78:$AW$78,,MAX(IF('Back data'!$A$78:$AW$78&lt;&gt;"",COLUMN('Back data'!$A$78:$AW$78)))-G$6)</f>
        <v>67.67</v>
      </c>
      <c r="H17" s="10">
        <f t="array" ref="H17">INDEX('Back data'!$A$77:$AW$77,,MAX(IF('Back data'!$A$77:$AW$77&lt;&gt;"",COLUMN('Back data'!$A$77:$AW$77)))-H$6)+INDEX('Back data'!$A$78:$AW$78,,MAX(IF('Back data'!$A$78:$AW$78&lt;&gt;"",COLUMN('Back data'!$A$78:$AW$78)))-H$6)</f>
        <v>70.429999999999993</v>
      </c>
      <c r="I17" s="10">
        <f t="array" ref="I17">INDEX('Back data'!$A$77:$AW$77,,MAX(IF('Back data'!$A$77:$AW$77&lt;&gt;"",COLUMN('Back data'!$A$77:$AW$77)))-I$6)+INDEX('Back data'!$A$78:$AW$78,,MAX(IF('Back data'!$A$78:$AW$78&lt;&gt;"",COLUMN('Back data'!$A$78:$AW$78)))-I$6)</f>
        <v>69.97</v>
      </c>
      <c r="J17" s="10">
        <f t="array" ref="J17">INDEX('Back data'!$A$77:$AW$77,,MAX(IF('Back data'!$A$77:$AW$77&lt;&gt;"",COLUMN('Back data'!$A$77:$AW$77)))-J$6)+INDEX('Back data'!$A$78:$AW$78,,MAX(IF('Back data'!$A$78:$AW$78&lt;&gt;"",COLUMN('Back data'!$A$78:$AW$78)))-J$6)</f>
        <v>72.209999999999994</v>
      </c>
      <c r="K17" s="10">
        <f t="array" ref="K17">INDEX('Back data'!$A$77:$AW$77,,MAX(IF('Back data'!$A$77:$AW$77&lt;&gt;"",COLUMN('Back data'!$A$77:$AW$77)))-K$6)+INDEX('Back data'!$A$78:$AW$78,,MAX(IF('Back data'!$A$78:$AW$78&lt;&gt;"",COLUMN('Back data'!$A$78:$AW$78)))-K$6)</f>
        <v>70.67</v>
      </c>
      <c r="L17" s="10">
        <f t="array" ref="L17">INDEX('Back data'!$A$77:$AW$77,,MAX(IF('Back data'!$A$77:$AW$77&lt;&gt;"",COLUMN('Back data'!$A$77:$AW$77)))-L$6)+INDEX('Back data'!$A$78:$AW$78,,MAX(IF('Back data'!$A$78:$AW$78&lt;&gt;"",COLUMN('Back data'!$A$78:$AW$78)))-L$6)</f>
        <v>71.290000000000006</v>
      </c>
      <c r="M17" s="10">
        <f t="array" ref="M17">INDEX('Back data'!$A$77:$AW$77,,MAX(IF('Back data'!$A$77:$AW$77&lt;&gt;"",COLUMN('Back data'!$A$77:$AW$77)))-M$6)+INDEX('Back data'!$A$78:$AW$78,,MAX(IF('Back data'!$A$78:$AW$78&lt;&gt;"",COLUMN('Back data'!$A$78:$AW$78)))-M$6)</f>
        <v>73.600000000000009</v>
      </c>
      <c r="N17" s="10">
        <f t="array" ref="N17">INDEX('Back data'!$A$77:$AW$77,,MAX(IF('Back data'!$A$77:$AW$77&lt;&gt;"",COLUMN('Back data'!$A$77:$AW$77)))-N$6)+INDEX('Back data'!$A$78:$AW$78,,MAX(IF('Back data'!$A$78:$AW$78&lt;&gt;"",COLUMN('Back data'!$A$78:$AW$78)))-N$6)</f>
        <v>72.56</v>
      </c>
      <c r="O17" s="10">
        <f t="array" ref="O17">INDEX('Back data'!$A$77:$AW$77,,MAX(IF('Back data'!$A$77:$AW$77&lt;&gt;"",COLUMN('Back data'!$A$77:$AW$77)))-O$6)+INDEX('Back data'!$A$78:$AW$78,,MAX(IF('Back data'!$A$78:$AW$78&lt;&gt;"",COLUMN('Back data'!$A$78:$AW$78)))-O$6)</f>
        <v>72.28</v>
      </c>
      <c r="P17" s="10">
        <f t="array" ref="P17">INDEX('Back data'!$A$77:$AW$77,,MAX(IF('Back data'!$A$77:$AW$77&lt;&gt;"",COLUMN('Back data'!$A$77:$AW$77)))-P$6)+INDEX('Back data'!$A$78:$AW$78,,MAX(IF('Back data'!$A$78:$AW$78&lt;&gt;"",COLUMN('Back data'!$A$78:$AW$78)))-P$6)</f>
        <v>68.41</v>
      </c>
    </row>
    <row r="18" spans="1:16" x14ac:dyDescent="0.3">
      <c r="A18" s="26" t="s">
        <v>69</v>
      </c>
      <c r="B18" s="30" t="s">
        <v>73</v>
      </c>
      <c r="C18" s="11" t="s">
        <v>70</v>
      </c>
      <c r="D18" s="12">
        <f t="array" ref="D18">INDEX('Back data'!$A$77:$AW$77,,MAX(IF('Back data'!$A$77:$AW$77&lt;&gt;"",COLUMN('Back data'!$A$77:$AW$77)))-D$6)/D17</f>
        <v>0.97340590979782282</v>
      </c>
      <c r="E18" s="12">
        <f t="array" ref="E18">INDEX('Back data'!$A$77:$AW$77,,MAX(IF('Back data'!$A$77:$AW$77&lt;&gt;"",COLUMN('Back data'!$A$77:$AW$77)))-E$6)/E17</f>
        <v>0.97778473091364204</v>
      </c>
      <c r="F18" s="12">
        <f t="array" ref="F18">INDEX('Back data'!$A$77:$AW$77,,MAX(IF('Back data'!$A$77:$AW$77&lt;&gt;"",COLUMN('Back data'!$A$77:$AW$77)))-F$6)/F17</f>
        <v>0.96926105390672324</v>
      </c>
      <c r="G18" s="12">
        <f t="array" ref="G18">INDEX('Back data'!$A$77:$AW$77,,MAX(IF('Back data'!$A$77:$AW$77&lt;&gt;"",COLUMN('Back data'!$A$77:$AW$77)))-G$6)/G17</f>
        <v>0.98566573075217967</v>
      </c>
      <c r="H18" s="12">
        <f t="array" ref="H18">INDEX('Back data'!$A$77:$AW$77,,MAX(IF('Back data'!$A$77:$AW$77&lt;&gt;"",COLUMN('Back data'!$A$77:$AW$77)))-H$6)/H17</f>
        <v>0.98778929433480056</v>
      </c>
      <c r="I18" s="12">
        <f t="array" ref="I18">INDEX('Back data'!$A$77:$AW$77,,MAX(IF('Back data'!$A$77:$AW$77&lt;&gt;"",COLUMN('Back data'!$A$77:$AW$77)))-I$6)/I17</f>
        <v>0.9868515077890524</v>
      </c>
      <c r="J18" s="12">
        <f t="array" ref="J18">INDEX('Back data'!$A$77:$AW$77,,MAX(IF('Back data'!$A$77:$AW$77&lt;&gt;"",COLUMN('Back data'!$A$77:$AW$77)))-J$6)/J17</f>
        <v>0.99002908184461991</v>
      </c>
      <c r="K18" s="12">
        <f t="array" ref="K18">INDEX('Back data'!$A$77:$AW$77,,MAX(IF('Back data'!$A$77:$AW$77&lt;&gt;"",COLUMN('Back data'!$A$77:$AW$77)))-K$6)/K17</f>
        <v>0.99165133720107534</v>
      </c>
      <c r="L18" s="12">
        <f t="array" ref="L18">INDEX('Back data'!$A$77:$AW$77,,MAX(IF('Back data'!$A$77:$AW$77&lt;&gt;"",COLUMN('Back data'!$A$77:$AW$77)))-L$6)/L17</f>
        <v>0.98513115443961286</v>
      </c>
      <c r="M18" s="12">
        <f t="array" ref="M18">INDEX('Back data'!$A$77:$AW$77,,MAX(IF('Back data'!$A$77:$AW$77&lt;&gt;"",COLUMN('Back data'!$A$77:$AW$77)))-M$6)/M17</f>
        <v>0.9851902173913043</v>
      </c>
      <c r="N18" s="12">
        <f t="array" ref="N18">INDEX('Back data'!$A$77:$AW$77,,MAX(IF('Back data'!$A$77:$AW$77&lt;&gt;"",COLUMN('Back data'!$A$77:$AW$77)))-N$6)/N17</f>
        <v>0.98856119073869908</v>
      </c>
      <c r="O18" s="12">
        <f t="array" ref="O18">INDEX('Back data'!$A$77:$AW$77,,MAX(IF('Back data'!$A$77:$AW$77&lt;&gt;"",COLUMN('Back data'!$A$77:$AW$77)))-O$6)/O17</f>
        <v>0.98824017708909806</v>
      </c>
      <c r="P18" s="12">
        <f t="array" ref="P18">INDEX('Back data'!$A$77:$AW$77,,MAX(IF('Back data'!$A$77:$AW$77&lt;&gt;"",COLUMN('Back data'!$A$77:$AW$77)))-P$6)/P17</f>
        <v>0.9935681917848268</v>
      </c>
    </row>
    <row r="19" spans="1:16" x14ac:dyDescent="0.3">
      <c r="A19" s="26" t="s">
        <v>69</v>
      </c>
      <c r="B19" s="30" t="s">
        <v>73</v>
      </c>
      <c r="C19" s="11" t="s">
        <v>71</v>
      </c>
      <c r="D19" s="12">
        <f t="array" ref="D19">INDEX('Back data'!$A$78:$AW$78,,MAX(IF('Back data'!$A$78:$AW$78&lt;&gt;"",COLUMN('Back data'!$A$78:$AW$78)))-D$6)/D17</f>
        <v>2.6594090202177293E-2</v>
      </c>
      <c r="E19" s="12">
        <f t="array" ref="E19">INDEX('Back data'!$A$78:$AW$78,,MAX(IF('Back data'!$A$78:$AW$78&lt;&gt;"",COLUMN('Back data'!$A$78:$AW$78)))-E$6)/E17</f>
        <v>2.2215269086357944E-2</v>
      </c>
      <c r="F19" s="12">
        <f t="array" ref="F19">INDEX('Back data'!$A$78:$AW$78,,MAX(IF('Back data'!$A$78:$AW$78&lt;&gt;"",COLUMN('Back data'!$A$78:$AW$78)))-F$6)/F17</f>
        <v>3.0738946093276796E-2</v>
      </c>
      <c r="G19" s="12">
        <f t="array" ref="G19">INDEX('Back data'!$A$78:$AW$78,,MAX(IF('Back data'!$A$78:$AW$78&lt;&gt;"",COLUMN('Back data'!$A$78:$AW$78)))-G$6)/G17</f>
        <v>1.4334269247820304E-2</v>
      </c>
      <c r="H19" s="12">
        <f t="array" ref="H19">INDEX('Back data'!$A$78:$AW$78,,MAX(IF('Back data'!$A$78:$AW$78&lt;&gt;"",COLUMN('Back data'!$A$78:$AW$78)))-H$6)/H17</f>
        <v>1.221070566519949E-2</v>
      </c>
      <c r="I19" s="12">
        <f t="array" ref="I19">INDEX('Back data'!$A$78:$AW$78,,MAX(IF('Back data'!$A$78:$AW$78&lt;&gt;"",COLUMN('Back data'!$A$78:$AW$78)))-I$6)/I17</f>
        <v>1.3148492210947551E-2</v>
      </c>
      <c r="J19" s="12">
        <f t="array" ref="J19">INDEX('Back data'!$A$78:$AW$78,,MAX(IF('Back data'!$A$78:$AW$78&lt;&gt;"",COLUMN('Back data'!$A$78:$AW$78)))-J$6)/J17</f>
        <v>9.9709181553801415E-3</v>
      </c>
      <c r="K19" s="12">
        <f t="array" ref="K19">INDEX('Back data'!$A$78:$AW$78,,MAX(IF('Back data'!$A$78:$AW$78&lt;&gt;"",COLUMN('Back data'!$A$78:$AW$78)))-K$6)/K17</f>
        <v>8.348662798924579E-3</v>
      </c>
      <c r="L19" s="12">
        <f t="array" ref="L19">INDEX('Back data'!$A$78:$AW$78,,MAX(IF('Back data'!$A$78:$AW$78&lt;&gt;"",COLUMN('Back data'!$A$78:$AW$78)))-L$6)/L17</f>
        <v>1.486884556038715E-2</v>
      </c>
      <c r="M19" s="12">
        <f t="array" ref="M19">INDEX('Back data'!$A$78:$AW$78,,MAX(IF('Back data'!$A$78:$AW$78&lt;&gt;"",COLUMN('Back data'!$A$78:$AW$78)))-M$6)/M17</f>
        <v>1.4809782608695652E-2</v>
      </c>
      <c r="N19" s="12">
        <f t="array" ref="N19">INDEX('Back data'!$A$78:$AW$78,,MAX(IF('Back data'!$A$78:$AW$78&lt;&gt;"",COLUMN('Back data'!$A$78:$AW$78)))-N$6)/N17</f>
        <v>1.1438809261300991E-2</v>
      </c>
      <c r="O19" s="12">
        <f t="array" ref="O19">INDEX('Back data'!$A$78:$AW$78,,MAX(IF('Back data'!$A$78:$AW$78&lt;&gt;"",COLUMN('Back data'!$A$78:$AW$78)))-O$6)/O17</f>
        <v>1.1759822910902048E-2</v>
      </c>
      <c r="P19" s="12">
        <f t="array" ref="P19">INDEX('Back data'!$A$78:$AW$78,,MAX(IF('Back data'!$A$78:$AW$78&lt;&gt;"",COLUMN('Back data'!$A$78:$AW$78)))-P$6)/P17</f>
        <v>6.4318082151732211E-3</v>
      </c>
    </row>
    <row r="22" spans="1:16" x14ac:dyDescent="0.3">
      <c r="C22" s="9" t="s">
        <v>68</v>
      </c>
      <c r="D22" s="10">
        <f t="array" ref="D22">INDEX('Back data'!$A$285:$AW$285,,MAX(IF('Back data'!$A$285:$AW$285&lt;&gt;"",COLUMN('Back data'!$A$285:$AW$285)))-D$6)+INDEX('Back data'!$A$286:$AW$286,,MAX(IF('Back data'!$A$286:$AW$286&lt;&gt;"",COLUMN('Back data'!$A$286:$AW$286)))-D$6)</f>
        <v>62.23</v>
      </c>
      <c r="E22" s="10">
        <f t="array" ref="E22">INDEX('Back data'!$A$285:$AW$285,,MAX(IF('Back data'!$A$285:$AW$285&lt;&gt;"",COLUMN('Back data'!$A$285:$AW$285)))-E$6)+INDEX('Back data'!$A$286:$AW$286,,MAX(IF('Back data'!$A$286:$AW$286&lt;&gt;"",COLUMN('Back data'!$A$286:$AW$286)))-E$6)</f>
        <v>64.38</v>
      </c>
      <c r="F22" s="10">
        <f t="array" ref="F22">INDEX('Back data'!$A$285:$AW$285,,MAX(IF('Back data'!$A$285:$AW$285&lt;&gt;"",COLUMN('Back data'!$A$285:$AW$285)))-F$6)+INDEX('Back data'!$A$286:$AW$286,,MAX(IF('Back data'!$A$286:$AW$286&lt;&gt;"",COLUMN('Back data'!$A$286:$AW$286)))-F$6)</f>
        <v>64.87</v>
      </c>
      <c r="G22" s="10">
        <f t="array" ref="G22">INDEX('Back data'!$A$285:$AW$285,,MAX(IF('Back data'!$A$285:$AW$285&lt;&gt;"",COLUMN('Back data'!$A$285:$AW$285)))-G$6)+INDEX('Back data'!$A$286:$AW$286,,MAX(IF('Back data'!$A$286:$AW$286&lt;&gt;"",COLUMN('Back data'!$A$286:$AW$286)))-G$6)</f>
        <v>65.59</v>
      </c>
      <c r="H22" s="10">
        <f t="array" ref="H22">INDEX('Back data'!$A$285:$AW$285,,MAX(IF('Back data'!$A$285:$AW$285&lt;&gt;"",COLUMN('Back data'!$A$285:$AW$285)))-H$6)+INDEX('Back data'!$A$286:$AW$286,,MAX(IF('Back data'!$A$286:$AW$286&lt;&gt;"",COLUMN('Back data'!$A$286:$AW$286)))-H$6)</f>
        <v>69.22999999999999</v>
      </c>
      <c r="I22" s="10">
        <f t="array" ref="I22">INDEX('Back data'!$A$285:$AW$285,,MAX(IF('Back data'!$A$285:$AW$285&lt;&gt;"",COLUMN('Back data'!$A$285:$AW$285)))-I$6)+INDEX('Back data'!$A$286:$AW$286,,MAX(IF('Back data'!$A$286:$AW$286&lt;&gt;"",COLUMN('Back data'!$A$286:$AW$286)))-I$6)</f>
        <v>70.36</v>
      </c>
      <c r="J22" s="10">
        <f t="array" ref="J22">INDEX('Back data'!$A$285:$AW$285,,MAX(IF('Back data'!$A$285:$AW$285&lt;&gt;"",COLUMN('Back data'!$A$285:$AW$285)))-J$6)+INDEX('Back data'!$A$286:$AW$286,,MAX(IF('Back data'!$A$286:$AW$286&lt;&gt;"",COLUMN('Back data'!$A$286:$AW$286)))-J$6)</f>
        <v>68.650000000000006</v>
      </c>
      <c r="K22" s="10">
        <f t="array" ref="K22">INDEX('Back data'!$A$285:$AW$285,,MAX(IF('Back data'!$A$285:$AW$285&lt;&gt;"",COLUMN('Back data'!$A$285:$AW$285)))-K$6)+INDEX('Back data'!$A$286:$AW$286,,MAX(IF('Back data'!$A$286:$AW$286&lt;&gt;"",COLUMN('Back data'!$A$286:$AW$286)))-K$6)</f>
        <v>68.039999999999992</v>
      </c>
      <c r="L22" s="10">
        <f t="array" ref="L22">INDEX('Back data'!$A$285:$AW$285,,MAX(IF('Back data'!$A$285:$AW$285&lt;&gt;"",COLUMN('Back data'!$A$285:$AW$285)))-L$6)+INDEX('Back data'!$A$286:$AW$286,,MAX(IF('Back data'!$A$286:$AW$286&lt;&gt;"",COLUMN('Back data'!$A$286:$AW$286)))-L$6)</f>
        <v>67.61</v>
      </c>
      <c r="M22" s="10">
        <f t="array" ref="M22">INDEX('Back data'!$A$285:$AW$285,,MAX(IF('Back data'!$A$285:$AW$285&lt;&gt;"",COLUMN('Back data'!$A$285:$AW$285)))-M$6)+INDEX('Back data'!$A$286:$AW$286,,MAX(IF('Back data'!$A$286:$AW$286&lt;&gt;"",COLUMN('Back data'!$A$286:$AW$286)))-M$6)</f>
        <v>70.650000000000006</v>
      </c>
      <c r="N22" s="10">
        <f t="array" ref="N22">INDEX('Back data'!$A$285:$AW$285,,MAX(IF('Back data'!$A$285:$AW$285&lt;&gt;"",COLUMN('Back data'!$A$285:$AW$285)))-N$6)+INDEX('Back data'!$A$286:$AW$286,,MAX(IF('Back data'!$A$286:$AW$286&lt;&gt;"",COLUMN('Back data'!$A$286:$AW$286)))-N$6)</f>
        <v>70.099999999999994</v>
      </c>
      <c r="O22" s="10">
        <f t="array" ref="O22">INDEX('Back data'!$A$285:$AW$285,,MAX(IF('Back data'!$A$285:$AW$285&lt;&gt;"",COLUMN('Back data'!$A$285:$AW$285)))-O$6)+INDEX('Back data'!$A$286:$AW$286,,MAX(IF('Back data'!$A$286:$AW$286&lt;&gt;"",COLUMN('Back data'!$A$286:$AW$286)))-O$6)</f>
        <v>70.56</v>
      </c>
      <c r="P22" s="10">
        <f t="array" ref="P22">INDEX('Back data'!$A$285:$AW$285,,MAX(IF('Back data'!$A$285:$AW$285&lt;&gt;"",COLUMN('Back data'!$A$285:$AW$285)))-P$6)+INDEX('Back data'!$A$286:$AW$286,,MAX(IF('Back data'!$A$286:$AW$286&lt;&gt;"",COLUMN('Back data'!$A$286:$AW$286)))-P$6)</f>
        <v>68.8</v>
      </c>
    </row>
    <row r="23" spans="1:16" x14ac:dyDescent="0.3">
      <c r="A23" s="26" t="s">
        <v>69</v>
      </c>
      <c r="B23" s="30" t="s">
        <v>57</v>
      </c>
      <c r="C23" s="11" t="s">
        <v>70</v>
      </c>
      <c r="D23" s="12">
        <f t="array" ref="D23">INDEX('Back data'!$A$285:$AW$285,,MAX(IF('Back data'!$A$285:$AW$285&lt;&gt;"",COLUMN('Back data'!$A$285:$AW$285)))-D$6)/D22</f>
        <v>0.80427446569178851</v>
      </c>
      <c r="E23" s="12">
        <f t="array" ref="E23">INDEX('Back data'!$A$285:$AW$285,,MAX(IF('Back data'!$A$285:$AW$285&lt;&gt;"",COLUMN('Back data'!$A$285:$AW$285)))-E$6)/E22</f>
        <v>0.82323703013358196</v>
      </c>
      <c r="F23" s="12">
        <f t="array" ref="F23">INDEX('Back data'!$A$285:$AW$285,,MAX(IF('Back data'!$A$285:$AW$285&lt;&gt;"",COLUMN('Back data'!$A$285:$AW$285)))-F$6)/F22</f>
        <v>0.85447818714351775</v>
      </c>
      <c r="G23" s="12">
        <f t="array" ref="G23">INDEX('Back data'!$A$285:$AW$285,,MAX(IF('Back data'!$A$285:$AW$285&lt;&gt;"",COLUMN('Back data'!$A$285:$AW$285)))-G$6)/G22</f>
        <v>0.87635310260710464</v>
      </c>
      <c r="H23" s="12">
        <f t="array" ref="H23">INDEX('Back data'!$A$285:$AW$285,,MAX(IF('Back data'!$A$285:$AW$285&lt;&gt;"",COLUMN('Back data'!$A$285:$AW$285)))-H$6)/H22</f>
        <v>0.88805431171457472</v>
      </c>
      <c r="I23" s="12">
        <f t="array" ref="I23">INDEX('Back data'!$A$285:$AW$285,,MAX(IF('Back data'!$A$285:$AW$285&lt;&gt;"",COLUMN('Back data'!$A$285:$AW$285)))-I$6)/I22</f>
        <v>0.91003411028993753</v>
      </c>
      <c r="J23" s="12">
        <f t="array" ref="J23">INDEX('Back data'!$A$285:$AW$285,,MAX(IF('Back data'!$A$285:$AW$285&lt;&gt;"",COLUMN('Back data'!$A$285:$AW$285)))-J$6)/J22</f>
        <v>0.89613983976693368</v>
      </c>
      <c r="K23" s="12">
        <f t="array" ref="K23">INDEX('Back data'!$A$285:$AW$285,,MAX(IF('Back data'!$A$285:$AW$285&lt;&gt;"",COLUMN('Back data'!$A$285:$AW$285)))-K$6)/K22</f>
        <v>0.86507936507936523</v>
      </c>
      <c r="L23" s="12">
        <f t="array" ref="L23">INDEX('Back data'!$A$285:$AW$285,,MAX(IF('Back data'!$A$285:$AW$285&lt;&gt;"",COLUMN('Back data'!$A$285:$AW$285)))-L$6)/L22</f>
        <v>0.86836266824434261</v>
      </c>
      <c r="M23" s="12">
        <f t="array" ref="M23">INDEX('Back data'!$A$285:$AW$285,,MAX(IF('Back data'!$A$285:$AW$285&lt;&gt;"",COLUMN('Back data'!$A$285:$AW$285)))-M$6)/M22</f>
        <v>0.88478414720452925</v>
      </c>
      <c r="N23" s="12">
        <f t="array" ref="N23">INDEX('Back data'!$A$285:$AW$285,,MAX(IF('Back data'!$A$285:$AW$285&lt;&gt;"",COLUMN('Back data'!$A$285:$AW$285)))-N$6)/N22</f>
        <v>0.89657631954350936</v>
      </c>
      <c r="O23" s="12">
        <f t="array" ref="O23">INDEX('Back data'!$A$285:$AW$285,,MAX(IF('Back data'!$A$285:$AW$285&lt;&gt;"",COLUMN('Back data'!$A$285:$AW$285)))-O$6)/O22</f>
        <v>0.87868480725623577</v>
      </c>
      <c r="P23" s="12">
        <f t="array" ref="P23">INDEX('Back data'!$A$285:$AW$285,,MAX(IF('Back data'!$A$285:$AW$285&lt;&gt;"",COLUMN('Back data'!$A$285:$AW$285)))-P$6)/P22</f>
        <v>0.8789244186046512</v>
      </c>
    </row>
    <row r="24" spans="1:16" x14ac:dyDescent="0.3">
      <c r="A24" s="26" t="s">
        <v>69</v>
      </c>
      <c r="B24" s="30" t="s">
        <v>57</v>
      </c>
      <c r="C24" s="11" t="s">
        <v>71</v>
      </c>
      <c r="D24" s="12">
        <f t="array" ref="D24">+INDEX('Back data'!$A$286:$AW$286,,MAX(IF('Back data'!$A$286:$AW$286&lt;&gt;"",COLUMN('Back data'!$A$286:$AW$286)))-D$6)/D22</f>
        <v>0.19572553430821149</v>
      </c>
      <c r="E24" s="12">
        <f t="array" ref="E24">+INDEX('Back data'!$A$286:$AW$286,,MAX(IF('Back data'!$A$286:$AW$286&lt;&gt;"",COLUMN('Back data'!$A$286:$AW$286)))-E$6)/E22</f>
        <v>0.17676296986641818</v>
      </c>
      <c r="F24" s="12">
        <f t="array" ref="F24">+INDEX('Back data'!$A$286:$AW$286,,MAX(IF('Back data'!$A$286:$AW$286&lt;&gt;"",COLUMN('Back data'!$A$286:$AW$286)))-F$6)/F22</f>
        <v>0.14552181285648219</v>
      </c>
      <c r="G24" s="12">
        <f t="array" ref="G24">+INDEX('Back data'!$A$286:$AW$286,,MAX(IF('Back data'!$A$286:$AW$286&lt;&gt;"",COLUMN('Back data'!$A$286:$AW$286)))-G$6)/G22</f>
        <v>0.12364689739289525</v>
      </c>
      <c r="H24" s="12">
        <f t="array" ref="H24">+INDEX('Back data'!$A$286:$AW$286,,MAX(IF('Back data'!$A$286:$AW$286&lt;&gt;"",COLUMN('Back data'!$A$286:$AW$286)))-H$6)/H22</f>
        <v>0.11194568828542541</v>
      </c>
      <c r="I24" s="12">
        <f t="array" ref="I24">+INDEX('Back data'!$A$286:$AW$286,,MAX(IF('Back data'!$A$286:$AW$286&lt;&gt;"",COLUMN('Back data'!$A$286:$AW$286)))-I$6)/I22</f>
        <v>8.9965889710062544E-2</v>
      </c>
      <c r="J24" s="12">
        <f t="array" ref="J24">+INDEX('Back data'!$A$286:$AW$286,,MAX(IF('Back data'!$A$286:$AW$286&lt;&gt;"",COLUMN('Back data'!$A$286:$AW$286)))-J$6)/J22</f>
        <v>0.10386016023306627</v>
      </c>
      <c r="K24" s="12">
        <f t="array" ref="K24">+INDEX('Back data'!$A$286:$AW$286,,MAX(IF('Back data'!$A$286:$AW$286&lt;&gt;"",COLUMN('Back data'!$A$286:$AW$286)))-K$6)/K22</f>
        <v>0.13492063492063494</v>
      </c>
      <c r="L24" s="12">
        <f t="array" ref="L24">+INDEX('Back data'!$A$286:$AW$286,,MAX(IF('Back data'!$A$286:$AW$286&lt;&gt;"",COLUMN('Back data'!$A$286:$AW$286)))-L$6)/L22</f>
        <v>0.13163733175565745</v>
      </c>
      <c r="M24" s="12">
        <f t="array" ref="M24">+INDEX('Back data'!$A$286:$AW$286,,MAX(IF('Back data'!$A$286:$AW$286&lt;&gt;"",COLUMN('Back data'!$A$286:$AW$286)))-M$6)/M22</f>
        <v>0.11521585279547063</v>
      </c>
      <c r="N24" s="12">
        <f t="array" ref="N24">+INDEX('Back data'!$A$286:$AW$286,,MAX(IF('Back data'!$A$286:$AW$286&lt;&gt;"",COLUMN('Back data'!$A$286:$AW$286)))-N$6)/N22</f>
        <v>0.10342368045649074</v>
      </c>
      <c r="O24" s="12">
        <f t="array" ref="O24">+INDEX('Back data'!$A$286:$AW$286,,MAX(IF('Back data'!$A$286:$AW$286&lt;&gt;"",COLUMN('Back data'!$A$286:$AW$286)))-O$6)/O22</f>
        <v>0.12131519274376418</v>
      </c>
      <c r="P24" s="12">
        <f t="array" ref="P24">+INDEX('Back data'!$A$286:$AW$286,,MAX(IF('Back data'!$A$286:$AW$286&lt;&gt;"",COLUMN('Back data'!$A$286:$AW$286)))-P$6)/P22</f>
        <v>0.12107558139534884</v>
      </c>
    </row>
    <row r="27" spans="1:16" x14ac:dyDescent="0.3">
      <c r="C27" s="9" t="s">
        <v>68</v>
      </c>
      <c r="D27" s="10">
        <f t="array" ref="D27">INDEX('Back data'!$A$291:$AW$291,,MAX(IF('Back data'!$A$291:$AW$291&lt;&gt;"",COLUMN('Back data'!$A$291:$AW$291)))-D$6)+INDEX('Back data'!$A$292:$AW$292,,MAX(IF('Back data'!$A$292:$AW$292&lt;&gt;"",COLUMN('Back data'!$A$292:$AW$292)))-D$6)</f>
        <v>66.17</v>
      </c>
      <c r="E27" s="10">
        <f t="array" ref="E27">INDEX('Back data'!$A$291:$AW$291,,MAX(IF('Back data'!$A$291:$AW$291&lt;&gt;"",COLUMN('Back data'!$A$291:$AW$291)))-E$6)+INDEX('Back data'!$A$292:$AW$292,,MAX(IF('Back data'!$A$292:$AW$292&lt;&gt;"",COLUMN('Back data'!$A$292:$AW$292)))-E$6)</f>
        <v>65.099999999999994</v>
      </c>
      <c r="F27" s="10">
        <f t="array" ref="F27">INDEX('Back data'!$A$291:$AW$291,,MAX(IF('Back data'!$A$291:$AW$291&lt;&gt;"",COLUMN('Back data'!$A$291:$AW$291)))-F$6)+INDEX('Back data'!$A$292:$AW$292,,MAX(IF('Back data'!$A$292:$AW$292&lt;&gt;"",COLUMN('Back data'!$A$292:$AW$292)))-F$6)</f>
        <v>66.290000000000006</v>
      </c>
      <c r="G27" s="10">
        <f t="array" ref="G27">INDEX('Back data'!$A$291:$AW$291,,MAX(IF('Back data'!$A$291:$AW$291&lt;&gt;"",COLUMN('Back data'!$A$291:$AW$291)))-G$6)+INDEX('Back data'!$A$292:$AW$292,,MAX(IF('Back data'!$A$292:$AW$292&lt;&gt;"",COLUMN('Back data'!$A$292:$AW$292)))-G$6)</f>
        <v>68.010000000000005</v>
      </c>
      <c r="H27" s="10">
        <f t="array" ref="H27">INDEX('Back data'!$A$291:$AW$291,,MAX(IF('Back data'!$A$291:$AW$291&lt;&gt;"",COLUMN('Back data'!$A$291:$AW$291)))-H$6)+INDEX('Back data'!$A$292:$AW$292,,MAX(IF('Back data'!$A$292:$AW$292&lt;&gt;"",COLUMN('Back data'!$A$292:$AW$292)))-H$6)</f>
        <v>71.39</v>
      </c>
      <c r="I27" s="10">
        <f t="array" ref="I27">INDEX('Back data'!$A$291:$AW$291,,MAX(IF('Back data'!$A$291:$AW$291&lt;&gt;"",COLUMN('Back data'!$A$291:$AW$291)))-I$6)+INDEX('Back data'!$A$292:$AW$292,,MAX(IF('Back data'!$A$292:$AW$292&lt;&gt;"",COLUMN('Back data'!$A$292:$AW$292)))-I$6)</f>
        <v>71.309999999999988</v>
      </c>
      <c r="J27" s="10">
        <f t="array" ref="J27">INDEX('Back data'!$A$291:$AW$291,,MAX(IF('Back data'!$A$291:$AW$291&lt;&gt;"",COLUMN('Back data'!$A$291:$AW$291)))-J$6)+INDEX('Back data'!$A$292:$AW$292,,MAX(IF('Back data'!$A$292:$AW$292&lt;&gt;"",COLUMN('Back data'!$A$292:$AW$292)))-J$6)</f>
        <v>73.7</v>
      </c>
      <c r="K27" s="10">
        <f t="array" ref="K27">INDEX('Back data'!$A$291:$AW$291,,MAX(IF('Back data'!$A$291:$AW$291&lt;&gt;"",COLUMN('Back data'!$A$291:$AW$291)))-K$6)+INDEX('Back data'!$A$292:$AW$292,,MAX(IF('Back data'!$A$292:$AW$292&lt;&gt;"",COLUMN('Back data'!$A$292:$AW$292)))-K$6)</f>
        <v>74.47</v>
      </c>
      <c r="L27" s="10">
        <f t="array" ref="L27">INDEX('Back data'!$A$291:$AW$291,,MAX(IF('Back data'!$A$291:$AW$291&lt;&gt;"",COLUMN('Back data'!$A$291:$AW$291)))-L$6)+INDEX('Back data'!$A$292:$AW$292,,MAX(IF('Back data'!$A$292:$AW$292&lt;&gt;"",COLUMN('Back data'!$A$292:$AW$292)))-L$6)</f>
        <v>72.77</v>
      </c>
      <c r="M27" s="10">
        <f t="array" ref="M27">INDEX('Back data'!$A$291:$AW$291,,MAX(IF('Back data'!$A$291:$AW$291&lt;&gt;"",COLUMN('Back data'!$A$291:$AW$291)))-M$6)+INDEX('Back data'!$A$292:$AW$292,,MAX(IF('Back data'!$A$292:$AW$292&lt;&gt;"",COLUMN('Back data'!$A$292:$AW$292)))-M$6)</f>
        <v>75.2</v>
      </c>
      <c r="N27" s="10">
        <f t="array" ref="N27">INDEX('Back data'!$A$291:$AW$291,,MAX(IF('Back data'!$A$291:$AW$291&lt;&gt;"",COLUMN('Back data'!$A$291:$AW$291)))-N$6)+INDEX('Back data'!$A$292:$AW$292,,MAX(IF('Back data'!$A$292:$AW$292&lt;&gt;"",COLUMN('Back data'!$A$292:$AW$292)))-N$6)</f>
        <v>74.22999999999999</v>
      </c>
      <c r="O27" s="10">
        <f t="array" ref="O27">INDEX('Back data'!$A$291:$AW$291,,MAX(IF('Back data'!$A$291:$AW$291&lt;&gt;"",COLUMN('Back data'!$A$291:$AW$291)))-O$6)+INDEX('Back data'!$A$292:$AW$292,,MAX(IF('Back data'!$A$292:$AW$292&lt;&gt;"",COLUMN('Back data'!$A$292:$AW$292)))-O$6)</f>
        <v>73.89</v>
      </c>
      <c r="P27" s="10">
        <f t="array" ref="P27">INDEX('Back data'!$A$291:$AW$291,,MAX(IF('Back data'!$A$291:$AW$291&lt;&gt;"",COLUMN('Back data'!$A$291:$AW$291)))-P$6)+INDEX('Back data'!$A$292:$AW$292,,MAX(IF('Back data'!$A$292:$AW$292&lt;&gt;"",COLUMN('Back data'!$A$292:$AW$292)))-P$6)</f>
        <v>71.23</v>
      </c>
    </row>
    <row r="28" spans="1:16" x14ac:dyDescent="0.3">
      <c r="A28" s="26" t="s">
        <v>69</v>
      </c>
      <c r="B28" s="30" t="s">
        <v>62</v>
      </c>
      <c r="C28" s="11" t="s">
        <v>70</v>
      </c>
      <c r="D28" s="12">
        <f t="array" ref="D28">INDEX('Back data'!$A$291:$AW$291,,MAX(IF('Back data'!$A$291:$AW$291&lt;&gt;"",COLUMN('Back data'!$A$291:$AW$291)))-D$6)/D27</f>
        <v>0.93803838597551759</v>
      </c>
      <c r="E28" s="12">
        <f t="array" ref="E28">INDEX('Back data'!$A$291:$AW$291,,MAX(IF('Back data'!$A$291:$AW$291&lt;&gt;"",COLUMN('Back data'!$A$291:$AW$291)))-E$6)/E27</f>
        <v>0.93886328725038404</v>
      </c>
      <c r="F28" s="12">
        <f t="array" ref="F28">INDEX('Back data'!$A$291:$AW$291,,MAX(IF('Back data'!$A$291:$AW$291&lt;&gt;"",COLUMN('Back data'!$A$291:$AW$291)))-F$6)/F27</f>
        <v>0.93996077839794834</v>
      </c>
      <c r="G28" s="12">
        <f t="array" ref="G28">INDEX('Back data'!$A$291:$AW$291,,MAX(IF('Back data'!$A$291:$AW$291&lt;&gt;"",COLUMN('Back data'!$A$291:$AW$291)))-G$6)/G27</f>
        <v>0.95750624908101745</v>
      </c>
      <c r="H28" s="12">
        <f t="array" ref="H28">INDEX('Back data'!$A$291:$AW$291,,MAX(IF('Back data'!$A$291:$AW$291&lt;&gt;"",COLUMN('Back data'!$A$291:$AW$291)))-H$6)/H27</f>
        <v>0.95055329878134187</v>
      </c>
      <c r="I28" s="12">
        <f t="array" ref="I28">INDEX('Back data'!$A$291:$AW$291,,MAX(IF('Back data'!$A$291:$AW$291&lt;&gt;"",COLUMN('Back data'!$A$291:$AW$291)))-I$6)/I27</f>
        <v>0.95849109521806208</v>
      </c>
      <c r="J28" s="12">
        <f t="array" ref="J28">INDEX('Back data'!$A$291:$AW$291,,MAX(IF('Back data'!$A$291:$AW$291&lt;&gt;"",COLUMN('Back data'!$A$291:$AW$291)))-J$6)/J27</f>
        <v>0.96119402985074631</v>
      </c>
      <c r="K28" s="12">
        <f t="array" ref="K28">INDEX('Back data'!$A$291:$AW$291,,MAX(IF('Back data'!$A$291:$AW$291&lt;&gt;"",COLUMN('Back data'!$A$291:$AW$291)))-K$6)/K27</f>
        <v>0.96710084597824619</v>
      </c>
      <c r="L28" s="12">
        <f t="array" ref="L28">INDEX('Back data'!$A$291:$AW$291,,MAX(IF('Back data'!$A$291:$AW$291&lt;&gt;"",COLUMN('Back data'!$A$291:$AW$291)))-L$6)/L27</f>
        <v>0.95740002748385333</v>
      </c>
      <c r="M28" s="12">
        <f t="array" ref="M28">INDEX('Back data'!$A$291:$AW$291,,MAX(IF('Back data'!$A$291:$AW$291&lt;&gt;"",COLUMN('Back data'!$A$291:$AW$291)))-M$6)/M27</f>
        <v>0.95265957446808502</v>
      </c>
      <c r="N28" s="12">
        <f t="array" ref="N28">INDEX('Back data'!$A$291:$AW$291,,MAX(IF('Back data'!$A$291:$AW$291&lt;&gt;"",COLUMN('Back data'!$A$291:$AW$291)))-N$6)/N27</f>
        <v>0.95150208810454007</v>
      </c>
      <c r="O28" s="12">
        <f t="array" ref="O28">INDEX('Back data'!$A$291:$AW$291,,MAX(IF('Back data'!$A$291:$AW$291&lt;&gt;"",COLUMN('Back data'!$A$291:$AW$291)))-O$6)/O27</f>
        <v>0.96982000270672619</v>
      </c>
      <c r="P28" s="12">
        <f t="array" ref="P28">INDEX('Back data'!$A$291:$AW$291,,MAX(IF('Back data'!$A$291:$AW$291&lt;&gt;"",COLUMN('Back data'!$A$291:$AW$291)))-P$6)/P27</f>
        <v>0.95282886424259439</v>
      </c>
    </row>
    <row r="29" spans="1:16" x14ac:dyDescent="0.3">
      <c r="A29" s="26" t="s">
        <v>69</v>
      </c>
      <c r="B29" s="30" t="s">
        <v>62</v>
      </c>
      <c r="C29" s="11" t="s">
        <v>71</v>
      </c>
      <c r="D29" s="12">
        <f t="array" ref="D29">+INDEX('Back data'!$A$292:$AW$292,,MAX(IF('Back data'!$A$292:$AW$292&lt;&gt;"",COLUMN('Back data'!$A$292:$AW$292)))-D$6)/D27</f>
        <v>6.1961614024482387E-2</v>
      </c>
      <c r="E29" s="12">
        <f t="array" ref="E29">+INDEX('Back data'!$A$292:$AW$292,,MAX(IF('Back data'!$A$292:$AW$292&lt;&gt;"",COLUMN('Back data'!$A$292:$AW$292)))-E$6)/E27</f>
        <v>6.1136712749615983E-2</v>
      </c>
      <c r="F29" s="12">
        <f t="array" ref="F29">+INDEX('Back data'!$A$292:$AW$292,,MAX(IF('Back data'!$A$292:$AW$292&lt;&gt;"",COLUMN('Back data'!$A$292:$AW$292)))-F$6)/F27</f>
        <v>6.0039221602051586E-2</v>
      </c>
      <c r="G29" s="12">
        <f t="array" ref="G29">+INDEX('Back data'!$A$292:$AW$292,,MAX(IF('Back data'!$A$292:$AW$292&lt;&gt;"",COLUMN('Back data'!$A$292:$AW$292)))-G$6)/G27</f>
        <v>4.2493750918982498E-2</v>
      </c>
      <c r="H29" s="12">
        <f t="array" ref="H29">+INDEX('Back data'!$A$292:$AW$292,,MAX(IF('Back data'!$A$292:$AW$292&lt;&gt;"",COLUMN('Back data'!$A$292:$AW$292)))-H$6)/H27</f>
        <v>4.9446701218658073E-2</v>
      </c>
      <c r="I29" s="12">
        <f t="array" ref="I29">+INDEX('Back data'!$A$292:$AW$292,,MAX(IF('Back data'!$A$292:$AW$292&lt;&gt;"",COLUMN('Back data'!$A$292:$AW$292)))-I$6)/I27</f>
        <v>4.1508904781938021E-2</v>
      </c>
      <c r="J29" s="12">
        <f t="array" ref="J29">+INDEX('Back data'!$A$292:$AW$292,,MAX(IF('Back data'!$A$292:$AW$292&lt;&gt;"",COLUMN('Back data'!$A$292:$AW$292)))-J$6)/J27</f>
        <v>3.880597014925373E-2</v>
      </c>
      <c r="K29" s="12">
        <f t="array" ref="K29">+INDEX('Back data'!$A$292:$AW$292,,MAX(IF('Back data'!$A$292:$AW$292&lt;&gt;"",COLUMN('Back data'!$A$292:$AW$292)))-K$6)/K27</f>
        <v>3.2899154021753731E-2</v>
      </c>
      <c r="L29" s="12">
        <f t="array" ref="L29">+INDEX('Back data'!$A$292:$AW$292,,MAX(IF('Back data'!$A$292:$AW$292&lt;&gt;"",COLUMN('Back data'!$A$292:$AW$292)))-L$6)/L27</f>
        <v>4.2599972516146764E-2</v>
      </c>
      <c r="M29" s="12">
        <f t="array" ref="M29">+INDEX('Back data'!$A$292:$AW$292,,MAX(IF('Back data'!$A$292:$AW$292&lt;&gt;"",COLUMN('Back data'!$A$292:$AW$292)))-M$6)/M27</f>
        <v>4.7340425531914893E-2</v>
      </c>
      <c r="N29" s="12">
        <f t="array" ref="N29">+INDEX('Back data'!$A$292:$AW$292,,MAX(IF('Back data'!$A$292:$AW$292&lt;&gt;"",COLUMN('Back data'!$A$292:$AW$292)))-N$6)/N27</f>
        <v>4.8497911895460065E-2</v>
      </c>
      <c r="O29" s="12">
        <f t="array" ref="O29">+INDEX('Back data'!$A$292:$AW$292,,MAX(IF('Back data'!$A$292:$AW$292&lt;&gt;"",COLUMN('Back data'!$A$292:$AW$292)))-O$6)/O27</f>
        <v>3.0179997293273784E-2</v>
      </c>
      <c r="P29" s="12">
        <f t="array" ref="P29">+INDEX('Back data'!$A$292:$AW$292,,MAX(IF('Back data'!$A$292:$AW$292&lt;&gt;"",COLUMN('Back data'!$A$292:$AW$292)))-P$6)/P27</f>
        <v>4.7171135757405586E-2</v>
      </c>
    </row>
    <row r="32" spans="1:16" x14ac:dyDescent="0.3">
      <c r="C32" s="9" t="s">
        <v>68</v>
      </c>
      <c r="D32" s="10">
        <f t="array" ref="D32">INDEX('Back data'!$A$297:$AW$297,,MAX(IF('Back data'!$A$297:$AW$297&lt;&gt;"",COLUMN('Back data'!$A$297:$AW$297)))-D$6)+INDEX('Back data'!$A$298:$AW$298,,MAX(IF('Back data'!$A$298:$AW$298&lt;&gt;"",COLUMN('Back data'!$A$298:$AW$298)))-D$6)</f>
        <v>65.259999999999991</v>
      </c>
      <c r="E32" s="10">
        <f t="array" ref="E32">INDEX('Back data'!$A$297:$AW$297,,MAX(IF('Back data'!$A$297:$AW$297&lt;&gt;"",COLUMN('Back data'!$A$297:$AW$297)))-E$6)+INDEX('Back data'!$A$298:$AW$298,,MAX(IF('Back data'!$A$298:$AW$298&lt;&gt;"",COLUMN('Back data'!$A$298:$AW$298)))-E$6)</f>
        <v>64.19</v>
      </c>
      <c r="F32" s="10">
        <f t="array" ref="F32">INDEX('Back data'!$A$297:$AW$297,,MAX(IF('Back data'!$A$297:$AW$297&lt;&gt;"",COLUMN('Back data'!$A$297:$AW$297)))-F$6)+INDEX('Back data'!$A$298:$AW$298,,MAX(IF('Back data'!$A$298:$AW$298&lt;&gt;"",COLUMN('Back data'!$A$298:$AW$298)))-F$6)</f>
        <v>68.28</v>
      </c>
      <c r="G32" s="10">
        <f t="array" ref="G32">INDEX('Back data'!$A$297:$AW$297,,MAX(IF('Back data'!$A$297:$AW$297&lt;&gt;"",COLUMN('Back data'!$A$297:$AW$297)))-G$6)+INDEX('Back data'!$A$298:$AW$298,,MAX(IF('Back data'!$A$298:$AW$298&lt;&gt;"",COLUMN('Back data'!$A$298:$AW$298)))-G$6)</f>
        <v>70.650000000000006</v>
      </c>
      <c r="H32" s="10">
        <f t="array" ref="H32">INDEX('Back data'!$A$297:$AW$297,,MAX(IF('Back data'!$A$297:$AW$297&lt;&gt;"",COLUMN('Back data'!$A$297:$AW$297)))-H$6)+INDEX('Back data'!$A$298:$AW$298,,MAX(IF('Back data'!$A$298:$AW$298&lt;&gt;"",COLUMN('Back data'!$A$298:$AW$298)))-H$6)</f>
        <v>72.67</v>
      </c>
      <c r="I32" s="10">
        <f t="array" ref="I32">INDEX('Back data'!$A$297:$AW$297,,MAX(IF('Back data'!$A$297:$AW$297&lt;&gt;"",COLUMN('Back data'!$A$297:$AW$297)))-I$6)+INDEX('Back data'!$A$298:$AW$298,,MAX(IF('Back data'!$A$298:$AW$298&lt;&gt;"",COLUMN('Back data'!$A$298:$AW$298)))-I$6)</f>
        <v>68.73</v>
      </c>
      <c r="J32" s="10">
        <f t="array" ref="J32">INDEX('Back data'!$A$297:$AW$297,,MAX(IF('Back data'!$A$297:$AW$297&lt;&gt;"",COLUMN('Back data'!$A$297:$AW$297)))-J$6)+INDEX('Back data'!$A$298:$AW$298,,MAX(IF('Back data'!$A$298:$AW$298&lt;&gt;"",COLUMN('Back data'!$A$298:$AW$298)))-J$6)</f>
        <v>70.91</v>
      </c>
      <c r="K32" s="10">
        <f t="array" ref="K32">INDEX('Back data'!$A$297:$AW$297,,MAX(IF('Back data'!$A$297:$AW$297&lt;&gt;"",COLUMN('Back data'!$A$297:$AW$297)))-K$6)+INDEX('Back data'!$A$298:$AW$298,,MAX(IF('Back data'!$A$298:$AW$298&lt;&gt;"",COLUMN('Back data'!$A$298:$AW$298)))-K$6)</f>
        <v>67.53</v>
      </c>
      <c r="L32" s="10">
        <f t="array" ref="L32">INDEX('Back data'!$A$297:$AW$297,,MAX(IF('Back data'!$A$297:$AW$297&lt;&gt;"",COLUMN('Back data'!$A$297:$AW$297)))-L$6)+INDEX('Back data'!$A$298:$AW$298,,MAX(IF('Back data'!$A$298:$AW$298&lt;&gt;"",COLUMN('Back data'!$A$298:$AW$298)))-L$6)</f>
        <v>71.88</v>
      </c>
      <c r="M32" s="10">
        <f t="array" ref="M32">INDEX('Back data'!$A$297:$AW$297,,MAX(IF('Back data'!$A$297:$AW$297&lt;&gt;"",COLUMN('Back data'!$A$297:$AW$297)))-M$6)+INDEX('Back data'!$A$298:$AW$298,,MAX(IF('Back data'!$A$298:$AW$298&lt;&gt;"",COLUMN('Back data'!$A$298:$AW$298)))-M$6)</f>
        <v>74.72</v>
      </c>
      <c r="N32" s="10">
        <f t="array" ref="N32">INDEX('Back data'!$A$297:$AW$297,,MAX(IF('Back data'!$A$297:$AW$297&lt;&gt;"",COLUMN('Back data'!$A$297:$AW$297)))-N$6)+INDEX('Back data'!$A$298:$AW$298,,MAX(IF('Back data'!$A$298:$AW$298&lt;&gt;"",COLUMN('Back data'!$A$298:$AW$298)))-N$6)</f>
        <v>74.03</v>
      </c>
      <c r="O32" s="10">
        <f t="array" ref="O32">INDEX('Back data'!$A$297:$AW$297,,MAX(IF('Back data'!$A$297:$AW$297&lt;&gt;"",COLUMN('Back data'!$A$297:$AW$297)))-O$6)+INDEX('Back data'!$A$298:$AW$298,,MAX(IF('Back data'!$A$298:$AW$298&lt;&gt;"",COLUMN('Back data'!$A$298:$AW$298)))-O$6)</f>
        <v>73.279999999999987</v>
      </c>
      <c r="P32" s="10">
        <f t="array" ref="P32">INDEX('Back data'!$A$297:$AW$297,,MAX(IF('Back data'!$A$297:$AW$297&lt;&gt;"",COLUMN('Back data'!$A$297:$AW$297)))-P$6)+INDEX('Back data'!$A$298:$AW$298,,MAX(IF('Back data'!$A$298:$AW$298&lt;&gt;"",COLUMN('Back data'!$A$298:$AW$298)))-P$6)</f>
        <v>67.77000000000001</v>
      </c>
    </row>
    <row r="33" spans="1:16" x14ac:dyDescent="0.3">
      <c r="A33" s="26" t="s">
        <v>69</v>
      </c>
      <c r="B33" s="30" t="s">
        <v>67</v>
      </c>
      <c r="C33" s="11" t="s">
        <v>70</v>
      </c>
      <c r="D33" s="12">
        <f t="array" ref="D33">INDEX('Back data'!$A$297:$AW$297,,MAX(IF('Back data'!$A$297:$AW$297&lt;&gt;"",COLUMN('Back data'!$A$297:$AW$297)))-D$6)/D32</f>
        <v>0.91418939626110951</v>
      </c>
      <c r="E33" s="12">
        <f t="array" ref="E33">INDEX('Back data'!$A$297:$AW$297,,MAX(IF('Back data'!$A$297:$AW$297&lt;&gt;"",COLUMN('Back data'!$A$297:$AW$297)))-E$6)/E32</f>
        <v>0.95373111076491668</v>
      </c>
      <c r="F33" s="12">
        <f t="array" ref="F33">INDEX('Back data'!$A$297:$AW$297,,MAX(IF('Back data'!$A$297:$AW$297&lt;&gt;"",COLUMN('Back data'!$A$297:$AW$297)))-F$6)/F32</f>
        <v>0.93731693028705332</v>
      </c>
      <c r="G33" s="12">
        <f t="array" ref="G33">INDEX('Back data'!$A$297:$AW$297,,MAX(IF('Back data'!$A$297:$AW$297&lt;&gt;"",COLUMN('Back data'!$A$297:$AW$297)))-G$6)/G32</f>
        <v>0.96050955414012729</v>
      </c>
      <c r="H33" s="12">
        <f t="array" ref="H33">INDEX('Back data'!$A$297:$AW$297,,MAX(IF('Back data'!$A$297:$AW$297&lt;&gt;"",COLUMN('Back data'!$A$297:$AW$297)))-H$6)/H32</f>
        <v>0.96105683225540117</v>
      </c>
      <c r="I33" s="12">
        <f t="array" ref="I33">INDEX('Back data'!$A$297:$AW$297,,MAX(IF('Back data'!$A$297:$AW$297&lt;&gt;"",COLUMN('Back data'!$A$297:$AW$297)))-I$6)/I32</f>
        <v>0.9663902226102139</v>
      </c>
      <c r="J33" s="12">
        <f t="array" ref="J33">INDEX('Back data'!$A$297:$AW$297,,MAX(IF('Back data'!$A$297:$AW$297&lt;&gt;"",COLUMN('Back data'!$A$297:$AW$297)))-J$6)/J32</f>
        <v>0.96432097024397123</v>
      </c>
      <c r="K33" s="12">
        <f t="array" ref="K33">INDEX('Back data'!$A$297:$AW$297,,MAX(IF('Back data'!$A$297:$AW$297&lt;&gt;"",COLUMN('Back data'!$A$297:$AW$297)))-K$6)/K32</f>
        <v>0.96135051088405155</v>
      </c>
      <c r="L33" s="12">
        <f t="array" ref="L33">INDEX('Back data'!$A$297:$AW$297,,MAX(IF('Back data'!$A$297:$AW$297&lt;&gt;"",COLUMN('Back data'!$A$297:$AW$297)))-L$6)/L32</f>
        <v>0.94838619922092382</v>
      </c>
      <c r="M33" s="12">
        <f t="array" ref="M33">INDEX('Back data'!$A$297:$AW$297,,MAX(IF('Back data'!$A$297:$AW$297&lt;&gt;"",COLUMN('Back data'!$A$297:$AW$297)))-M$6)/M32</f>
        <v>0.95422912205567445</v>
      </c>
      <c r="N33" s="12">
        <f t="array" ref="N33">INDEX('Back data'!$A$297:$AW$297,,MAX(IF('Back data'!$A$297:$AW$297&lt;&gt;"",COLUMN('Back data'!$A$297:$AW$297)))-N$6)/N32</f>
        <v>0.97298392543563417</v>
      </c>
      <c r="O33" s="12">
        <f t="array" ref="O33">INDEX('Back data'!$A$297:$AW$297,,MAX(IF('Back data'!$A$297:$AW$297&lt;&gt;"",COLUMN('Back data'!$A$297:$AW$297)))-O$6)/O32</f>
        <v>0.98198689956331886</v>
      </c>
      <c r="P33" s="12">
        <f t="array" ref="P33">INDEX('Back data'!$A$297:$AW$297,,MAX(IF('Back data'!$A$297:$AW$297&lt;&gt;"",COLUMN('Back data'!$A$297:$AW$297)))-P$6)/P32</f>
        <v>0.96296296296296291</v>
      </c>
    </row>
    <row r="34" spans="1:16" x14ac:dyDescent="0.3">
      <c r="A34" s="26" t="s">
        <v>69</v>
      </c>
      <c r="B34" s="30" t="s">
        <v>67</v>
      </c>
      <c r="C34" s="11" t="s">
        <v>71</v>
      </c>
      <c r="D34" s="12">
        <f t="array" ref="D34">+INDEX('Back data'!$A$298:$AW$298,,MAX(IF('Back data'!$A$298:$AW$298&lt;&gt;"",COLUMN('Back data'!$A$298:$AW$298)))-D$6)/D32</f>
        <v>8.5810603738890601E-2</v>
      </c>
      <c r="E34" s="12">
        <f t="array" ref="E34">+INDEX('Back data'!$A$298:$AW$298,,MAX(IF('Back data'!$A$298:$AW$298&lt;&gt;"",COLUMN('Back data'!$A$298:$AW$298)))-E$6)/E32</f>
        <v>4.6268889235083349E-2</v>
      </c>
      <c r="F34" s="12">
        <f t="array" ref="F34">+INDEX('Back data'!$A$298:$AW$298,,MAX(IF('Back data'!$A$298:$AW$298&lt;&gt;"",COLUMN('Back data'!$A$298:$AW$298)))-F$6)/F32</f>
        <v>6.2683069712946696E-2</v>
      </c>
      <c r="G34" s="12">
        <f t="array" ref="G34">+INDEX('Back data'!$A$298:$AW$298,,MAX(IF('Back data'!$A$298:$AW$298&lt;&gt;"",COLUMN('Back data'!$A$298:$AW$298)))-G$6)/G32</f>
        <v>3.949044585987261E-2</v>
      </c>
      <c r="H34" s="12">
        <f t="array" ref="H34">+INDEX('Back data'!$A$298:$AW$298,,MAX(IF('Back data'!$A$298:$AW$298&lt;&gt;"",COLUMN('Back data'!$A$298:$AW$298)))-H$6)/H32</f>
        <v>3.8943167744598869E-2</v>
      </c>
      <c r="I34" s="12">
        <f t="array" ref="I34">+INDEX('Back data'!$A$298:$AW$298,,MAX(IF('Back data'!$A$298:$AW$298&lt;&gt;"",COLUMN('Back data'!$A$298:$AW$298)))-I$6)/I32</f>
        <v>3.360977738978612E-2</v>
      </c>
      <c r="J34" s="12">
        <f t="array" ref="J34">+INDEX('Back data'!$A$298:$AW$298,,MAX(IF('Back data'!$A$298:$AW$298&lt;&gt;"",COLUMN('Back data'!$A$298:$AW$298)))-J$6)/J32</f>
        <v>3.5679029756028768E-2</v>
      </c>
      <c r="K34" s="12">
        <f t="array" ref="K34">+INDEX('Back data'!$A$298:$AW$298,,MAX(IF('Back data'!$A$298:$AW$298&lt;&gt;"",COLUMN('Back data'!$A$298:$AW$298)))-K$6)/K32</f>
        <v>3.8649489115948468E-2</v>
      </c>
      <c r="L34" s="12">
        <f t="array" ref="L34">+INDEX('Back data'!$A$298:$AW$298,,MAX(IF('Back data'!$A$298:$AW$298&lt;&gt;"",COLUMN('Back data'!$A$298:$AW$298)))-L$6)/L32</f>
        <v>5.1613800779076242E-2</v>
      </c>
      <c r="M34" s="12">
        <f t="array" ref="M34">+INDEX('Back data'!$A$298:$AW$298,,MAX(IF('Back data'!$A$298:$AW$298&lt;&gt;"",COLUMN('Back data'!$A$298:$AW$298)))-M$6)/M32</f>
        <v>4.577087794432548E-2</v>
      </c>
      <c r="N34" s="12">
        <f t="array" ref="N34">+INDEX('Back data'!$A$298:$AW$298,,MAX(IF('Back data'!$A$298:$AW$298&lt;&gt;"",COLUMN('Back data'!$A$298:$AW$298)))-N$6)/N32</f>
        <v>2.7016074564365798E-2</v>
      </c>
      <c r="O34" s="12">
        <f t="array" ref="O34">+INDEX('Back data'!$A$298:$AW$298,,MAX(IF('Back data'!$A$298:$AW$298&lt;&gt;"",COLUMN('Back data'!$A$298:$AW$298)))-O$6)/O32</f>
        <v>1.8013100436681227E-2</v>
      </c>
      <c r="P34" s="12">
        <f t="array" ref="P34">+INDEX('Back data'!$A$298:$AW$298,,MAX(IF('Back data'!$A$298:$AW$298&lt;&gt;"",COLUMN('Back data'!$A$298:$AW$298)))-P$6)/P32</f>
        <v>3.7037037037037028E-2</v>
      </c>
    </row>
    <row r="40" spans="1:16" x14ac:dyDescent="0.3">
      <c r="A40" s="7"/>
      <c r="B40" s="8"/>
      <c r="C40" s="9" t="s">
        <v>68</v>
      </c>
      <c r="D40" s="10">
        <f t="array" ref="D40">INDEX('Back data'!$A$94:$AW$94,,MAX(IF('Back data'!$A$94:$AW$94&lt;&gt;"",COLUMN('Back data'!$A$94:$AW$94)))-D$6)+INDEX('Back data'!$A$95:$AW$95,,MAX(IF('Back data'!$A$95:$AW$95&lt;&gt;"",COLUMN('Back data'!$A$95:$AW$95)))-D$6)</f>
        <v>64.240000000000009</v>
      </c>
      <c r="E40" s="10">
        <f t="array" ref="E40">INDEX('Back data'!$A$94:$AW$94,,MAX(IF('Back data'!$A$94:$AW$94&lt;&gt;"",COLUMN('Back data'!$A$94:$AW$94)))-E$6)+INDEX('Back data'!$A$95:$AW$95,,MAX(IF('Back data'!$A$95:$AW$95&lt;&gt;"",COLUMN('Back data'!$A$95:$AW$95)))-E$6)</f>
        <v>63.69</v>
      </c>
      <c r="F40" s="10">
        <f t="array" ref="F40">INDEX('Back data'!$A$94:$AW$94,,MAX(IF('Back data'!$A$94:$AW$94&lt;&gt;"",COLUMN('Back data'!$A$94:$AW$94)))-F$6)+INDEX('Back data'!$A$95:$AW$95,,MAX(IF('Back data'!$A$95:$AW$95&lt;&gt;"",COLUMN('Back data'!$A$95:$AW$95)))-F$6)</f>
        <v>63.71</v>
      </c>
      <c r="G40" s="10">
        <f t="array" ref="G40">INDEX('Back data'!$A$94:$AW$94,,MAX(IF('Back data'!$A$94:$AW$94&lt;&gt;"",COLUMN('Back data'!$A$94:$AW$94)))-G$6)+INDEX('Back data'!$A$95:$AW$95,,MAX(IF('Back data'!$A$95:$AW$95&lt;&gt;"",COLUMN('Back data'!$A$95:$AW$95)))-G$6)</f>
        <v>66.210000000000008</v>
      </c>
      <c r="H40" s="10">
        <f t="array" ref="H40">INDEX('Back data'!$A$94:$AW$94,,MAX(IF('Back data'!$A$94:$AW$94&lt;&gt;"",COLUMN('Back data'!$A$94:$AW$94)))-H$6)+INDEX('Back data'!$A$95:$AW$95,,MAX(IF('Back data'!$A$95:$AW$95&lt;&gt;"",COLUMN('Back data'!$A$95:$AW$95)))-H$6)</f>
        <v>68.73</v>
      </c>
      <c r="I40" s="10">
        <f t="array" ref="I40">INDEX('Back data'!$A$94:$AW$94,,MAX(IF('Back data'!$A$94:$AW$94&lt;&gt;"",COLUMN('Back data'!$A$94:$AW$94)))-I$6)+INDEX('Back data'!$A$95:$AW$95,,MAX(IF('Back data'!$A$95:$AW$95&lt;&gt;"",COLUMN('Back data'!$A$95:$AW$95)))-I$6)</f>
        <v>70.75</v>
      </c>
      <c r="J40" s="10">
        <f t="array" ref="J40">INDEX('Back data'!$A$94:$AW$94,,MAX(IF('Back data'!$A$94:$AW$94&lt;&gt;"",COLUMN('Back data'!$A$94:$AW$94)))-J$6)+INDEX('Back data'!$A$95:$AW$95,,MAX(IF('Back data'!$A$95:$AW$95&lt;&gt;"",COLUMN('Back data'!$A$95:$AW$95)))-J$6)</f>
        <v>70.34</v>
      </c>
      <c r="K40" s="10">
        <f t="array" ref="K40">INDEX('Back data'!$A$94:$AW$94,,MAX(IF('Back data'!$A$94:$AW$94&lt;&gt;"",COLUMN('Back data'!$A$94:$AW$94)))-K$6)+INDEX('Back data'!$A$95:$AW$95,,MAX(IF('Back data'!$A$95:$AW$95&lt;&gt;"",COLUMN('Back data'!$A$95:$AW$95)))-K$6)</f>
        <v>70.739999999999995</v>
      </c>
      <c r="L40" s="10">
        <f t="array" ref="L40">INDEX('Back data'!$A$94:$AW$94,,MAX(IF('Back data'!$A$94:$AW$94&lt;&gt;"",COLUMN('Back data'!$A$94:$AW$94)))-L$6)+INDEX('Back data'!$A$95:$AW$95,,MAX(IF('Back data'!$A$95:$AW$95&lt;&gt;"",COLUMN('Back data'!$A$95:$AW$95)))-L$6)</f>
        <v>69.37</v>
      </c>
      <c r="M40" s="10">
        <f t="array" ref="M40">INDEX('Back data'!$A$94:$AW$94,,MAX(IF('Back data'!$A$94:$AW$94&lt;&gt;"",COLUMN('Back data'!$A$94:$AW$94)))-M$6)+INDEX('Back data'!$A$95:$AW$95,,MAX(IF('Back data'!$A$95:$AW$95&lt;&gt;"",COLUMN('Back data'!$A$95:$AW$95)))-M$6)</f>
        <v>73.319999999999993</v>
      </c>
      <c r="N40" s="10">
        <f t="array" ref="N40">INDEX('Back data'!$A$94:$AW$94,,MAX(IF('Back data'!$A$94:$AW$94&lt;&gt;"",COLUMN('Back data'!$A$94:$AW$94)))-N$6)+INDEX('Back data'!$A$95:$AW$95,,MAX(IF('Back data'!$A$95:$AW$95&lt;&gt;"",COLUMN('Back data'!$A$95:$AW$95)))-N$6)</f>
        <v>73.06</v>
      </c>
      <c r="O40" s="10">
        <f t="array" ref="O40">INDEX('Back data'!$A$94:$AW$94,,MAX(IF('Back data'!$A$94:$AW$94&lt;&gt;"",COLUMN('Back data'!$A$94:$AW$94)))-O$6)+INDEX('Back data'!$A$95:$AW$95,,MAX(IF('Back data'!$A$95:$AW$95&lt;&gt;"",COLUMN('Back data'!$A$95:$AW$95)))-O$6)</f>
        <v>71.61</v>
      </c>
      <c r="P40" s="10">
        <f t="array" ref="P40">INDEX('Back data'!$A$94:$AW$94,,MAX(IF('Back data'!$A$94:$AW$94&lt;&gt;"",COLUMN('Back data'!$A$94:$AW$94)))-P$6)+INDEX('Back data'!$A$95:$AW$95,,MAX(IF('Back data'!$A$95:$AW$95&lt;&gt;"",COLUMN('Back data'!$A$95:$AW$95)))-P$6)</f>
        <v>69.2</v>
      </c>
    </row>
    <row r="41" spans="1:16" x14ac:dyDescent="0.3">
      <c r="A41" s="36" t="s">
        <v>74</v>
      </c>
      <c r="B41" s="28" t="s">
        <v>75</v>
      </c>
      <c r="C41" s="11" t="s">
        <v>70</v>
      </c>
      <c r="D41" s="12">
        <f t="array" ref="D41">INDEX('Back data'!$A$94:$AW$94,,MAX(IF('Back data'!$A$94:$AW$94&lt;&gt;"",COLUMN('Back data'!$A$94:$AW$94)))-D$6)/D40</f>
        <v>0.83717310087173091</v>
      </c>
      <c r="E41" s="12">
        <f t="array" ref="E41">INDEX('Back data'!$A$94:$AW$94,,MAX(IF('Back data'!$A$94:$AW$94&lt;&gt;"",COLUMN('Back data'!$A$94:$AW$94)))-E$6)/E40</f>
        <v>0.84471659601193283</v>
      </c>
      <c r="F41" s="12">
        <f t="array" ref="F41">INDEX('Back data'!$A$94:$AW$94,,MAX(IF('Back data'!$A$94:$AW$94&lt;&gt;"",COLUMN('Back data'!$A$94:$AW$94)))-F$6)/F40</f>
        <v>0.85590959033118819</v>
      </c>
      <c r="G41" s="12">
        <f t="array" ref="G41">INDEX('Back data'!$A$94:$AW$94,,MAX(IF('Back data'!$A$94:$AW$94&lt;&gt;"",COLUMN('Back data'!$A$94:$AW$94)))-G$6)/G40</f>
        <v>0.89034888989578609</v>
      </c>
      <c r="H41" s="12">
        <f t="array" ref="H41">INDEX('Back data'!$A$94:$AW$94,,MAX(IF('Back data'!$A$94:$AW$94&lt;&gt;"",COLUMN('Back data'!$A$94:$AW$94)))-H$6)/H40</f>
        <v>0.89116833988069255</v>
      </c>
      <c r="I41" s="12">
        <f t="array" ref="I41">INDEX('Back data'!$A$94:$AW$94,,MAX(IF('Back data'!$A$94:$AW$94&lt;&gt;"",COLUMN('Back data'!$A$94:$AW$94)))-I$6)/I40</f>
        <v>0.90968197879858659</v>
      </c>
      <c r="J41" s="12">
        <f t="array" ref="J41">INDEX('Back data'!$A$94:$AW$94,,MAX(IF('Back data'!$A$94:$AW$94&lt;&gt;"",COLUMN('Back data'!$A$94:$AW$94)))-J$6)/J40</f>
        <v>0.90389536536821147</v>
      </c>
      <c r="K41" s="12">
        <f t="array" ref="K41">INDEX('Back data'!$A$94:$AW$94,,MAX(IF('Back data'!$A$94:$AW$94&lt;&gt;"",COLUMN('Back data'!$A$94:$AW$94)))-K$6)/K40</f>
        <v>0.88973706530958441</v>
      </c>
      <c r="L41" s="12">
        <f t="array" ref="L41">INDEX('Back data'!$A$94:$AW$94,,MAX(IF('Back data'!$A$94:$AW$94&lt;&gt;"",COLUMN('Back data'!$A$94:$AW$94)))-L$6)/L40</f>
        <v>0.89260487242323772</v>
      </c>
      <c r="M41" s="12">
        <f t="array" ref="M41">INDEX('Back data'!$A$94:$AW$94,,MAX(IF('Back data'!$A$94:$AW$94&lt;&gt;"",COLUMN('Back data'!$A$94:$AW$94)))-M$6)/M40</f>
        <v>0.89593562465902898</v>
      </c>
      <c r="N41" s="12">
        <f t="array" ref="N41">INDEX('Back data'!$A$94:$AW$94,,MAX(IF('Back data'!$A$94:$AW$94&lt;&gt;"",COLUMN('Back data'!$A$94:$AW$94)))-N$6)/N40</f>
        <v>0.89296468655899253</v>
      </c>
      <c r="O41" s="12">
        <f t="array" ref="O41">INDEX('Back data'!$A$94:$AW$94,,MAX(IF('Back data'!$A$94:$AW$94&lt;&gt;"",COLUMN('Back data'!$A$94:$AW$94)))-O$6)/O40</f>
        <v>0.9095098449937159</v>
      </c>
      <c r="P41" s="12">
        <f t="array" ref="P41">INDEX('Back data'!$A$94:$AW$94,,MAX(IF('Back data'!$A$94:$AW$94&lt;&gt;"",COLUMN('Back data'!$A$94:$AW$94)))-P$6)/P40</f>
        <v>0.88843930635838142</v>
      </c>
    </row>
    <row r="42" spans="1:16" x14ac:dyDescent="0.3">
      <c r="A42" s="36" t="s">
        <v>74</v>
      </c>
      <c r="B42" s="28" t="s">
        <v>76</v>
      </c>
      <c r="C42" s="11" t="s">
        <v>71</v>
      </c>
      <c r="D42" s="12">
        <f t="array" ref="D42">INDEX('Back data'!$A$95:$AW$95,,MAX(IF('Back data'!$A$95:$AW$95&lt;&gt;"",COLUMN('Back data'!$A$95:$AW$95)))-D$6)/D40</f>
        <v>0.16282689912826898</v>
      </c>
      <c r="E42" s="12">
        <f t="array" ref="E42">INDEX('Back data'!$A$95:$AW$95,,MAX(IF('Back data'!$A$95:$AW$95&lt;&gt;"",COLUMN('Back data'!$A$95:$AW$95)))-E$6)/E40</f>
        <v>0.15528340398806723</v>
      </c>
      <c r="F42" s="12">
        <f t="array" ref="F42">INDEX('Back data'!$A$95:$AW$95,,MAX(IF('Back data'!$A$95:$AW$95&lt;&gt;"",COLUMN('Back data'!$A$95:$AW$95)))-F$6)/F40</f>
        <v>0.14409040966881179</v>
      </c>
      <c r="G42" s="12">
        <f t="array" ref="G42">INDEX('Back data'!$A$95:$AW$95,,MAX(IF('Back data'!$A$95:$AW$95&lt;&gt;"",COLUMN('Back data'!$A$95:$AW$95)))-G$6)/G40</f>
        <v>0.10965111010421384</v>
      </c>
      <c r="H42" s="12">
        <f t="array" ref="H42">INDEX('Back data'!$A$95:$AW$95,,MAX(IF('Back data'!$A$95:$AW$95&lt;&gt;"",COLUMN('Back data'!$A$95:$AW$95)))-H$6)/H40</f>
        <v>0.10883166011930744</v>
      </c>
      <c r="I42" s="12">
        <f t="array" ref="I42">INDEX('Back data'!$A$95:$AW$95,,MAX(IF('Back data'!$A$95:$AW$95&lt;&gt;"",COLUMN('Back data'!$A$95:$AW$95)))-I$6)/I40</f>
        <v>9.0318021201413426E-2</v>
      </c>
      <c r="J42" s="12">
        <f t="array" ref="J42">INDEX('Back data'!$A$95:$AW$95,,MAX(IF('Back data'!$A$95:$AW$95&lt;&gt;"",COLUMN('Back data'!$A$95:$AW$95)))-J$6)/J40</f>
        <v>9.6104634631788449E-2</v>
      </c>
      <c r="K42" s="12">
        <f t="array" ref="K42">INDEX('Back data'!$A$95:$AW$95,,MAX(IF('Back data'!$A$95:$AW$95&lt;&gt;"",COLUMN('Back data'!$A$95:$AW$95)))-K$6)/K40</f>
        <v>0.11026293469041561</v>
      </c>
      <c r="L42" s="12">
        <f t="array" ref="L42">INDEX('Back data'!$A$95:$AW$95,,MAX(IF('Back data'!$A$95:$AW$95&lt;&gt;"",COLUMN('Back data'!$A$95:$AW$95)))-L$6)/L40</f>
        <v>0.10739512757676228</v>
      </c>
      <c r="M42" s="12">
        <f t="array" ref="M42">INDEX('Back data'!$A$95:$AW$95,,MAX(IF('Back data'!$A$95:$AW$95&lt;&gt;"",COLUMN('Back data'!$A$95:$AW$95)))-M$6)/M40</f>
        <v>0.1040643753409711</v>
      </c>
      <c r="N42" s="12">
        <f t="array" ref="N42">INDEX('Back data'!$A$95:$AW$95,,MAX(IF('Back data'!$A$95:$AW$95&lt;&gt;"",COLUMN('Back data'!$A$95:$AW$95)))-N$6)/N40</f>
        <v>0.10703531344100739</v>
      </c>
      <c r="O42" s="12">
        <f t="array" ref="O42">INDEX('Back data'!$A$95:$AW$95,,MAX(IF('Back data'!$A$95:$AW$95&lt;&gt;"",COLUMN('Back data'!$A$95:$AW$95)))-O$6)/O40</f>
        <v>9.0490155006284045E-2</v>
      </c>
      <c r="P42" s="12">
        <f t="array" ref="P42">INDEX('Back data'!$A$95:$AW$95,,MAX(IF('Back data'!$A$95:$AW$95&lt;&gt;"",COLUMN('Back data'!$A$95:$AW$95)))-P$6)/P40</f>
        <v>0.11156069364161848</v>
      </c>
    </row>
    <row r="43" spans="1:16" x14ac:dyDescent="0.3">
      <c r="B43" s="29"/>
    </row>
    <row r="44" spans="1:16" x14ac:dyDescent="0.3">
      <c r="B44" s="29"/>
    </row>
    <row r="45" spans="1:16" x14ac:dyDescent="0.3">
      <c r="B45" s="29"/>
      <c r="C45" s="9" t="s">
        <v>68</v>
      </c>
      <c r="D45" s="10">
        <f t="array" ref="D45">INDEX('Back data'!$A$100:$AW$100,,MAX(IF('Back data'!$A$100:$AW$100&lt;&gt;"",COLUMN('Back data'!$A$100:$AW$100)))-D$6)+INDEX('Back data'!$A$101:$AW$101,,MAX(IF('Back data'!$A$101:$AW$101&lt;&gt;"",COLUMN('Back data'!$A$101:$AW$101)))-D$6)</f>
        <v>65.12</v>
      </c>
      <c r="E45" s="10">
        <f t="array" ref="E45">INDEX('Back data'!$A$100:$AW$100,,MAX(IF('Back data'!$A$100:$AW$100&lt;&gt;"",COLUMN('Back data'!$A$100:$AW$100)))-E$6)+INDEX('Back data'!$A$101:$AW$101,,MAX(IF('Back data'!$A$101:$AW$101&lt;&gt;"",COLUMN('Back data'!$A$101:$AW$101)))-E$6)</f>
        <v>64.45</v>
      </c>
      <c r="F45" s="10">
        <f t="array" ref="F45">INDEX('Back data'!$A$100:$AW$100,,MAX(IF('Back data'!$A$100:$AW$100&lt;&gt;"",COLUMN('Back data'!$A$100:$AW$100)))-F$6)+INDEX('Back data'!$A$101:$AW$101,,MAX(IF('Back data'!$A$101:$AW$101&lt;&gt;"",COLUMN('Back data'!$A$101:$AW$101)))-F$6)</f>
        <v>63.91</v>
      </c>
      <c r="G45" s="10">
        <f t="array" ref="G45">INDEX('Back data'!$A$100:$AW$100,,MAX(IF('Back data'!$A$100:$AW$100&lt;&gt;"",COLUMN('Back data'!$A$100:$AW$100)))-G$6)+INDEX('Back data'!$A$101:$AW$101,,MAX(IF('Back data'!$A$101:$AW$101&lt;&gt;"",COLUMN('Back data'!$A$101:$AW$101)))-G$6)</f>
        <v>64.73</v>
      </c>
      <c r="H45" s="10">
        <f t="array" ref="H45">INDEX('Back data'!$A$100:$AW$100,,MAX(IF('Back data'!$A$100:$AW$100&lt;&gt;"",COLUMN('Back data'!$A$100:$AW$100)))-H$6)+INDEX('Back data'!$A$101:$AW$101,,MAX(IF('Back data'!$A$101:$AW$101&lt;&gt;"",COLUMN('Back data'!$A$101:$AW$101)))-H$6)</f>
        <v>68.56</v>
      </c>
      <c r="I45" s="10">
        <f t="array" ref="I45">INDEX('Back data'!$A$100:$AW$100,,MAX(IF('Back data'!$A$100:$AW$100&lt;&gt;"",COLUMN('Back data'!$A$100:$AW$100)))-I$6)+INDEX('Back data'!$A$101:$AW$101,,MAX(IF('Back data'!$A$101:$AW$101&lt;&gt;"",COLUMN('Back data'!$A$101:$AW$101)))-I$6)</f>
        <v>74.52000000000001</v>
      </c>
      <c r="J45" s="10">
        <f t="array" ref="J45">INDEX('Back data'!$A$100:$AW$100,,MAX(IF('Back data'!$A$100:$AW$100&lt;&gt;"",COLUMN('Back data'!$A$100:$AW$100)))-J$6)+INDEX('Back data'!$A$101:$AW$101,,MAX(IF('Back data'!$A$101:$AW$101&lt;&gt;"",COLUMN('Back data'!$A$101:$AW$101)))-J$6)</f>
        <v>67.25</v>
      </c>
      <c r="K45" s="10">
        <f t="array" ref="K45">INDEX('Back data'!$A$100:$AW$100,,MAX(IF('Back data'!$A$100:$AW$100&lt;&gt;"",COLUMN('Back data'!$A$100:$AW$100)))-K$6)+INDEX('Back data'!$A$101:$AW$101,,MAX(IF('Back data'!$A$101:$AW$101&lt;&gt;"",COLUMN('Back data'!$A$101:$AW$101)))-K$6)</f>
        <v>70.490000000000009</v>
      </c>
      <c r="L45" s="10">
        <f t="array" ref="L45">INDEX('Back data'!$A$100:$AW$100,,MAX(IF('Back data'!$A$100:$AW$100&lt;&gt;"",COLUMN('Back data'!$A$100:$AW$100)))-L$6)+INDEX('Back data'!$A$101:$AW$101,,MAX(IF('Back data'!$A$101:$AW$101&lt;&gt;"",COLUMN('Back data'!$A$101:$AW$101)))-L$6)</f>
        <v>69.73</v>
      </c>
      <c r="M45" s="10">
        <f t="array" ref="M45">INDEX('Back data'!$A$100:$AW$100,,MAX(IF('Back data'!$A$100:$AW$100&lt;&gt;"",COLUMN('Back data'!$A$100:$AW$100)))-M$6)+INDEX('Back data'!$A$101:$AW$101,,MAX(IF('Back data'!$A$101:$AW$101&lt;&gt;"",COLUMN('Back data'!$A$101:$AW$101)))-M$6)</f>
        <v>73.319999999999993</v>
      </c>
      <c r="N45" s="10">
        <f t="array" ref="N45">INDEX('Back data'!$A$100:$AW$100,,MAX(IF('Back data'!$A$100:$AW$100&lt;&gt;"",COLUMN('Back data'!$A$100:$AW$100)))-N$6)+INDEX('Back data'!$A$101:$AW$101,,MAX(IF('Back data'!$A$101:$AW$101&lt;&gt;"",COLUMN('Back data'!$A$101:$AW$101)))-N$6)</f>
        <v>69.34</v>
      </c>
      <c r="O45" s="10">
        <f t="array" ref="O45">INDEX('Back data'!$A$100:$AW$100,,MAX(IF('Back data'!$A$100:$AW$100&lt;&gt;"",COLUMN('Back data'!$A$100:$AW$100)))-O$6)+INDEX('Back data'!$A$101:$AW$101,,MAX(IF('Back data'!$A$101:$AW$101&lt;&gt;"",COLUMN('Back data'!$A$101:$AW$101)))-O$6)</f>
        <v>72.59</v>
      </c>
      <c r="P45" s="10">
        <f t="array" ref="P45">INDEX('Back data'!$A$100:$AW$100,,MAX(IF('Back data'!$A$100:$AW$100&lt;&gt;"",COLUMN('Back data'!$A$100:$AW$100)))-P$6)+INDEX('Back data'!$A$101:$AW$101,,MAX(IF('Back data'!$A$101:$AW$101&lt;&gt;"",COLUMN('Back data'!$A$101:$AW$101)))-P$6)</f>
        <v>68.95</v>
      </c>
    </row>
    <row r="46" spans="1:16" x14ac:dyDescent="0.3">
      <c r="A46" s="36" t="s">
        <v>74</v>
      </c>
      <c r="B46" s="30" t="s">
        <v>72</v>
      </c>
      <c r="C46" s="11" t="s">
        <v>70</v>
      </c>
      <c r="D46" s="12">
        <f t="array" ref="D46">INDEX('Back data'!$A$100:$AW$100,,MAX(IF('Back data'!$A$100:$AW$100&lt;&gt;"",COLUMN('Back data'!$A$100:$AW$100)))-D$6)/D45</f>
        <v>0.66538697788697776</v>
      </c>
      <c r="E46" s="12">
        <f t="array" ref="E46">INDEX('Back data'!$A$100:$AW$100,,MAX(IF('Back data'!$A$100:$AW$100&lt;&gt;"",COLUMN('Back data'!$A$100:$AW$100)))-E$6)/E45</f>
        <v>0.65958107059736226</v>
      </c>
      <c r="F46" s="12">
        <f t="array" ref="F46">INDEX('Back data'!$A$100:$AW$100,,MAX(IF('Back data'!$A$100:$AW$100&lt;&gt;"",COLUMN('Back data'!$A$100:$AW$100)))-F$6)/F45</f>
        <v>0.71068690345798791</v>
      </c>
      <c r="G46" s="12">
        <f t="array" ref="G46">INDEX('Back data'!$A$100:$AW$100,,MAX(IF('Back data'!$A$100:$AW$100&lt;&gt;"",COLUMN('Back data'!$A$100:$AW$100)))-G$6)/G45</f>
        <v>0.72485709871775061</v>
      </c>
      <c r="H46" s="12">
        <f t="array" ref="H46">INDEX('Back data'!$A$100:$AW$100,,MAX(IF('Back data'!$A$100:$AW$100&lt;&gt;"",COLUMN('Back data'!$A$100:$AW$100)))-H$6)/H45</f>
        <v>0.72272462077012833</v>
      </c>
      <c r="I46" s="12">
        <f t="array" ref="I46">INDEX('Back data'!$A$100:$AW$100,,MAX(IF('Back data'!$A$100:$AW$100&lt;&gt;"",COLUMN('Back data'!$A$100:$AW$100)))-I$6)/I45</f>
        <v>0.75268384326355331</v>
      </c>
      <c r="J46" s="12">
        <f t="array" ref="J46">INDEX('Back data'!$A$100:$AW$100,,MAX(IF('Back data'!$A$100:$AW$100&lt;&gt;"",COLUMN('Back data'!$A$100:$AW$100)))-J$6)/J45</f>
        <v>0.68609665427509292</v>
      </c>
      <c r="K46" s="12">
        <f t="array" ref="K46">INDEX('Back data'!$A$100:$AW$100,,MAX(IF('Back data'!$A$100:$AW$100&lt;&gt;"",COLUMN('Back data'!$A$100:$AW$100)))-K$6)/K45</f>
        <v>0.68747340048233785</v>
      </c>
      <c r="L46" s="12">
        <f t="array" ref="L46">INDEX('Back data'!$A$100:$AW$100,,MAX(IF('Back data'!$A$100:$AW$100&lt;&gt;"",COLUMN('Back data'!$A$100:$AW$100)))-L$6)/L45</f>
        <v>0.68378029542521146</v>
      </c>
      <c r="M46" s="12">
        <f t="array" ref="M46">INDEX('Back data'!$A$100:$AW$100,,MAX(IF('Back data'!$A$100:$AW$100&lt;&gt;"",COLUMN('Back data'!$A$100:$AW$100)))-M$6)/M45</f>
        <v>0.72695035460992907</v>
      </c>
      <c r="N46" s="12">
        <f t="array" ref="N46">INDEX('Back data'!$A$100:$AW$100,,MAX(IF('Back data'!$A$100:$AW$100&lt;&gt;"",COLUMN('Back data'!$A$100:$AW$100)))-N$6)/N45</f>
        <v>0.69555811941159496</v>
      </c>
      <c r="O46" s="12">
        <f t="array" ref="O46">INDEX('Back data'!$A$100:$AW$100,,MAX(IF('Back data'!$A$100:$AW$100&lt;&gt;"",COLUMN('Back data'!$A$100:$AW$100)))-O$6)/O45</f>
        <v>0.74597051935528302</v>
      </c>
      <c r="P46" s="12">
        <f t="array" ref="P46">INDEX('Back data'!$A$100:$AW$100,,MAX(IF('Back data'!$A$100:$AW$100&lt;&gt;"",COLUMN('Back data'!$A$100:$AW$100)))-P$6)/P45</f>
        <v>0.69354604786076868</v>
      </c>
    </row>
    <row r="47" spans="1:16" x14ac:dyDescent="0.3">
      <c r="A47" s="36" t="s">
        <v>74</v>
      </c>
      <c r="B47" s="30" t="s">
        <v>72</v>
      </c>
      <c r="C47" s="11" t="s">
        <v>71</v>
      </c>
      <c r="D47" s="12">
        <f t="array" ref="D47">INDEX('Back data'!$A$101:$AW$101,,MAX(IF('Back data'!$A$101:$AW$101&lt;&gt;"",COLUMN('Back data'!$A$101:$AW$101)))-D$6)/D45</f>
        <v>0.33461302211302207</v>
      </c>
      <c r="E47" s="12">
        <f t="array" ref="E47">INDEX('Back data'!$A$101:$AW$101,,MAX(IF('Back data'!$A$101:$AW$101&lt;&gt;"",COLUMN('Back data'!$A$101:$AW$101)))-E$6)/E45</f>
        <v>0.34041892940263768</v>
      </c>
      <c r="F47" s="12">
        <f t="array" ref="F47">INDEX('Back data'!$A$101:$AW$101,,MAX(IF('Back data'!$A$101:$AW$101&lt;&gt;"",COLUMN('Back data'!$A$101:$AW$101)))-F$6)/F45</f>
        <v>0.2893130965420122</v>
      </c>
      <c r="G47" s="12">
        <f t="array" ref="G47">INDEX('Back data'!$A$101:$AW$101,,MAX(IF('Back data'!$A$101:$AW$101&lt;&gt;"",COLUMN('Back data'!$A$101:$AW$101)))-G$6)/G45</f>
        <v>0.27514290128224933</v>
      </c>
      <c r="H47" s="12">
        <f t="array" ref="H47">INDEX('Back data'!$A$101:$AW$101,,MAX(IF('Back data'!$A$101:$AW$101&lt;&gt;"",COLUMN('Back data'!$A$101:$AW$101)))-H$6)/H45</f>
        <v>0.27727537922987167</v>
      </c>
      <c r="I47" s="12">
        <f t="array" ref="I47">INDEX('Back data'!$A$101:$AW$101,,MAX(IF('Back data'!$A$101:$AW$101&lt;&gt;"",COLUMN('Back data'!$A$101:$AW$101)))-I$6)/I45</f>
        <v>0.24731615673644655</v>
      </c>
      <c r="J47" s="12">
        <f t="array" ref="J47">INDEX('Back data'!$A$101:$AW$101,,MAX(IF('Back data'!$A$101:$AW$101&lt;&gt;"",COLUMN('Back data'!$A$101:$AW$101)))-J$6)/J45</f>
        <v>0.31390334572490708</v>
      </c>
      <c r="K47" s="12">
        <f t="array" ref="K47">INDEX('Back data'!$A$101:$AW$101,,MAX(IF('Back data'!$A$101:$AW$101&lt;&gt;"",COLUMN('Back data'!$A$101:$AW$101)))-K$6)/K45</f>
        <v>0.31252659951766204</v>
      </c>
      <c r="L47" s="12">
        <f t="array" ref="L47">INDEX('Back data'!$A$101:$AW$101,,MAX(IF('Back data'!$A$101:$AW$101&lt;&gt;"",COLUMN('Back data'!$A$101:$AW$101)))-L$6)/L45</f>
        <v>0.31621970457478848</v>
      </c>
      <c r="M47" s="12">
        <f t="array" ref="M47">INDEX('Back data'!$A$101:$AW$101,,MAX(IF('Back data'!$A$101:$AW$101&lt;&gt;"",COLUMN('Back data'!$A$101:$AW$101)))-M$6)/M45</f>
        <v>0.27304964539007093</v>
      </c>
      <c r="N47" s="12">
        <f t="array" ref="N47">INDEX('Back data'!$A$101:$AW$101,,MAX(IF('Back data'!$A$101:$AW$101&lt;&gt;"",COLUMN('Back data'!$A$101:$AW$101)))-N$6)/N45</f>
        <v>0.30444188058840493</v>
      </c>
      <c r="O47" s="12">
        <f t="array" ref="O47">INDEX('Back data'!$A$101:$AW$101,,MAX(IF('Back data'!$A$101:$AW$101&lt;&gt;"",COLUMN('Back data'!$A$101:$AW$101)))-O$6)/O45</f>
        <v>0.25402948064471692</v>
      </c>
      <c r="P47" s="12">
        <f t="array" ref="P47">INDEX('Back data'!$A$101:$AW$101,,MAX(IF('Back data'!$A$101:$AW$101&lt;&gt;"",COLUMN('Back data'!$A$101:$AW$101)))-P$6)/P45</f>
        <v>0.30645395213923132</v>
      </c>
    </row>
    <row r="49" spans="1:16" x14ac:dyDescent="0.3">
      <c r="C49" s="13"/>
      <c r="D49" s="13"/>
    </row>
    <row r="50" spans="1:16" x14ac:dyDescent="0.3">
      <c r="C50" s="9" t="s">
        <v>68</v>
      </c>
      <c r="D50" s="10">
        <f t="array" ref="D50">INDEX('Back data'!$A$106:$AW$106,,MAX(IF('Back data'!$A$106:$AW$106&lt;&gt;"",COLUMN('Back data'!$A$106:$AW$106)))-D$6)+INDEX('Back data'!$A$107:$AW$107,,MAX(IF('Back data'!$A$107:$AW$107&lt;&gt;"",COLUMN('Back data'!$A$107:$AW$107)))-D$6)</f>
        <v>63.36</v>
      </c>
      <c r="E50" s="10">
        <f t="array" ref="E50">INDEX('Back data'!$A$106:$AW$106,,MAX(IF('Back data'!$A$106:$AW$106&lt;&gt;"",COLUMN('Back data'!$A$106:$AW$106)))-E$6)+INDEX('Back data'!$A$107:$AW$107,,MAX(IF('Back data'!$A$107:$AW$107&lt;&gt;"",COLUMN('Back data'!$A$107:$AW$107)))-E$6)</f>
        <v>63.08</v>
      </c>
      <c r="F50" s="10">
        <f t="array" ref="F50">INDEX('Back data'!$A$106:$AW$106,,MAX(IF('Back data'!$A$106:$AW$106&lt;&gt;"",COLUMN('Back data'!$A$106:$AW$106)))-F$6)+INDEX('Back data'!$A$107:$AW$107,,MAX(IF('Back data'!$A$107:$AW$107&lt;&gt;"",COLUMN('Back data'!$A$107:$AW$107)))-F$6)</f>
        <v>63.75</v>
      </c>
      <c r="G50" s="10">
        <f t="array" ref="G50">INDEX('Back data'!$A$106:$AW$106,,MAX(IF('Back data'!$A$106:$AW$106&lt;&gt;"",COLUMN('Back data'!$A$106:$AW$106)))-G$6)+INDEX('Back data'!$A$107:$AW$107,,MAX(IF('Back data'!$A$107:$AW$107&lt;&gt;"",COLUMN('Back data'!$A$107:$AW$107)))-G$6)</f>
        <v>66.03</v>
      </c>
      <c r="H50" s="10">
        <f t="array" ref="H50">INDEX('Back data'!$A$106:$AW$106,,MAX(IF('Back data'!$A$106:$AW$106&lt;&gt;"",COLUMN('Back data'!$A$106:$AW$106)))-H$6)+INDEX('Back data'!$A$107:$AW$107,,MAX(IF('Back data'!$A$107:$AW$107&lt;&gt;"",COLUMN('Back data'!$A$107:$AW$107)))-H$6)</f>
        <v>68</v>
      </c>
      <c r="I50" s="10">
        <f t="array" ref="I50">INDEX('Back data'!$A$106:$AW$106,,MAX(IF('Back data'!$A$106:$AW$106&lt;&gt;"",COLUMN('Back data'!$A$106:$AW$106)))-I$6)+INDEX('Back data'!$A$107:$AW$107,,MAX(IF('Back data'!$A$107:$AW$107&lt;&gt;"",COLUMN('Back data'!$A$107:$AW$107)))-I$6)</f>
        <v>68.7</v>
      </c>
      <c r="J50" s="10">
        <f t="array" ref="J50">INDEX('Back data'!$A$106:$AW$106,,MAX(IF('Back data'!$A$106:$AW$106&lt;&gt;"",COLUMN('Back data'!$A$106:$AW$106)))-J$6)+INDEX('Back data'!$A$107:$AW$107,,MAX(IF('Back data'!$A$107:$AW$107&lt;&gt;"",COLUMN('Back data'!$A$107:$AW$107)))-J$6)</f>
        <v>71.42</v>
      </c>
      <c r="K50" s="10">
        <f t="array" ref="K50">INDEX('Back data'!$A$106:$AW$106,,MAX(IF('Back data'!$A$106:$AW$106&lt;&gt;"",COLUMN('Back data'!$A$106:$AW$106)))-K$6)+INDEX('Back data'!$A$107:$AW$107,,MAX(IF('Back data'!$A$107:$AW$107&lt;&gt;"",COLUMN('Back data'!$A$107:$AW$107)))-K$6)</f>
        <v>69.7</v>
      </c>
      <c r="L50" s="10">
        <f t="array" ref="L50">INDEX('Back data'!$A$106:$AW$106,,MAX(IF('Back data'!$A$106:$AW$106&lt;&gt;"",COLUMN('Back data'!$A$106:$AW$106)))-L$6)+INDEX('Back data'!$A$107:$AW$107,,MAX(IF('Back data'!$A$107:$AW$107&lt;&gt;"",COLUMN('Back data'!$A$107:$AW$107)))-L$6)</f>
        <v>69</v>
      </c>
      <c r="M50" s="10">
        <f t="array" ref="M50">INDEX('Back data'!$A$106:$AW$106,,MAX(IF('Back data'!$A$106:$AW$106&lt;&gt;"",COLUMN('Back data'!$A$106:$AW$106)))-M$6)+INDEX('Back data'!$A$107:$AW$107,,MAX(IF('Back data'!$A$107:$AW$107&lt;&gt;"",COLUMN('Back data'!$A$107:$AW$107)))-M$6)</f>
        <v>74</v>
      </c>
      <c r="N50" s="10">
        <f t="array" ref="N50">INDEX('Back data'!$A$106:$AW$106,,MAX(IF('Back data'!$A$106:$AW$106&lt;&gt;"",COLUMN('Back data'!$A$106:$AW$106)))-N$6)+INDEX('Back data'!$A$107:$AW$107,,MAX(IF('Back data'!$A$107:$AW$107&lt;&gt;"",COLUMN('Back data'!$A$107:$AW$107)))-N$6)</f>
        <v>73.209999999999994</v>
      </c>
      <c r="O50" s="10">
        <f t="array" ref="O50">INDEX('Back data'!$A$106:$AW$106,,MAX(IF('Back data'!$A$106:$AW$106&lt;&gt;"",COLUMN('Back data'!$A$106:$AW$106)))-O$6)+INDEX('Back data'!$A$107:$AW$107,,MAX(IF('Back data'!$A$107:$AW$107&lt;&gt;"",COLUMN('Back data'!$A$107:$AW$107)))-O$6)</f>
        <v>71.62</v>
      </c>
      <c r="P50" s="10">
        <f t="array" ref="P50">INDEX('Back data'!$A$106:$AW$106,,MAX(IF('Back data'!$A$106:$AW$106&lt;&gt;"",COLUMN('Back data'!$A$106:$AW$106)))-P$6)+INDEX('Back data'!$A$107:$AW$107,,MAX(IF('Back data'!$A$107:$AW$107&lt;&gt;"",COLUMN('Back data'!$A$107:$AW$107)))-P$6)</f>
        <v>66.930000000000007</v>
      </c>
    </row>
    <row r="51" spans="1:16" x14ac:dyDescent="0.3">
      <c r="A51" s="36" t="s">
        <v>74</v>
      </c>
      <c r="B51" s="30" t="s">
        <v>73</v>
      </c>
      <c r="C51" s="11" t="s">
        <v>70</v>
      </c>
      <c r="D51" s="12">
        <f t="array" ref="D51">INDEX('Back data'!$A$106:$AW$106,,MAX(IF('Back data'!$A$106:$AW$106&lt;&gt;"",COLUMN('Back data'!$A$106:$AW$106)))-D$6)/D50</f>
        <v>0.96369949494949503</v>
      </c>
      <c r="E51" s="12">
        <f t="array" ref="E51">INDEX('Back data'!$A$106:$AW$106,,MAX(IF('Back data'!$A$106:$AW$106&lt;&gt;"",COLUMN('Back data'!$A$106:$AW$106)))-E$6)/E50</f>
        <v>0.97685478757133792</v>
      </c>
      <c r="F51" s="12">
        <f t="array" ref="F51">INDEX('Back data'!$A$106:$AW$106,,MAX(IF('Back data'!$A$106:$AW$106&lt;&gt;"",COLUMN('Back data'!$A$106:$AW$106)))-F$6)/F50</f>
        <v>0.94619607843137254</v>
      </c>
      <c r="G51" s="12">
        <f t="array" ref="G51">INDEX('Back data'!$A$106:$AW$106,,MAX(IF('Back data'!$A$106:$AW$106&lt;&gt;"",COLUMN('Back data'!$A$106:$AW$106)))-G$6)/G50</f>
        <v>0.97955474784189012</v>
      </c>
      <c r="H51" s="12">
        <f t="array" ref="H51">INDEX('Back data'!$A$106:$AW$106,,MAX(IF('Back data'!$A$106:$AW$106&lt;&gt;"",COLUMN('Back data'!$A$106:$AW$106)))-H$6)/H50</f>
        <v>0.99426470588235294</v>
      </c>
      <c r="I51" s="12">
        <f t="array" ref="I51">INDEX('Back data'!$A$106:$AW$106,,MAX(IF('Back data'!$A$106:$AW$106&lt;&gt;"",COLUMN('Back data'!$A$106:$AW$106)))-I$6)/I50</f>
        <v>0.99592430858806402</v>
      </c>
      <c r="J51" s="12">
        <f t="array" ref="J51">INDEX('Back data'!$A$106:$AW$106,,MAX(IF('Back data'!$A$106:$AW$106&lt;&gt;"",COLUMN('Back data'!$A$106:$AW$106)))-J$6)/J50</f>
        <v>0.99075889106692805</v>
      </c>
      <c r="K51" s="12">
        <f t="array" ref="K51">INDEX('Back data'!$A$106:$AW$106,,MAX(IF('Back data'!$A$106:$AW$106&lt;&gt;"",COLUMN('Back data'!$A$106:$AW$106)))-K$6)/K50</f>
        <v>0.98479196556671444</v>
      </c>
      <c r="L51" s="12">
        <f t="array" ref="L51">INDEX('Back data'!$A$106:$AW$106,,MAX(IF('Back data'!$A$106:$AW$106&lt;&gt;"",COLUMN('Back data'!$A$106:$AW$106)))-L$6)/L50</f>
        <v>0.99289855072463773</v>
      </c>
      <c r="M51" s="12">
        <f t="array" ref="M51">INDEX('Back data'!$A$106:$AW$106,,MAX(IF('Back data'!$A$106:$AW$106&lt;&gt;"",COLUMN('Back data'!$A$106:$AW$106)))-M$6)/M50</f>
        <v>0.9856756756756756</v>
      </c>
      <c r="N51" s="12">
        <f t="array" ref="N51">INDEX('Back data'!$A$106:$AW$106,,MAX(IF('Back data'!$A$106:$AW$106&lt;&gt;"",COLUMN('Back data'!$A$106:$AW$106)))-N$6)/N50</f>
        <v>0.98907253107498982</v>
      </c>
      <c r="O51" s="12">
        <f t="array" ref="O51">INDEX('Back data'!$A$106:$AW$106,,MAX(IF('Back data'!$A$106:$AW$106&lt;&gt;"",COLUMN('Back data'!$A$106:$AW$106)))-O$6)/O50</f>
        <v>0.97891650376989658</v>
      </c>
      <c r="P51" s="12">
        <f t="array" ref="P51">INDEX('Back data'!$A$106:$AW$106,,MAX(IF('Back data'!$A$106:$AW$106&lt;&gt;"",COLUMN('Back data'!$A$106:$AW$106)))-P$6)/P50</f>
        <v>0.98670252502614675</v>
      </c>
    </row>
    <row r="52" spans="1:16" x14ac:dyDescent="0.3">
      <c r="A52" s="36" t="s">
        <v>74</v>
      </c>
      <c r="B52" s="30" t="s">
        <v>73</v>
      </c>
      <c r="C52" s="31" t="s">
        <v>71</v>
      </c>
      <c r="D52" s="32">
        <f t="array" ref="D52">INDEX('Back data'!$A$107:$AW$107,,MAX(IF('Back data'!$A$107:$AW$107&lt;&gt;"",COLUMN('Back data'!$A$107:$AW$107)))-D$6)/D50</f>
        <v>3.6300505050505048E-2</v>
      </c>
      <c r="E52" s="32">
        <f t="array" ref="E52">INDEX('Back data'!$A$107:$AW$107,,MAX(IF('Back data'!$A$107:$AW$107&lt;&gt;"",COLUMN('Back data'!$A$107:$AW$107)))-E$6)/E50</f>
        <v>2.3145212428662017E-2</v>
      </c>
      <c r="F52" s="32">
        <f t="array" ref="F52">INDEX('Back data'!$A$107:$AW$107,,MAX(IF('Back data'!$A$107:$AW$107&lt;&gt;"",COLUMN('Back data'!$A$107:$AW$107)))-F$6)/F50</f>
        <v>5.3803921568627455E-2</v>
      </c>
      <c r="G52" s="32">
        <f t="array" ref="G52">INDEX('Back data'!$A$107:$AW$107,,MAX(IF('Back data'!$A$107:$AW$107&lt;&gt;"",COLUMN('Back data'!$A$107:$AW$107)))-G$6)/G50</f>
        <v>2.0445252158109949E-2</v>
      </c>
      <c r="H52" s="32">
        <f t="array" ref="H52">INDEX('Back data'!$A$107:$AW$107,,MAX(IF('Back data'!$A$107:$AW$107&lt;&gt;"",COLUMN('Back data'!$A$107:$AW$107)))-H$6)/H50</f>
        <v>5.7352941176470589E-3</v>
      </c>
      <c r="I52" s="32">
        <f t="array" ref="I52">INDEX('Back data'!$A$107:$AW$107,,MAX(IF('Back data'!$A$107:$AW$107&lt;&gt;"",COLUMN('Back data'!$A$107:$AW$107)))-I$6)/I50</f>
        <v>4.0756914119359534E-3</v>
      </c>
      <c r="J52" s="32">
        <f t="array" ref="J52">INDEX('Back data'!$A$107:$AW$107,,MAX(IF('Back data'!$A$107:$AW$107&lt;&gt;"",COLUMN('Back data'!$A$107:$AW$107)))-J$6)/J50</f>
        <v>9.2411089330719683E-3</v>
      </c>
      <c r="K52" s="32">
        <f t="array" ref="K52">INDEX('Back data'!$A$107:$AW$107,,MAX(IF('Back data'!$A$107:$AW$107&lt;&gt;"",COLUMN('Back data'!$A$107:$AW$107)))-K$6)/K50</f>
        <v>1.5208034433285509E-2</v>
      </c>
      <c r="L52" s="32">
        <f t="array" ref="L52">INDEX('Back data'!$A$107:$AW$107,,MAX(IF('Back data'!$A$107:$AW$107&lt;&gt;"",COLUMN('Back data'!$A$107:$AW$107)))-L$6)/L50</f>
        <v>7.101449275362319E-3</v>
      </c>
      <c r="M52" s="32">
        <f t="array" ref="M52">INDEX('Back data'!$A$107:$AW$107,,MAX(IF('Back data'!$A$107:$AW$107&lt;&gt;"",COLUMN('Back data'!$A$107:$AW$107)))-M$6)/M50</f>
        <v>1.4324324324324325E-2</v>
      </c>
      <c r="N52" s="32">
        <f t="array" ref="N52">INDEX('Back data'!$A$107:$AW$107,,MAX(IF('Back data'!$A$107:$AW$107&lt;&gt;"",COLUMN('Back data'!$A$107:$AW$107)))-N$6)/N50</f>
        <v>1.0927468925010246E-2</v>
      </c>
      <c r="O52" s="32">
        <f t="array" ref="O52">INDEX('Back data'!$A$107:$AW$107,,MAX(IF('Back data'!$A$107:$AW$107&lt;&gt;"",COLUMN('Back data'!$A$107:$AW$107)))-O$6)/O50</f>
        <v>2.1083496230103322E-2</v>
      </c>
      <c r="P52" s="32">
        <f t="array" ref="P52">INDEX('Back data'!$A$107:$AW$107,,MAX(IF('Back data'!$A$107:$AW$107&lt;&gt;"",COLUMN('Back data'!$A$107:$AW$107)))-P$6)/P50</f>
        <v>1.3297474973853278E-2</v>
      </c>
    </row>
    <row r="53" spans="1:16" x14ac:dyDescent="0.3">
      <c r="A53" s="33"/>
      <c r="B53" s="30"/>
      <c r="C53" s="34"/>
      <c r="D53" s="35"/>
      <c r="E53" s="35"/>
      <c r="F53" s="35"/>
      <c r="G53" s="35"/>
      <c r="H53" s="35"/>
      <c r="I53" s="35"/>
      <c r="J53" s="35"/>
      <c r="K53" s="35"/>
      <c r="L53" s="35"/>
      <c r="M53" s="35"/>
      <c r="N53" s="35"/>
      <c r="O53" s="35"/>
      <c r="P53" s="35"/>
    </row>
    <row r="54" spans="1:16" x14ac:dyDescent="0.3">
      <c r="A54" s="33"/>
      <c r="B54" s="30"/>
      <c r="C54" s="34"/>
      <c r="D54" s="35"/>
      <c r="E54" s="35"/>
      <c r="F54" s="35"/>
      <c r="G54" s="35"/>
      <c r="H54" s="35"/>
      <c r="I54" s="35"/>
      <c r="J54" s="35"/>
      <c r="K54" s="35"/>
      <c r="L54" s="35"/>
      <c r="M54" s="35"/>
      <c r="N54" s="35"/>
      <c r="O54" s="35"/>
      <c r="P54" s="35"/>
    </row>
    <row r="55" spans="1:16" x14ac:dyDescent="0.3">
      <c r="C55" s="9" t="s">
        <v>68</v>
      </c>
      <c r="D55" s="10">
        <f t="array" ref="D55">INDEX('Back data'!$A$308:$AW$308,,MAX(IF('Back data'!$A$308:$AW$308&lt;&gt;"",COLUMN('Back data'!$A$308:$AW$308)))-D$6)+INDEX('Back data'!$A$309:$AW$309,,MAX(IF('Back data'!$A$309:$AW$309&lt;&gt;"",COLUMN('Back data'!$A$309:$AW$309)))-D$6)</f>
        <v>59.89</v>
      </c>
      <c r="E55" s="10">
        <f t="array" ref="E55">INDEX('Back data'!$A$308:$AW$308,,MAX(IF('Back data'!$A$308:$AW$308&lt;&gt;"",COLUMN('Back data'!$A$308:$AW$308)))-E$6)+INDEX('Back data'!$A$309:$AW$309,,MAX(IF('Back data'!$A$309:$AW$309&lt;&gt;"",COLUMN('Back data'!$A$309:$AW$309)))-E$6)</f>
        <v>62.32</v>
      </c>
      <c r="F55" s="10">
        <f t="array" ref="F55">INDEX('Back data'!$A$308:$AW$308,,MAX(IF('Back data'!$A$308:$AW$308&lt;&gt;"",COLUMN('Back data'!$A$308:$AW$308)))-F$6)+INDEX('Back data'!$A$309:$AW$309,,MAX(IF('Back data'!$A$309:$AW$309&lt;&gt;"",COLUMN('Back data'!$A$309:$AW$309)))-F$6)</f>
        <v>62.8</v>
      </c>
      <c r="G55" s="10">
        <f t="array" ref="G55">INDEX('Back data'!$A$308:$AW$308,,MAX(IF('Back data'!$A$308:$AW$308&lt;&gt;"",COLUMN('Back data'!$A$308:$AW$308)))-G$6)+INDEX('Back data'!$A$309:$AW$309,,MAX(IF('Back data'!$A$309:$AW$309&lt;&gt;"",COLUMN('Back data'!$A$309:$AW$309)))-G$6)</f>
        <v>61.739999999999995</v>
      </c>
      <c r="H55" s="10">
        <f t="array" ref="H55">INDEX('Back data'!$A$308:$AW$308,,MAX(IF('Back data'!$A$308:$AW$308&lt;&gt;"",COLUMN('Back data'!$A$308:$AW$308)))-H$6)+INDEX('Back data'!$A$309:$AW$309,,MAX(IF('Back data'!$A$309:$AW$309&lt;&gt;"",COLUMN('Back data'!$A$309:$AW$309)))-H$6)</f>
        <v>67.45</v>
      </c>
      <c r="I55" s="10">
        <f t="array" ref="I55">INDEX('Back data'!$A$308:$AW$308,,MAX(IF('Back data'!$A$308:$AW$308&lt;&gt;"",COLUMN('Back data'!$A$308:$AW$308)))-I$6)+INDEX('Back data'!$A$309:$AW$309,,MAX(IF('Back data'!$A$309:$AW$309&lt;&gt;"",COLUMN('Back data'!$A$309:$AW$309)))-I$6)</f>
        <v>70.67</v>
      </c>
      <c r="J55" s="10">
        <f t="array" ref="J55">INDEX('Back data'!$A$308:$AW$308,,MAX(IF('Back data'!$A$308:$AW$308&lt;&gt;"",COLUMN('Back data'!$A$308:$AW$308)))-J$6)+INDEX('Back data'!$A$309:$AW$309,,MAX(IF('Back data'!$A$309:$AW$309&lt;&gt;"",COLUMN('Back data'!$A$309:$AW$309)))-J$6)</f>
        <v>64.989999999999995</v>
      </c>
      <c r="K55" s="10">
        <f t="array" ref="K55">INDEX('Back data'!$A$308:$AW$308,,MAX(IF('Back data'!$A$308:$AW$308&lt;&gt;"",COLUMN('Back data'!$A$308:$AW$308)))-K$6)+INDEX('Back data'!$A$309:$AW$309,,MAX(IF('Back data'!$A$309:$AW$309&lt;&gt;"",COLUMN('Back data'!$A$309:$AW$309)))-K$6)</f>
        <v>71.72</v>
      </c>
      <c r="L55" s="10">
        <f t="array" ref="L55">INDEX('Back data'!$A$308:$AW$308,,MAX(IF('Back data'!$A$308:$AW$308&lt;&gt;"",COLUMN('Back data'!$A$308:$AW$308)))-L$6)+INDEX('Back data'!$A$309:$AW$309,,MAX(IF('Back data'!$A$309:$AW$309&lt;&gt;"",COLUMN('Back data'!$A$309:$AW$309)))-L$6)</f>
        <v>65.47</v>
      </c>
      <c r="M55" s="10">
        <f t="array" ref="M55">INDEX('Back data'!$A$308:$AW$308,,MAX(IF('Back data'!$A$308:$AW$308&lt;&gt;"",COLUMN('Back data'!$A$308:$AW$308)))-M$6)+INDEX('Back data'!$A$309:$AW$309,,MAX(IF('Back data'!$A$309:$AW$309&lt;&gt;"",COLUMN('Back data'!$A$309:$AW$309)))-M$6)</f>
        <v>70.820000000000007</v>
      </c>
      <c r="N55" s="10">
        <f t="array" ref="N55">INDEX('Back data'!$A$308:$AW$308,,MAX(IF('Back data'!$A$308:$AW$308&lt;&gt;"",COLUMN('Back data'!$A$308:$AW$308)))-N$6)+INDEX('Back data'!$A$309:$AW$309,,MAX(IF('Back data'!$A$309:$AW$309&lt;&gt;"",COLUMN('Back data'!$A$309:$AW$309)))-N$6)</f>
        <v>68.63</v>
      </c>
      <c r="O55" s="10">
        <f t="array" ref="O55">INDEX('Back data'!$A$308:$AW$308,,MAX(IF('Back data'!$A$308:$AW$308&lt;&gt;"",COLUMN('Back data'!$A$308:$AW$308)))-O$6)+INDEX('Back data'!$A$309:$AW$309,,MAX(IF('Back data'!$A$309:$AW$309&lt;&gt;"",COLUMN('Back data'!$A$309:$AW$309)))-O$6)</f>
        <v>70.16</v>
      </c>
      <c r="P55" s="10">
        <f t="array" ref="P55">INDEX('Back data'!$A$308:$AW$308,,MAX(IF('Back data'!$A$308:$AW$308&lt;&gt;"",COLUMN('Back data'!$A$308:$AW$308)))-P$6)+INDEX('Back data'!$A$309:$AW$309,,MAX(IF('Back data'!$A$309:$AW$309&lt;&gt;"",COLUMN('Back data'!$A$309:$AW$309)))-P$6)</f>
        <v>67.39</v>
      </c>
    </row>
    <row r="56" spans="1:16" x14ac:dyDescent="0.3">
      <c r="A56" s="36" t="s">
        <v>74</v>
      </c>
      <c r="B56" s="30" t="s">
        <v>57</v>
      </c>
      <c r="C56" s="11" t="s">
        <v>70</v>
      </c>
      <c r="D56" s="12">
        <f t="array" ref="D56">INDEX('Back data'!$A$308:$AW$308,,MAX(IF('Back data'!$A$308:$AW$308&lt;&gt;"",COLUMN('Back data'!$A$308:$AW$308)))-D$6)/D55</f>
        <v>0.70145266321589572</v>
      </c>
      <c r="E56" s="12">
        <f t="array" ref="E56">INDEX('Back data'!$A$308:$AW$308,,MAX(IF('Back data'!$A$308:$AW$308&lt;&gt;"",COLUMN('Back data'!$A$308:$AW$308)))-E$6)/E55</f>
        <v>0.68838254172015401</v>
      </c>
      <c r="F56" s="12">
        <f t="array" ref="F56">INDEX('Back data'!$A$308:$AW$308,,MAX(IF('Back data'!$A$308:$AW$308&lt;&gt;"",COLUMN('Back data'!$A$308:$AW$308)))-F$6)/F55</f>
        <v>0.77085987261146494</v>
      </c>
      <c r="G56" s="12">
        <f t="array" ref="G56">INDEX('Back data'!$A$308:$AW$308,,MAX(IF('Back data'!$A$308:$AW$308&lt;&gt;"",COLUMN('Back data'!$A$308:$AW$308)))-G$6)/G55</f>
        <v>0.74117265954000655</v>
      </c>
      <c r="H56" s="12">
        <f t="array" ref="H56">INDEX('Back data'!$A$308:$AW$308,,MAX(IF('Back data'!$A$308:$AW$308&lt;&gt;"",COLUMN('Back data'!$A$308:$AW$308)))-H$6)/H55</f>
        <v>0.80044477390659752</v>
      </c>
      <c r="I56" s="12">
        <f t="array" ref="I56">INDEX('Back data'!$A$308:$AW$308,,MAX(IF('Back data'!$A$308:$AW$308&lt;&gt;"",COLUMN('Back data'!$A$308:$AW$308)))-I$6)/I55</f>
        <v>0.82722513089005234</v>
      </c>
      <c r="J56" s="12">
        <f t="array" ref="J56">INDEX('Back data'!$A$308:$AW$308,,MAX(IF('Back data'!$A$308:$AW$308&lt;&gt;"",COLUMN('Back data'!$A$308:$AW$308)))-J$6)/J55</f>
        <v>0.79350669333743662</v>
      </c>
      <c r="K56" s="12">
        <f t="array" ref="K56">INDEX('Back data'!$A$308:$AW$308,,MAX(IF('Back data'!$A$308:$AW$308&lt;&gt;"",COLUMN('Back data'!$A$308:$AW$308)))-K$6)/K55</f>
        <v>0.76268823201338543</v>
      </c>
      <c r="L56" s="12">
        <f t="array" ref="L56">INDEX('Back data'!$A$308:$AW$308,,MAX(IF('Back data'!$A$308:$AW$308&lt;&gt;"",COLUMN('Back data'!$A$308:$AW$308)))-L$6)/L55</f>
        <v>0.76233389338628377</v>
      </c>
      <c r="M56" s="12">
        <f t="array" ref="M56">INDEX('Back data'!$A$308:$AW$308,,MAX(IF('Back data'!$A$308:$AW$308&lt;&gt;"",COLUMN('Back data'!$A$308:$AW$308)))-M$6)/M55</f>
        <v>0.78099406947190053</v>
      </c>
      <c r="N56" s="12">
        <f t="array" ref="N56">INDEX('Back data'!$A$308:$AW$308,,MAX(IF('Back data'!$A$308:$AW$308&lt;&gt;"",COLUMN('Back data'!$A$308:$AW$308)))-N$6)/N55</f>
        <v>0.81946670552236645</v>
      </c>
      <c r="O56" s="12">
        <f t="array" ref="O56">INDEX('Back data'!$A$308:$AW$308,,MAX(IF('Back data'!$A$308:$AW$308&lt;&gt;"",COLUMN('Back data'!$A$308:$AW$308)))-O$6)/O55</f>
        <v>0.79988597491448121</v>
      </c>
      <c r="P56" s="12">
        <f t="array" ref="P56">INDEX('Back data'!$A$308:$AW$308,,MAX(IF('Back data'!$A$308:$AW$308&lt;&gt;"",COLUMN('Back data'!$A$308:$AW$308)))-P$6)/P55</f>
        <v>0.79180887372013653</v>
      </c>
    </row>
    <row r="57" spans="1:16" x14ac:dyDescent="0.3">
      <c r="A57" s="36" t="s">
        <v>74</v>
      </c>
      <c r="B57" s="30" t="s">
        <v>57</v>
      </c>
      <c r="C57" s="11" t="s">
        <v>71</v>
      </c>
      <c r="D57" s="12">
        <f t="array" ref="D57">+INDEX('Back data'!$A$309:$AW$309,,MAX(IF('Back data'!$A$309:$AW$309&lt;&gt;"",COLUMN('Back data'!$A$309:$AW$309)))-D$6)/D55</f>
        <v>0.29854733678410417</v>
      </c>
      <c r="E57" s="12">
        <f t="array" ref="E57">+INDEX('Back data'!$A$309:$AW$309,,MAX(IF('Back data'!$A$309:$AW$309&lt;&gt;"",COLUMN('Back data'!$A$309:$AW$309)))-E$6)/E55</f>
        <v>0.31161745827984599</v>
      </c>
      <c r="F57" s="12">
        <f t="array" ref="F57">+INDEX('Back data'!$A$309:$AW$309,,MAX(IF('Back data'!$A$309:$AW$309&lt;&gt;"",COLUMN('Back data'!$A$309:$AW$309)))-F$6)/F55</f>
        <v>0.22914012738853506</v>
      </c>
      <c r="G57" s="12">
        <f t="array" ref="G57">+INDEX('Back data'!$A$309:$AW$309,,MAX(IF('Back data'!$A$309:$AW$309&lt;&gt;"",COLUMN('Back data'!$A$309:$AW$309)))-G$6)/G55</f>
        <v>0.25882734045999356</v>
      </c>
      <c r="H57" s="12">
        <f t="array" ref="H57">+INDEX('Back data'!$A$309:$AW$309,,MAX(IF('Back data'!$A$309:$AW$309&lt;&gt;"",COLUMN('Back data'!$A$309:$AW$309)))-H$6)/H55</f>
        <v>0.19955522609340254</v>
      </c>
      <c r="I57" s="12">
        <f t="array" ref="I57">+INDEX('Back data'!$A$309:$AW$309,,MAX(IF('Back data'!$A$309:$AW$309&lt;&gt;"",COLUMN('Back data'!$A$309:$AW$309)))-I$6)/I55</f>
        <v>0.17277486910994766</v>
      </c>
      <c r="J57" s="12">
        <f t="array" ref="J57">+INDEX('Back data'!$A$309:$AW$309,,MAX(IF('Back data'!$A$309:$AW$309&lt;&gt;"",COLUMN('Back data'!$A$309:$AW$309)))-J$6)/J55</f>
        <v>0.20649330666256349</v>
      </c>
      <c r="K57" s="12">
        <f t="array" ref="K57">+INDEX('Back data'!$A$309:$AW$309,,MAX(IF('Back data'!$A$309:$AW$309&lt;&gt;"",COLUMN('Back data'!$A$309:$AW$309)))-K$6)/K55</f>
        <v>0.2373117679866146</v>
      </c>
      <c r="L57" s="12">
        <f t="array" ref="L57">+INDEX('Back data'!$A$309:$AW$309,,MAX(IF('Back data'!$A$309:$AW$309&lt;&gt;"",COLUMN('Back data'!$A$309:$AW$309)))-L$6)/L55</f>
        <v>0.2376661066137162</v>
      </c>
      <c r="M57" s="12">
        <f t="array" ref="M57">+INDEX('Back data'!$A$309:$AW$309,,MAX(IF('Back data'!$A$309:$AW$309&lt;&gt;"",COLUMN('Back data'!$A$309:$AW$309)))-M$6)/M55</f>
        <v>0.21900593052809939</v>
      </c>
      <c r="N57" s="12">
        <f t="array" ref="N57">+INDEX('Back data'!$A$309:$AW$309,,MAX(IF('Back data'!$A$309:$AW$309&lt;&gt;"",COLUMN('Back data'!$A$309:$AW$309)))-N$6)/N55</f>
        <v>0.18053329447763372</v>
      </c>
      <c r="O57" s="12">
        <f t="array" ref="O57">+INDEX('Back data'!$A$309:$AW$309,,MAX(IF('Back data'!$A$309:$AW$309&lt;&gt;"",COLUMN('Back data'!$A$309:$AW$309)))-O$6)/O55</f>
        <v>0.20011402508551882</v>
      </c>
      <c r="P57" s="12">
        <f t="array" ref="P57">+INDEX('Back data'!$A$309:$AW$309,,MAX(IF('Back data'!$A$309:$AW$309&lt;&gt;"",COLUMN('Back data'!$A$309:$AW$309)))-P$6)/P55</f>
        <v>0.20819112627986347</v>
      </c>
    </row>
    <row r="60" spans="1:16" x14ac:dyDescent="0.3">
      <c r="C60" s="9" t="s">
        <v>68</v>
      </c>
      <c r="D60" s="10">
        <f t="array" ref="D60">INDEX('Back data'!$A$314:$AW$314,,MAX(IF('Back data'!$A$314:$AW$314&lt;&gt;"",COLUMN('Back data'!$A$314:$AW$314)))-D$6)+INDEX('Back data'!$A$315:$AW$315,,MAX(IF('Back data'!$A$315:$AW$315&lt;&gt;"",COLUMN('Back data'!$A$315:$AW$315)))-D$6)</f>
        <v>67.19</v>
      </c>
      <c r="E60" s="10">
        <f t="array" ref="E60">INDEX('Back data'!$A$314:$AW$314,,MAX(IF('Back data'!$A$314:$AW$314&lt;&gt;"",COLUMN('Back data'!$A$314:$AW$314)))-E$6)+INDEX('Back data'!$A$315:$AW$315,,MAX(IF('Back data'!$A$315:$AW$315&lt;&gt;"",COLUMN('Back data'!$A$315:$AW$315)))-E$6)</f>
        <v>64.95</v>
      </c>
      <c r="F60" s="10">
        <f t="array" ref="F60">INDEX('Back data'!$A$314:$AW$314,,MAX(IF('Back data'!$A$314:$AW$314&lt;&gt;"",COLUMN('Back data'!$A$314:$AW$314)))-F$6)+INDEX('Back data'!$A$315:$AW$315,,MAX(IF('Back data'!$A$315:$AW$315&lt;&gt;"",COLUMN('Back data'!$A$315:$AW$315)))-F$6)</f>
        <v>64.010000000000005</v>
      </c>
      <c r="G60" s="10">
        <f t="array" ref="G60">INDEX('Back data'!$A$314:$AW$314,,MAX(IF('Back data'!$A$314:$AW$314&lt;&gt;"",COLUMN('Back data'!$A$314:$AW$314)))-G$6)+INDEX('Back data'!$A$315:$AW$315,,MAX(IF('Back data'!$A$315:$AW$315&lt;&gt;"",COLUMN('Back data'!$A$315:$AW$315)))-G$6)</f>
        <v>68.16</v>
      </c>
      <c r="H60" s="10">
        <f t="array" ref="H60">INDEX('Back data'!$A$314:$AW$314,,MAX(IF('Back data'!$A$314:$AW$314&lt;&gt;"",COLUMN('Back data'!$A$314:$AW$314)))-H$6)+INDEX('Back data'!$A$315:$AW$315,,MAX(IF('Back data'!$A$315:$AW$315&lt;&gt;"",COLUMN('Back data'!$A$315:$AW$315)))-H$6)</f>
        <v>67.66</v>
      </c>
      <c r="I60" s="10">
        <f t="array" ref="I60">INDEX('Back data'!$A$314:$AW$314,,MAX(IF('Back data'!$A$314:$AW$314&lt;&gt;"",COLUMN('Back data'!$A$314:$AW$314)))-I$6)+INDEX('Back data'!$A$315:$AW$315,,MAX(IF('Back data'!$A$315:$AW$315&lt;&gt;"",COLUMN('Back data'!$A$315:$AW$315)))-I$6)</f>
        <v>70.150000000000006</v>
      </c>
      <c r="J60" s="10">
        <f t="array" ref="J60">INDEX('Back data'!$A$314:$AW$314,,MAX(IF('Back data'!$A$314:$AW$314&lt;&gt;"",COLUMN('Back data'!$A$314:$AW$314)))-J$6)+INDEX('Back data'!$A$315:$AW$315,,MAX(IF('Back data'!$A$315:$AW$315&lt;&gt;"",COLUMN('Back data'!$A$315:$AW$315)))-J$6)</f>
        <v>72.87</v>
      </c>
      <c r="K60" s="10">
        <f t="array" ref="K60">INDEX('Back data'!$A$314:$AW$314,,MAX(IF('Back data'!$A$314:$AW$314&lt;&gt;"",COLUMN('Back data'!$A$314:$AW$314)))-K$6)+INDEX('Back data'!$A$315:$AW$315,,MAX(IF('Back data'!$A$315:$AW$315&lt;&gt;"",COLUMN('Back data'!$A$315:$AW$315)))-K$6)</f>
        <v>72.72</v>
      </c>
      <c r="L60" s="10">
        <f t="array" ref="L60">INDEX('Back data'!$A$314:$AW$314,,MAX(IF('Back data'!$A$314:$AW$314&lt;&gt;"",COLUMN('Back data'!$A$314:$AW$314)))-L$6)+INDEX('Back data'!$A$315:$AW$315,,MAX(IF('Back data'!$A$315:$AW$315&lt;&gt;"",COLUMN('Back data'!$A$315:$AW$315)))-L$6)</f>
        <v>71.28</v>
      </c>
      <c r="M60" s="10">
        <f t="array" ref="M60">INDEX('Back data'!$A$314:$AW$314,,MAX(IF('Back data'!$A$314:$AW$314&lt;&gt;"",COLUMN('Back data'!$A$314:$AW$314)))-M$6)+INDEX('Back data'!$A$315:$AW$315,,MAX(IF('Back data'!$A$315:$AW$315&lt;&gt;"",COLUMN('Back data'!$A$315:$AW$315)))-M$6)</f>
        <v>76.11</v>
      </c>
      <c r="N60" s="10">
        <f t="array" ref="N60">INDEX('Back data'!$A$314:$AW$314,,MAX(IF('Back data'!$A$314:$AW$314&lt;&gt;"",COLUMN('Back data'!$A$314:$AW$314)))-N$6)+INDEX('Back data'!$A$315:$AW$315,,MAX(IF('Back data'!$A$315:$AW$315&lt;&gt;"",COLUMN('Back data'!$A$315:$AW$315)))-N$6)</f>
        <v>74.48</v>
      </c>
      <c r="O60" s="10">
        <f t="array" ref="O60">INDEX('Back data'!$A$314:$AW$314,,MAX(IF('Back data'!$A$314:$AW$314&lt;&gt;"",COLUMN('Back data'!$A$314:$AW$314)))-O$6)+INDEX('Back data'!$A$315:$AW$315,,MAX(IF('Back data'!$A$315:$AW$315&lt;&gt;"",COLUMN('Back data'!$A$315:$AW$315)))-O$6)</f>
        <v>72.03</v>
      </c>
      <c r="P60" s="10">
        <f t="array" ref="P60">INDEX('Back data'!$A$314:$AW$314,,MAX(IF('Back data'!$A$314:$AW$314&lt;&gt;"",COLUMN('Back data'!$A$314:$AW$314)))-P$6)+INDEX('Back data'!$A$315:$AW$315,,MAX(IF('Back data'!$A$315:$AW$315&lt;&gt;"",COLUMN('Back data'!$A$315:$AW$315)))-P$6)</f>
        <v>70.820000000000007</v>
      </c>
    </row>
    <row r="61" spans="1:16" x14ac:dyDescent="0.3">
      <c r="A61" s="36" t="s">
        <v>74</v>
      </c>
      <c r="B61" s="30" t="s">
        <v>62</v>
      </c>
      <c r="C61" s="11" t="s">
        <v>70</v>
      </c>
      <c r="D61" s="12">
        <f t="array" ref="D61">INDEX('Back data'!$A$314:$AW$314,,MAX(IF('Back data'!$A$314:$AW$314&lt;&gt;"",COLUMN('Back data'!$A$314:$AW$314)))-D$6)/D60</f>
        <v>0.91248697722875438</v>
      </c>
      <c r="E61" s="12">
        <f t="array" ref="E61">INDEX('Back data'!$A$314:$AW$314,,MAX(IF('Back data'!$A$314:$AW$314&lt;&gt;"",COLUMN('Back data'!$A$314:$AW$314)))-E$6)/E60</f>
        <v>0.89391839876828327</v>
      </c>
      <c r="F61" s="12">
        <f t="array" ref="F61">INDEX('Back data'!$A$314:$AW$314,,MAX(IF('Back data'!$A$314:$AW$314&lt;&gt;"",COLUMN('Back data'!$A$314:$AW$314)))-F$6)/F60</f>
        <v>0.89095453835338223</v>
      </c>
      <c r="G61" s="12">
        <f t="array" ref="G61">INDEX('Back data'!$A$314:$AW$314,,MAX(IF('Back data'!$A$314:$AW$314&lt;&gt;"",COLUMN('Back data'!$A$314:$AW$314)))-G$6)/G60</f>
        <v>0.92796361502347424</v>
      </c>
      <c r="H61" s="12">
        <f t="array" ref="H61">INDEX('Back data'!$A$314:$AW$314,,MAX(IF('Back data'!$A$314:$AW$314&lt;&gt;"",COLUMN('Back data'!$A$314:$AW$314)))-H$6)/H60</f>
        <v>0.91590304463493943</v>
      </c>
      <c r="I61" s="12">
        <f t="array" ref="I61">INDEX('Back data'!$A$314:$AW$314,,MAX(IF('Back data'!$A$314:$AW$314&lt;&gt;"",COLUMN('Back data'!$A$314:$AW$314)))-I$6)/I60</f>
        <v>0.93813257305773334</v>
      </c>
      <c r="J61" s="12">
        <f t="array" ref="J61">INDEX('Back data'!$A$314:$AW$314,,MAX(IF('Back data'!$A$314:$AW$314&lt;&gt;"",COLUMN('Back data'!$A$314:$AW$314)))-J$6)/J60</f>
        <v>0.94112803622890073</v>
      </c>
      <c r="K61" s="12">
        <f t="array" ref="K61">INDEX('Back data'!$A$314:$AW$314,,MAX(IF('Back data'!$A$314:$AW$314&lt;&gt;"",COLUMN('Back data'!$A$314:$AW$314)))-K$6)/K60</f>
        <v>0.9335808580858086</v>
      </c>
      <c r="L61" s="12">
        <f t="array" ref="L61">INDEX('Back data'!$A$314:$AW$314,,MAX(IF('Back data'!$A$314:$AW$314&lt;&gt;"",COLUMN('Back data'!$A$314:$AW$314)))-L$6)/L60</f>
        <v>0.93532547699214363</v>
      </c>
      <c r="M61" s="12">
        <f t="array" ref="M61">INDEX('Back data'!$A$314:$AW$314,,MAX(IF('Back data'!$A$314:$AW$314&lt;&gt;"",COLUMN('Back data'!$A$314:$AW$314)))-M$6)/M60</f>
        <v>0.93220338983050854</v>
      </c>
      <c r="N61" s="12">
        <f t="array" ref="N61">INDEX('Back data'!$A$314:$AW$314,,MAX(IF('Back data'!$A$314:$AW$314&lt;&gt;"",COLUMN('Back data'!$A$314:$AW$314)))-N$6)/N60</f>
        <v>0.90977443609022557</v>
      </c>
      <c r="O61" s="12">
        <f t="array" ref="O61">INDEX('Back data'!$A$314:$AW$314,,MAX(IF('Back data'!$A$314:$AW$314&lt;&gt;"",COLUMN('Back data'!$A$314:$AW$314)))-O$6)/O60</f>
        <v>0.94557823129251695</v>
      </c>
      <c r="P61" s="12">
        <f t="array" ref="P61">INDEX('Back data'!$A$314:$AW$314,,MAX(IF('Back data'!$A$314:$AW$314&lt;&gt;"",COLUMN('Back data'!$A$314:$AW$314)))-P$6)/P60</f>
        <v>0.92375035300762487</v>
      </c>
    </row>
    <row r="62" spans="1:16" x14ac:dyDescent="0.3">
      <c r="A62" s="36" t="s">
        <v>74</v>
      </c>
      <c r="B62" s="30" t="s">
        <v>62</v>
      </c>
      <c r="C62" s="11" t="s">
        <v>71</v>
      </c>
      <c r="D62" s="12">
        <f t="array" ref="D62">INDEX('Back data'!$A$315:$AW$315,,MAX(IF('Back data'!$A$315:$AW$315&lt;&gt;"",COLUMN('Back data'!$A$315:$AW$315)))-D$6)/D60</f>
        <v>8.7513022771245716E-2</v>
      </c>
      <c r="E62" s="12">
        <f t="array" ref="E62">INDEX('Back data'!$A$315:$AW$315,,MAX(IF('Back data'!$A$315:$AW$315&lt;&gt;"",COLUMN('Back data'!$A$315:$AW$315)))-E$6)/E60</f>
        <v>0.1060816012317167</v>
      </c>
      <c r="F62" s="12">
        <f t="array" ref="F62">INDEX('Back data'!$A$315:$AW$315,,MAX(IF('Back data'!$A$315:$AW$315&lt;&gt;"",COLUMN('Back data'!$A$315:$AW$315)))-F$6)/F60</f>
        <v>0.10904546164661771</v>
      </c>
      <c r="G62" s="12">
        <f t="array" ref="G62">INDEX('Back data'!$A$315:$AW$315,,MAX(IF('Back data'!$A$315:$AW$315&lt;&gt;"",COLUMN('Back data'!$A$315:$AW$315)))-G$6)/G60</f>
        <v>7.2036384976525827E-2</v>
      </c>
      <c r="H62" s="12">
        <f t="array" ref="H62">INDEX('Back data'!$A$315:$AW$315,,MAX(IF('Back data'!$A$315:$AW$315&lt;&gt;"",COLUMN('Back data'!$A$315:$AW$315)))-H$6)/H60</f>
        <v>8.4096955365060608E-2</v>
      </c>
      <c r="I62" s="12">
        <f t="array" ref="I62">INDEX('Back data'!$A$315:$AW$315,,MAX(IF('Back data'!$A$315:$AW$315&lt;&gt;"",COLUMN('Back data'!$A$315:$AW$315)))-I$6)/I60</f>
        <v>6.1867426942266567E-2</v>
      </c>
      <c r="J62" s="12">
        <f t="array" ref="J62">INDEX('Back data'!$A$315:$AW$315,,MAX(IF('Back data'!$A$315:$AW$315&lt;&gt;"",COLUMN('Back data'!$A$315:$AW$315)))-J$6)/J60</f>
        <v>5.8871963771099212E-2</v>
      </c>
      <c r="K62" s="12">
        <f t="array" ref="K62">INDEX('Back data'!$A$315:$AW$315,,MAX(IF('Back data'!$A$315:$AW$315&lt;&gt;"",COLUMN('Back data'!$A$315:$AW$315)))-K$6)/K60</f>
        <v>6.6419141914191418E-2</v>
      </c>
      <c r="L62" s="12">
        <f t="array" ref="L62">INDEX('Back data'!$A$315:$AW$315,,MAX(IF('Back data'!$A$315:$AW$315&lt;&gt;"",COLUMN('Back data'!$A$315:$AW$315)))-L$6)/L60</f>
        <v>6.4674523007856338E-2</v>
      </c>
      <c r="M62" s="12">
        <f t="array" ref="M62">INDEX('Back data'!$A$315:$AW$315,,MAX(IF('Back data'!$A$315:$AW$315&lt;&gt;"",COLUMN('Back data'!$A$315:$AW$315)))-M$6)/M60</f>
        <v>6.7796610169491525E-2</v>
      </c>
      <c r="N62" s="12">
        <f t="array" ref="N62">INDEX('Back data'!$A$315:$AW$315,,MAX(IF('Back data'!$A$315:$AW$315&lt;&gt;"",COLUMN('Back data'!$A$315:$AW$315)))-N$6)/N60</f>
        <v>9.0225563909774431E-2</v>
      </c>
      <c r="O62" s="12">
        <f t="array" ref="O62">INDEX('Back data'!$A$315:$AW$315,,MAX(IF('Back data'!$A$315:$AW$315&lt;&gt;"",COLUMN('Back data'!$A$315:$AW$315)))-O$6)/O60</f>
        <v>5.4421768707482991E-2</v>
      </c>
      <c r="P62" s="12">
        <f t="array" ref="P62">INDEX('Back data'!$A$315:$AW$315,,MAX(IF('Back data'!$A$315:$AW$315&lt;&gt;"",COLUMN('Back data'!$A$315:$AW$315)))-P$6)/P60</f>
        <v>7.6249646992375034E-2</v>
      </c>
    </row>
    <row r="65" spans="1:16" x14ac:dyDescent="0.3">
      <c r="C65" s="9" t="s">
        <v>68</v>
      </c>
      <c r="D65" s="10">
        <f t="array" ref="D65">INDEX('Back data'!$A$320:$AW$320,,MAX(IF('Back data'!$A$320:$AW$320&lt;&gt;"",COLUMN('Back data'!$A$320:$AW$320)))-D$6)+INDEX('Back data'!$A$321:$AW$321,,MAX(IF('Back data'!$A$321:$AW$321&lt;&gt;"",COLUMN('Back data'!$A$321:$AW$321)))-D$6)</f>
        <v>61.42</v>
      </c>
      <c r="E65" s="10">
        <f t="array" ref="E65">INDEX('Back data'!$A$320:$AW$320,,MAX(IF('Back data'!$A$320:$AW$320&lt;&gt;"",COLUMN('Back data'!$A$320:$AW$320)))-E$6)+INDEX('Back data'!$A$321:$AW$321,,MAX(IF('Back data'!$A$321:$AW$321&lt;&gt;"",COLUMN('Back data'!$A$321:$AW$321)))-E$6)</f>
        <v>61.5</v>
      </c>
      <c r="F65" s="10">
        <f t="array" ref="F65">INDEX('Back data'!$A$320:$AW$320,,MAX(IF('Back data'!$A$320:$AW$320&lt;&gt;"",COLUMN('Back data'!$A$320:$AW$320)))-F$6)+INDEX('Back data'!$A$321:$AW$321,,MAX(IF('Back data'!$A$321:$AW$321&lt;&gt;"",COLUMN('Back data'!$A$321:$AW$321)))-F$6)</f>
        <v>64.099999999999994</v>
      </c>
      <c r="G65" s="10">
        <f t="array" ref="G65">INDEX('Back data'!$A$320:$AW$320,,MAX(IF('Back data'!$A$320:$AW$320&lt;&gt;"",COLUMN('Back data'!$A$320:$AW$320)))-G$6)+INDEX('Back data'!$A$321:$AW$321,,MAX(IF('Back data'!$A$321:$AW$321&lt;&gt;"",COLUMN('Back data'!$A$321:$AW$321)))-G$6)</f>
        <v>65.150000000000006</v>
      </c>
      <c r="H65" s="10">
        <f t="array" ref="H65">INDEX('Back data'!$A$320:$AW$320,,MAX(IF('Back data'!$A$320:$AW$320&lt;&gt;"",COLUMN('Back data'!$A$320:$AW$320)))-H$6)+INDEX('Back data'!$A$321:$AW$321,,MAX(IF('Back data'!$A$321:$AW$321&lt;&gt;"",COLUMN('Back data'!$A$321:$AW$321)))-H$6)</f>
        <v>74.260000000000005</v>
      </c>
      <c r="I65" s="10">
        <f t="array" ref="I65">INDEX('Back data'!$A$320:$AW$320,,MAX(IF('Back data'!$A$320:$AW$320&lt;&gt;"",COLUMN('Back data'!$A$320:$AW$320)))-I$6)+INDEX('Back data'!$A$321:$AW$321,,MAX(IF('Back data'!$A$321:$AW$321&lt;&gt;"",COLUMN('Back data'!$A$321:$AW$321)))-I$6)</f>
        <v>73.040000000000006</v>
      </c>
      <c r="J65" s="10">
        <f t="array" ref="J65">INDEX('Back data'!$A$320:$AW$320,,MAX(IF('Back data'!$A$320:$AW$320&lt;&gt;"",COLUMN('Back data'!$A$320:$AW$320)))-J$6)+INDEX('Back data'!$A$321:$AW$321,,MAX(IF('Back data'!$A$321:$AW$321&lt;&gt;"",COLUMN('Back data'!$A$321:$AW$321)))-J$6)</f>
        <v>70.11</v>
      </c>
      <c r="K65" s="10">
        <f t="array" ref="K65">INDEX('Back data'!$A$320:$AW$320,,MAX(IF('Back data'!$A$320:$AW$320&lt;&gt;"",COLUMN('Back data'!$A$320:$AW$320)))-K$6)+INDEX('Back data'!$A$321:$AW$321,,MAX(IF('Back data'!$A$321:$AW$321&lt;&gt;"",COLUMN('Back data'!$A$321:$AW$321)))-K$6)</f>
        <v>60.150000000000006</v>
      </c>
      <c r="L65" s="10">
        <f t="array" ref="L65">INDEX('Back data'!$A$320:$AW$320,,MAX(IF('Back data'!$A$320:$AW$320&lt;&gt;"",COLUMN('Back data'!$A$320:$AW$320)))-L$6)+INDEX('Back data'!$A$321:$AW$321,,MAX(IF('Back data'!$A$321:$AW$321&lt;&gt;"",COLUMN('Back data'!$A$321:$AW$321)))-L$6)</f>
        <v>68.930000000000007</v>
      </c>
      <c r="M65" s="10">
        <f t="array" ref="M65">INDEX('Back data'!$A$320:$AW$320,,MAX(IF('Back data'!$A$320:$AW$320&lt;&gt;"",COLUMN('Back data'!$A$320:$AW$320)))-M$6)+INDEX('Back data'!$A$321:$AW$321,,MAX(IF('Back data'!$A$321:$AW$321&lt;&gt;"",COLUMN('Back data'!$A$321:$AW$321)))-M$6)</f>
        <v>65.72999999999999</v>
      </c>
      <c r="N65" s="10">
        <f t="array" ref="N65">INDEX('Back data'!$A$320:$AW$320,,MAX(IF('Back data'!$A$320:$AW$320&lt;&gt;"",COLUMN('Back data'!$A$320:$AW$320)))-N$6)+INDEX('Back data'!$A$321:$AW$321,,MAX(IF('Back data'!$A$321:$AW$321&lt;&gt;"",COLUMN('Back data'!$A$321:$AW$321)))-N$6)</f>
        <v>74.81</v>
      </c>
      <c r="O65" s="10">
        <f t="array" ref="O65">INDEX('Back data'!$A$320:$AW$320,,MAX(IF('Back data'!$A$320:$AW$320&lt;&gt;"",COLUMN('Back data'!$A$320:$AW$320)))-O$6)+INDEX('Back data'!$A$321:$AW$321,,MAX(IF('Back data'!$A$321:$AW$321&lt;&gt;"",COLUMN('Back data'!$A$321:$AW$321)))-O$6)</f>
        <v>72.58</v>
      </c>
      <c r="P65" s="10">
        <f t="array" ref="P65">INDEX('Back data'!$A$320:$AW$320,,MAX(IF('Back data'!$A$320:$AW$320&lt;&gt;"",COLUMN('Back data'!$A$320:$AW$320)))-P$6)+INDEX('Back data'!$A$321:$AW$321,,MAX(IF('Back data'!$A$321:$AW$321&lt;&gt;"",COLUMN('Back data'!$A$321:$AW$321)))-P$6)</f>
        <v>65.87</v>
      </c>
    </row>
    <row r="66" spans="1:16" x14ac:dyDescent="0.3">
      <c r="A66" s="36" t="s">
        <v>74</v>
      </c>
      <c r="B66" s="30" t="s">
        <v>67</v>
      </c>
      <c r="C66" s="11" t="s">
        <v>70</v>
      </c>
      <c r="D66" s="12">
        <f t="array" ref="D66">INDEX('Back data'!$A$320:$AW$320,,MAX(IF('Back data'!$A$320:$AW$320&lt;&gt;"",COLUMN('Back data'!$A$320:$AW$320)))-D$6)/D65</f>
        <v>0.7753174861608596</v>
      </c>
      <c r="E66" s="12">
        <f t="array" ref="E66">INDEX('Back data'!$A$320:$AW$320,,MAX(IF('Back data'!$A$320:$AW$320&lt;&gt;"",COLUMN('Back data'!$A$320:$AW$320)))-E$6)/E65</f>
        <v>0.94308943089430897</v>
      </c>
      <c r="F66" s="12">
        <f t="array" ref="F66">INDEX('Back data'!$A$320:$AW$320,,MAX(IF('Back data'!$A$320:$AW$320&lt;&gt;"",COLUMN('Back data'!$A$320:$AW$320)))-F$6)/F65</f>
        <v>0.86692667706708282</v>
      </c>
      <c r="G66" s="12">
        <f t="array" ref="G66">INDEX('Back data'!$A$320:$AW$320,,MAX(IF('Back data'!$A$320:$AW$320&lt;&gt;"",COLUMN('Back data'!$A$320:$AW$320)))-G$6)/G65</f>
        <v>0.96423637759017644</v>
      </c>
      <c r="H66" s="12">
        <f t="array" ref="H66">INDEX('Back data'!$A$320:$AW$320,,MAX(IF('Back data'!$A$320:$AW$320&lt;&gt;"",COLUMN('Back data'!$A$320:$AW$320)))-H$6)/H65</f>
        <v>0.9392674387287907</v>
      </c>
      <c r="I66" s="12">
        <f t="array" ref="I66">INDEX('Back data'!$A$320:$AW$320,,MAX(IF('Back data'!$A$320:$AW$320&lt;&gt;"",COLUMN('Back data'!$A$320:$AW$320)))-I$6)/I65</f>
        <v>0.93072289156626509</v>
      </c>
      <c r="J66" s="12">
        <f t="array" ref="J66">INDEX('Back data'!$A$320:$AW$320,,MAX(IF('Back data'!$A$320:$AW$320&lt;&gt;"",COLUMN('Back data'!$A$320:$AW$320)))-J$6)/J65</f>
        <v>0.94337469690486375</v>
      </c>
      <c r="K66" s="12">
        <f t="array" ref="K66">INDEX('Back data'!$A$320:$AW$320,,MAX(IF('Back data'!$A$320:$AW$320&lt;&gt;"",COLUMN('Back data'!$A$320:$AW$320)))-K$6)/K65</f>
        <v>0.95926849542809633</v>
      </c>
      <c r="L66" s="12">
        <f t="array" ref="L66">INDEX('Back data'!$A$320:$AW$320,,MAX(IF('Back data'!$A$320:$AW$320&lt;&gt;"",COLUMN('Back data'!$A$320:$AW$320)))-L$6)/L65</f>
        <v>0.94226026403597851</v>
      </c>
      <c r="M66" s="12">
        <f t="array" ref="M66">INDEX('Back data'!$A$320:$AW$320,,MAX(IF('Back data'!$A$320:$AW$320&lt;&gt;"",COLUMN('Back data'!$A$320:$AW$320)))-M$6)/M65</f>
        <v>0.96090065419138915</v>
      </c>
      <c r="N66" s="12">
        <f t="array" ref="N66">INDEX('Back data'!$A$320:$AW$320,,MAX(IF('Back data'!$A$320:$AW$320&lt;&gt;"",COLUMN('Back data'!$A$320:$AW$320)))-N$6)/N65</f>
        <v>0.94171902152118703</v>
      </c>
      <c r="O66" s="12">
        <f t="array" ref="O66">INDEX('Back data'!$A$320:$AW$320,,MAX(IF('Back data'!$A$320:$AW$320&lt;&gt;"",COLUMN('Back data'!$A$320:$AW$320)))-O$6)/O65</f>
        <v>0.95535960319647295</v>
      </c>
      <c r="P66" s="12">
        <f t="array" ref="P66">INDEX('Back data'!$A$320:$AW$320,,MAX(IF('Back data'!$A$320:$AW$320&lt;&gt;"",COLUMN('Back data'!$A$320:$AW$320)))-P$6)/P65</f>
        <v>0.94352512524669796</v>
      </c>
    </row>
    <row r="67" spans="1:16" x14ac:dyDescent="0.3">
      <c r="A67" s="36" t="s">
        <v>74</v>
      </c>
      <c r="B67" s="30" t="s">
        <v>67</v>
      </c>
      <c r="C67" s="11" t="s">
        <v>71</v>
      </c>
      <c r="D67" s="12">
        <f t="array" ref="D67">+INDEX('Back data'!$A$321:$AW$321,,MAX(IF('Back data'!$A$321:$AW$321&lt;&gt;"",COLUMN('Back data'!$A$321:$AW$321)))-D$6)/D65</f>
        <v>0.22468251383914034</v>
      </c>
      <c r="E67" s="12">
        <f t="array" ref="E67">+INDEX('Back data'!$A$321:$AW$321,,MAX(IF('Back data'!$A$321:$AW$321&lt;&gt;"",COLUMN('Back data'!$A$321:$AW$321)))-E$6)/E65</f>
        <v>5.6910569105691054E-2</v>
      </c>
      <c r="F67" s="12">
        <f t="array" ref="F67">+INDEX('Back data'!$A$321:$AW$321,,MAX(IF('Back data'!$A$321:$AW$321&lt;&gt;"",COLUMN('Back data'!$A$321:$AW$321)))-F$6)/F65</f>
        <v>0.13307332293291732</v>
      </c>
      <c r="G67" s="12">
        <f t="array" ref="G67">+INDEX('Back data'!$A$321:$AW$321,,MAX(IF('Back data'!$A$321:$AW$321&lt;&gt;"",COLUMN('Back data'!$A$321:$AW$321)))-G$6)/G65</f>
        <v>3.5763622409823483E-2</v>
      </c>
      <c r="H67" s="12">
        <f t="array" ref="H67">+INDEX('Back data'!$A$321:$AW$321,,MAX(IF('Back data'!$A$321:$AW$321&lt;&gt;"",COLUMN('Back data'!$A$321:$AW$321)))-H$6)/H65</f>
        <v>6.0732561271209261E-2</v>
      </c>
      <c r="I67" s="12">
        <f t="array" ref="I67">+INDEX('Back data'!$A$321:$AW$321,,MAX(IF('Back data'!$A$321:$AW$321&lt;&gt;"",COLUMN('Back data'!$A$321:$AW$321)))-I$6)/I65</f>
        <v>6.9277108433734927E-2</v>
      </c>
      <c r="J67" s="12">
        <f t="array" ref="J67">+INDEX('Back data'!$A$321:$AW$321,,MAX(IF('Back data'!$A$321:$AW$321&lt;&gt;"",COLUMN('Back data'!$A$321:$AW$321)))-J$6)/J65</f>
        <v>5.662530309513622E-2</v>
      </c>
      <c r="K67" s="12">
        <f t="array" ref="K67">+INDEX('Back data'!$A$321:$AW$321,,MAX(IF('Back data'!$A$321:$AW$321&lt;&gt;"",COLUMN('Back data'!$A$321:$AW$321)))-K$6)/K65</f>
        <v>4.0731504571903575E-2</v>
      </c>
      <c r="L67" s="12">
        <f t="array" ref="L67">+INDEX('Back data'!$A$321:$AW$321,,MAX(IF('Back data'!$A$321:$AW$321&lt;&gt;"",COLUMN('Back data'!$A$321:$AW$321)))-L$6)/L65</f>
        <v>5.7739735964021467E-2</v>
      </c>
      <c r="M67" s="12">
        <f t="array" ref="M67">+INDEX('Back data'!$A$321:$AW$321,,MAX(IF('Back data'!$A$321:$AW$321&lt;&gt;"",COLUMN('Back data'!$A$321:$AW$321)))-M$6)/M65</f>
        <v>3.9099345808610991E-2</v>
      </c>
      <c r="N67" s="12">
        <f t="array" ref="N67">+INDEX('Back data'!$A$321:$AW$321,,MAX(IF('Back data'!$A$321:$AW$321&lt;&gt;"",COLUMN('Back data'!$A$321:$AW$321)))-N$6)/N65</f>
        <v>5.8280978478812993E-2</v>
      </c>
      <c r="O67" s="12">
        <f t="array" ref="O67">+INDEX('Back data'!$A$321:$AW$321,,MAX(IF('Back data'!$A$321:$AW$321&lt;&gt;"",COLUMN('Back data'!$A$321:$AW$321)))-O$6)/O65</f>
        <v>4.4640396803527146E-2</v>
      </c>
      <c r="P67" s="12">
        <f t="array" ref="P67">+INDEX('Back data'!$A$321:$AW$321,,MAX(IF('Back data'!$A$321:$AW$321&lt;&gt;"",COLUMN('Back data'!$A$321:$AW$321)))-P$6)/P65</f>
        <v>5.6474874753301957E-2</v>
      </c>
    </row>
    <row r="68" spans="1:16" x14ac:dyDescent="0.3">
      <c r="A68" s="33"/>
      <c r="B68" s="30"/>
      <c r="C68" s="34"/>
      <c r="D68" s="35"/>
      <c r="E68" s="35"/>
      <c r="F68" s="35"/>
      <c r="G68" s="35"/>
      <c r="H68" s="35"/>
      <c r="I68" s="35"/>
      <c r="J68" s="35"/>
      <c r="K68" s="35"/>
      <c r="L68" s="35"/>
      <c r="M68" s="35"/>
      <c r="N68" s="35"/>
      <c r="O68" s="35"/>
      <c r="P68" s="35"/>
    </row>
    <row r="69" spans="1:16" x14ac:dyDescent="0.3">
      <c r="A69" s="33"/>
      <c r="B69" s="30"/>
      <c r="C69" s="34"/>
      <c r="D69" s="35"/>
      <c r="E69" s="35"/>
      <c r="F69" s="35"/>
      <c r="G69" s="35"/>
      <c r="H69" s="35"/>
      <c r="I69" s="35"/>
      <c r="J69" s="35"/>
      <c r="K69" s="35"/>
      <c r="L69" s="35"/>
      <c r="M69" s="35"/>
      <c r="N69" s="35"/>
      <c r="O69" s="35"/>
      <c r="P69" s="35"/>
    </row>
    <row r="70" spans="1:16" x14ac:dyDescent="0.3">
      <c r="A70" s="33"/>
      <c r="B70" s="30"/>
      <c r="C70" s="34"/>
      <c r="D70" s="35"/>
      <c r="E70" s="35"/>
      <c r="F70" s="35"/>
      <c r="G70" s="35"/>
      <c r="H70" s="35"/>
      <c r="I70" s="35"/>
      <c r="J70" s="35"/>
      <c r="K70" s="35"/>
      <c r="L70" s="35"/>
      <c r="M70" s="35"/>
      <c r="N70" s="35"/>
      <c r="O70" s="35"/>
      <c r="P70" s="35"/>
    </row>
    <row r="71" spans="1:16" x14ac:dyDescent="0.3">
      <c r="A71" s="33"/>
      <c r="B71" s="30"/>
      <c r="C71" s="34"/>
      <c r="D71" s="35"/>
      <c r="E71" s="35"/>
      <c r="F71" s="35"/>
      <c r="G71" s="35"/>
      <c r="H71" s="35"/>
      <c r="I71" s="35"/>
      <c r="J71" s="35"/>
      <c r="K71" s="35"/>
      <c r="L71" s="35"/>
      <c r="M71" s="35"/>
      <c r="N71" s="35"/>
      <c r="O71" s="35"/>
      <c r="P71" s="35"/>
    </row>
    <row r="72" spans="1:16" x14ac:dyDescent="0.3">
      <c r="A72" s="33"/>
      <c r="B72" s="30"/>
      <c r="C72" s="34"/>
      <c r="D72" s="35"/>
      <c r="E72" s="35"/>
      <c r="F72" s="35"/>
      <c r="G72" s="35"/>
      <c r="H72" s="35"/>
      <c r="I72" s="35"/>
      <c r="J72" s="35"/>
      <c r="K72" s="35"/>
      <c r="L72" s="35"/>
      <c r="M72" s="35"/>
      <c r="N72" s="35"/>
      <c r="O72" s="35"/>
      <c r="P72" s="35"/>
    </row>
    <row r="73" spans="1:16" x14ac:dyDescent="0.3">
      <c r="A73" s="7"/>
      <c r="B73" s="8"/>
      <c r="C73" s="9" t="s">
        <v>68</v>
      </c>
      <c r="D73" s="10">
        <f t="array" ref="D73">INDEX('Back data'!$A$181:$AW$181,,MAX(IF('Back data'!$A$181:$AW$181&lt;&gt;"",COLUMN('Back data'!$A$181:$AW$181)))-D$6)+INDEX('Back data'!$A$182:$AW$182,,MAX(IF('Back data'!$A$182:$AW$182&lt;&gt;"",COLUMN('Back data'!$A$182:$AW$182)))-D$6)</f>
        <v>67</v>
      </c>
      <c r="E73" s="10">
        <f t="array" ref="E73">INDEX('Back data'!$A$181:$AW$181,,MAX(IF('Back data'!$A$181:$AW$181&lt;&gt;"",COLUMN('Back data'!$A$181:$AW$181)))-E$6)+INDEX('Back data'!$A$182:$AW$182,,MAX(IF('Back data'!$A$182:$AW$182&lt;&gt;"",COLUMN('Back data'!$A$182:$AW$182)))-E$6)</f>
        <v>66.680000000000007</v>
      </c>
      <c r="F73" s="10">
        <f t="array" ref="F73">INDEX('Back data'!$A$181:$AW$181,,MAX(IF('Back data'!$A$181:$AW$181&lt;&gt;"",COLUMN('Back data'!$A$181:$AW$181)))-F$6)+INDEX('Back data'!$A$182:$AW$182,,MAX(IF('Back data'!$A$182:$AW$182&lt;&gt;"",COLUMN('Back data'!$A$182:$AW$182)))-F$6)</f>
        <v>68.010000000000005</v>
      </c>
      <c r="G73" s="10">
        <f t="array" ref="G73">INDEX('Back data'!$A$181:$AW$181,,MAX(IF('Back data'!$A$181:$AW$181&lt;&gt;"",COLUMN('Back data'!$A$181:$AW$181)))-G$6)+INDEX('Back data'!$A$182:$AW$182,,MAX(IF('Back data'!$A$182:$AW$182&lt;&gt;"",COLUMN('Back data'!$A$182:$AW$182)))-G$6)</f>
        <v>69.930000000000007</v>
      </c>
      <c r="H73" s="10">
        <f t="array" ref="H73">INDEX('Back data'!$A$181:$AW$181,,MAX(IF('Back data'!$A$181:$AW$181&lt;&gt;"",COLUMN('Back data'!$A$181:$AW$181)))-H$6)+INDEX('Back data'!$A$182:$AW$182,,MAX(IF('Back data'!$A$182:$AW$182&lt;&gt;"",COLUMN('Back data'!$A$182:$AW$182)))-H$6)</f>
        <v>73.17</v>
      </c>
      <c r="I73" s="10">
        <f t="array" ref="I73">INDEX('Back data'!$A$181:$AW$181,,MAX(IF('Back data'!$A$181:$AW$181&lt;&gt;"",COLUMN('Back data'!$A$181:$AW$181)))-I$6)+INDEX('Back data'!$A$182:$AW$182,,MAX(IF('Back data'!$A$182:$AW$182&lt;&gt;"",COLUMN('Back data'!$A$182:$AW$182)))-I$6)</f>
        <v>70.709999999999994</v>
      </c>
      <c r="J73" s="10">
        <f t="array" ref="J73">INDEX('Back data'!$A$181:$AW$181,,MAX(IF('Back data'!$A$181:$AW$181&lt;&gt;"",COLUMN('Back data'!$A$181:$AW$181)))-J$6)+INDEX('Back data'!$A$182:$AW$182,,MAX(IF('Back data'!$A$182:$AW$182&lt;&gt;"",COLUMN('Back data'!$A$182:$AW$182)))-J$6)</f>
        <v>74.52000000000001</v>
      </c>
      <c r="K73" s="10">
        <f t="array" ref="K73">INDEX('Back data'!$A$181:$AW$181,,MAX(IF('Back data'!$A$181:$AW$181&lt;&gt;"",COLUMN('Back data'!$A$181:$AW$181)))-K$6)+INDEX('Back data'!$A$182:$AW$182,,MAX(IF('Back data'!$A$182:$AW$182&lt;&gt;"",COLUMN('Back data'!$A$182:$AW$182)))-K$6)</f>
        <v>73.86</v>
      </c>
      <c r="L73" s="10">
        <f t="array" ref="L73">INDEX('Back data'!$A$181:$AW$181,,MAX(IF('Back data'!$A$181:$AW$181&lt;&gt;"",COLUMN('Back data'!$A$181:$AW$181)))-L$6)+INDEX('Back data'!$A$182:$AW$182,,MAX(IF('Back data'!$A$182:$AW$182&lt;&gt;"",COLUMN('Back data'!$A$182:$AW$182)))-L$6)</f>
        <v>73.319999999999993</v>
      </c>
      <c r="M73" s="10">
        <f t="array" ref="M73">INDEX('Back data'!$A$181:$AW$181,,MAX(IF('Back data'!$A$181:$AW$181&lt;&gt;"",COLUMN('Back data'!$A$181:$AW$181)))-M$6)+INDEX('Back data'!$A$182:$AW$182,,MAX(IF('Back data'!$A$182:$AW$182&lt;&gt;"",COLUMN('Back data'!$A$182:$AW$182)))-M$6)</f>
        <v>74.930000000000007</v>
      </c>
      <c r="N73" s="10">
        <f t="array" ref="N73">INDEX('Back data'!$A$181:$AW$181,,MAX(IF('Back data'!$A$181:$AW$181&lt;&gt;"",COLUMN('Back data'!$A$181:$AW$181)))-N$6)+INDEX('Back data'!$A$182:$AW$182,,MAX(IF('Back data'!$A$182:$AW$182&lt;&gt;"",COLUMN('Back data'!$A$182:$AW$182)))-N$6)</f>
        <v>74.210000000000008</v>
      </c>
      <c r="O73" s="10">
        <f t="array" ref="O73">INDEX('Back data'!$A$181:$AW$181,,MAX(IF('Back data'!$A$181:$AW$181&lt;&gt;"",COLUMN('Back data'!$A$181:$AW$181)))-O$6)+INDEX('Back data'!$A$182:$AW$182,,MAX(IF('Back data'!$A$182:$AW$182&lt;&gt;"",COLUMN('Back data'!$A$182:$AW$182)))-O$6)</f>
        <v>73.790000000000006</v>
      </c>
      <c r="P73" s="10">
        <f t="array" ref="P73">INDEX('Back data'!$A$181:$AW$181,,MAX(IF('Back data'!$A$181:$AW$181&lt;&gt;"",COLUMN('Back data'!$A$181:$AW$181)))-P$6)+INDEX('Back data'!$A$182:$AW$182,,MAX(IF('Back data'!$A$182:$AW$182&lt;&gt;"",COLUMN('Back data'!$A$182:$AW$182)))-P$6)</f>
        <v>73.25</v>
      </c>
    </row>
    <row r="74" spans="1:16" x14ac:dyDescent="0.3">
      <c r="A74" s="38" t="s">
        <v>77</v>
      </c>
      <c r="B74" s="39" t="s">
        <v>75</v>
      </c>
      <c r="C74" s="11" t="s">
        <v>70</v>
      </c>
      <c r="D74" s="12">
        <f t="array" ref="D74">INDEX('Back data'!$A$181:$AW$181,,MAX(IF('Back data'!$A$181:$AW$181&lt;&gt;"",COLUMN('Back data'!$A$181:$AW$181)))-D$6)/D73</f>
        <v>0.88776119402985065</v>
      </c>
      <c r="E74" s="12">
        <f t="array" ref="E74">INDEX('Back data'!$A$181:$AW$181,,MAX(IF('Back data'!$A$181:$AW$181&lt;&gt;"",COLUMN('Back data'!$A$181:$AW$181)))-E$6)/E73</f>
        <v>0.91991601679664059</v>
      </c>
      <c r="F74" s="12">
        <f t="array" ref="F74">INDEX('Back data'!$A$181:$AW$181,,MAX(IF('Back data'!$A$181:$AW$181&lt;&gt;"",COLUMN('Back data'!$A$181:$AW$181)))-F$6)/F73</f>
        <v>0.91060138214968378</v>
      </c>
      <c r="G74" s="12">
        <f t="array" ref="G74">INDEX('Back data'!$A$181:$AW$181,,MAX(IF('Back data'!$A$181:$AW$181&lt;&gt;"",COLUMN('Back data'!$A$181:$AW$181)))-G$6)/G73</f>
        <v>0.92521092521092518</v>
      </c>
      <c r="H74" s="12">
        <f t="array" ref="H74">INDEX('Back data'!$A$181:$AW$181,,MAX(IF('Back data'!$A$181:$AW$181&lt;&gt;"",COLUMN('Back data'!$A$181:$AW$181)))-H$6)/H73</f>
        <v>0.93357933579335795</v>
      </c>
      <c r="I74" s="12">
        <f t="array" ref="I74">INDEX('Back data'!$A$181:$AW$181,,MAX(IF('Back data'!$A$181:$AW$181&lt;&gt;"",COLUMN('Back data'!$A$181:$AW$181)))-I$6)/I73</f>
        <v>0.94951209164191774</v>
      </c>
      <c r="J74" s="12">
        <f t="array" ref="J74">INDEX('Back data'!$A$181:$AW$181,,MAX(IF('Back data'!$A$181:$AW$181&lt;&gt;"",COLUMN('Back data'!$A$181:$AW$181)))-J$6)/J73</f>
        <v>0.95920558239398812</v>
      </c>
      <c r="K74" s="12">
        <f t="array" ref="K74">INDEX('Back data'!$A$181:$AW$181,,MAX(IF('Back data'!$A$181:$AW$181&lt;&gt;"",COLUMN('Back data'!$A$181:$AW$181)))-K$6)/K73</f>
        <v>0.95315461684267544</v>
      </c>
      <c r="L74" s="12">
        <f t="array" ref="L74">INDEX('Back data'!$A$181:$AW$181,,MAX(IF('Back data'!$A$181:$AW$181&lt;&gt;"",COLUMN('Back data'!$A$181:$AW$181)))-L$6)/L73</f>
        <v>0.93235133660665581</v>
      </c>
      <c r="M74" s="12">
        <f t="array" ref="M74">INDEX('Back data'!$A$181:$AW$181,,MAX(IF('Back data'!$A$181:$AW$181&lt;&gt;"",COLUMN('Back data'!$A$181:$AW$181)))-M$6)/M73</f>
        <v>0.93393834245295604</v>
      </c>
      <c r="N74" s="12">
        <f t="array" ref="N74">INDEX('Back data'!$A$181:$AW$181,,MAX(IF('Back data'!$A$181:$AW$181&lt;&gt;"",COLUMN('Back data'!$A$181:$AW$181)))-N$6)/N73</f>
        <v>0.94299959574181369</v>
      </c>
      <c r="O74" s="12">
        <f t="array" ref="O74">INDEX('Back data'!$A$181:$AW$181,,MAX(IF('Back data'!$A$181:$AW$181&lt;&gt;"",COLUMN('Back data'!$A$181:$AW$181)))-O$6)/O73</f>
        <v>0.9539232958395446</v>
      </c>
      <c r="P74" s="12">
        <f t="array" ref="P74">INDEX('Back data'!$A$181:$AW$181,,MAX(IF('Back data'!$A$181:$AW$181&lt;&gt;"",COLUMN('Back data'!$A$181:$AW$181)))-P$6)/P73</f>
        <v>0.92723549488054613</v>
      </c>
    </row>
    <row r="75" spans="1:16" x14ac:dyDescent="0.3">
      <c r="A75" s="38" t="s">
        <v>77</v>
      </c>
      <c r="B75" s="39" t="s">
        <v>76</v>
      </c>
      <c r="C75" s="11" t="s">
        <v>71</v>
      </c>
      <c r="D75" s="12">
        <f t="array" ref="D75">INDEX('Back data'!$A$182:$AW$182,,MAX(IF('Back data'!$A$182:$AW$182&lt;&gt;"",COLUMN('Back data'!$A$182:$AW$182)))-D$6)/D73</f>
        <v>0.11223880597014925</v>
      </c>
      <c r="E75" s="12">
        <f t="array" ref="E75">INDEX('Back data'!$A$182:$AW$182,,MAX(IF('Back data'!$A$182:$AW$182&lt;&gt;"",COLUMN('Back data'!$A$182:$AW$182)))-E$6)/E73</f>
        <v>8.0083983203359313E-2</v>
      </c>
      <c r="F75" s="12">
        <f t="array" ref="F75">INDEX('Back data'!$A$182:$AW$182,,MAX(IF('Back data'!$A$182:$AW$182&lt;&gt;"",COLUMN('Back data'!$A$182:$AW$182)))-F$6)/F73</f>
        <v>8.9398617850316123E-2</v>
      </c>
      <c r="G75" s="12">
        <f t="array" ref="G75">INDEX('Back data'!$A$182:$AW$182,,MAX(IF('Back data'!$A$182:$AW$182&lt;&gt;"",COLUMN('Back data'!$A$182:$AW$182)))-G$6)/G73</f>
        <v>7.4789074789074789E-2</v>
      </c>
      <c r="H75" s="12">
        <f t="array" ref="H75">INDEX('Back data'!$A$182:$AW$182,,MAX(IF('Back data'!$A$182:$AW$182&lt;&gt;"",COLUMN('Back data'!$A$182:$AW$182)))-H$6)/H73</f>
        <v>6.6420664206642069E-2</v>
      </c>
      <c r="I75" s="12">
        <f t="array" ref="I75">INDEX('Back data'!$A$182:$AW$182,,MAX(IF('Back data'!$A$182:$AW$182&lt;&gt;"",COLUMN('Back data'!$A$182:$AW$182)))-I$6)/I73</f>
        <v>5.0487908358082312E-2</v>
      </c>
      <c r="J75" s="12">
        <f t="array" ref="J75">INDEX('Back data'!$A$182:$AW$182,,MAX(IF('Back data'!$A$182:$AW$182&lt;&gt;"",COLUMN('Back data'!$A$182:$AW$182)))-J$6)/J73</f>
        <v>4.0794417606011803E-2</v>
      </c>
      <c r="K75" s="12">
        <f t="array" ref="K75">INDEX('Back data'!$A$182:$AW$182,,MAX(IF('Back data'!$A$182:$AW$182&lt;&gt;"",COLUMN('Back data'!$A$182:$AW$182)))-K$6)/K73</f>
        <v>4.6845383157324672E-2</v>
      </c>
      <c r="L75" s="12">
        <f t="array" ref="L75">INDEX('Back data'!$A$182:$AW$182,,MAX(IF('Back data'!$A$182:$AW$182&lt;&gt;"",COLUMN('Back data'!$A$182:$AW$182)))-L$6)/L73</f>
        <v>6.7648663393344244E-2</v>
      </c>
      <c r="M75" s="12">
        <f t="array" ref="M75">INDEX('Back data'!$A$182:$AW$182,,MAX(IF('Back data'!$A$182:$AW$182&lt;&gt;"",COLUMN('Back data'!$A$182:$AW$182)))-M$6)/M73</f>
        <v>6.6061657547043906E-2</v>
      </c>
      <c r="N75" s="12">
        <f t="array" ref="N75">INDEX('Back data'!$A$182:$AW$182,,MAX(IF('Back data'!$A$182:$AW$182&lt;&gt;"",COLUMN('Back data'!$A$182:$AW$182)))-N$6)/N73</f>
        <v>5.7000404258186227E-2</v>
      </c>
      <c r="O75" s="12">
        <f t="array" ref="O75">INDEX('Back data'!$A$182:$AW$182,,MAX(IF('Back data'!$A$182:$AW$182&lt;&gt;"",COLUMN('Back data'!$A$182:$AW$182)))-O$6)/O73</f>
        <v>4.607670416045534E-2</v>
      </c>
      <c r="P75" s="12">
        <f t="array" ref="P75">INDEX('Back data'!$A$182:$AW$182,,MAX(IF('Back data'!$A$182:$AW$182&lt;&gt;"",COLUMN('Back data'!$A$182:$AW$182)))-P$6)/P73</f>
        <v>7.2764505119453926E-2</v>
      </c>
    </row>
    <row r="76" spans="1:16" x14ac:dyDescent="0.3">
      <c r="B76" s="29"/>
    </row>
    <row r="77" spans="1:16" x14ac:dyDescent="0.3">
      <c r="B77" s="29"/>
    </row>
    <row r="78" spans="1:16" x14ac:dyDescent="0.3">
      <c r="B78" s="29"/>
      <c r="C78" s="9" t="s">
        <v>68</v>
      </c>
      <c r="D78" s="10">
        <f t="array" ref="D78">INDEX('Back data'!$A$187:$AW$187,,MAX(IF('Back data'!$A$187:$AW$187&lt;&gt;"",COLUMN('Back data'!$A$187:$AW$187)))-D$6)+INDEX('Back data'!$A$188:$AW$188,,MAX(IF('Back data'!$A$188:$AW$188&lt;&gt;"",COLUMN('Back data'!$A$188:$AW$188)))-D$6)</f>
        <v>67.759999999999991</v>
      </c>
      <c r="E78" s="10">
        <f t="array" ref="E78">INDEX('Back data'!$A$187:$AW$187,,MAX(IF('Back data'!$A$187:$AW$187&lt;&gt;"",COLUMN('Back data'!$A$187:$AW$187)))-E$6)+INDEX('Back data'!$A$188:$AW$188,,MAX(IF('Back data'!$A$188:$AW$188&lt;&gt;"",COLUMN('Back data'!$A$188:$AW$188)))-E$6)</f>
        <v>67.739999999999995</v>
      </c>
      <c r="F78" s="10">
        <f t="array" ref="F78">INDEX('Back data'!$A$187:$AW$187,,MAX(IF('Back data'!$A$187:$AW$187&lt;&gt;"",COLUMN('Back data'!$A$187:$AW$187)))-F$6)+INDEX('Back data'!$A$188:$AW$188,,MAX(IF('Back data'!$A$188:$AW$188&lt;&gt;"",COLUMN('Back data'!$A$188:$AW$188)))-F$6)</f>
        <v>68.260000000000005</v>
      </c>
      <c r="G78" s="10">
        <f t="array" ref="G78">INDEX('Back data'!$A$187:$AW$187,,MAX(IF('Back data'!$A$187:$AW$187&lt;&gt;"",COLUMN('Back data'!$A$187:$AW$187)))-G$6)+INDEX('Back data'!$A$188:$AW$188,,MAX(IF('Back data'!$A$188:$AW$188&lt;&gt;"",COLUMN('Back data'!$A$188:$AW$188)))-G$6)</f>
        <v>67.27</v>
      </c>
      <c r="H78" s="10">
        <f t="array" ref="H78">INDEX('Back data'!$A$187:$AW$187,,MAX(IF('Back data'!$A$187:$AW$187&lt;&gt;"",COLUMN('Back data'!$A$187:$AW$187)))-H$6)+INDEX('Back data'!$A$188:$AW$188,,MAX(IF('Back data'!$A$188:$AW$188&lt;&gt;"",COLUMN('Back data'!$A$188:$AW$188)))-H$6)</f>
        <v>70.87</v>
      </c>
      <c r="I78" s="10">
        <f t="array" ref="I78">INDEX('Back data'!$A$187:$AW$187,,MAX(IF('Back data'!$A$187:$AW$187&lt;&gt;"",COLUMN('Back data'!$A$187:$AW$187)))-I$6)+INDEX('Back data'!$A$188:$AW$188,,MAX(IF('Back data'!$A$188:$AW$188&lt;&gt;"",COLUMN('Back data'!$A$188:$AW$188)))-I$6)</f>
        <v>63.910000000000004</v>
      </c>
      <c r="J78" s="10">
        <f t="array" ref="J78">INDEX('Back data'!$A$187:$AW$187,,MAX(IF('Back data'!$A$187:$AW$187&lt;&gt;"",COLUMN('Back data'!$A$187:$AW$187)))-J$6)+INDEX('Back data'!$A$188:$AW$188,,MAX(IF('Back data'!$A$188:$AW$188&lt;&gt;"",COLUMN('Back data'!$A$188:$AW$188)))-J$6)</f>
        <v>67.59</v>
      </c>
      <c r="K78" s="10">
        <f t="array" ref="K78">INDEX('Back data'!$A$187:$AW$187,,MAX(IF('Back data'!$A$187:$AW$187&lt;&gt;"",COLUMN('Back data'!$A$187:$AW$187)))-K$6)+INDEX('Back data'!$A$188:$AW$188,,MAX(IF('Back data'!$A$188:$AW$188&lt;&gt;"",COLUMN('Back data'!$A$188:$AW$188)))-K$6)</f>
        <v>75.33</v>
      </c>
      <c r="L78" s="10">
        <f t="array" ref="L78">INDEX('Back data'!$A$187:$AW$187,,MAX(IF('Back data'!$A$187:$AW$187&lt;&gt;"",COLUMN('Back data'!$A$187:$AW$187)))-L$6)+INDEX('Back data'!$A$188:$AW$188,,MAX(IF('Back data'!$A$188:$AW$188&lt;&gt;"",COLUMN('Back data'!$A$188:$AW$188)))-L$6)</f>
        <v>69.48</v>
      </c>
      <c r="M78" s="10">
        <f t="array" ref="M78">INDEX('Back data'!$A$187:$AW$187,,MAX(IF('Back data'!$A$187:$AW$187&lt;&gt;"",COLUMN('Back data'!$A$187:$AW$187)))-M$6)+INDEX('Back data'!$A$188:$AW$188,,MAX(IF('Back data'!$A$188:$AW$188&lt;&gt;"",COLUMN('Back data'!$A$188:$AW$188)))-M$6)</f>
        <v>75.08</v>
      </c>
      <c r="N78" s="10">
        <f t="array" ref="N78">INDEX('Back data'!$A$187:$AW$187,,MAX(IF('Back data'!$A$187:$AW$187&lt;&gt;"",COLUMN('Back data'!$A$187:$AW$187)))-N$6)+INDEX('Back data'!$A$188:$AW$188,,MAX(IF('Back data'!$A$188:$AW$188&lt;&gt;"",COLUMN('Back data'!$A$188:$AW$188)))-N$6)</f>
        <v>75.13</v>
      </c>
      <c r="O78" s="10">
        <f t="array" ref="O78">INDEX('Back data'!$A$187:$AW$187,,MAX(IF('Back data'!$A$187:$AW$187&lt;&gt;"",COLUMN('Back data'!$A$187:$AW$187)))-O$6)+INDEX('Back data'!$A$188:$AW$188,,MAX(IF('Back data'!$A$188:$AW$188&lt;&gt;"",COLUMN('Back data'!$A$188:$AW$188)))-O$6)</f>
        <v>74.62</v>
      </c>
      <c r="P78" s="10">
        <f t="array" ref="P78">INDEX('Back data'!$A$187:$AW$187,,MAX(IF('Back data'!$A$187:$AW$187&lt;&gt;"",COLUMN('Back data'!$A$187:$AW$187)))-P$6)+INDEX('Back data'!$A$188:$AW$188,,MAX(IF('Back data'!$A$188:$AW$188&lt;&gt;"",COLUMN('Back data'!$A$188:$AW$188)))-P$6)</f>
        <v>71.599999999999994</v>
      </c>
    </row>
    <row r="79" spans="1:16" x14ac:dyDescent="0.3">
      <c r="A79" s="38" t="s">
        <v>77</v>
      </c>
      <c r="B79" s="40" t="s">
        <v>72</v>
      </c>
      <c r="C79" s="11" t="s">
        <v>70</v>
      </c>
      <c r="D79" s="12">
        <f t="array" ref="D79">INDEX('Back data'!$A$187:$AW$187,,MAX(IF('Back data'!$A$187:$AW$187&lt;&gt;"",COLUMN('Back data'!$A$187:$AW$187)))-D$6)/D78</f>
        <v>0.72181227863046049</v>
      </c>
      <c r="E79" s="12">
        <f t="array" ref="E79">INDEX('Back data'!$A$187:$AW$187,,MAX(IF('Back data'!$A$187:$AW$187&lt;&gt;"",COLUMN('Back data'!$A$187:$AW$187)))-E$6)/E78</f>
        <v>0.82270445822261595</v>
      </c>
      <c r="F79" s="12">
        <f t="array" ref="F79">INDEX('Back data'!$A$187:$AW$187,,MAX(IF('Back data'!$A$187:$AW$187&lt;&gt;"",COLUMN('Back data'!$A$187:$AW$187)))-F$6)/F78</f>
        <v>0.8316730149428655</v>
      </c>
      <c r="G79" s="12">
        <f t="array" ref="G79">INDEX('Back data'!$A$187:$AW$187,,MAX(IF('Back data'!$A$187:$AW$187&lt;&gt;"",COLUMN('Back data'!$A$187:$AW$187)))-G$6)/G78</f>
        <v>0.79797829641742235</v>
      </c>
      <c r="H79" s="12">
        <f t="array" ref="H79">INDEX('Back data'!$A$187:$AW$187,,MAX(IF('Back data'!$A$187:$AW$187&lt;&gt;"",COLUMN('Back data'!$A$187:$AW$187)))-H$6)/H78</f>
        <v>0.80866375052913786</v>
      </c>
      <c r="I79" s="12">
        <f t="array" ref="I79">INDEX('Back data'!$A$187:$AW$187,,MAX(IF('Back data'!$A$187:$AW$187&lt;&gt;"",COLUMN('Back data'!$A$187:$AW$187)))-I$6)/I78</f>
        <v>0.82631826005319975</v>
      </c>
      <c r="J79" s="12">
        <f t="array" ref="J79">INDEX('Back data'!$A$187:$AW$187,,MAX(IF('Back data'!$A$187:$AW$187&lt;&gt;"",COLUMN('Back data'!$A$187:$AW$187)))-J$6)/J78</f>
        <v>0.85633969522118658</v>
      </c>
      <c r="K79" s="12">
        <f t="array" ref="K79">INDEX('Back data'!$A$187:$AW$187,,MAX(IF('Back data'!$A$187:$AW$187&lt;&gt;"",COLUMN('Back data'!$A$187:$AW$187)))-K$6)/K78</f>
        <v>0.84016991902296567</v>
      </c>
      <c r="L79" s="12">
        <f t="array" ref="L79">INDEX('Back data'!$A$187:$AW$187,,MAX(IF('Back data'!$A$187:$AW$187&lt;&gt;"",COLUMN('Back data'!$A$187:$AW$187)))-L$6)/L78</f>
        <v>0.80426021876799081</v>
      </c>
      <c r="M79" s="12">
        <f t="array" ref="M79">INDEX('Back data'!$A$187:$AW$187,,MAX(IF('Back data'!$A$187:$AW$187&lt;&gt;"",COLUMN('Back data'!$A$187:$AW$187)))-M$6)/M78</f>
        <v>0.80474160895045288</v>
      </c>
      <c r="N79" s="12">
        <f t="array" ref="N79">INDEX('Back data'!$A$187:$AW$187,,MAX(IF('Back data'!$A$187:$AW$187&lt;&gt;"",COLUMN('Back data'!$A$187:$AW$187)))-N$6)/N78</f>
        <v>0.82643418075336095</v>
      </c>
      <c r="O79" s="12">
        <f t="array" ref="O79">INDEX('Back data'!$A$187:$AW$187,,MAX(IF('Back data'!$A$187:$AW$187&lt;&gt;"",COLUMN('Back data'!$A$187:$AW$187)))-O$6)/O78</f>
        <v>0.81358885017421601</v>
      </c>
      <c r="P79" s="12">
        <f t="array" ref="P79">INDEX('Back data'!$A$187:$AW$187,,MAX(IF('Back data'!$A$187:$AW$187&lt;&gt;"",COLUMN('Back data'!$A$187:$AW$187)))-P$6)/P78</f>
        <v>0.81256983240223468</v>
      </c>
    </row>
    <row r="80" spans="1:16" x14ac:dyDescent="0.3">
      <c r="A80" s="38" t="s">
        <v>77</v>
      </c>
      <c r="B80" s="40" t="s">
        <v>72</v>
      </c>
      <c r="C80" s="11" t="s">
        <v>71</v>
      </c>
      <c r="D80" s="12">
        <f t="array" ref="D80">INDEX('Back data'!$A$188:$AW$188,,MAX(IF('Back data'!$A$188:$AW$188&lt;&gt;"",COLUMN('Back data'!$A$188:$AW$188)))-D$6)/D78</f>
        <v>0.27818772136953962</v>
      </c>
      <c r="E80" s="12">
        <f t="array" ref="E80">INDEX('Back data'!$A$188:$AW$188,,MAX(IF('Back data'!$A$188:$AW$188&lt;&gt;"",COLUMN('Back data'!$A$188:$AW$188)))-E$6)/E78</f>
        <v>0.17729554177738413</v>
      </c>
      <c r="F80" s="12">
        <f t="array" ref="F80">INDEX('Back data'!$A$188:$AW$188,,MAX(IF('Back data'!$A$188:$AW$188&lt;&gt;"",COLUMN('Back data'!$A$188:$AW$188)))-F$6)/F78</f>
        <v>0.16832698505713448</v>
      </c>
      <c r="G80" s="12">
        <f t="array" ref="G80">INDEX('Back data'!$A$188:$AW$188,,MAX(IF('Back data'!$A$188:$AW$188&lt;&gt;"",COLUMN('Back data'!$A$188:$AW$188)))-G$6)/G78</f>
        <v>0.20202170358257768</v>
      </c>
      <c r="H80" s="12">
        <f t="array" ref="H80">INDEX('Back data'!$A$188:$AW$188,,MAX(IF('Back data'!$A$188:$AW$188&lt;&gt;"",COLUMN('Back data'!$A$188:$AW$188)))-H$6)/H78</f>
        <v>0.19133624947086214</v>
      </c>
      <c r="I80" s="12">
        <f t="array" ref="I80">INDEX('Back data'!$A$188:$AW$188,,MAX(IF('Back data'!$A$188:$AW$188&lt;&gt;"",COLUMN('Back data'!$A$188:$AW$188)))-I$6)/I78</f>
        <v>0.17368173994680017</v>
      </c>
      <c r="J80" s="12">
        <f t="array" ref="J80">INDEX('Back data'!$A$188:$AW$188,,MAX(IF('Back data'!$A$188:$AW$188&lt;&gt;"",COLUMN('Back data'!$A$188:$AW$188)))-J$6)/J78</f>
        <v>0.14366030477881345</v>
      </c>
      <c r="K80" s="12">
        <f t="array" ref="K80">INDEX('Back data'!$A$188:$AW$188,,MAX(IF('Back data'!$A$188:$AW$188&lt;&gt;"",COLUMN('Back data'!$A$188:$AW$188)))-K$6)/K78</f>
        <v>0.15983008097703438</v>
      </c>
      <c r="L80" s="12">
        <f t="array" ref="L80">INDEX('Back data'!$A$188:$AW$188,,MAX(IF('Back data'!$A$188:$AW$188&lt;&gt;"",COLUMN('Back data'!$A$188:$AW$188)))-L$6)/L78</f>
        <v>0.19573978123200919</v>
      </c>
      <c r="M80" s="12">
        <f t="array" ref="M80">INDEX('Back data'!$A$188:$AW$188,,MAX(IF('Back data'!$A$188:$AW$188&lt;&gt;"",COLUMN('Back data'!$A$188:$AW$188)))-M$6)/M78</f>
        <v>0.19525839104954715</v>
      </c>
      <c r="N80" s="12">
        <f t="array" ref="N80">INDEX('Back data'!$A$188:$AW$188,,MAX(IF('Back data'!$A$188:$AW$188&lt;&gt;"",COLUMN('Back data'!$A$188:$AW$188)))-N$6)/N78</f>
        <v>0.17356581924663916</v>
      </c>
      <c r="O80" s="12">
        <f t="array" ref="O80">INDEX('Back data'!$A$188:$AW$188,,MAX(IF('Back data'!$A$188:$AW$188&lt;&gt;"",COLUMN('Back data'!$A$188:$AW$188)))-O$6)/O78</f>
        <v>0.18641114982578397</v>
      </c>
      <c r="P80" s="12">
        <f t="array" ref="P80">INDEX('Back data'!$A$188:$AW$188,,MAX(IF('Back data'!$A$188:$AW$188&lt;&gt;"",COLUMN('Back data'!$A$188:$AW$188)))-P$6)/P78</f>
        <v>0.18743016759776537</v>
      </c>
    </row>
    <row r="82" spans="1:16" x14ac:dyDescent="0.3">
      <c r="C82" s="13"/>
      <c r="D82" s="13"/>
    </row>
    <row r="83" spans="1:16" x14ac:dyDescent="0.3">
      <c r="C83" s="9" t="s">
        <v>68</v>
      </c>
      <c r="D83" s="10">
        <f t="array" ref="D83">INDEX('Back data'!$A$193:$AW$193,,MAX(IF('Back data'!$A$193:$AW$193&lt;&gt;"",COLUMN('Back data'!$A$193:$AW$193)))-D$6)+INDEX('Back data'!$A$194:$AW$194,,MAX(IF('Back data'!$A$194:$AW$194&lt;&gt;"",COLUMN('Back data'!$A$194:$AW$194)))-D$6)</f>
        <v>65.63</v>
      </c>
      <c r="E83" s="10">
        <f t="array" ref="E83">INDEX('Back data'!$A$193:$AW$193,,MAX(IF('Back data'!$A$193:$AW$193&lt;&gt;"",COLUMN('Back data'!$A$193:$AW$193)))-E$6)+INDEX('Back data'!$A$194:$AW$194,,MAX(IF('Back data'!$A$194:$AW$194&lt;&gt;"",COLUMN('Back data'!$A$194:$AW$194)))-E$6)</f>
        <v>65.650000000000006</v>
      </c>
      <c r="F83" s="10">
        <f t="array" ref="F83">INDEX('Back data'!$A$193:$AW$193,,MAX(IF('Back data'!$A$193:$AW$193&lt;&gt;"",COLUMN('Back data'!$A$193:$AW$193)))-F$6)+INDEX('Back data'!$A$194:$AW$194,,MAX(IF('Back data'!$A$194:$AW$194&lt;&gt;"",COLUMN('Back data'!$A$194:$AW$194)))-F$6)</f>
        <v>67.539999999999992</v>
      </c>
      <c r="G83" s="10">
        <f t="array" ref="G83">INDEX('Back data'!$A$193:$AW$193,,MAX(IF('Back data'!$A$193:$AW$193&lt;&gt;"",COLUMN('Back data'!$A$193:$AW$193)))-G$6)+INDEX('Back data'!$A$194:$AW$194,,MAX(IF('Back data'!$A$194:$AW$194&lt;&gt;"",COLUMN('Back data'!$A$194:$AW$194)))-G$6)</f>
        <v>70.2</v>
      </c>
      <c r="H83" s="10">
        <f t="array" ref="H83">INDEX('Back data'!$A$193:$AW$193,,MAX(IF('Back data'!$A$193:$AW$193&lt;&gt;"",COLUMN('Back data'!$A$193:$AW$193)))-H$6)+INDEX('Back data'!$A$194:$AW$194,,MAX(IF('Back data'!$A$194:$AW$194&lt;&gt;"",COLUMN('Back data'!$A$194:$AW$194)))-H$6)</f>
        <v>72.970000000000013</v>
      </c>
      <c r="I83" s="10">
        <f t="array" ref="I83">INDEX('Back data'!$A$193:$AW$193,,MAX(IF('Back data'!$A$193:$AW$193&lt;&gt;"",COLUMN('Back data'!$A$193:$AW$193)))-I$6)+INDEX('Back data'!$A$194:$AW$194,,MAX(IF('Back data'!$A$194:$AW$194&lt;&gt;"",COLUMN('Back data'!$A$194:$AW$194)))-I$6)</f>
        <v>71.97</v>
      </c>
      <c r="J83" s="10">
        <f t="array" ref="J83">INDEX('Back data'!$A$193:$AW$193,,MAX(IF('Back data'!$A$193:$AW$193&lt;&gt;"",COLUMN('Back data'!$A$193:$AW$193)))-J$6)+INDEX('Back data'!$A$194:$AW$194,,MAX(IF('Back data'!$A$194:$AW$194&lt;&gt;"",COLUMN('Back data'!$A$194:$AW$194)))-J$6)</f>
        <v>75.39</v>
      </c>
      <c r="K83" s="10">
        <f t="array" ref="K83">INDEX('Back data'!$A$193:$AW$193,,MAX(IF('Back data'!$A$193:$AW$193&lt;&gt;"",COLUMN('Back data'!$A$193:$AW$193)))-K$6)+INDEX('Back data'!$A$194:$AW$194,,MAX(IF('Back data'!$A$194:$AW$194&lt;&gt;"",COLUMN('Back data'!$A$194:$AW$194)))-K$6)</f>
        <v>73.100000000000009</v>
      </c>
      <c r="L83" s="10">
        <f t="array" ref="L83">INDEX('Back data'!$A$193:$AW$193,,MAX(IF('Back data'!$A$193:$AW$193&lt;&gt;"",COLUMN('Back data'!$A$193:$AW$193)))-L$6)+INDEX('Back data'!$A$194:$AW$194,,MAX(IF('Back data'!$A$194:$AW$194&lt;&gt;"",COLUMN('Back data'!$A$194:$AW$194)))-L$6)</f>
        <v>73.190000000000012</v>
      </c>
      <c r="M83" s="10">
        <f t="array" ref="M83">INDEX('Back data'!$A$193:$AW$193,,MAX(IF('Back data'!$A$193:$AW$193&lt;&gt;"",COLUMN('Back data'!$A$193:$AW$193)))-M$6)+INDEX('Back data'!$A$194:$AW$194,,MAX(IF('Back data'!$A$194:$AW$194&lt;&gt;"",COLUMN('Back data'!$A$194:$AW$194)))-M$6)</f>
        <v>74</v>
      </c>
      <c r="N83" s="10">
        <f t="array" ref="N83">INDEX('Back data'!$A$193:$AW$193,,MAX(IF('Back data'!$A$193:$AW$193&lt;&gt;"",COLUMN('Back data'!$A$193:$AW$193)))-N$6)+INDEX('Back data'!$A$194:$AW$194,,MAX(IF('Back data'!$A$194:$AW$194&lt;&gt;"",COLUMN('Back data'!$A$194:$AW$194)))-N$6)</f>
        <v>73.259999999999991</v>
      </c>
      <c r="O83" s="10">
        <f t="array" ref="O83">INDEX('Back data'!$A$193:$AW$193,,MAX(IF('Back data'!$A$193:$AW$193&lt;&gt;"",COLUMN('Back data'!$A$193:$AW$193)))-O$6)+INDEX('Back data'!$A$194:$AW$194,,MAX(IF('Back data'!$A$194:$AW$194&lt;&gt;"",COLUMN('Back data'!$A$194:$AW$194)))-O$6)</f>
        <v>71.92</v>
      </c>
      <c r="P83" s="10">
        <f t="array" ref="P83">INDEX('Back data'!$A$193:$AW$193,,MAX(IF('Back data'!$A$193:$AW$193&lt;&gt;"",COLUMN('Back data'!$A$193:$AW$193)))-P$6)+INDEX('Back data'!$A$194:$AW$194,,MAX(IF('Back data'!$A$194:$AW$194&lt;&gt;"",COLUMN('Back data'!$A$194:$AW$194)))-P$6)</f>
        <v>71.58</v>
      </c>
    </row>
    <row r="84" spans="1:16" x14ac:dyDescent="0.3">
      <c r="A84" s="38" t="s">
        <v>77</v>
      </c>
      <c r="B84" s="40" t="s">
        <v>73</v>
      </c>
      <c r="C84" s="11" t="s">
        <v>70</v>
      </c>
      <c r="D84" s="12">
        <f t="array" ref="D84">INDEX('Back data'!$A$193:$AW$193,,MAX(IF('Back data'!$A$193:$AW$193&lt;&gt;"",COLUMN('Back data'!$A$193:$AW$193)))-D$6)/D83</f>
        <v>0.9680024379094927</v>
      </c>
      <c r="E84" s="12">
        <f t="array" ref="E84">INDEX('Back data'!$A$193:$AW$193,,MAX(IF('Back data'!$A$193:$AW$193&lt;&gt;"",COLUMN('Back data'!$A$193:$AW$193)))-E$6)/E83</f>
        <v>0.96481340441736474</v>
      </c>
      <c r="F84" s="12">
        <f t="array" ref="F84">INDEX('Back data'!$A$193:$AW$193,,MAX(IF('Back data'!$A$193:$AW$193&lt;&gt;"",COLUMN('Back data'!$A$193:$AW$193)))-F$6)/F83</f>
        <v>0.95735860230974246</v>
      </c>
      <c r="G84" s="12">
        <f t="array" ref="G84">INDEX('Back data'!$A$193:$AW$193,,MAX(IF('Back data'!$A$193:$AW$193&lt;&gt;"",COLUMN('Back data'!$A$193:$AW$193)))-G$6)/G83</f>
        <v>0.97421652421652416</v>
      </c>
      <c r="H84" s="12">
        <f t="array" ref="H84">INDEX('Back data'!$A$193:$AW$193,,MAX(IF('Back data'!$A$193:$AW$193&lt;&gt;"",COLUMN('Back data'!$A$193:$AW$193)))-H$6)/H83</f>
        <v>0.9788954364807454</v>
      </c>
      <c r="I84" s="12">
        <f t="array" ref="I84">INDEX('Back data'!$A$193:$AW$193,,MAX(IF('Back data'!$A$193:$AW$193&lt;&gt;"",COLUMN('Back data'!$A$193:$AW$193)))-I$6)/I83</f>
        <v>0.98457690704460188</v>
      </c>
      <c r="J84" s="12">
        <f t="array" ref="J84">INDEX('Back data'!$A$193:$AW$193,,MAX(IF('Back data'!$A$193:$AW$193&lt;&gt;"",COLUMN('Back data'!$A$193:$AW$193)))-J$6)/J83</f>
        <v>0.98925586947871069</v>
      </c>
      <c r="K84" s="12">
        <f t="array" ref="K84">INDEX('Back data'!$A$193:$AW$193,,MAX(IF('Back data'!$A$193:$AW$193&lt;&gt;"",COLUMN('Back data'!$A$193:$AW$193)))-K$6)/K83</f>
        <v>0.99411764705882344</v>
      </c>
      <c r="L84" s="12">
        <f t="array" ref="L84">INDEX('Back data'!$A$193:$AW$193,,MAX(IF('Back data'!$A$193:$AW$193&lt;&gt;"",COLUMN('Back data'!$A$193:$AW$193)))-L$6)/L83</f>
        <v>0.97704604454160393</v>
      </c>
      <c r="M84" s="12">
        <f t="array" ref="M84">INDEX('Back data'!$A$193:$AW$193,,MAX(IF('Back data'!$A$193:$AW$193&lt;&gt;"",COLUMN('Back data'!$A$193:$AW$193)))-M$6)/M83</f>
        <v>0.98175675675675689</v>
      </c>
      <c r="N84" s="12">
        <f t="array" ref="N84">INDEX('Back data'!$A$193:$AW$193,,MAX(IF('Back data'!$A$193:$AW$193&lt;&gt;"",COLUMN('Back data'!$A$193:$AW$193)))-N$6)/N83</f>
        <v>0.98648648648648651</v>
      </c>
      <c r="O84" s="12">
        <f t="array" ref="O84">INDEX('Back data'!$A$193:$AW$193,,MAX(IF('Back data'!$A$193:$AW$193&lt;&gt;"",COLUMN('Back data'!$A$193:$AW$193)))-O$6)/O83</f>
        <v>0.99416017797552836</v>
      </c>
      <c r="P84" s="12">
        <f t="array" ref="P84">INDEX('Back data'!$A$193:$AW$193,,MAX(IF('Back data'!$A$193:$AW$193&lt;&gt;"",COLUMN('Back data'!$A$193:$AW$193)))-P$6)/P83</f>
        <v>0.99525006985191389</v>
      </c>
    </row>
    <row r="85" spans="1:16" x14ac:dyDescent="0.3">
      <c r="A85" s="38" t="s">
        <v>77</v>
      </c>
      <c r="B85" s="40" t="s">
        <v>73</v>
      </c>
      <c r="C85" s="31" t="s">
        <v>71</v>
      </c>
      <c r="D85" s="32">
        <f t="array" ref="D85">+INDEX('Back data'!$A$194:$AW$194,,MAX(IF('Back data'!$A$194:$AW$194&lt;&gt;"",COLUMN('Back data'!$A$194:$AW$194)))-D$6)/D83</f>
        <v>3.1997562090507393E-2</v>
      </c>
      <c r="E85" s="32">
        <f t="array" ref="E85">+INDEX('Back data'!$A$194:$AW$194,,MAX(IF('Back data'!$A$194:$AW$194&lt;&gt;"",COLUMN('Back data'!$A$194:$AW$194)))-E$6)/E83</f>
        <v>3.5186595582635184E-2</v>
      </c>
      <c r="F85" s="32">
        <f t="array" ref="F85">+INDEX('Back data'!$A$194:$AW$194,,MAX(IF('Back data'!$A$194:$AW$194&lt;&gt;"",COLUMN('Back data'!$A$194:$AW$194)))-F$6)/F83</f>
        <v>4.2641397690257626E-2</v>
      </c>
      <c r="G85" s="32">
        <f t="array" ref="G85">+INDEX('Back data'!$A$194:$AW$194,,MAX(IF('Back data'!$A$194:$AW$194&lt;&gt;"",COLUMN('Back data'!$A$194:$AW$194)))-G$6)/G83</f>
        <v>2.5783475783475784E-2</v>
      </c>
      <c r="H85" s="32">
        <f t="array" ref="H85">+INDEX('Back data'!$A$194:$AW$194,,MAX(IF('Back data'!$A$194:$AW$194&lt;&gt;"",COLUMN('Back data'!$A$194:$AW$194)))-H$6)/H83</f>
        <v>2.1104563519254486E-2</v>
      </c>
      <c r="I85" s="32">
        <f t="array" ref="I85">+INDEX('Back data'!$A$194:$AW$194,,MAX(IF('Back data'!$A$194:$AW$194&lt;&gt;"",COLUMN('Back data'!$A$194:$AW$194)))-I$6)/I83</f>
        <v>1.5423092955398085E-2</v>
      </c>
      <c r="J85" s="32">
        <f t="array" ref="J85">+INDEX('Back data'!$A$194:$AW$194,,MAX(IF('Back data'!$A$194:$AW$194&lt;&gt;"",COLUMN('Back data'!$A$194:$AW$194)))-J$6)/J83</f>
        <v>1.0744130521289296E-2</v>
      </c>
      <c r="K85" s="32">
        <f t="array" ref="K85">+INDEX('Back data'!$A$194:$AW$194,,MAX(IF('Back data'!$A$194:$AW$194&lt;&gt;"",COLUMN('Back data'!$A$194:$AW$194)))-K$6)/K83</f>
        <v>5.8823529411764696E-3</v>
      </c>
      <c r="L85" s="32">
        <f t="array" ref="L85">+INDEX('Back data'!$A$194:$AW$194,,MAX(IF('Back data'!$A$194:$AW$194&lt;&gt;"",COLUMN('Back data'!$A$194:$AW$194)))-L$6)/L83</f>
        <v>2.2953955458395951E-2</v>
      </c>
      <c r="M85" s="32">
        <f t="array" ref="M85">+INDEX('Back data'!$A$194:$AW$194,,MAX(IF('Back data'!$A$194:$AW$194&lt;&gt;"",COLUMN('Back data'!$A$194:$AW$194)))-M$6)/M83</f>
        <v>1.8243243243243244E-2</v>
      </c>
      <c r="N85" s="32">
        <f t="array" ref="N85">+INDEX('Back data'!$A$194:$AW$194,,MAX(IF('Back data'!$A$194:$AW$194&lt;&gt;"",COLUMN('Back data'!$A$194:$AW$194)))-N$6)/N83</f>
        <v>1.3513513513513514E-2</v>
      </c>
      <c r="O85" s="32">
        <f t="array" ref="O85">+INDEX('Back data'!$A$194:$AW$194,,MAX(IF('Back data'!$A$194:$AW$194&lt;&gt;"",COLUMN('Back data'!$A$194:$AW$194)))-O$6)/O83</f>
        <v>5.8398220244716345E-3</v>
      </c>
      <c r="P85" s="32">
        <f t="array" ref="P85">+INDEX('Back data'!$A$194:$AW$194,,MAX(IF('Back data'!$A$194:$AW$194&lt;&gt;"",COLUMN('Back data'!$A$194:$AW$194)))-P$6)/P83</f>
        <v>4.7499301480860576E-3</v>
      </c>
    </row>
    <row r="86" spans="1:16" x14ac:dyDescent="0.3">
      <c r="A86" s="33"/>
      <c r="B86" s="30"/>
      <c r="C86" s="34"/>
      <c r="D86" s="35"/>
      <c r="E86" s="35"/>
      <c r="F86" s="35"/>
      <c r="G86" s="35"/>
      <c r="H86" s="35"/>
      <c r="I86" s="35"/>
      <c r="J86" s="35"/>
      <c r="K86" s="35"/>
      <c r="L86" s="35"/>
      <c r="M86" s="35"/>
      <c r="N86" s="35"/>
      <c r="O86" s="35"/>
      <c r="P86" s="35"/>
    </row>
    <row r="87" spans="1:16" x14ac:dyDescent="0.3">
      <c r="C87" s="9" t="s">
        <v>68</v>
      </c>
      <c r="D87" s="10">
        <f t="array" ref="D87">INDEX('Back data'!$A$377:$AW$377,,MAX(IF('Back data'!$A$377:$AW$377&lt;&gt;"",COLUMN('Back data'!$A$377:$AW$377)))-D$6)+INDEX('Back data'!$A$378:$AW$378,,MAX(IF('Back data'!$A$378:$AW$378&lt;&gt;"",COLUMN('Back data'!$A$378:$AW$378)))-D$6)</f>
        <v>65.52</v>
      </c>
      <c r="E87" s="10">
        <f t="array" ref="E87">INDEX('Back data'!$A$377:$AW$377,,MAX(IF('Back data'!$A$377:$AW$377&lt;&gt;"",COLUMN('Back data'!$A$377:$AW$377)))-E$6)+INDEX('Back data'!$A$378:$AW$378,,MAX(IF('Back data'!$A$378:$AW$378&lt;&gt;"",COLUMN('Back data'!$A$378:$AW$378)))-E$6)</f>
        <v>64.58</v>
      </c>
      <c r="F87" s="10">
        <f t="array" ref="F87">INDEX('Back data'!$A$377:$AW$377,,MAX(IF('Back data'!$A$377:$AW$377&lt;&gt;"",COLUMN('Back data'!$A$377:$AW$377)))-F$6)+INDEX('Back data'!$A$378:$AW$378,,MAX(IF('Back data'!$A$378:$AW$378&lt;&gt;"",COLUMN('Back data'!$A$378:$AW$378)))-F$6)</f>
        <v>68.710000000000008</v>
      </c>
      <c r="G87" s="10">
        <f t="array" ref="G87">INDEX('Back data'!$A$377:$AW$377,,MAX(IF('Back data'!$A$377:$AW$377&lt;&gt;"",COLUMN('Back data'!$A$377:$AW$377)))-G$6)+INDEX('Back data'!$A$378:$AW$378,,MAX(IF('Back data'!$A$378:$AW$378&lt;&gt;"",COLUMN('Back data'!$A$378:$AW$378)))-G$6)</f>
        <v>64.34</v>
      </c>
      <c r="H87" s="10">
        <f t="array" ref="H87">INDEX('Back data'!$A$377:$AW$377,,MAX(IF('Back data'!$A$377:$AW$377&lt;&gt;"",COLUMN('Back data'!$A$377:$AW$377)))-H$6)+INDEX('Back data'!$A$378:$AW$378,,MAX(IF('Back data'!$A$378:$AW$378&lt;&gt;"",COLUMN('Back data'!$A$378:$AW$378)))-H$6)</f>
        <v>70.349999999999994</v>
      </c>
      <c r="I87" s="10">
        <f t="array" ref="I87">INDEX('Back data'!$A$377:$AW$377,,MAX(IF('Back data'!$A$377:$AW$377&lt;&gt;"",COLUMN('Back data'!$A$377:$AW$377)))-I$6)+INDEX('Back data'!$A$378:$AW$378,,MAX(IF('Back data'!$A$378:$AW$378&lt;&gt;"",COLUMN('Back data'!$A$378:$AW$378)))-I$6)</f>
        <v>65.44</v>
      </c>
      <c r="J87" s="10">
        <f t="array" ref="J87">INDEX('Back data'!$A$377:$AW$377,,MAX(IF('Back data'!$A$377:$AW$377&lt;&gt;"",COLUMN('Back data'!$A$377:$AW$377)))-J$6)+INDEX('Back data'!$A$378:$AW$378,,MAX(IF('Back data'!$A$378:$AW$378&lt;&gt;"",COLUMN('Back data'!$A$378:$AW$378)))-J$6)</f>
        <v>70.33</v>
      </c>
      <c r="K87" s="10">
        <f t="array" ref="K87">INDEX('Back data'!$A$377:$AW$377,,MAX(IF('Back data'!$A$377:$AW$377&lt;&gt;"",COLUMN('Back data'!$A$377:$AW$377)))-K$6)+INDEX('Back data'!$A$378:$AW$378,,MAX(IF('Back data'!$A$378:$AW$378&lt;&gt;"",COLUMN('Back data'!$A$378:$AW$378)))-K$6)</f>
        <v>66.239999999999995</v>
      </c>
      <c r="L87" s="10">
        <f t="array" ref="L87">INDEX('Back data'!$A$377:$AW$377,,MAX(IF('Back data'!$A$377:$AW$377&lt;&gt;"",COLUMN('Back data'!$A$377:$AW$377)))-L$6)+INDEX('Back data'!$A$378:$AW$378,,MAX(IF('Back data'!$A$378:$AW$378&lt;&gt;"",COLUMN('Back data'!$A$378:$AW$378)))-L$6)</f>
        <v>68.31</v>
      </c>
      <c r="M87" s="10">
        <f t="array" ref="M87">INDEX('Back data'!$A$377:$AW$377,,MAX(IF('Back data'!$A$377:$AW$377&lt;&gt;"",COLUMN('Back data'!$A$377:$AW$377)))-M$6)+INDEX('Back data'!$A$378:$AW$378,,MAX(IF('Back data'!$A$378:$AW$378&lt;&gt;"",COLUMN('Back data'!$A$378:$AW$378)))-M$6)</f>
        <v>68.8</v>
      </c>
      <c r="N87" s="10">
        <f t="array" ref="N87">INDEX('Back data'!$A$377:$AW$377,,MAX(IF('Back data'!$A$377:$AW$377&lt;&gt;"",COLUMN('Back data'!$A$377:$AW$377)))-N$6)+INDEX('Back data'!$A$378:$AW$378,,MAX(IF('Back data'!$A$378:$AW$378&lt;&gt;"",COLUMN('Back data'!$A$378:$AW$378)))-N$6)</f>
        <v>70.08</v>
      </c>
      <c r="O87" s="10">
        <f t="array" ref="O87">INDEX('Back data'!$A$377:$AW$377,,MAX(IF('Back data'!$A$377:$AW$377&lt;&gt;"",COLUMN('Back data'!$A$377:$AW$377)))-O$6)+INDEX('Back data'!$A$378:$AW$378,,MAX(IF('Back data'!$A$378:$AW$378&lt;&gt;"",COLUMN('Back data'!$A$378:$AW$378)))-O$6)</f>
        <v>65.820000000000007</v>
      </c>
      <c r="P87" s="10">
        <f t="array" ref="P87">INDEX('Back data'!$A$377:$AW$377,,MAX(IF('Back data'!$A$377:$AW$377&lt;&gt;"",COLUMN('Back data'!$A$377:$AW$377)))-P$6)+INDEX('Back data'!$A$378:$AW$378,,MAX(IF('Back data'!$A$378:$AW$378&lt;&gt;"",COLUMN('Back data'!$A$378:$AW$378)))-P$6)</f>
        <v>71.41</v>
      </c>
    </row>
    <row r="88" spans="1:16" x14ac:dyDescent="0.3">
      <c r="A88" s="38" t="s">
        <v>77</v>
      </c>
      <c r="B88" s="40" t="s">
        <v>57</v>
      </c>
      <c r="C88" s="11" t="s">
        <v>70</v>
      </c>
      <c r="D88" s="12">
        <f t="array" ref="D88">INDEX('Back data'!$A$377:$AW$377,,MAX(IF('Back data'!$A$377:$AW$377&lt;&gt;"",COLUMN('Back data'!$A$377:$AW$377)))-D$6)/D87</f>
        <v>0.81272893772893773</v>
      </c>
      <c r="E88" s="12">
        <f t="array" ref="E88">INDEX('Back data'!$A$377:$AW$377,,MAX(IF('Back data'!$A$377:$AW$377&lt;&gt;"",COLUMN('Back data'!$A$377:$AW$377)))-E$6)/E87</f>
        <v>0.87643233199132864</v>
      </c>
      <c r="F88" s="12">
        <f t="array" ref="F88">INDEX('Back data'!$A$377:$AW$377,,MAX(IF('Back data'!$A$377:$AW$377&lt;&gt;"",COLUMN('Back data'!$A$377:$AW$377)))-F$6)/F87</f>
        <v>0.86523067966817047</v>
      </c>
      <c r="G88" s="12">
        <f t="array" ref="G88">INDEX('Back data'!$A$377:$AW$377,,MAX(IF('Back data'!$A$377:$AW$377&lt;&gt;"",COLUMN('Back data'!$A$377:$AW$377)))-G$6)/G87</f>
        <v>0.90954305253341627</v>
      </c>
      <c r="H88" s="12">
        <f t="array" ref="H88">INDEX('Back data'!$A$377:$AW$377,,MAX(IF('Back data'!$A$377:$AW$377&lt;&gt;"",COLUMN('Back data'!$A$377:$AW$377)))-H$6)/H87</f>
        <v>0.89452736318407966</v>
      </c>
      <c r="I88" s="12">
        <f t="array" ref="I88">INDEX('Back data'!$A$377:$AW$377,,MAX(IF('Back data'!$A$377:$AW$377&lt;&gt;"",COLUMN('Back data'!$A$377:$AW$377)))-I$6)/I87</f>
        <v>0.94452933985330079</v>
      </c>
      <c r="J88" s="12">
        <f t="array" ref="J88">INDEX('Back data'!$A$377:$AW$377,,MAX(IF('Back data'!$A$377:$AW$377&lt;&gt;"",COLUMN('Back data'!$A$377:$AW$377)))-J$6)/J87</f>
        <v>0.94511588226930188</v>
      </c>
      <c r="K88" s="12">
        <f t="array" ref="K88">INDEX('Back data'!$A$377:$AW$377,,MAX(IF('Back data'!$A$377:$AW$377&lt;&gt;"",COLUMN('Back data'!$A$377:$AW$377)))-K$6)/K87</f>
        <v>0.90428743961352664</v>
      </c>
      <c r="L88" s="12">
        <f t="array" ref="L88">INDEX('Back data'!$A$377:$AW$377,,MAX(IF('Back data'!$A$377:$AW$377&lt;&gt;"",COLUMN('Back data'!$A$377:$AW$377)))-L$6)/L87</f>
        <v>0.8896208461425853</v>
      </c>
      <c r="M88" s="12">
        <f t="array" ref="M88">INDEX('Back data'!$A$377:$AW$377,,MAX(IF('Back data'!$A$377:$AW$377&lt;&gt;"",COLUMN('Back data'!$A$377:$AW$377)))-M$6)/M87</f>
        <v>0.93139534883720931</v>
      </c>
      <c r="N88" s="12">
        <f t="array" ref="N88">INDEX('Back data'!$A$377:$AW$377,,MAX(IF('Back data'!$A$377:$AW$377&lt;&gt;"",COLUMN('Back data'!$A$377:$AW$377)))-N$6)/N87</f>
        <v>0.89768835616438358</v>
      </c>
      <c r="O88" s="12">
        <f t="array" ref="O88">INDEX('Back data'!$A$377:$AW$377,,MAX(IF('Back data'!$A$377:$AW$377&lt;&gt;"",COLUMN('Back data'!$A$377:$AW$377)))-O$6)/O87</f>
        <v>0.86037678517168026</v>
      </c>
      <c r="P88" s="12">
        <f t="array" ref="P88">INDEX('Back data'!$A$377:$AW$377,,MAX(IF('Back data'!$A$377:$AW$377&lt;&gt;"",COLUMN('Back data'!$A$377:$AW$377)))-P$6)/P87</f>
        <v>0.89959389441254722</v>
      </c>
    </row>
    <row r="89" spans="1:16" x14ac:dyDescent="0.3">
      <c r="A89" s="38" t="s">
        <v>77</v>
      </c>
      <c r="B89" s="40" t="s">
        <v>57</v>
      </c>
      <c r="C89" s="11" t="s">
        <v>71</v>
      </c>
      <c r="D89" s="12">
        <f t="array" ref="D89">+INDEX('Back data'!$A$378:$AW$378,,MAX(IF('Back data'!$A$378:$AW$378&lt;&gt;"",COLUMN('Back data'!$A$378:$AW$378)))-D$6)/D87</f>
        <v>0.18727106227106227</v>
      </c>
      <c r="E89" s="12">
        <f t="array" ref="E89">+INDEX('Back data'!$A$378:$AW$378,,MAX(IF('Back data'!$A$378:$AW$378&lt;&gt;"",COLUMN('Back data'!$A$378:$AW$378)))-E$6)/E87</f>
        <v>0.12356766800867143</v>
      </c>
      <c r="F89" s="12">
        <f t="array" ref="F89">+INDEX('Back data'!$A$378:$AW$378,,MAX(IF('Back data'!$A$378:$AW$378&lt;&gt;"",COLUMN('Back data'!$A$378:$AW$378)))-F$6)/F87</f>
        <v>0.13476932033182942</v>
      </c>
      <c r="G89" s="12">
        <f t="array" ref="G89">+INDEX('Back data'!$A$378:$AW$378,,MAX(IF('Back data'!$A$378:$AW$378&lt;&gt;"",COLUMN('Back data'!$A$378:$AW$378)))-G$6)/G87</f>
        <v>9.0456947466583768E-2</v>
      </c>
      <c r="H89" s="12">
        <f t="array" ref="H89">+INDEX('Back data'!$A$378:$AW$378,,MAX(IF('Back data'!$A$378:$AW$378&lt;&gt;"",COLUMN('Back data'!$A$378:$AW$378)))-H$6)/H87</f>
        <v>0.10547263681592041</v>
      </c>
      <c r="I89" s="12">
        <f t="array" ref="I89">+INDEX('Back data'!$A$378:$AW$378,,MAX(IF('Back data'!$A$378:$AW$378&lt;&gt;"",COLUMN('Back data'!$A$378:$AW$378)))-I$6)/I87</f>
        <v>5.5470660146699269E-2</v>
      </c>
      <c r="J89" s="12">
        <f t="array" ref="J89">+INDEX('Back data'!$A$378:$AW$378,,MAX(IF('Back data'!$A$378:$AW$378&lt;&gt;"",COLUMN('Back data'!$A$378:$AW$378)))-J$6)/J87</f>
        <v>5.4884117730698137E-2</v>
      </c>
      <c r="K89" s="12">
        <f t="array" ref="K89">+INDEX('Back data'!$A$378:$AW$378,,MAX(IF('Back data'!$A$378:$AW$378&lt;&gt;"",COLUMN('Back data'!$A$378:$AW$378)))-K$6)/K87</f>
        <v>9.5712560386473439E-2</v>
      </c>
      <c r="L89" s="12">
        <f t="array" ref="L89">+INDEX('Back data'!$A$378:$AW$378,,MAX(IF('Back data'!$A$378:$AW$378&lt;&gt;"",COLUMN('Back data'!$A$378:$AW$378)))-L$6)/L87</f>
        <v>0.11037915385741473</v>
      </c>
      <c r="M89" s="12">
        <f t="array" ref="M89">+INDEX('Back data'!$A$378:$AW$378,,MAX(IF('Back data'!$A$378:$AW$378&lt;&gt;"",COLUMN('Back data'!$A$378:$AW$378)))-M$6)/M87</f>
        <v>6.86046511627907E-2</v>
      </c>
      <c r="N89" s="12">
        <f t="array" ref="N89">+INDEX('Back data'!$A$378:$AW$378,,MAX(IF('Back data'!$A$378:$AW$378&lt;&gt;"",COLUMN('Back data'!$A$378:$AW$378)))-N$6)/N87</f>
        <v>0.10231164383561644</v>
      </c>
      <c r="O89" s="12">
        <f t="array" ref="O89">+INDEX('Back data'!$A$378:$AW$378,,MAX(IF('Back data'!$A$378:$AW$378&lt;&gt;"",COLUMN('Back data'!$A$378:$AW$378)))-O$6)/O87</f>
        <v>0.13962321482831963</v>
      </c>
      <c r="P89" s="12">
        <f t="array" ref="P89">+INDEX('Back data'!$A$378:$AW$378,,MAX(IF('Back data'!$A$378:$AW$378&lt;&gt;"",COLUMN('Back data'!$A$378:$AW$378)))-P$6)/P87</f>
        <v>0.10040610558745273</v>
      </c>
    </row>
    <row r="92" spans="1:16" x14ac:dyDescent="0.3">
      <c r="C92" s="9" t="s">
        <v>68</v>
      </c>
      <c r="D92" s="10">
        <f t="array" ref="D92">INDEX('Back data'!$A$383:$AW$383,,MAX(IF('Back data'!$A$383:$AW$383&lt;&gt;"",COLUMN('Back data'!$A$383:$AW$383)))-D$6)+INDEX('Back data'!$A$384:$AW$384,,MAX(IF('Back data'!$A$384:$AW$384&lt;&gt;"",COLUMN('Back data'!$A$384:$AW$384)))-D$6)</f>
        <v>67.45</v>
      </c>
      <c r="E92" s="10">
        <f t="array" ref="E92">INDEX('Back data'!$A$383:$AW$383,,MAX(IF('Back data'!$A$383:$AW$383&lt;&gt;"",COLUMN('Back data'!$A$383:$AW$383)))-E$6)+INDEX('Back data'!$A$384:$AW$384,,MAX(IF('Back data'!$A$384:$AW$384&lt;&gt;"",COLUMN('Back data'!$A$384:$AW$384)))-E$6)</f>
        <v>66.94</v>
      </c>
      <c r="F92" s="10">
        <f t="array" ref="F92">INDEX('Back data'!$A$383:$AW$383,,MAX(IF('Back data'!$A$383:$AW$383&lt;&gt;"",COLUMN('Back data'!$A$383:$AW$383)))-F$6)+INDEX('Back data'!$A$384:$AW$384,,MAX(IF('Back data'!$A$384:$AW$384&lt;&gt;"",COLUMN('Back data'!$A$384:$AW$384)))-F$6)</f>
        <v>66.42</v>
      </c>
      <c r="G92" s="10">
        <f t="array" ref="G92">INDEX('Back data'!$A$383:$AW$383,,MAX(IF('Back data'!$A$383:$AW$383&lt;&gt;"",COLUMN('Back data'!$A$383:$AW$383)))-G$6)+INDEX('Back data'!$A$384:$AW$384,,MAX(IF('Back data'!$A$384:$AW$384&lt;&gt;"",COLUMN('Back data'!$A$384:$AW$384)))-G$6)</f>
        <v>69.53</v>
      </c>
      <c r="H92" s="10">
        <f t="array" ref="H92">INDEX('Back data'!$A$383:$AW$383,,MAX(IF('Back data'!$A$383:$AW$383&lt;&gt;"",COLUMN('Back data'!$A$383:$AW$383)))-H$6)+INDEX('Back data'!$A$384:$AW$384,,MAX(IF('Back data'!$A$384:$AW$384&lt;&gt;"",COLUMN('Back data'!$A$384:$AW$384)))-H$6)</f>
        <v>73.919999999999987</v>
      </c>
      <c r="I92" s="10">
        <f t="array" ref="I92">INDEX('Back data'!$A$383:$AW$383,,MAX(IF('Back data'!$A$383:$AW$383&lt;&gt;"",COLUMN('Back data'!$A$383:$AW$383)))-I$6)+INDEX('Back data'!$A$384:$AW$384,,MAX(IF('Back data'!$A$384:$AW$384&lt;&gt;"",COLUMN('Back data'!$A$384:$AW$384)))-I$6)</f>
        <v>73.47999999999999</v>
      </c>
      <c r="J92" s="10">
        <f t="array" ref="J92">INDEX('Back data'!$A$383:$AW$383,,MAX(IF('Back data'!$A$383:$AW$383&lt;&gt;"",COLUMN('Back data'!$A$383:$AW$383)))-J$6)+INDEX('Back data'!$A$384:$AW$384,,MAX(IF('Back data'!$A$384:$AW$384&lt;&gt;"",COLUMN('Back data'!$A$384:$AW$384)))-J$6)</f>
        <v>75.69</v>
      </c>
      <c r="K92" s="10">
        <f t="array" ref="K92">INDEX('Back data'!$A$383:$AW$383,,MAX(IF('Back data'!$A$383:$AW$383&lt;&gt;"",COLUMN('Back data'!$A$383:$AW$383)))-K$6)+INDEX('Back data'!$A$384:$AW$384,,MAX(IF('Back data'!$A$384:$AW$384&lt;&gt;"",COLUMN('Back data'!$A$384:$AW$384)))-K$6)</f>
        <v>75.77</v>
      </c>
      <c r="L92" s="10">
        <f t="array" ref="L92">INDEX('Back data'!$A$383:$AW$383,,MAX(IF('Back data'!$A$383:$AW$383&lt;&gt;"",COLUMN('Back data'!$A$383:$AW$383)))-L$6)+INDEX('Back data'!$A$384:$AW$384,,MAX(IF('Back data'!$A$384:$AW$384&lt;&gt;"",COLUMN('Back data'!$A$384:$AW$384)))-L$6)</f>
        <v>73.819999999999993</v>
      </c>
      <c r="M92" s="10">
        <f t="array" ref="M92">INDEX('Back data'!$A$383:$AW$383,,MAX(IF('Back data'!$A$383:$AW$383&lt;&gt;"",COLUMN('Back data'!$A$383:$AW$383)))-M$6)+INDEX('Back data'!$A$384:$AW$384,,MAX(IF('Back data'!$A$384:$AW$384&lt;&gt;"",COLUMN('Back data'!$A$384:$AW$384)))-M$6)</f>
        <v>75.75</v>
      </c>
      <c r="N92" s="10">
        <f t="array" ref="N92">INDEX('Back data'!$A$383:$AW$383,,MAX(IF('Back data'!$A$383:$AW$383&lt;&gt;"",COLUMN('Back data'!$A$383:$AW$383)))-N$6)+INDEX('Back data'!$A$384:$AW$384,,MAX(IF('Back data'!$A$384:$AW$384&lt;&gt;"",COLUMN('Back data'!$A$384:$AW$384)))-N$6)</f>
        <v>74.89</v>
      </c>
      <c r="O92" s="10">
        <f t="array" ref="O92">INDEX('Back data'!$A$383:$AW$383,,MAX(IF('Back data'!$A$383:$AW$383&lt;&gt;"",COLUMN('Back data'!$A$383:$AW$383)))-O$6)+INDEX('Back data'!$A$384:$AW$384,,MAX(IF('Back data'!$A$384:$AW$384&lt;&gt;"",COLUMN('Back data'!$A$384:$AW$384)))-O$6)</f>
        <v>75.930000000000007</v>
      </c>
      <c r="P92" s="10">
        <f t="array" ref="P92">INDEX('Back data'!$A$383:$AW$383,,MAX(IF('Back data'!$A$383:$AW$383&lt;&gt;"",COLUMN('Back data'!$A$383:$AW$383)))-P$6)+INDEX('Back data'!$A$384:$AW$384,,MAX(IF('Back data'!$A$384:$AW$384&lt;&gt;"",COLUMN('Back data'!$A$384:$AW$384)))-P$6)</f>
        <v>74.61</v>
      </c>
    </row>
    <row r="93" spans="1:16" x14ac:dyDescent="0.3">
      <c r="A93" s="38" t="s">
        <v>77</v>
      </c>
      <c r="B93" s="40" t="s">
        <v>62</v>
      </c>
      <c r="C93" s="11" t="s">
        <v>70</v>
      </c>
      <c r="D93" s="12">
        <f t="array" ref="D93">INDEX('Back data'!$A$383:$AW$383,,MAX(IF('Back data'!$A$383:$AW$383&lt;&gt;"",COLUMN('Back data'!$A$383:$AW$383)))-D$6)/D92</f>
        <v>0.90348406226834688</v>
      </c>
      <c r="E93" s="12">
        <f t="array" ref="E93">INDEX('Back data'!$A$383:$AW$383,,MAX(IF('Back data'!$A$383:$AW$383&lt;&gt;"",COLUMN('Back data'!$A$383:$AW$383)))-E$6)/E92</f>
        <v>0.92754705706602936</v>
      </c>
      <c r="F93" s="12">
        <f t="array" ref="F93">INDEX('Back data'!$A$383:$AW$383,,MAX(IF('Back data'!$A$383:$AW$383&lt;&gt;"",COLUMN('Back data'!$A$383:$AW$383)))-F$6)/F92</f>
        <v>0.9251731406202951</v>
      </c>
      <c r="G93" s="12">
        <f t="array" ref="G93">INDEX('Back data'!$A$383:$AW$383,,MAX(IF('Back data'!$A$383:$AW$383&lt;&gt;"",COLUMN('Back data'!$A$383:$AW$383)))-G$6)/G92</f>
        <v>0.93297857040126564</v>
      </c>
      <c r="H93" s="12">
        <f t="array" ref="H93">INDEX('Back data'!$A$383:$AW$383,,MAX(IF('Back data'!$A$383:$AW$383&lt;&gt;"",COLUMN('Back data'!$A$383:$AW$383)))-H$6)/H92</f>
        <v>0.93668831168831179</v>
      </c>
      <c r="I93" s="12">
        <f t="array" ref="I93">INDEX('Back data'!$A$383:$AW$383,,MAX(IF('Back data'!$A$383:$AW$383&lt;&gt;"",COLUMN('Back data'!$A$383:$AW$383)))-I$6)/I92</f>
        <v>0.94379422972237348</v>
      </c>
      <c r="J93" s="12">
        <f t="array" ref="J93">INDEX('Back data'!$A$383:$AW$383,,MAX(IF('Back data'!$A$383:$AW$383&lt;&gt;"",COLUMN('Back data'!$A$383:$AW$383)))-J$6)/J92</f>
        <v>0.9599682917162109</v>
      </c>
      <c r="K93" s="12">
        <f t="array" ref="K93">INDEX('Back data'!$A$383:$AW$383,,MAX(IF('Back data'!$A$383:$AW$383&lt;&gt;"",COLUMN('Back data'!$A$383:$AW$383)))-K$6)/K92</f>
        <v>0.96674145440147818</v>
      </c>
      <c r="L93" s="12">
        <f t="array" ref="L93">INDEX('Back data'!$A$383:$AW$383,,MAX(IF('Back data'!$A$383:$AW$383&lt;&gt;"",COLUMN('Back data'!$A$383:$AW$383)))-L$6)/L92</f>
        <v>0.93998916282850187</v>
      </c>
      <c r="M93" s="12">
        <f t="array" ref="M93">INDEX('Back data'!$A$383:$AW$383,,MAX(IF('Back data'!$A$383:$AW$383&lt;&gt;"",COLUMN('Back data'!$A$383:$AW$383)))-M$6)/M92</f>
        <v>0.93108910891089114</v>
      </c>
      <c r="N93" s="12">
        <f t="array" ref="N93">INDEX('Back data'!$A$383:$AW$383,,MAX(IF('Back data'!$A$383:$AW$383&lt;&gt;"",COLUMN('Back data'!$A$383:$AW$383)))-N$6)/N92</f>
        <v>0.94925891307250643</v>
      </c>
      <c r="O93" s="12">
        <f t="array" ref="O93">INDEX('Back data'!$A$383:$AW$383,,MAX(IF('Back data'!$A$383:$AW$383&lt;&gt;"",COLUMN('Back data'!$A$383:$AW$383)))-O$6)/O92</f>
        <v>0.96984064269722103</v>
      </c>
      <c r="P93" s="12">
        <f t="array" ref="P93">INDEX('Back data'!$A$383:$AW$383,,MAX(IF('Back data'!$A$383:$AW$383&lt;&gt;"",COLUMN('Back data'!$A$383:$AW$383)))-P$6)/P92</f>
        <v>0.92909797614260814</v>
      </c>
    </row>
    <row r="94" spans="1:16" x14ac:dyDescent="0.3">
      <c r="A94" s="38" t="s">
        <v>77</v>
      </c>
      <c r="B94" s="40" t="s">
        <v>62</v>
      </c>
      <c r="C94" s="11" t="s">
        <v>71</v>
      </c>
      <c r="D94" s="12">
        <f t="array" ref="D94">+INDEX('Back data'!$A$384:$AW$384,,MAX(IF('Back data'!$A$384:$AW$384&lt;&gt;"",COLUMN('Back data'!$A$384:$AW$384)))-D$6)/D92</f>
        <v>9.6515937731653068E-2</v>
      </c>
      <c r="E94" s="12">
        <f t="array" ref="E94">+INDEX('Back data'!$A$384:$AW$384,,MAX(IF('Back data'!$A$384:$AW$384&lt;&gt;"",COLUMN('Back data'!$A$384:$AW$384)))-E$6)/E92</f>
        <v>7.2452942933970713E-2</v>
      </c>
      <c r="F94" s="12">
        <f t="array" ref="F94">+INDEX('Back data'!$A$384:$AW$384,,MAX(IF('Back data'!$A$384:$AW$384&lt;&gt;"",COLUMN('Back data'!$A$384:$AW$384)))-F$6)/F92</f>
        <v>7.4826859379704902E-2</v>
      </c>
      <c r="G94" s="12">
        <f t="array" ref="G94">+INDEX('Back data'!$A$384:$AW$384,,MAX(IF('Back data'!$A$384:$AW$384&lt;&gt;"",COLUMN('Back data'!$A$384:$AW$384)))-G$6)/G92</f>
        <v>6.7021429598734361E-2</v>
      </c>
      <c r="H94" s="12">
        <f t="array" ref="H94">+INDEX('Back data'!$A$384:$AW$384,,MAX(IF('Back data'!$A$384:$AW$384&lt;&gt;"",COLUMN('Back data'!$A$384:$AW$384)))-H$6)/H92</f>
        <v>6.3311688311688319E-2</v>
      </c>
      <c r="I94" s="12">
        <f t="array" ref="I94">+INDEX('Back data'!$A$384:$AW$384,,MAX(IF('Back data'!$A$384:$AW$384&lt;&gt;"",COLUMN('Back data'!$A$384:$AW$384)))-I$6)/I92</f>
        <v>5.620577027762657E-2</v>
      </c>
      <c r="J94" s="12">
        <f t="array" ref="J94">+INDEX('Back data'!$A$384:$AW$384,,MAX(IF('Back data'!$A$384:$AW$384&lt;&gt;"",COLUMN('Back data'!$A$384:$AW$384)))-J$6)/J92</f>
        <v>4.0031708283789137E-2</v>
      </c>
      <c r="K94" s="12">
        <f t="array" ref="K94">+INDEX('Back data'!$A$384:$AW$384,,MAX(IF('Back data'!$A$384:$AW$384&lt;&gt;"",COLUMN('Back data'!$A$384:$AW$384)))-K$6)/K92</f>
        <v>3.3258545598521844E-2</v>
      </c>
      <c r="L94" s="12">
        <f t="array" ref="L94">+INDEX('Back data'!$A$384:$AW$384,,MAX(IF('Back data'!$A$384:$AW$384&lt;&gt;"",COLUMN('Back data'!$A$384:$AW$384)))-L$6)/L92</f>
        <v>6.0010837171498244E-2</v>
      </c>
      <c r="M94" s="12">
        <f t="array" ref="M94">+INDEX('Back data'!$A$384:$AW$384,,MAX(IF('Back data'!$A$384:$AW$384&lt;&gt;"",COLUMN('Back data'!$A$384:$AW$384)))-M$6)/M92</f>
        <v>6.8910891089108903E-2</v>
      </c>
      <c r="N94" s="12">
        <f t="array" ref="N94">+INDEX('Back data'!$A$384:$AW$384,,MAX(IF('Back data'!$A$384:$AW$384&lt;&gt;"",COLUMN('Back data'!$A$384:$AW$384)))-N$6)/N92</f>
        <v>5.0741086927493656E-2</v>
      </c>
      <c r="O94" s="12">
        <f t="array" ref="O94">+INDEX('Back data'!$A$384:$AW$384,,MAX(IF('Back data'!$A$384:$AW$384&lt;&gt;"",COLUMN('Back data'!$A$384:$AW$384)))-O$6)/O92</f>
        <v>3.0159357302778873E-2</v>
      </c>
      <c r="P94" s="12">
        <f t="array" ref="P94">+INDEX('Back data'!$A$384:$AW$384,,MAX(IF('Back data'!$A$384:$AW$384&lt;&gt;"",COLUMN('Back data'!$A$384:$AW$384)))-P$6)/P92</f>
        <v>7.0902023857391777E-2</v>
      </c>
    </row>
    <row r="97" spans="1:16" x14ac:dyDescent="0.3">
      <c r="C97" s="9" t="s">
        <v>68</v>
      </c>
      <c r="D97" s="10">
        <f t="array" ref="D97">INDEX('Back data'!$A$389:$AW$389,,MAX(IF('Back data'!$A$389:$AW$389&lt;&gt;"",COLUMN('Back data'!$A$389:$AW$389)))-D$6)+INDEX('Back data'!$A$390:$AW$390,,MAX(IF('Back data'!$A$390:$AW$390&lt;&gt;"",COLUMN('Back data'!$A$390:$AW$390)))-D$6)</f>
        <v>67.39</v>
      </c>
      <c r="E97" s="10">
        <f t="array" ref="E97">INDEX('Back data'!$A$389:$AW$389,,MAX(IF('Back data'!$A$389:$AW$389&lt;&gt;"",COLUMN('Back data'!$A$389:$AW$389)))-E$6)+INDEX('Back data'!$A$390:$AW$390,,MAX(IF('Back data'!$A$390:$AW$390&lt;&gt;"",COLUMN('Back data'!$A$390:$AW$390)))-E$6)</f>
        <v>68.09</v>
      </c>
      <c r="F97" s="10">
        <f t="array" ref="F97">INDEX('Back data'!$A$389:$AW$389,,MAX(IF('Back data'!$A$389:$AW$389&lt;&gt;"",COLUMN('Back data'!$A$389:$AW$389)))-F$6)+INDEX('Back data'!$A$390:$AW$390,,MAX(IF('Back data'!$A$390:$AW$390&lt;&gt;"",COLUMN('Back data'!$A$390:$AW$390)))-F$6)</f>
        <v>73.53</v>
      </c>
      <c r="G97" s="10">
        <f t="array" ref="G97">INDEX('Back data'!$A$389:$AW$389,,MAX(IF('Back data'!$A$389:$AW$389&lt;&gt;"",COLUMN('Back data'!$A$389:$AW$389)))-G$6)+INDEX('Back data'!$A$390:$AW$390,,MAX(IF('Back data'!$A$390:$AW$390&lt;&gt;"",COLUMN('Back data'!$A$390:$AW$390)))-G$6)</f>
        <v>78.03</v>
      </c>
      <c r="H97" s="10">
        <f t="array" ref="H97">INDEX('Back data'!$A$389:$AW$389,,MAX(IF('Back data'!$A$389:$AW$389&lt;&gt;"",COLUMN('Back data'!$A$389:$AW$389)))-H$6)+INDEX('Back data'!$A$390:$AW$390,,MAX(IF('Back data'!$A$390:$AW$390&lt;&gt;"",COLUMN('Back data'!$A$390:$AW$390)))-H$6)</f>
        <v>73.8</v>
      </c>
      <c r="I97" s="10">
        <f t="array" ref="I97">INDEX('Back data'!$A$389:$AW$389,,MAX(IF('Back data'!$A$389:$AW$389&lt;&gt;"",COLUMN('Back data'!$A$389:$AW$389)))-I$6)+INDEX('Back data'!$A$390:$AW$390,,MAX(IF('Back data'!$A$390:$AW$390&lt;&gt;"",COLUMN('Back data'!$A$390:$AW$390)))-I$6)</f>
        <v>66.339999999999989</v>
      </c>
      <c r="J97" s="10">
        <f t="array" ref="J97">INDEX('Back data'!$A$389:$AW$389,,MAX(IF('Back data'!$A$389:$AW$389&lt;&gt;"",COLUMN('Back data'!$A$389:$AW$389)))-J$6)+INDEX('Back data'!$A$390:$AW$390,,MAX(IF('Back data'!$A$390:$AW$390&lt;&gt;"",COLUMN('Back data'!$A$390:$AW$390)))-J$6)</f>
        <v>74.739999999999995</v>
      </c>
      <c r="K97" s="10">
        <f t="array" ref="K97">INDEX('Back data'!$A$389:$AW$389,,MAX(IF('Back data'!$A$389:$AW$389&lt;&gt;"",COLUMN('Back data'!$A$389:$AW$389)))-K$6)+INDEX('Back data'!$A$390:$AW$390,,MAX(IF('Back data'!$A$390:$AW$390&lt;&gt;"",COLUMN('Back data'!$A$390:$AW$390)))-K$6)</f>
        <v>75.84</v>
      </c>
      <c r="L97" s="10">
        <f t="array" ref="L97">INDEX('Back data'!$A$389:$AW$389,,MAX(IF('Back data'!$A$389:$AW$389&lt;&gt;"",COLUMN('Back data'!$A$389:$AW$389)))-L$6)+INDEX('Back data'!$A$390:$AW$390,,MAX(IF('Back data'!$A$390:$AW$390&lt;&gt;"",COLUMN('Back data'!$A$390:$AW$390)))-L$6)</f>
        <v>76.95</v>
      </c>
      <c r="M97" s="10">
        <f t="array" ref="M97">INDEX('Back data'!$A$389:$AW$389,,MAX(IF('Back data'!$A$389:$AW$389&lt;&gt;"",COLUMN('Back data'!$A$389:$AW$389)))-M$6)+INDEX('Back data'!$A$390:$AW$390,,MAX(IF('Back data'!$A$390:$AW$390&lt;&gt;"",COLUMN('Back data'!$A$390:$AW$390)))-M$6)</f>
        <v>79.47</v>
      </c>
      <c r="N97" s="10">
        <f t="array" ref="N97">INDEX('Back data'!$A$389:$AW$389,,MAX(IF('Back data'!$A$389:$AW$389&lt;&gt;"",COLUMN('Back data'!$A$389:$AW$389)))-N$6)+INDEX('Back data'!$A$390:$AW$390,,MAX(IF('Back data'!$A$390:$AW$390&lt;&gt;"",COLUMN('Back data'!$A$390:$AW$390)))-N$6)</f>
        <v>76.38</v>
      </c>
      <c r="O97" s="10">
        <f t="array" ref="O97">INDEX('Back data'!$A$389:$AW$389,,MAX(IF('Back data'!$A$389:$AW$389&lt;&gt;"",COLUMN('Back data'!$A$389:$AW$389)))-O$6)+INDEX('Back data'!$A$390:$AW$390,,MAX(IF('Back data'!$A$390:$AW$390&lt;&gt;"",COLUMN('Back data'!$A$390:$AW$390)))-O$6)</f>
        <v>74.69</v>
      </c>
      <c r="P97" s="10">
        <f t="array" ref="P97">INDEX('Back data'!$A$389:$AW$389,,MAX(IF('Back data'!$A$389:$AW$389&lt;&gt;"",COLUMN('Back data'!$A$389:$AW$389)))-P$6)+INDEX('Back data'!$A$390:$AW$390,,MAX(IF('Back data'!$A$390:$AW$390&lt;&gt;"",COLUMN('Back data'!$A$390:$AW$390)))-P$6)</f>
        <v>70.22999999999999</v>
      </c>
    </row>
    <row r="98" spans="1:16" x14ac:dyDescent="0.3">
      <c r="A98" s="38" t="s">
        <v>77</v>
      </c>
      <c r="B98" s="40" t="s">
        <v>67</v>
      </c>
      <c r="C98" s="11" t="s">
        <v>70</v>
      </c>
      <c r="D98" s="12">
        <f t="array" ref="D98">INDEX('Back data'!$A$389:$AW$389,,MAX(IF('Back data'!$A$389:$AW$389&lt;&gt;"",COLUMN('Back data'!$A$389:$AW$389)))-D$6)/D97</f>
        <v>0.9321857842409853</v>
      </c>
      <c r="E98" s="12">
        <f t="array" ref="E98">INDEX('Back data'!$A$389:$AW$389,,MAX(IF('Back data'!$A$389:$AW$389&lt;&gt;"",COLUMN('Back data'!$A$389:$AW$389)))-E$6)/E97</f>
        <v>0.93978557791158757</v>
      </c>
      <c r="F98" s="12">
        <f t="array" ref="F98">INDEX('Back data'!$A$389:$AW$389,,MAX(IF('Back data'!$A$389:$AW$389&lt;&gt;"",COLUMN('Back data'!$A$389:$AW$389)))-F$6)/F97</f>
        <v>0.92044063647490826</v>
      </c>
      <c r="G98" s="12">
        <f t="array" ref="G98">INDEX('Back data'!$A$389:$AW$389,,MAX(IF('Back data'!$A$389:$AW$389&lt;&gt;"",COLUMN('Back data'!$A$389:$AW$389)))-G$6)/G97</f>
        <v>0.91580161476355237</v>
      </c>
      <c r="H98" s="12">
        <f t="array" ref="H98">INDEX('Back data'!$A$389:$AW$389,,MAX(IF('Back data'!$A$389:$AW$389&lt;&gt;"",COLUMN('Back data'!$A$389:$AW$389)))-H$6)/H97</f>
        <v>0.96924119241192419</v>
      </c>
      <c r="I98" s="12">
        <f t="array" ref="I98">INDEX('Back data'!$A$389:$AW$389,,MAX(IF('Back data'!$A$389:$AW$389&lt;&gt;"",COLUMN('Back data'!$A$389:$AW$389)))-I$6)/I97</f>
        <v>0.97965028640337659</v>
      </c>
      <c r="J98" s="12">
        <f t="array" ref="J98">INDEX('Back data'!$A$389:$AW$389,,MAX(IF('Back data'!$A$389:$AW$389&lt;&gt;"",COLUMN('Back data'!$A$389:$AW$389)))-J$6)/J97</f>
        <v>0.97257158148247258</v>
      </c>
      <c r="K98" s="12">
        <f t="array" ref="K98">INDEX('Back data'!$A$389:$AW$389,,MAX(IF('Back data'!$A$389:$AW$389&lt;&gt;"",COLUMN('Back data'!$A$389:$AW$389)))-K$6)/K97</f>
        <v>0.951740506329114</v>
      </c>
      <c r="L98" s="12">
        <f t="array" ref="L98">INDEX('Back data'!$A$389:$AW$389,,MAX(IF('Back data'!$A$389:$AW$389&lt;&gt;"",COLUMN('Back data'!$A$389:$AW$389)))-L$6)/L97</f>
        <v>0.94697855750487336</v>
      </c>
      <c r="M98" s="12">
        <f t="array" ref="M98">INDEX('Back data'!$A$389:$AW$389,,MAX(IF('Back data'!$A$389:$AW$389&lt;&gt;"",COLUMN('Back data'!$A$389:$AW$389)))-M$6)/M97</f>
        <v>0.94803070341009188</v>
      </c>
      <c r="N98" s="12">
        <f t="array" ref="N98">INDEX('Back data'!$A$389:$AW$389,,MAX(IF('Back data'!$A$389:$AW$389&lt;&gt;"",COLUMN('Back data'!$A$389:$AW$389)))-N$6)/N97</f>
        <v>0.96779261586802834</v>
      </c>
      <c r="O98" s="12">
        <f t="array" ref="O98">INDEX('Back data'!$A$389:$AW$389,,MAX(IF('Back data'!$A$389:$AW$389&lt;&gt;"",COLUMN('Back data'!$A$389:$AW$389)))-O$6)/O97</f>
        <v>0.98513857276743877</v>
      </c>
      <c r="P98" s="12">
        <f t="array" ref="P98">INDEX('Back data'!$A$389:$AW$389,,MAX(IF('Back data'!$A$389:$AW$389&lt;&gt;"",COLUMN('Back data'!$A$389:$AW$389)))-P$6)/P97</f>
        <v>0.96141250177986626</v>
      </c>
    </row>
    <row r="99" spans="1:16" x14ac:dyDescent="0.3">
      <c r="A99" s="38" t="s">
        <v>77</v>
      </c>
      <c r="B99" s="40" t="s">
        <v>67</v>
      </c>
      <c r="C99" s="11" t="s">
        <v>71</v>
      </c>
      <c r="D99" s="12">
        <f t="array" ref="D99">INDEX('Back data'!$A$390:$AW$390,,MAX(IF('Back data'!$A$390:$AW$390&lt;&gt;"",COLUMN('Back data'!$A$390:$AW$390)))-D$6)/D97</f>
        <v>6.7814215759014695E-2</v>
      </c>
      <c r="E99" s="12">
        <f t="array" ref="E99">INDEX('Back data'!$A$390:$AW$390,,MAX(IF('Back data'!$A$390:$AW$390&lt;&gt;"",COLUMN('Back data'!$A$390:$AW$390)))-E$6)/E97</f>
        <v>6.0214422088412385E-2</v>
      </c>
      <c r="F99" s="12">
        <f t="array" ref="F99">INDEX('Back data'!$A$390:$AW$390,,MAX(IF('Back data'!$A$390:$AW$390&lt;&gt;"",COLUMN('Back data'!$A$390:$AW$390)))-F$6)/F97</f>
        <v>7.9559363525091797E-2</v>
      </c>
      <c r="G99" s="12">
        <f t="array" ref="G99">INDEX('Back data'!$A$390:$AW$390,,MAX(IF('Back data'!$A$390:$AW$390&lt;&gt;"",COLUMN('Back data'!$A$390:$AW$390)))-G$6)/G97</f>
        <v>8.4198385236447529E-2</v>
      </c>
      <c r="H99" s="12">
        <f t="array" ref="H99">INDEX('Back data'!$A$390:$AW$390,,MAX(IF('Back data'!$A$390:$AW$390&lt;&gt;"",COLUMN('Back data'!$A$390:$AW$390)))-H$6)/H97</f>
        <v>3.0758807588075882E-2</v>
      </c>
      <c r="I99" s="12">
        <f t="array" ref="I99">INDEX('Back data'!$A$390:$AW$390,,MAX(IF('Back data'!$A$390:$AW$390&lt;&gt;"",COLUMN('Back data'!$A$390:$AW$390)))-I$6)/I97</f>
        <v>2.0349713596623461E-2</v>
      </c>
      <c r="J99" s="12">
        <f t="array" ref="J99">INDEX('Back data'!$A$390:$AW$390,,MAX(IF('Back data'!$A$390:$AW$390&lt;&gt;"",COLUMN('Back data'!$A$390:$AW$390)))-J$6)/J97</f>
        <v>2.7428418517527427E-2</v>
      </c>
      <c r="K99" s="12">
        <f t="array" ref="K99">INDEX('Back data'!$A$390:$AW$390,,MAX(IF('Back data'!$A$390:$AW$390&lt;&gt;"",COLUMN('Back data'!$A$390:$AW$390)))-K$6)/K97</f>
        <v>4.8259493670886076E-2</v>
      </c>
      <c r="L99" s="12">
        <f t="array" ref="L99">INDEX('Back data'!$A$390:$AW$390,,MAX(IF('Back data'!$A$390:$AW$390&lt;&gt;"",COLUMN('Back data'!$A$390:$AW$390)))-L$6)/L97</f>
        <v>5.3021442495126705E-2</v>
      </c>
      <c r="M99" s="12">
        <f t="array" ref="M99">INDEX('Back data'!$A$390:$AW$390,,MAX(IF('Back data'!$A$390:$AW$390&lt;&gt;"",COLUMN('Back data'!$A$390:$AW$390)))-M$6)/M97</f>
        <v>5.1969296589908141E-2</v>
      </c>
      <c r="N99" s="12">
        <f t="array" ref="N99">INDEX('Back data'!$A$390:$AW$390,,MAX(IF('Back data'!$A$390:$AW$390&lt;&gt;"",COLUMN('Back data'!$A$390:$AW$390)))-N$6)/N97</f>
        <v>3.2207384131971724E-2</v>
      </c>
      <c r="O99" s="12">
        <f t="array" ref="O99">INDEX('Back data'!$A$390:$AW$390,,MAX(IF('Back data'!$A$390:$AW$390&lt;&gt;"",COLUMN('Back data'!$A$390:$AW$390)))-O$6)/O97</f>
        <v>1.4861427232561255E-2</v>
      </c>
      <c r="P99" s="12">
        <f t="array" ref="P99">INDEX('Back data'!$A$390:$AW$390,,MAX(IF('Back data'!$A$390:$AW$390&lt;&gt;"",COLUMN('Back data'!$A$390:$AW$390)))-P$6)/P97</f>
        <v>3.8587498220133853E-2</v>
      </c>
    </row>
    <row r="100" spans="1:16" x14ac:dyDescent="0.3">
      <c r="A100" s="33"/>
      <c r="B100" s="30"/>
      <c r="C100" s="34"/>
      <c r="D100" s="35"/>
      <c r="E100" s="35"/>
      <c r="F100" s="35"/>
      <c r="G100" s="35"/>
      <c r="H100" s="35"/>
      <c r="I100" s="35"/>
      <c r="J100" s="35"/>
      <c r="K100" s="35"/>
      <c r="L100" s="35"/>
      <c r="M100" s="35"/>
      <c r="N100" s="35"/>
      <c r="O100" s="35"/>
      <c r="P100" s="35"/>
    </row>
    <row r="101" spans="1:16" x14ac:dyDescent="0.3">
      <c r="A101" s="33"/>
      <c r="B101" s="30"/>
      <c r="C101" s="34"/>
      <c r="D101" s="35"/>
      <c r="E101" s="35"/>
      <c r="F101" s="35"/>
      <c r="G101" s="35"/>
      <c r="H101" s="35"/>
      <c r="I101" s="35"/>
      <c r="J101" s="35"/>
      <c r="K101" s="35"/>
      <c r="L101" s="35"/>
      <c r="M101" s="35"/>
      <c r="N101" s="35"/>
      <c r="O101" s="35"/>
      <c r="P101" s="35"/>
    </row>
    <row r="102" spans="1:16" x14ac:dyDescent="0.3">
      <c r="A102" s="33"/>
      <c r="B102" s="30"/>
      <c r="C102" s="34"/>
      <c r="D102" s="35"/>
      <c r="E102" s="35"/>
      <c r="F102" s="35"/>
      <c r="G102" s="35"/>
      <c r="H102" s="35"/>
      <c r="I102" s="35"/>
      <c r="J102" s="35"/>
      <c r="K102" s="35"/>
      <c r="L102" s="35"/>
      <c r="M102" s="35"/>
      <c r="N102" s="35"/>
      <c r="O102" s="35"/>
      <c r="P102" s="35"/>
    </row>
    <row r="103" spans="1:16" x14ac:dyDescent="0.3">
      <c r="A103" s="33"/>
      <c r="B103" s="30"/>
      <c r="C103" s="34"/>
      <c r="D103" s="35"/>
      <c r="E103" s="35"/>
      <c r="F103" s="35"/>
      <c r="G103" s="35"/>
      <c r="H103" s="35"/>
      <c r="I103" s="35"/>
      <c r="J103" s="35"/>
      <c r="K103" s="35"/>
      <c r="L103" s="35"/>
      <c r="M103" s="35"/>
      <c r="N103" s="35"/>
      <c r="O103" s="35"/>
      <c r="P103" s="35"/>
    </row>
    <row r="104" spans="1:16" x14ac:dyDescent="0.3">
      <c r="A104" s="7"/>
      <c r="B104" s="8"/>
      <c r="C104" s="9" t="s">
        <v>68</v>
      </c>
      <c r="D104" s="10">
        <f t="array" ref="D104">INDEX('Back data'!$A$152:$AW$152,,MAX(IF('Back data'!$A$152:$AW$152&lt;&gt;"",COLUMN('Back data'!$A$152:$AW$152)))-D$6)+INDEX('Back data'!$A$153:$AW$153,,MAX(IF('Back data'!$A$153:$AW$153&lt;&gt;"",COLUMN('Back data'!$A$153:$AW$153)))-D$6)</f>
        <v>62.97</v>
      </c>
      <c r="E104" s="10">
        <f t="array" ref="E104">INDEX('Back data'!$A$152:$AW$152,,MAX(IF('Back data'!$A$152:$AW$152&lt;&gt;"",COLUMN('Back data'!$A$152:$AW$152)))-E$6)+INDEX('Back data'!$A$153:$AW$153,,MAX(IF('Back data'!$A$153:$AW$153&lt;&gt;"",COLUMN('Back data'!$A$153:$AW$153)))-E$6)</f>
        <v>63.46</v>
      </c>
      <c r="F104" s="10">
        <f t="array" ref="F104">INDEX('Back data'!$A$152:$AW$152,,MAX(IF('Back data'!$A$152:$AW$152&lt;&gt;"",COLUMN('Back data'!$A$152:$AW$152)))-F$6)+INDEX('Back data'!$A$153:$AW$153,,MAX(IF('Back data'!$A$153:$AW$153&lt;&gt;"",COLUMN('Back data'!$A$153:$AW$153)))-F$6)</f>
        <v>63.53</v>
      </c>
      <c r="G104" s="10">
        <f t="array" ref="G104">INDEX('Back data'!$A$152:$AW$152,,MAX(IF('Back data'!$A$152:$AW$152&lt;&gt;"",COLUMN('Back data'!$A$152:$AW$152)))-G$6)+INDEX('Back data'!$A$153:$AW$153,,MAX(IF('Back data'!$A$153:$AW$153&lt;&gt;"",COLUMN('Back data'!$A$153:$AW$153)))-G$6)</f>
        <v>64.83</v>
      </c>
      <c r="H104" s="10">
        <f t="array" ref="H104">INDEX('Back data'!$A$152:$AW$152,,MAX(IF('Back data'!$A$152:$AW$152&lt;&gt;"",COLUMN('Back data'!$A$152:$AW$152)))-H$6)+INDEX('Back data'!$A$153:$AW$153,,MAX(IF('Back data'!$A$153:$AW$153&lt;&gt;"",COLUMN('Back data'!$A$153:$AW$153)))-H$6)</f>
        <v>68.06</v>
      </c>
      <c r="I104" s="10">
        <f t="array" ref="I104">INDEX('Back data'!$A$152:$AW$152,,MAX(IF('Back data'!$A$152:$AW$152&lt;&gt;"",COLUMN('Back data'!$A$152:$AW$152)))-I$6)+INDEX('Back data'!$A$153:$AW$153,,MAX(IF('Back data'!$A$153:$AW$153&lt;&gt;"",COLUMN('Back data'!$A$153:$AW$153)))-I$6)</f>
        <v>70.709999999999994</v>
      </c>
      <c r="J104" s="10">
        <f t="array" ref="J104">INDEX('Back data'!$A$152:$AW$152,,MAX(IF('Back data'!$A$152:$AW$152&lt;&gt;"",COLUMN('Back data'!$A$152:$AW$152)))-J$6)+INDEX('Back data'!$A$153:$AW$153,,MAX(IF('Back data'!$A$153:$AW$153&lt;&gt;"",COLUMN('Back data'!$A$153:$AW$153)))-J$6)</f>
        <v>69.709999999999994</v>
      </c>
      <c r="K104" s="10">
        <f t="array" ref="K104">INDEX('Back data'!$A$152:$AW$152,,MAX(IF('Back data'!$A$152:$AW$152&lt;&gt;"",COLUMN('Back data'!$A$152:$AW$152)))-K$6)+INDEX('Back data'!$A$153:$AW$153,,MAX(IF('Back data'!$A$153:$AW$153&lt;&gt;"",COLUMN('Back data'!$A$153:$AW$153)))-K$6)</f>
        <v>70.25</v>
      </c>
      <c r="L104" s="10">
        <f t="array" ref="L104">INDEX('Back data'!$A$152:$AW$152,,MAX(IF('Back data'!$A$152:$AW$152&lt;&gt;"",COLUMN('Back data'!$A$152:$AW$152)))-L$6)+INDEX('Back data'!$A$153:$AW$153,,MAX(IF('Back data'!$A$153:$AW$153&lt;&gt;"",COLUMN('Back data'!$A$153:$AW$153)))-L$6)</f>
        <v>68.349999999999994</v>
      </c>
      <c r="M104" s="10">
        <f t="array" ref="M104">INDEX('Back data'!$A$152:$AW$152,,MAX(IF('Back data'!$A$152:$AW$152&lt;&gt;"",COLUMN('Back data'!$A$152:$AW$152)))-M$6)+INDEX('Back data'!$A$153:$AW$153,,MAX(IF('Back data'!$A$153:$AW$153&lt;&gt;"",COLUMN('Back data'!$A$153:$AW$153)))-M$6)</f>
        <v>72.16</v>
      </c>
      <c r="N104" s="10">
        <f t="array" ref="N104">INDEX('Back data'!$A$152:$AW$152,,MAX(IF('Back data'!$A$152:$AW$152&lt;&gt;"",COLUMN('Back data'!$A$152:$AW$152)))-N$6)+INDEX('Back data'!$A$153:$AW$153,,MAX(IF('Back data'!$A$153:$AW$153&lt;&gt;"",COLUMN('Back data'!$A$153:$AW$153)))-N$6)</f>
        <v>73.78</v>
      </c>
      <c r="O104" s="10">
        <f t="array" ref="O104">INDEX('Back data'!$A$152:$AW$152,,MAX(IF('Back data'!$A$152:$AW$152&lt;&gt;"",COLUMN('Back data'!$A$152:$AW$152)))-O$6)+INDEX('Back data'!$A$153:$AW$153,,MAX(IF('Back data'!$A$153:$AW$153&lt;&gt;"",COLUMN('Back data'!$A$153:$AW$153)))-O$6)</f>
        <v>71.3</v>
      </c>
      <c r="P104" s="10">
        <f t="array" ref="P104">INDEX('Back data'!$A$152:$AW$152,,MAX(IF('Back data'!$A$152:$AW$152&lt;&gt;"",COLUMN('Back data'!$A$152:$AW$152)))-P$6)+INDEX('Back data'!$A$153:$AW$153,,MAX(IF('Back data'!$A$153:$AW$153&lt;&gt;"",COLUMN('Back data'!$A$153:$AW$153)))-P$6)</f>
        <v>70.239999999999995</v>
      </c>
    </row>
    <row r="105" spans="1:16" x14ac:dyDescent="0.3">
      <c r="A105" s="37" t="s">
        <v>78</v>
      </c>
      <c r="B105" s="45" t="s">
        <v>75</v>
      </c>
      <c r="C105" s="11" t="s">
        <v>70</v>
      </c>
      <c r="D105" s="12">
        <f t="array" ref="D105">INDEX('Back data'!$A$152:$AW$152,,MAX(IF('Back data'!$A$152:$AW$152&lt;&gt;"",COLUMN('Back data'!$A$152:$AW$152)))-D$6)/D104</f>
        <v>0.81864379863427028</v>
      </c>
      <c r="E105" s="12">
        <f t="array" ref="E105">INDEX('Back data'!$A$152:$AW$152,,MAX(IF('Back data'!$A$152:$AW$152&lt;&gt;"",COLUMN('Back data'!$A$152:$AW$152)))-E$6)/E104</f>
        <v>0.82855341947683581</v>
      </c>
      <c r="F105" s="12">
        <f t="array" ref="F105">INDEX('Back data'!$A$152:$AW$152,,MAX(IF('Back data'!$A$152:$AW$152&lt;&gt;"",COLUMN('Back data'!$A$152:$AW$152)))-F$6)/F104</f>
        <v>0.84747363450338431</v>
      </c>
      <c r="G105" s="12">
        <f t="array" ref="G105">INDEX('Back data'!$A$152:$AW$152,,MAX(IF('Back data'!$A$152:$AW$152&lt;&gt;"",COLUMN('Back data'!$A$152:$AW$152)))-G$6)/G104</f>
        <v>0.87675458892488056</v>
      </c>
      <c r="H105" s="12">
        <f t="array" ref="H105">INDEX('Back data'!$A$152:$AW$152,,MAX(IF('Back data'!$A$152:$AW$152&lt;&gt;"",COLUMN('Back data'!$A$152:$AW$152)))-H$6)/H104</f>
        <v>0.87790185130766962</v>
      </c>
      <c r="I105" s="12">
        <f t="array" ref="I105">INDEX('Back data'!$A$152:$AW$152,,MAX(IF('Back data'!$A$152:$AW$152&lt;&gt;"",COLUMN('Back data'!$A$152:$AW$152)))-I$6)/I104</f>
        <v>0.89365012020930568</v>
      </c>
      <c r="J105" s="12">
        <f t="array" ref="J105">INDEX('Back data'!$A$152:$AW$152,,MAX(IF('Back data'!$A$152:$AW$152&lt;&gt;"",COLUMN('Back data'!$A$152:$AW$152)))-J$6)/J104</f>
        <v>0.89398938459331523</v>
      </c>
      <c r="K105" s="12">
        <f t="array" ref="K105">INDEX('Back data'!$A$152:$AW$152,,MAX(IF('Back data'!$A$152:$AW$152&lt;&gt;"",COLUMN('Back data'!$A$152:$AW$152)))-K$6)/K104</f>
        <v>0.88697508896797161</v>
      </c>
      <c r="L105" s="12">
        <f t="array" ref="L105">INDEX('Back data'!$A$152:$AW$152,,MAX(IF('Back data'!$A$152:$AW$152&lt;&gt;"",COLUMN('Back data'!$A$152:$AW$152)))-L$6)/L104</f>
        <v>0.87534747622531095</v>
      </c>
      <c r="M105" s="12">
        <f t="array" ref="M105">INDEX('Back data'!$A$152:$AW$152,,MAX(IF('Back data'!$A$152:$AW$152&lt;&gt;"",COLUMN('Back data'!$A$152:$AW$152)))-M$6)/M104</f>
        <v>0.87929600886917969</v>
      </c>
      <c r="N105" s="12">
        <f t="array" ref="N105">INDEX('Back data'!$A$152:$AW$152,,MAX(IF('Back data'!$A$152:$AW$152&lt;&gt;"",COLUMN('Back data'!$A$152:$AW$152)))-N$6)/N104</f>
        <v>0.87449173217674159</v>
      </c>
      <c r="O105" s="12">
        <f t="array" ref="O105">INDEX('Back data'!$A$152:$AW$152,,MAX(IF('Back data'!$A$152:$AW$152&lt;&gt;"",COLUMN('Back data'!$A$152:$AW$152)))-O$6)/O104</f>
        <v>0.88569424964936883</v>
      </c>
      <c r="P105" s="12">
        <f t="array" ref="P105">INDEX('Back data'!$A$152:$AW$152,,MAX(IF('Back data'!$A$152:$AW$152&lt;&gt;"",COLUMN('Back data'!$A$152:$AW$152)))-P$6)/P104</f>
        <v>0.88482346241457865</v>
      </c>
    </row>
    <row r="106" spans="1:16" x14ac:dyDescent="0.3">
      <c r="A106" s="37" t="s">
        <v>78</v>
      </c>
      <c r="B106" s="45" t="s">
        <v>76</v>
      </c>
      <c r="C106" s="11" t="s">
        <v>71</v>
      </c>
      <c r="D106" s="12">
        <f t="array" ref="D106">+INDEX('Back data'!$A$153:$AW$153,,MAX(IF('Back data'!$A$153:$AW$153&lt;&gt;"",COLUMN('Back data'!$A$153:$AW$153)))-D$6)/D104</f>
        <v>0.18135620136572972</v>
      </c>
      <c r="E106" s="12">
        <f t="array" ref="E106">+INDEX('Back data'!$A$153:$AW$153,,MAX(IF('Back data'!$A$153:$AW$153&lt;&gt;"",COLUMN('Back data'!$A$153:$AW$153)))-E$6)/E104</f>
        <v>0.17144658052316422</v>
      </c>
      <c r="F106" s="12">
        <f t="array" ref="F106">+INDEX('Back data'!$A$153:$AW$153,,MAX(IF('Back data'!$A$153:$AW$153&lt;&gt;"",COLUMN('Back data'!$A$153:$AW$153)))-F$6)/F104</f>
        <v>0.15252636549661577</v>
      </c>
      <c r="G106" s="12">
        <f t="array" ref="G106">+INDEX('Back data'!$A$153:$AW$153,,MAX(IF('Back data'!$A$153:$AW$153&lt;&gt;"",COLUMN('Back data'!$A$153:$AW$153)))-G$6)/G104</f>
        <v>0.12324541107511955</v>
      </c>
      <c r="H106" s="12">
        <f t="array" ref="H106">+INDEX('Back data'!$A$153:$AW$153,,MAX(IF('Back data'!$A$153:$AW$153&lt;&gt;"",COLUMN('Back data'!$A$153:$AW$153)))-H$6)/H104</f>
        <v>0.12209814869233029</v>
      </c>
      <c r="I106" s="12">
        <f t="array" ref="I106">+INDEX('Back data'!$A$153:$AW$153,,MAX(IF('Back data'!$A$153:$AW$153&lt;&gt;"",COLUMN('Back data'!$A$153:$AW$153)))-I$6)/I104</f>
        <v>0.10634987979069439</v>
      </c>
      <c r="J106" s="12">
        <f t="array" ref="J106">+INDEX('Back data'!$A$153:$AW$153,,MAX(IF('Back data'!$A$153:$AW$153&lt;&gt;"",COLUMN('Back data'!$A$153:$AW$153)))-J$6)/J104</f>
        <v>0.10601061540668484</v>
      </c>
      <c r="K106" s="12">
        <f t="array" ref="K106">+INDEX('Back data'!$A$153:$AW$153,,MAX(IF('Back data'!$A$153:$AW$153&lt;&gt;"",COLUMN('Back data'!$A$153:$AW$153)))-K$6)/K104</f>
        <v>0.11302491103202847</v>
      </c>
      <c r="L106" s="12">
        <f t="array" ref="L106">+INDEX('Back data'!$A$153:$AW$153,,MAX(IF('Back data'!$A$153:$AW$153&lt;&gt;"",COLUMN('Back data'!$A$153:$AW$153)))-L$6)/L104</f>
        <v>0.12465252377468911</v>
      </c>
      <c r="M106" s="12">
        <f t="array" ref="M106">+INDEX('Back data'!$A$153:$AW$153,,MAX(IF('Back data'!$A$153:$AW$153&lt;&gt;"",COLUMN('Back data'!$A$153:$AW$153)))-M$6)/M104</f>
        <v>0.12070399113082042</v>
      </c>
      <c r="N106" s="12">
        <f t="array" ref="N106">+INDEX('Back data'!$A$153:$AW$153,,MAX(IF('Back data'!$A$153:$AW$153&lt;&gt;"",COLUMN('Back data'!$A$153:$AW$153)))-N$6)/N104</f>
        <v>0.12550826782325833</v>
      </c>
      <c r="O106" s="12">
        <f t="array" ref="O106">+INDEX('Back data'!$A$153:$AW$153,,MAX(IF('Back data'!$A$153:$AW$153&lt;&gt;"",COLUMN('Back data'!$A$153:$AW$153)))-O$6)/O104</f>
        <v>0.11430575035063115</v>
      </c>
      <c r="P106" s="12">
        <f t="array" ref="P106">+INDEX('Back data'!$A$153:$AW$153,,MAX(IF('Back data'!$A$153:$AW$153&lt;&gt;"",COLUMN('Back data'!$A$153:$AW$153)))-P$6)/P104</f>
        <v>0.11517653758542142</v>
      </c>
    </row>
    <row r="107" spans="1:16" x14ac:dyDescent="0.3">
      <c r="B107" s="46"/>
    </row>
    <row r="108" spans="1:16" x14ac:dyDescent="0.3">
      <c r="B108" s="46"/>
    </row>
    <row r="109" spans="1:16" x14ac:dyDescent="0.3">
      <c r="B109" s="46"/>
      <c r="C109" s="9" t="s">
        <v>68</v>
      </c>
      <c r="D109" s="10">
        <f t="array" ref="D109">INDEX('Back data'!$A$158:$AW$158,,MAX(IF('Back data'!$A$158:$AW$158&lt;&gt;"",COLUMN('Back data'!$A$158:$AW$158)))-D$6)+INDEX('Back data'!$A$159:$AW$159,,MAX(IF('Back data'!$A$159:$AW$159&lt;&gt;"",COLUMN('Back data'!$A$159:$AW$159)))-D$6)</f>
        <v>63.75</v>
      </c>
      <c r="E109" s="10">
        <f t="array" ref="E109">INDEX('Back data'!$A$158:$AW$158,,MAX(IF('Back data'!$A$158:$AW$158&lt;&gt;"",COLUMN('Back data'!$A$158:$AW$158)))-E$6)+INDEX('Back data'!$A$159:$AW$159,,MAX(IF('Back data'!$A$159:$AW$159&lt;&gt;"",COLUMN('Back data'!$A$159:$AW$159)))-E$6)</f>
        <v>63.64</v>
      </c>
      <c r="F109" s="10">
        <f t="array" ref="F109">INDEX('Back data'!$A$158:$AW$158,,MAX(IF('Back data'!$A$158:$AW$158&lt;&gt;"",COLUMN('Back data'!$A$158:$AW$158)))-F$6)+INDEX('Back data'!$A$159:$AW$159,,MAX(IF('Back data'!$A$159:$AW$159&lt;&gt;"",COLUMN('Back data'!$A$159:$AW$159)))-F$6)</f>
        <v>63.04</v>
      </c>
      <c r="G109" s="10">
        <f t="array" ref="G109">INDEX('Back data'!$A$158:$AW$158,,MAX(IF('Back data'!$A$158:$AW$158&lt;&gt;"",COLUMN('Back data'!$A$158:$AW$158)))-G$6)+INDEX('Back data'!$A$159:$AW$159,,MAX(IF('Back data'!$A$159:$AW$159&lt;&gt;"",COLUMN('Back data'!$A$159:$AW$159)))-G$6)</f>
        <v>64.28</v>
      </c>
      <c r="H109" s="10">
        <f t="array" ref="H109">INDEX('Back data'!$A$158:$AW$158,,MAX(IF('Back data'!$A$158:$AW$158&lt;&gt;"",COLUMN('Back data'!$A$158:$AW$158)))-H$6)+INDEX('Back data'!$A$159:$AW$159,,MAX(IF('Back data'!$A$159:$AW$159&lt;&gt;"",COLUMN('Back data'!$A$159:$AW$159)))-H$6)</f>
        <v>68.55</v>
      </c>
      <c r="I109" s="10">
        <f t="array" ref="I109">INDEX('Back data'!$A$158:$AW$158,,MAX(IF('Back data'!$A$158:$AW$158&lt;&gt;"",COLUMN('Back data'!$A$158:$AW$158)))-I$6)+INDEX('Back data'!$A$159:$AW$159,,MAX(IF('Back data'!$A$159:$AW$159&lt;&gt;"",COLUMN('Back data'!$A$159:$AW$159)))-I$6)</f>
        <v>75.16</v>
      </c>
      <c r="J109" s="10">
        <f t="array" ref="J109">INDEX('Back data'!$A$158:$AW$158,,MAX(IF('Back data'!$A$158:$AW$158&lt;&gt;"",COLUMN('Back data'!$A$158:$AW$158)))-J$6)+INDEX('Back data'!$A$159:$AW$159,,MAX(IF('Back data'!$A$159:$AW$159&lt;&gt;"",COLUMN('Back data'!$A$159:$AW$159)))-J$6)</f>
        <v>66.67</v>
      </c>
      <c r="K109" s="10">
        <f t="array" ref="K109">INDEX('Back data'!$A$158:$AW$158,,MAX(IF('Back data'!$A$158:$AW$158&lt;&gt;"",COLUMN('Back data'!$A$158:$AW$158)))-K$6)+INDEX('Back data'!$A$159:$AW$159,,MAX(IF('Back data'!$A$159:$AW$159&lt;&gt;"",COLUMN('Back data'!$A$159:$AW$159)))-K$6)</f>
        <v>69.94</v>
      </c>
      <c r="L109" s="10">
        <f t="array" ref="L109">INDEX('Back data'!$A$158:$AW$158,,MAX(IF('Back data'!$A$158:$AW$158&lt;&gt;"",COLUMN('Back data'!$A$158:$AW$158)))-L$6)+INDEX('Back data'!$A$159:$AW$159,,MAX(IF('Back data'!$A$159:$AW$159&lt;&gt;"",COLUMN('Back data'!$A$159:$AW$159)))-L$6)</f>
        <v>70.72</v>
      </c>
      <c r="M109" s="10">
        <f t="array" ref="M109">INDEX('Back data'!$A$158:$AW$158,,MAX(IF('Back data'!$A$158:$AW$158&lt;&gt;"",COLUMN('Back data'!$A$158:$AW$158)))-M$6)+INDEX('Back data'!$A$159:$AW$159,,MAX(IF('Back data'!$A$159:$AW$159&lt;&gt;"",COLUMN('Back data'!$A$159:$AW$159)))-M$6)</f>
        <v>72.83</v>
      </c>
      <c r="N109" s="10">
        <f t="array" ref="N109">INDEX('Back data'!$A$158:$AW$158,,MAX(IF('Back data'!$A$158:$AW$158&lt;&gt;"",COLUMN('Back data'!$A$158:$AW$158)))-N$6)+INDEX('Back data'!$A$159:$AW$159,,MAX(IF('Back data'!$A$159:$AW$159&lt;&gt;"",COLUMN('Back data'!$A$159:$AW$159)))-N$6)</f>
        <v>69.33</v>
      </c>
      <c r="O109" s="10">
        <f t="array" ref="O109">INDEX('Back data'!$A$158:$AW$158,,MAX(IF('Back data'!$A$158:$AW$158&lt;&gt;"",COLUMN('Back data'!$A$158:$AW$158)))-O$6)+INDEX('Back data'!$A$159:$AW$159,,MAX(IF('Back data'!$A$159:$AW$159&lt;&gt;"",COLUMN('Back data'!$A$159:$AW$159)))-O$6)</f>
        <v>73.05</v>
      </c>
      <c r="P109" s="10">
        <f t="array" ref="P109">INDEX('Back data'!$A$158:$AW$158,,MAX(IF('Back data'!$A$158:$AW$158&lt;&gt;"",COLUMN('Back data'!$A$158:$AW$158)))-P$6)+INDEX('Back data'!$A$159:$AW$159,,MAX(IF('Back data'!$A$159:$AW$159&lt;&gt;"",COLUMN('Back data'!$A$159:$AW$159)))-P$6)</f>
        <v>67.05</v>
      </c>
    </row>
    <row r="110" spans="1:16" x14ac:dyDescent="0.3">
      <c r="A110" s="37" t="s">
        <v>78</v>
      </c>
      <c r="B110" s="47" t="s">
        <v>72</v>
      </c>
      <c r="C110" s="11" t="s">
        <v>70</v>
      </c>
      <c r="D110" s="12">
        <f t="array" ref="D110">INDEX('Back data'!$A$158:$AW$158,,MAX(IF('Back data'!$A$158:$AW$158&lt;&gt;"",COLUMN('Back data'!$A$158:$AW$158)))-D$6)/D109</f>
        <v>0.64627450980392165</v>
      </c>
      <c r="E110" s="12">
        <f t="array" ref="E110">INDEX('Back data'!$A$158:$AW$158,,MAX(IF('Back data'!$A$158:$AW$158&lt;&gt;"",COLUMN('Back data'!$A$158:$AW$158)))-E$6)/E109</f>
        <v>0.65634820867379007</v>
      </c>
      <c r="F110" s="12">
        <f t="array" ref="F110">INDEX('Back data'!$A$158:$AW$158,,MAX(IF('Back data'!$A$158:$AW$158&lt;&gt;"",COLUMN('Back data'!$A$158:$AW$158)))-F$6)/F109</f>
        <v>0.71319796954314718</v>
      </c>
      <c r="G110" s="12">
        <f t="array" ref="G110">INDEX('Back data'!$A$158:$AW$158,,MAX(IF('Back data'!$A$158:$AW$158&lt;&gt;"",COLUMN('Back data'!$A$158:$AW$158)))-G$6)/G109</f>
        <v>0.72059738643434967</v>
      </c>
      <c r="H110" s="12">
        <f t="array" ref="H110">INDEX('Back data'!$A$158:$AW$158,,MAX(IF('Back data'!$A$158:$AW$158&lt;&gt;"",COLUMN('Back data'!$A$158:$AW$158)))-H$6)/H109</f>
        <v>0.7263311451495259</v>
      </c>
      <c r="I110" s="12">
        <f t="array" ref="I110">INDEX('Back data'!$A$158:$AW$158,,MAX(IF('Back data'!$A$158:$AW$158&lt;&gt;"",COLUMN('Back data'!$A$158:$AW$158)))-I$6)/I109</f>
        <v>0.75</v>
      </c>
      <c r="J110" s="12">
        <f t="array" ref="J110">INDEX('Back data'!$A$158:$AW$158,,MAX(IF('Back data'!$A$158:$AW$158&lt;&gt;"",COLUMN('Back data'!$A$158:$AW$158)))-J$6)/J109</f>
        <v>0.69131543422828867</v>
      </c>
      <c r="K110" s="12">
        <f t="array" ref="K110">INDEX('Back data'!$A$158:$AW$158,,MAX(IF('Back data'!$A$158:$AW$158&lt;&gt;"",COLUMN('Back data'!$A$158:$AW$158)))-K$6)/K109</f>
        <v>0.7101801544180727</v>
      </c>
      <c r="L110" s="12">
        <f t="array" ref="L110">INDEX('Back data'!$A$158:$AW$158,,MAX(IF('Back data'!$A$158:$AW$158&lt;&gt;"",COLUMN('Back data'!$A$158:$AW$158)))-L$6)/L109</f>
        <v>0.68735859728506787</v>
      </c>
      <c r="M110" s="12">
        <f t="array" ref="M110">INDEX('Back data'!$A$158:$AW$158,,MAX(IF('Back data'!$A$158:$AW$158&lt;&gt;"",COLUMN('Back data'!$A$158:$AW$158)))-M$6)/M109</f>
        <v>0.72140601400521764</v>
      </c>
      <c r="N110" s="12">
        <f t="array" ref="N110">INDEX('Back data'!$A$158:$AW$158,,MAX(IF('Back data'!$A$158:$AW$158&lt;&gt;"",COLUMN('Back data'!$A$158:$AW$158)))-N$6)/N109</f>
        <v>0.68916774844944473</v>
      </c>
      <c r="O110" s="12">
        <f t="array" ref="O110">INDEX('Back data'!$A$158:$AW$158,,MAX(IF('Back data'!$A$158:$AW$158&lt;&gt;"",COLUMN('Back data'!$A$158:$AW$158)))-O$6)/O109</f>
        <v>0.72169746748802188</v>
      </c>
      <c r="P110" s="12">
        <f t="array" ref="P110">INDEX('Back data'!$A$158:$AW$158,,MAX(IF('Back data'!$A$158:$AW$158&lt;&gt;"",COLUMN('Back data'!$A$158:$AW$158)))-P$6)/P109</f>
        <v>0.71454138702460845</v>
      </c>
    </row>
    <row r="111" spans="1:16" x14ac:dyDescent="0.3">
      <c r="A111" s="37" t="s">
        <v>78</v>
      </c>
      <c r="B111" s="47" t="s">
        <v>72</v>
      </c>
      <c r="C111" s="11" t="s">
        <v>71</v>
      </c>
      <c r="D111" s="12">
        <f t="array" ref="D111">+INDEX('Back data'!$A$159:$AW$159,,MAX(IF('Back data'!$A$159:$AW$159&lt;&gt;"",COLUMN('Back data'!$A$159:$AW$159)))-D$6)/D109</f>
        <v>0.35372549019607846</v>
      </c>
      <c r="E111" s="12">
        <f t="array" ref="E111">+INDEX('Back data'!$A$159:$AW$159,,MAX(IF('Back data'!$A$159:$AW$159&lt;&gt;"",COLUMN('Back data'!$A$159:$AW$159)))-E$6)/E109</f>
        <v>0.34365179132620993</v>
      </c>
      <c r="F111" s="12">
        <f t="array" ref="F111">+INDEX('Back data'!$A$159:$AW$159,,MAX(IF('Back data'!$A$159:$AW$159&lt;&gt;"",COLUMN('Back data'!$A$159:$AW$159)))-F$6)/F109</f>
        <v>0.28680203045685276</v>
      </c>
      <c r="G111" s="12">
        <f t="array" ref="G111">+INDEX('Back data'!$A$159:$AW$159,,MAX(IF('Back data'!$A$159:$AW$159&lt;&gt;"",COLUMN('Back data'!$A$159:$AW$159)))-G$6)/G109</f>
        <v>0.27940261356565027</v>
      </c>
      <c r="H111" s="12">
        <f t="array" ref="H111">+INDEX('Back data'!$A$159:$AW$159,,MAX(IF('Back data'!$A$159:$AW$159&lt;&gt;"",COLUMN('Back data'!$A$159:$AW$159)))-H$6)/H109</f>
        <v>0.27366885485047415</v>
      </c>
      <c r="I111" s="12">
        <f t="array" ref="I111">+INDEX('Back data'!$A$159:$AW$159,,MAX(IF('Back data'!$A$159:$AW$159&lt;&gt;"",COLUMN('Back data'!$A$159:$AW$159)))-I$6)/I109</f>
        <v>0.25</v>
      </c>
      <c r="J111" s="12">
        <f t="array" ref="J111">+INDEX('Back data'!$A$159:$AW$159,,MAX(IF('Back data'!$A$159:$AW$159&lt;&gt;"",COLUMN('Back data'!$A$159:$AW$159)))-J$6)/J109</f>
        <v>0.30868456577171138</v>
      </c>
      <c r="K111" s="12">
        <f t="array" ref="K111">+INDEX('Back data'!$A$159:$AW$159,,MAX(IF('Back data'!$A$159:$AW$159&lt;&gt;"",COLUMN('Back data'!$A$159:$AW$159)))-K$6)/K109</f>
        <v>0.28981984558192736</v>
      </c>
      <c r="L111" s="12">
        <f t="array" ref="L111">+INDEX('Back data'!$A$159:$AW$159,,MAX(IF('Back data'!$A$159:$AW$159&lt;&gt;"",COLUMN('Back data'!$A$159:$AW$159)))-L$6)/L109</f>
        <v>0.31264140271493213</v>
      </c>
      <c r="M111" s="12">
        <f t="array" ref="M111">+INDEX('Back data'!$A$159:$AW$159,,MAX(IF('Back data'!$A$159:$AW$159&lt;&gt;"",COLUMN('Back data'!$A$159:$AW$159)))-M$6)/M109</f>
        <v>0.27859398599478236</v>
      </c>
      <c r="N111" s="12">
        <f t="array" ref="N111">+INDEX('Back data'!$A$159:$AW$159,,MAX(IF('Back data'!$A$159:$AW$159&lt;&gt;"",COLUMN('Back data'!$A$159:$AW$159)))-N$6)/N109</f>
        <v>0.31083225155055533</v>
      </c>
      <c r="O111" s="12">
        <f t="array" ref="O111">+INDEX('Back data'!$A$159:$AW$159,,MAX(IF('Back data'!$A$159:$AW$159&lt;&gt;"",COLUMN('Back data'!$A$159:$AW$159)))-O$6)/O109</f>
        <v>0.27830253251197806</v>
      </c>
      <c r="P111" s="12">
        <f t="array" ref="P111">+INDEX('Back data'!$A$159:$AW$159,,MAX(IF('Back data'!$A$159:$AW$159&lt;&gt;"",COLUMN('Back data'!$A$159:$AW$159)))-P$6)/P109</f>
        <v>0.28545861297539155</v>
      </c>
    </row>
    <row r="112" spans="1:16" x14ac:dyDescent="0.3">
      <c r="B112" s="46"/>
    </row>
    <row r="113" spans="1:16" x14ac:dyDescent="0.3">
      <c r="B113" s="46"/>
    </row>
    <row r="114" spans="1:16" x14ac:dyDescent="0.3">
      <c r="B114" s="46"/>
      <c r="C114" s="9" t="s">
        <v>68</v>
      </c>
      <c r="D114" s="10">
        <f t="array" ref="D114">INDEX('Back data'!$A$164:$AW$164,,MAX(IF('Back data'!$A$164:$AW$164&lt;&gt;"",COLUMN('Back data'!$A$164:$AW$164)))-D$6)+INDEX('Back data'!$A$165:$AW$165,,MAX(IF('Back data'!$A$165:$AW$165&lt;&gt;"",COLUMN('Back data'!$A$165:$AW$165)))-D$6)</f>
        <v>61.559999999999995</v>
      </c>
      <c r="E114" s="10">
        <f t="array" ref="E114">INDEX('Back data'!$A$164:$AW$164,,MAX(IF('Back data'!$A$164:$AW$164&lt;&gt;"",COLUMN('Back data'!$A$164:$AW$164)))-E$6)+INDEX('Back data'!$A$165:$AW$165,,MAX(IF('Back data'!$A$165:$AW$165&lt;&gt;"",COLUMN('Back data'!$A$165:$AW$165)))-E$6)</f>
        <v>62.82</v>
      </c>
      <c r="F114" s="10">
        <f t="array" ref="F114">INDEX('Back data'!$A$164:$AW$164,,MAX(IF('Back data'!$A$164:$AW$164&lt;&gt;"",COLUMN('Back data'!$A$164:$AW$164)))-F$6)+INDEX('Back data'!$A$165:$AW$165,,MAX(IF('Back data'!$A$165:$AW$165&lt;&gt;"",COLUMN('Back data'!$A$165:$AW$165)))-F$6)</f>
        <v>63.940000000000005</v>
      </c>
      <c r="G114" s="10">
        <f t="array" ref="G114">INDEX('Back data'!$A$164:$AW$164,,MAX(IF('Back data'!$A$164:$AW$164&lt;&gt;"",COLUMN('Back data'!$A$164:$AW$164)))-G$6)+INDEX('Back data'!$A$165:$AW$165,,MAX(IF('Back data'!$A$165:$AW$165&lt;&gt;"",COLUMN('Back data'!$A$165:$AW$165)))-G$6)</f>
        <v>63.809999999999995</v>
      </c>
      <c r="H114" s="10">
        <f t="array" ref="H114">INDEX('Back data'!$A$164:$AW$164,,MAX(IF('Back data'!$A$164:$AW$164&lt;&gt;"",COLUMN('Back data'!$A$164:$AW$164)))-H$6)+INDEX('Back data'!$A$165:$AW$165,,MAX(IF('Back data'!$A$165:$AW$165&lt;&gt;"",COLUMN('Back data'!$A$165:$AW$165)))-H$6)</f>
        <v>66.94</v>
      </c>
      <c r="I114" s="10">
        <f t="array" ref="I114">INDEX('Back data'!$A$164:$AW$164,,MAX(IF('Back data'!$A$164:$AW$164&lt;&gt;"",COLUMN('Back data'!$A$164:$AW$164)))-I$6)+INDEX('Back data'!$A$165:$AW$165,,MAX(IF('Back data'!$A$165:$AW$165&lt;&gt;"",COLUMN('Back data'!$A$165:$AW$165)))-I$6)</f>
        <v>67.63</v>
      </c>
      <c r="J114" s="10">
        <f t="array" ref="J114">INDEX('Back data'!$A$164:$AW$164,,MAX(IF('Back data'!$A$164:$AW$164&lt;&gt;"",COLUMN('Back data'!$A$164:$AW$164)))-J$6)+INDEX('Back data'!$A$165:$AW$165,,MAX(IF('Back data'!$A$165:$AW$165&lt;&gt;"",COLUMN('Back data'!$A$165:$AW$165)))-J$6)</f>
        <v>70.720000000000013</v>
      </c>
      <c r="K114" s="10">
        <f t="array" ref="K114">INDEX('Back data'!$A$164:$AW$164,,MAX(IF('Back data'!$A$164:$AW$164&lt;&gt;"",COLUMN('Back data'!$A$164:$AW$164)))-K$6)+INDEX('Back data'!$A$165:$AW$165,,MAX(IF('Back data'!$A$165:$AW$165&lt;&gt;"",COLUMN('Back data'!$A$165:$AW$165)))-K$6)</f>
        <v>69.650000000000006</v>
      </c>
      <c r="L114" s="10">
        <f t="array" ref="L114">INDEX('Back data'!$A$164:$AW$164,,MAX(IF('Back data'!$A$164:$AW$164&lt;&gt;"",COLUMN('Back data'!$A$164:$AW$164)))-L$6)+INDEX('Back data'!$A$165:$AW$165,,MAX(IF('Back data'!$A$165:$AW$165&lt;&gt;"",COLUMN('Back data'!$A$165:$AW$165)))-L$6)</f>
        <v>66.160000000000011</v>
      </c>
      <c r="M114" s="10">
        <f t="array" ref="M114">INDEX('Back data'!$A$164:$AW$164,,MAX(IF('Back data'!$A$164:$AW$164&lt;&gt;"",COLUMN('Back data'!$A$164:$AW$164)))-M$6)+INDEX('Back data'!$A$165:$AW$165,,MAX(IF('Back data'!$A$165:$AW$165&lt;&gt;"",COLUMN('Back data'!$A$165:$AW$165)))-M$6)</f>
        <v>72.84</v>
      </c>
      <c r="N114" s="10">
        <f t="array" ref="N114">INDEX('Back data'!$A$164:$AW$164,,MAX(IF('Back data'!$A$164:$AW$164&lt;&gt;"",COLUMN('Back data'!$A$164:$AW$164)))-N$6)+INDEX('Back data'!$A$165:$AW$165,,MAX(IF('Back data'!$A$165:$AW$165&lt;&gt;"",COLUMN('Back data'!$A$165:$AW$165)))-N$6)</f>
        <v>74.97</v>
      </c>
      <c r="O114" s="10">
        <f t="array" ref="O114">INDEX('Back data'!$A$164:$AW$164,,MAX(IF('Back data'!$A$164:$AW$164&lt;&gt;"",COLUMN('Back data'!$A$164:$AW$164)))-O$6)+INDEX('Back data'!$A$165:$AW$165,,MAX(IF('Back data'!$A$165:$AW$165&lt;&gt;"",COLUMN('Back data'!$A$165:$AW$165)))-O$6)</f>
        <v>71.58</v>
      </c>
      <c r="P114" s="10">
        <f t="array" ref="P114">INDEX('Back data'!$A$164:$AW$164,,MAX(IF('Back data'!$A$164:$AW$164&lt;&gt;"",COLUMN('Back data'!$A$164:$AW$164)))-P$6)+INDEX('Back data'!$A$165:$AW$165,,MAX(IF('Back data'!$A$165:$AW$165&lt;&gt;"",COLUMN('Back data'!$A$165:$AW$165)))-P$6)</f>
        <v>69.03</v>
      </c>
    </row>
    <row r="115" spans="1:16" x14ac:dyDescent="0.3">
      <c r="A115" s="37" t="s">
        <v>78</v>
      </c>
      <c r="B115" s="47" t="s">
        <v>73</v>
      </c>
      <c r="C115" s="11" t="s">
        <v>70</v>
      </c>
      <c r="D115" s="12">
        <f t="array" ref="D115">INDEX('Back data'!$A$164:$AW$164,,MAX(IF('Back data'!$A$164:$AW$164&lt;&gt;"",COLUMN('Back data'!$A$164:$AW$164)))-D$6)/D114</f>
        <v>0.96669915529564654</v>
      </c>
      <c r="E115" s="12">
        <f t="array" ref="E115">INDEX('Back data'!$A$164:$AW$164,,MAX(IF('Back data'!$A$164:$AW$164&lt;&gt;"",COLUMN('Back data'!$A$164:$AW$164)))-E$6)/E114</f>
        <v>0.97516714422158546</v>
      </c>
      <c r="F115" s="12">
        <f t="array" ref="F115">INDEX('Back data'!$A$164:$AW$164,,MAX(IF('Back data'!$A$164:$AW$164&lt;&gt;"",COLUMN('Back data'!$A$164:$AW$164)))-F$6)/F114</f>
        <v>0.9460431654676259</v>
      </c>
      <c r="G115" s="12">
        <f t="array" ref="G115">INDEX('Back data'!$A$164:$AW$164,,MAX(IF('Back data'!$A$164:$AW$164&lt;&gt;"",COLUMN('Back data'!$A$164:$AW$164)))-G$6)/G114</f>
        <v>0.98918664786083688</v>
      </c>
      <c r="H115" s="12">
        <f t="array" ref="H115">INDEX('Back data'!$A$164:$AW$164,,MAX(IF('Back data'!$A$164:$AW$164&lt;&gt;"",COLUMN('Back data'!$A$164:$AW$164)))-H$6)/H114</f>
        <v>0.99103674932775632</v>
      </c>
      <c r="I115" s="12">
        <f t="array" ref="I115">INDEX('Back data'!$A$164:$AW$164,,MAX(IF('Back data'!$A$164:$AW$164&lt;&gt;"",COLUMN('Back data'!$A$164:$AW$164)))-I$6)/I114</f>
        <v>0.99645127901818731</v>
      </c>
      <c r="J115" s="12">
        <f t="array" ref="J115">INDEX('Back data'!$A$164:$AW$164,,MAX(IF('Back data'!$A$164:$AW$164&lt;&gt;"",COLUMN('Back data'!$A$164:$AW$164)))-J$6)/J114</f>
        <v>0.99391968325791846</v>
      </c>
      <c r="K115" s="12">
        <f t="array" ref="K115">INDEX('Back data'!$A$164:$AW$164,,MAX(IF('Back data'!$A$164:$AW$164&lt;&gt;"",COLUMN('Back data'!$A$164:$AW$164)))-K$6)/K114</f>
        <v>0.98592964824120599</v>
      </c>
      <c r="L115" s="12">
        <f t="array" ref="L115">INDEX('Back data'!$A$164:$AW$164,,MAX(IF('Back data'!$A$164:$AW$164&lt;&gt;"",COLUMN('Back data'!$A$164:$AW$164)))-L$6)/L114</f>
        <v>0.98896614268440142</v>
      </c>
      <c r="M115" s="12">
        <f t="array" ref="M115">INDEX('Back data'!$A$164:$AW$164,,MAX(IF('Back data'!$A$164:$AW$164&lt;&gt;"",COLUMN('Back data'!$A$164:$AW$164)))-M$6)/M114</f>
        <v>0.98709500274574413</v>
      </c>
      <c r="N115" s="12">
        <f t="array" ref="N115">INDEX('Back data'!$A$164:$AW$164,,MAX(IF('Back data'!$A$164:$AW$164&lt;&gt;"",COLUMN('Back data'!$A$164:$AW$164)))-N$6)/N114</f>
        <v>0.98412698412698418</v>
      </c>
      <c r="O115" s="12">
        <f t="array" ref="O115">INDEX('Back data'!$A$164:$AW$164,,MAX(IF('Back data'!$A$164:$AW$164&lt;&gt;"",COLUMN('Back data'!$A$164:$AW$164)))-O$6)/O114</f>
        <v>0.97275775356244754</v>
      </c>
      <c r="P115" s="12">
        <f t="array" ref="P115">INDEX('Back data'!$A$164:$AW$164,,MAX(IF('Back data'!$A$164:$AW$164&lt;&gt;"",COLUMN('Back data'!$A$164:$AW$164)))-P$6)/P114</f>
        <v>0.98029842097638709</v>
      </c>
    </row>
    <row r="116" spans="1:16" x14ac:dyDescent="0.3">
      <c r="A116" s="37" t="s">
        <v>78</v>
      </c>
      <c r="B116" s="47" t="s">
        <v>73</v>
      </c>
      <c r="C116" s="31" t="s">
        <v>71</v>
      </c>
      <c r="D116" s="32">
        <f t="array" ref="D116">+INDEX('Back data'!$A$165:$AW$165,,MAX(IF('Back data'!$A$165:$AW$165&lt;&gt;"",COLUMN('Back data'!$A$165:$AW$165)))-D$6)/D114</f>
        <v>3.3300844704353474E-2</v>
      </c>
      <c r="E116" s="32">
        <f t="array" ref="E116">+INDEX('Back data'!$A$165:$AW$165,,MAX(IF('Back data'!$A$165:$AW$165&lt;&gt;"",COLUMN('Back data'!$A$165:$AW$165)))-E$6)/E114</f>
        <v>2.4832855778414518E-2</v>
      </c>
      <c r="F116" s="32">
        <f t="array" ref="F116">+INDEX('Back data'!$A$165:$AW$165,,MAX(IF('Back data'!$A$165:$AW$165&lt;&gt;"",COLUMN('Back data'!$A$165:$AW$165)))-F$6)/F114</f>
        <v>5.3956834532374098E-2</v>
      </c>
      <c r="G116" s="32">
        <f t="array" ref="G116">+INDEX('Back data'!$A$165:$AW$165,,MAX(IF('Back data'!$A$165:$AW$165&lt;&gt;"",COLUMN('Back data'!$A$165:$AW$165)))-G$6)/G114</f>
        <v>1.0813352139163141E-2</v>
      </c>
      <c r="H116" s="32">
        <f t="array" ref="H116">+INDEX('Back data'!$A$165:$AW$165,,MAX(IF('Back data'!$A$165:$AW$165&lt;&gt;"",COLUMN('Back data'!$A$165:$AW$165)))-H$6)/H114</f>
        <v>8.9632506722437996E-3</v>
      </c>
      <c r="I116" s="32">
        <f t="array" ref="I116">+INDEX('Back data'!$A$165:$AW$165,,MAX(IF('Back data'!$A$165:$AW$165&lt;&gt;"",COLUMN('Back data'!$A$165:$AW$165)))-I$6)/I114</f>
        <v>3.5487209818128051E-3</v>
      </c>
      <c r="J116" s="32">
        <f t="array" ref="J116">+INDEX('Back data'!$A$165:$AW$165,,MAX(IF('Back data'!$A$165:$AW$165&lt;&gt;"",COLUMN('Back data'!$A$165:$AW$165)))-J$6)/J114</f>
        <v>6.0803167420814472E-3</v>
      </c>
      <c r="K116" s="32">
        <f t="array" ref="K116">+INDEX('Back data'!$A$165:$AW$165,,MAX(IF('Back data'!$A$165:$AW$165&lt;&gt;"",COLUMN('Back data'!$A$165:$AW$165)))-K$6)/K114</f>
        <v>1.4070351758793969E-2</v>
      </c>
      <c r="L116" s="32">
        <f t="array" ref="L116">+INDEX('Back data'!$A$165:$AW$165,,MAX(IF('Back data'!$A$165:$AW$165&lt;&gt;"",COLUMN('Back data'!$A$165:$AW$165)))-L$6)/L114</f>
        <v>1.1033857315598547E-2</v>
      </c>
      <c r="M116" s="32">
        <f t="array" ref="M116">+INDEX('Back data'!$A$165:$AW$165,,MAX(IF('Back data'!$A$165:$AW$165&lt;&gt;"",COLUMN('Back data'!$A$165:$AW$165)))-M$6)/M114</f>
        <v>1.2904997254255902E-2</v>
      </c>
      <c r="N116" s="32">
        <f t="array" ref="N116">+INDEX('Back data'!$A$165:$AW$165,,MAX(IF('Back data'!$A$165:$AW$165&lt;&gt;"",COLUMN('Back data'!$A$165:$AW$165)))-N$6)/N114</f>
        <v>1.5873015873015872E-2</v>
      </c>
      <c r="O116" s="32">
        <f t="array" ref="O116">+INDEX('Back data'!$A$165:$AW$165,,MAX(IF('Back data'!$A$165:$AW$165&lt;&gt;"",COLUMN('Back data'!$A$165:$AW$165)))-O$6)/O114</f>
        <v>2.7242246437552388E-2</v>
      </c>
      <c r="P116" s="32">
        <f t="array" ref="P116">+INDEX('Back data'!$A$165:$AW$165,,MAX(IF('Back data'!$A$165:$AW$165&lt;&gt;"",COLUMN('Back data'!$A$165:$AW$165)))-P$6)/P114</f>
        <v>1.9701579023612924E-2</v>
      </c>
    </row>
    <row r="117" spans="1:16" x14ac:dyDescent="0.3">
      <c r="A117" s="33"/>
      <c r="B117" s="47"/>
      <c r="C117" s="34"/>
      <c r="D117" s="35"/>
      <c r="E117" s="35"/>
      <c r="F117" s="35"/>
      <c r="G117" s="35"/>
      <c r="H117" s="35"/>
      <c r="I117" s="35"/>
      <c r="J117" s="35"/>
      <c r="K117" s="35"/>
      <c r="L117" s="35"/>
      <c r="M117" s="35"/>
      <c r="N117" s="35"/>
      <c r="O117" s="35"/>
      <c r="P117" s="35"/>
    </row>
    <row r="118" spans="1:16" x14ac:dyDescent="0.3">
      <c r="A118" s="33"/>
      <c r="B118" s="47"/>
      <c r="C118" s="34"/>
      <c r="D118" s="35"/>
      <c r="E118" s="35"/>
      <c r="F118" s="35"/>
      <c r="G118" s="35"/>
      <c r="H118" s="35"/>
      <c r="I118" s="35"/>
      <c r="J118" s="35"/>
      <c r="K118" s="35"/>
      <c r="L118" s="35"/>
      <c r="M118" s="35"/>
      <c r="N118" s="35"/>
      <c r="O118" s="35"/>
      <c r="P118" s="35"/>
    </row>
    <row r="119" spans="1:16" x14ac:dyDescent="0.3">
      <c r="B119" s="46"/>
      <c r="C119" s="9" t="s">
        <v>68</v>
      </c>
      <c r="D119" s="10">
        <f t="array" ref="D119">INDEX('Back data'!$A$354:$AW$354,,MAX(IF('Back data'!$A$354:$AW$354&lt;&gt;"",COLUMN('Back data'!$A$354:$AW$354)))-D$6)+INDEX('Back data'!$A$355:$AW$355,,MAX(IF('Back data'!$A$355:$AW$355&lt;&gt;"",COLUMN('Back data'!$A$355:$AW$355)))-D$6)</f>
        <v>60.66</v>
      </c>
      <c r="E119" s="10">
        <f t="array" ref="E119">INDEX('Back data'!$A$354:$AW$354,,MAX(IF('Back data'!$A$354:$AW$354&lt;&gt;"",COLUMN('Back data'!$A$354:$AW$354)))-E$6)+INDEX('Back data'!$A$355:$AW$355,,MAX(IF('Back data'!$A$355:$AW$355&lt;&gt;"",COLUMN('Back data'!$A$355:$AW$355)))-E$6)</f>
        <v>63.17</v>
      </c>
      <c r="F119" s="10">
        <f t="array" ref="F119">INDEX('Back data'!$A$354:$AW$354,,MAX(IF('Back data'!$A$354:$AW$354&lt;&gt;"",COLUMN('Back data'!$A$354:$AW$354)))-F$6)+INDEX('Back data'!$A$355:$AW$355,,MAX(IF('Back data'!$A$355:$AW$355&lt;&gt;"",COLUMN('Back data'!$A$355:$AW$355)))-F$6)</f>
        <v>63.64</v>
      </c>
      <c r="G119" s="10">
        <f t="array" ref="G119">INDEX('Back data'!$A$354:$AW$354,,MAX(IF('Back data'!$A$354:$AW$354&lt;&gt;"",COLUMN('Back data'!$A$354:$AW$354)))-G$6)+INDEX('Back data'!$A$355:$AW$355,,MAX(IF('Back data'!$A$355:$AW$355&lt;&gt;"",COLUMN('Back data'!$A$355:$AW$355)))-G$6)</f>
        <v>60.93</v>
      </c>
      <c r="H119" s="10">
        <f t="array" ref="H119">INDEX('Back data'!$A$354:$AW$354,,MAX(IF('Back data'!$A$354:$AW$354&lt;&gt;"",COLUMN('Back data'!$A$354:$AW$354)))-H$6)+INDEX('Back data'!$A$355:$AW$355,,MAX(IF('Back data'!$A$355:$AW$355&lt;&gt;"",COLUMN('Back data'!$A$355:$AW$355)))-H$6)</f>
        <v>68.399999999999991</v>
      </c>
      <c r="I119" s="10">
        <f t="array" ref="I119">INDEX('Back data'!$A$354:$AW$354,,MAX(IF('Back data'!$A$354:$AW$354&lt;&gt;"",COLUMN('Back data'!$A$354:$AW$354)))-I$6)+INDEX('Back data'!$A$355:$AW$355,,MAX(IF('Back data'!$A$355:$AW$355&lt;&gt;"",COLUMN('Back data'!$A$355:$AW$355)))-I$6)</f>
        <v>71.399999999999991</v>
      </c>
      <c r="J119" s="10">
        <f t="array" ref="J119">INDEX('Back data'!$A$354:$AW$354,,MAX(IF('Back data'!$A$354:$AW$354&lt;&gt;"",COLUMN('Back data'!$A$354:$AW$354)))-J$6)+INDEX('Back data'!$A$355:$AW$355,,MAX(IF('Back data'!$A$355:$AW$355&lt;&gt;"",COLUMN('Back data'!$A$355:$AW$355)))-J$6)</f>
        <v>65.16</v>
      </c>
      <c r="K119" s="10">
        <f t="array" ref="K119">INDEX('Back data'!$A$354:$AW$354,,MAX(IF('Back data'!$A$354:$AW$354&lt;&gt;"",COLUMN('Back data'!$A$354:$AW$354)))-K$6)+INDEX('Back data'!$A$355:$AW$355,,MAX(IF('Back data'!$A$355:$AW$355&lt;&gt;"",COLUMN('Back data'!$A$355:$AW$355)))-K$6)</f>
        <v>72.63</v>
      </c>
      <c r="L119" s="10">
        <f t="array" ref="L119">INDEX('Back data'!$A$354:$AW$354,,MAX(IF('Back data'!$A$354:$AW$354&lt;&gt;"",COLUMN('Back data'!$A$354:$AW$354)))-L$6)+INDEX('Back data'!$A$355:$AW$355,,MAX(IF('Back data'!$A$355:$AW$355&lt;&gt;"",COLUMN('Back data'!$A$355:$AW$355)))-L$6)</f>
        <v>65.5</v>
      </c>
      <c r="M119" s="10">
        <f t="array" ref="M119">INDEX('Back data'!$A$354:$AW$354,,MAX(IF('Back data'!$A$354:$AW$354&lt;&gt;"",COLUMN('Back data'!$A$354:$AW$354)))-M$6)+INDEX('Back data'!$A$355:$AW$355,,MAX(IF('Back data'!$A$355:$AW$355&lt;&gt;"",COLUMN('Back data'!$A$355:$AW$355)))-M$6)</f>
        <v>68.59</v>
      </c>
      <c r="N119" s="10">
        <f t="array" ref="N119">INDEX('Back data'!$A$354:$AW$354,,MAX(IF('Back data'!$A$354:$AW$354&lt;&gt;"",COLUMN('Back data'!$A$354:$AW$354)))-N$6)+INDEX('Back data'!$A$355:$AW$355,,MAX(IF('Back data'!$A$355:$AW$355&lt;&gt;"",COLUMN('Back data'!$A$355:$AW$355)))-N$6)</f>
        <v>69.28</v>
      </c>
      <c r="O119" s="10">
        <f t="array" ref="O119">INDEX('Back data'!$A$354:$AW$354,,MAX(IF('Back data'!$A$354:$AW$354&lt;&gt;"",COLUMN('Back data'!$A$354:$AW$354)))-O$6)+INDEX('Back data'!$A$355:$AW$355,,MAX(IF('Back data'!$A$355:$AW$355&lt;&gt;"",COLUMN('Back data'!$A$355:$AW$355)))-O$6)</f>
        <v>71.11</v>
      </c>
      <c r="P119" s="10">
        <f t="array" ref="P119">INDEX('Back data'!$A$354:$AW$354,,MAX(IF('Back data'!$A$354:$AW$354&lt;&gt;"",COLUMN('Back data'!$A$354:$AW$354)))-P$6)+INDEX('Back data'!$A$355:$AW$355,,MAX(IF('Back data'!$A$355:$AW$355&lt;&gt;"",COLUMN('Back data'!$A$355:$AW$355)))-P$6)</f>
        <v>66.36</v>
      </c>
    </row>
    <row r="120" spans="1:16" x14ac:dyDescent="0.3">
      <c r="A120" s="37" t="s">
        <v>78</v>
      </c>
      <c r="B120" s="47" t="s">
        <v>57</v>
      </c>
      <c r="C120" s="11" t="s">
        <v>70</v>
      </c>
      <c r="D120" s="12">
        <f t="array" ref="D120">INDEX('Back data'!$A$354:$AW$354,,MAX(IF('Back data'!$A$354:$AW$354&lt;&gt;"",COLUMN('Back data'!$A$354:$AW$354)))-D$6)/D119</f>
        <v>0.69057039235080786</v>
      </c>
      <c r="E120" s="12">
        <f t="array" ref="E120">INDEX('Back data'!$A$354:$AW$354,,MAX(IF('Back data'!$A$354:$AW$354&lt;&gt;"",COLUMN('Back data'!$A$354:$AW$354)))-E$6)/E119</f>
        <v>0.69067595377552637</v>
      </c>
      <c r="F120" s="12">
        <f t="array" ref="F120">INDEX('Back data'!$A$354:$AW$354,,MAX(IF('Back data'!$A$354:$AW$354&lt;&gt;"",COLUMN('Back data'!$A$354:$AW$354)))-F$6)/F119</f>
        <v>0.77592708988057824</v>
      </c>
      <c r="G120" s="12">
        <f t="array" ref="G120">INDEX('Back data'!$A$354:$AW$354,,MAX(IF('Back data'!$A$354:$AW$354&lt;&gt;"",COLUMN('Back data'!$A$354:$AW$354)))-G$6)/G119</f>
        <v>0.72575086164451008</v>
      </c>
      <c r="H120" s="12">
        <f t="array" ref="H120">INDEX('Back data'!$A$354:$AW$354,,MAX(IF('Back data'!$A$354:$AW$354&lt;&gt;"",COLUMN('Back data'!$A$354:$AW$354)))-H$6)/H119</f>
        <v>0.79751461988304095</v>
      </c>
      <c r="I120" s="12">
        <f t="array" ref="I120">INDEX('Back data'!$A$354:$AW$354,,MAX(IF('Back data'!$A$354:$AW$354&lt;&gt;"",COLUMN('Back data'!$A$354:$AW$354)))-I$6)/I119</f>
        <v>0.83305322128851544</v>
      </c>
      <c r="J120" s="12">
        <f t="array" ref="J120">INDEX('Back data'!$A$354:$AW$354,,MAX(IF('Back data'!$A$354:$AW$354&lt;&gt;"",COLUMN('Back data'!$A$354:$AW$354)))-J$6)/J119</f>
        <v>0.78146101903007992</v>
      </c>
      <c r="K120" s="12">
        <f t="array" ref="K120">INDEX('Back data'!$A$354:$AW$354,,MAX(IF('Back data'!$A$354:$AW$354&lt;&gt;"",COLUMN('Back data'!$A$354:$AW$354)))-K$6)/K119</f>
        <v>0.7805314608288586</v>
      </c>
      <c r="L120" s="12">
        <f t="array" ref="L120">INDEX('Back data'!$A$354:$AW$354,,MAX(IF('Back data'!$A$354:$AW$354&lt;&gt;"",COLUMN('Back data'!$A$354:$AW$354)))-L$6)/L119</f>
        <v>0.77160305343511448</v>
      </c>
      <c r="M120" s="12">
        <f t="array" ref="M120">INDEX('Back data'!$A$354:$AW$354,,MAX(IF('Back data'!$A$354:$AW$354&lt;&gt;"",COLUMN('Back data'!$A$354:$AW$354)))-M$6)/M119</f>
        <v>0.76454293628808856</v>
      </c>
      <c r="N120" s="12">
        <f t="array" ref="N120">INDEX('Back data'!$A$354:$AW$354,,MAX(IF('Back data'!$A$354:$AW$354&lt;&gt;"",COLUMN('Back data'!$A$354:$AW$354)))-N$6)/N119</f>
        <v>0.79763279445727475</v>
      </c>
      <c r="O120" s="12">
        <f t="array" ref="O120">INDEX('Back data'!$A$354:$AW$354,,MAX(IF('Back data'!$A$354:$AW$354&lt;&gt;"",COLUMN('Back data'!$A$354:$AW$354)))-O$6)/O119</f>
        <v>0.77232456757136836</v>
      </c>
      <c r="P120" s="12">
        <f t="array" ref="P120">INDEX('Back data'!$A$354:$AW$354,,MAX(IF('Back data'!$A$354:$AW$354&lt;&gt;"",COLUMN('Back data'!$A$354:$AW$354)))-P$6)/P119</f>
        <v>0.8045509342977698</v>
      </c>
    </row>
    <row r="121" spans="1:16" x14ac:dyDescent="0.3">
      <c r="A121" s="37" t="s">
        <v>78</v>
      </c>
      <c r="B121" s="47" t="s">
        <v>57</v>
      </c>
      <c r="C121" s="11" t="s">
        <v>71</v>
      </c>
      <c r="D121" s="12">
        <f t="array" ref="D121">+INDEX('Back data'!$A$355:$AW$355,,MAX(IF('Back data'!$A$355:$AW$355&lt;&gt;"",COLUMN('Back data'!$A$355:$AW$355)))-D$6)/D119</f>
        <v>0.30942960764919225</v>
      </c>
      <c r="E121" s="12">
        <f t="array" ref="E121">+INDEX('Back data'!$A$355:$AW$355,,MAX(IF('Back data'!$A$355:$AW$355&lt;&gt;"",COLUMN('Back data'!$A$355:$AW$355)))-E$6)/E119</f>
        <v>0.30932404622447363</v>
      </c>
      <c r="F121" s="12">
        <f t="array" ref="F121">+INDEX('Back data'!$A$355:$AW$355,,MAX(IF('Back data'!$A$355:$AW$355&lt;&gt;"",COLUMN('Back data'!$A$355:$AW$355)))-F$6)/F119</f>
        <v>0.22407291011942174</v>
      </c>
      <c r="G121" s="12">
        <f t="array" ref="G121">+INDEX('Back data'!$A$355:$AW$355,,MAX(IF('Back data'!$A$355:$AW$355&lt;&gt;"",COLUMN('Back data'!$A$355:$AW$355)))-G$6)/G119</f>
        <v>0.27424913835548992</v>
      </c>
      <c r="H121" s="12">
        <f t="array" ref="H121">+INDEX('Back data'!$A$355:$AW$355,,MAX(IF('Back data'!$A$355:$AW$355&lt;&gt;"",COLUMN('Back data'!$A$355:$AW$355)))-H$6)/H119</f>
        <v>0.20248538011695907</v>
      </c>
      <c r="I121" s="12">
        <f t="array" ref="I121">+INDEX('Back data'!$A$355:$AW$355,,MAX(IF('Back data'!$A$355:$AW$355&lt;&gt;"",COLUMN('Back data'!$A$355:$AW$355)))-I$6)/I119</f>
        <v>0.16694677871148461</v>
      </c>
      <c r="J121" s="12">
        <f t="array" ref="J121">+INDEX('Back data'!$A$355:$AW$355,,MAX(IF('Back data'!$A$355:$AW$355&lt;&gt;"",COLUMN('Back data'!$A$355:$AW$355)))-J$6)/J119</f>
        <v>0.21853898096992022</v>
      </c>
      <c r="K121" s="12">
        <f t="array" ref="K121">+INDEX('Back data'!$A$355:$AW$355,,MAX(IF('Back data'!$A$355:$AW$355&lt;&gt;"",COLUMN('Back data'!$A$355:$AW$355)))-K$6)/K119</f>
        <v>0.2194685391711414</v>
      </c>
      <c r="L121" s="12">
        <f t="array" ref="L121">+INDEX('Back data'!$A$355:$AW$355,,MAX(IF('Back data'!$A$355:$AW$355&lt;&gt;"",COLUMN('Back data'!$A$355:$AW$355)))-L$6)/L119</f>
        <v>0.22839694656488552</v>
      </c>
      <c r="M121" s="12">
        <f t="array" ref="M121">+INDEX('Back data'!$A$355:$AW$355,,MAX(IF('Back data'!$A$355:$AW$355&lt;&gt;"",COLUMN('Back data'!$A$355:$AW$355)))-M$6)/M119</f>
        <v>0.23545706371191133</v>
      </c>
      <c r="N121" s="12">
        <f t="array" ref="N121">+INDEX('Back data'!$A$355:$AW$355,,MAX(IF('Back data'!$A$355:$AW$355&lt;&gt;"",COLUMN('Back data'!$A$355:$AW$355)))-N$6)/N119</f>
        <v>0.20236720554272516</v>
      </c>
      <c r="O121" s="12">
        <f t="array" ref="O121">+INDEX('Back data'!$A$355:$AW$355,,MAX(IF('Back data'!$A$355:$AW$355&lt;&gt;"",COLUMN('Back data'!$A$355:$AW$355)))-O$6)/O119</f>
        <v>0.22767543242863172</v>
      </c>
      <c r="P121" s="12">
        <f t="array" ref="P121">+INDEX('Back data'!$A$355:$AW$355,,MAX(IF('Back data'!$A$355:$AW$355&lt;&gt;"",COLUMN('Back data'!$A$355:$AW$355)))-P$6)/P119</f>
        <v>0.19544906570223028</v>
      </c>
    </row>
    <row r="122" spans="1:16" x14ac:dyDescent="0.3">
      <c r="B122" s="44"/>
    </row>
    <row r="123" spans="1:16" x14ac:dyDescent="0.3">
      <c r="B123" s="44"/>
    </row>
    <row r="124" spans="1:16" x14ac:dyDescent="0.3">
      <c r="B124" s="44"/>
      <c r="C124" s="9" t="s">
        <v>68</v>
      </c>
      <c r="D124" s="10">
        <f t="array" ref="D124">INDEX('Back data'!$A$360:$AW$360,,MAX(IF('Back data'!$A$360:$AW$360&lt;&gt;"",COLUMN('Back data'!$A$360:$AW$360)))-D$6)+INDEX('Back data'!$A$361:$AW$361,,MAX(IF('Back data'!$A$361:$AW$361&lt;&gt;"",COLUMN('Back data'!$A$361:$AW$361)))-D$6)</f>
        <v>65.72</v>
      </c>
      <c r="E124" s="10">
        <f t="array" ref="E124">INDEX('Back data'!$A$360:$AW$360,,MAX(IF('Back data'!$A$360:$AW$360&lt;&gt;"",COLUMN('Back data'!$A$360:$AW$360)))-E$6)+INDEX('Back data'!$A$361:$AW$361,,MAX(IF('Back data'!$A$361:$AW$361&lt;&gt;"",COLUMN('Back data'!$A$361:$AW$361)))-E$6)</f>
        <v>63.839999999999996</v>
      </c>
      <c r="F124" s="10">
        <f t="array" ref="F124">INDEX('Back data'!$A$360:$AW$360,,MAX(IF('Back data'!$A$360:$AW$360&lt;&gt;"",COLUMN('Back data'!$A$360:$AW$360)))-F$6)+INDEX('Back data'!$A$361:$AW$361,,MAX(IF('Back data'!$A$361:$AW$361&lt;&gt;"",COLUMN('Back data'!$A$361:$AW$361)))-F$6)</f>
        <v>62.71</v>
      </c>
      <c r="G124" s="10">
        <f t="array" ref="G124">INDEX('Back data'!$A$360:$AW$360,,MAX(IF('Back data'!$A$360:$AW$360&lt;&gt;"",COLUMN('Back data'!$A$360:$AW$360)))-G$6)+INDEX('Back data'!$A$361:$AW$361,,MAX(IF('Back data'!$A$361:$AW$361&lt;&gt;"",COLUMN('Back data'!$A$361:$AW$361)))-G$6)</f>
        <v>66.95</v>
      </c>
      <c r="H124" s="10">
        <f t="array" ref="H124">INDEX('Back data'!$A$360:$AW$360,,MAX(IF('Back data'!$A$360:$AW$360&lt;&gt;"",COLUMN('Back data'!$A$360:$AW$360)))-H$6)+INDEX('Back data'!$A$361:$AW$361,,MAX(IF('Back data'!$A$361:$AW$361&lt;&gt;"",COLUMN('Back data'!$A$361:$AW$361)))-H$6)</f>
        <v>65.91</v>
      </c>
      <c r="I124" s="10">
        <f t="array" ref="I124">INDEX('Back data'!$A$360:$AW$360,,MAX(IF('Back data'!$A$360:$AW$360&lt;&gt;"",COLUMN('Back data'!$A$360:$AW$360)))-I$6)+INDEX('Back data'!$A$361:$AW$361,,MAX(IF('Back data'!$A$361:$AW$361&lt;&gt;"",COLUMN('Back data'!$A$361:$AW$361)))-I$6)</f>
        <v>70.179999999999993</v>
      </c>
      <c r="J124" s="10">
        <f t="array" ref="J124">INDEX('Back data'!$A$360:$AW$360,,MAX(IF('Back data'!$A$360:$AW$360&lt;&gt;"",COLUMN('Back data'!$A$360:$AW$360)))-J$6)+INDEX('Back data'!$A$361:$AW$361,,MAX(IF('Back data'!$A$361:$AW$361&lt;&gt;"",COLUMN('Back data'!$A$361:$AW$361)))-J$6)</f>
        <v>72.11</v>
      </c>
      <c r="K124" s="10">
        <f t="array" ref="K124">INDEX('Back data'!$A$360:$AW$360,,MAX(IF('Back data'!$A$360:$AW$360&lt;&gt;"",COLUMN('Back data'!$A$360:$AW$360)))-K$6)+INDEX('Back data'!$A$361:$AW$361,,MAX(IF('Back data'!$A$361:$AW$361&lt;&gt;"",COLUMN('Back data'!$A$361:$AW$361)))-K$6)</f>
        <v>71.75</v>
      </c>
      <c r="L124" s="10">
        <f t="array" ref="L124">INDEX('Back data'!$A$360:$AW$360,,MAX(IF('Back data'!$A$360:$AW$360&lt;&gt;"",COLUMN('Back data'!$A$360:$AW$360)))-L$6)+INDEX('Back data'!$A$361:$AW$361,,MAX(IF('Back data'!$A$361:$AW$361&lt;&gt;"",COLUMN('Back data'!$A$361:$AW$361)))-L$6)</f>
        <v>69.67</v>
      </c>
      <c r="M124" s="10">
        <f t="array" ref="M124">INDEX('Back data'!$A$360:$AW$360,,MAX(IF('Back data'!$A$360:$AW$360&lt;&gt;"",COLUMN('Back data'!$A$360:$AW$360)))-M$6)+INDEX('Back data'!$A$361:$AW$361,,MAX(IF('Back data'!$A$361:$AW$361&lt;&gt;"",COLUMN('Back data'!$A$361:$AW$361)))-M$6)</f>
        <v>75.31</v>
      </c>
      <c r="N124" s="10">
        <f t="array" ref="N124">INDEX('Back data'!$A$360:$AW$360,,MAX(IF('Back data'!$A$360:$AW$360&lt;&gt;"",COLUMN('Back data'!$A$360:$AW$360)))-N$6)+INDEX('Back data'!$A$361:$AW$361,,MAX(IF('Back data'!$A$361:$AW$361&lt;&gt;"",COLUMN('Back data'!$A$361:$AW$361)))-N$6)</f>
        <v>74.38000000000001</v>
      </c>
      <c r="O124" s="10">
        <f t="array" ref="O124">INDEX('Back data'!$A$360:$AW$360,,MAX(IF('Back data'!$A$360:$AW$360&lt;&gt;"",COLUMN('Back data'!$A$360:$AW$360)))-O$6)+INDEX('Back data'!$A$361:$AW$361,,MAX(IF('Back data'!$A$361:$AW$361&lt;&gt;"",COLUMN('Back data'!$A$361:$AW$361)))-O$6)</f>
        <v>70.8</v>
      </c>
      <c r="P124" s="10">
        <f t="array" ref="P124">INDEX('Back data'!$A$360:$AW$360,,MAX(IF('Back data'!$A$360:$AW$360&lt;&gt;"",COLUMN('Back data'!$A$360:$AW$360)))-P$6)+INDEX('Back data'!$A$361:$AW$361,,MAX(IF('Back data'!$A$361:$AW$361&lt;&gt;"",COLUMN('Back data'!$A$361:$AW$361)))-P$6)</f>
        <v>72.210000000000008</v>
      </c>
    </row>
    <row r="125" spans="1:16" x14ac:dyDescent="0.3">
      <c r="A125" s="37" t="s">
        <v>78</v>
      </c>
      <c r="B125" s="47" t="s">
        <v>62</v>
      </c>
      <c r="C125" s="11" t="s">
        <v>70</v>
      </c>
      <c r="D125" s="12">
        <f t="array" ref="D125">INDEX('Back data'!$A$360:$AW$360,,MAX(IF('Back data'!$A$360:$AW$360&lt;&gt;"",COLUMN('Back data'!$A$360:$AW$360)))-D$6)/D124</f>
        <v>0.91129032258064524</v>
      </c>
      <c r="E125" s="12">
        <f t="array" ref="E125">INDEX('Back data'!$A$360:$AW$360,,MAX(IF('Back data'!$A$360:$AW$360&lt;&gt;"",COLUMN('Back data'!$A$360:$AW$360)))-E$6)/E124</f>
        <v>0.87797619047619047</v>
      </c>
      <c r="F125" s="12">
        <f t="array" ref="F125">INDEX('Back data'!$A$360:$AW$360,,MAX(IF('Back data'!$A$360:$AW$360&lt;&gt;"",COLUMN('Back data'!$A$360:$AW$360)))-F$6)/F124</f>
        <v>0.88566416839419548</v>
      </c>
      <c r="G125" s="12">
        <f t="array" ref="G125">INDEX('Back data'!$A$360:$AW$360,,MAX(IF('Back data'!$A$360:$AW$360&lt;&gt;"",COLUMN('Back data'!$A$360:$AW$360)))-G$6)/G124</f>
        <v>0.92531740104555638</v>
      </c>
      <c r="H125" s="12">
        <f t="array" ref="H125">INDEX('Back data'!$A$360:$AW$360,,MAX(IF('Back data'!$A$360:$AW$360&lt;&gt;"",COLUMN('Back data'!$A$360:$AW$360)))-H$6)/H124</f>
        <v>0.90350477924442418</v>
      </c>
      <c r="I125" s="12">
        <f t="array" ref="I125">INDEX('Back data'!$A$360:$AW$360,,MAX(IF('Back data'!$A$360:$AW$360&lt;&gt;"",COLUMN('Back data'!$A$360:$AW$360)))-I$6)/I124</f>
        <v>0.91863778854374478</v>
      </c>
      <c r="J125" s="12">
        <f t="array" ref="J125">INDEX('Back data'!$A$360:$AW$360,,MAX(IF('Back data'!$A$360:$AW$360&lt;&gt;"",COLUMN('Back data'!$A$360:$AW$360)))-J$6)/J124</f>
        <v>0.93496047704895302</v>
      </c>
      <c r="K125" s="12">
        <f t="array" ref="K125">INDEX('Back data'!$A$360:$AW$360,,MAX(IF('Back data'!$A$360:$AW$360&lt;&gt;"",COLUMN('Back data'!$A$360:$AW$360)))-K$6)/K124</f>
        <v>0.92989547038327525</v>
      </c>
      <c r="L125" s="12">
        <f t="array" ref="L125">INDEX('Back data'!$A$360:$AW$360,,MAX(IF('Back data'!$A$360:$AW$360&lt;&gt;"",COLUMN('Back data'!$A$360:$AW$360)))-L$6)/L124</f>
        <v>0.91789866513563945</v>
      </c>
      <c r="M125" s="12">
        <f t="array" ref="M125">INDEX('Back data'!$A$360:$AW$360,,MAX(IF('Back data'!$A$360:$AW$360&lt;&gt;"",COLUMN('Back data'!$A$360:$AW$360)))-M$6)/M124</f>
        <v>0.91939981410171279</v>
      </c>
      <c r="N125" s="12">
        <f t="array" ref="N125">INDEX('Back data'!$A$360:$AW$360,,MAX(IF('Back data'!$A$360:$AW$360&lt;&gt;"",COLUMN('Back data'!$A$360:$AW$360)))-N$6)/N124</f>
        <v>0.89714977144393648</v>
      </c>
      <c r="O125" s="12">
        <f t="array" ref="O125">INDEX('Back data'!$A$360:$AW$360,,MAX(IF('Back data'!$A$360:$AW$360&lt;&gt;"",COLUMN('Back data'!$A$360:$AW$360)))-O$6)/O124</f>
        <v>0.9286723163841808</v>
      </c>
      <c r="P125" s="12">
        <f t="array" ref="P125">INDEX('Back data'!$A$360:$AW$360,,MAX(IF('Back data'!$A$360:$AW$360&lt;&gt;"",COLUMN('Back data'!$A$360:$AW$360)))-P$6)/P124</f>
        <v>0.92134053455200104</v>
      </c>
    </row>
    <row r="126" spans="1:16" x14ac:dyDescent="0.3">
      <c r="A126" s="37" t="s">
        <v>78</v>
      </c>
      <c r="B126" s="47" t="s">
        <v>62</v>
      </c>
      <c r="C126" s="11" t="s">
        <v>71</v>
      </c>
      <c r="D126" s="12">
        <f t="array" ref="D126">+INDEX('Back data'!$A$361:$AW$361,,MAX(IF('Back data'!$A$361:$AW$361&lt;&gt;"",COLUMN('Back data'!$A$361:$AW$361)))-D$6)/D124</f>
        <v>8.8709677419354843E-2</v>
      </c>
      <c r="E126" s="12">
        <f t="array" ref="E126">+INDEX('Back data'!$A$361:$AW$361,,MAX(IF('Back data'!$A$361:$AW$361&lt;&gt;"",COLUMN('Back data'!$A$361:$AW$361)))-E$6)/E124</f>
        <v>0.12202380952380953</v>
      </c>
      <c r="F126" s="12">
        <f t="array" ref="F126">+INDEX('Back data'!$A$361:$AW$361,,MAX(IF('Back data'!$A$361:$AW$361&lt;&gt;"",COLUMN('Back data'!$A$361:$AW$361)))-F$6)/F124</f>
        <v>0.11433583160580449</v>
      </c>
      <c r="G126" s="12">
        <f t="array" ref="G126">+INDEX('Back data'!$A$361:$AW$361,,MAX(IF('Back data'!$A$361:$AW$361&lt;&gt;"",COLUMN('Back data'!$A$361:$AW$361)))-G$6)/G124</f>
        <v>7.468259895444361E-2</v>
      </c>
      <c r="H126" s="12">
        <f t="array" ref="H126">+INDEX('Back data'!$A$361:$AW$361,,MAX(IF('Back data'!$A$361:$AW$361&lt;&gt;"",COLUMN('Back data'!$A$361:$AW$361)))-H$6)/H124</f>
        <v>9.6495220755575789E-2</v>
      </c>
      <c r="I126" s="12">
        <f t="array" ref="I126">+INDEX('Back data'!$A$361:$AW$361,,MAX(IF('Back data'!$A$361:$AW$361&lt;&gt;"",COLUMN('Back data'!$A$361:$AW$361)))-I$6)/I124</f>
        <v>8.1362211456255357E-2</v>
      </c>
      <c r="J126" s="12">
        <f t="array" ref="J126">+INDEX('Back data'!$A$361:$AW$361,,MAX(IF('Back data'!$A$361:$AW$361&lt;&gt;"",COLUMN('Back data'!$A$361:$AW$361)))-J$6)/J124</f>
        <v>6.5039522951047021E-2</v>
      </c>
      <c r="K126" s="12">
        <f t="array" ref="K126">+INDEX('Back data'!$A$361:$AW$361,,MAX(IF('Back data'!$A$361:$AW$361&lt;&gt;"",COLUMN('Back data'!$A$361:$AW$361)))-K$6)/K124</f>
        <v>7.0104529616724739E-2</v>
      </c>
      <c r="L126" s="12">
        <f t="array" ref="L126">+INDEX('Back data'!$A$361:$AW$361,,MAX(IF('Back data'!$A$361:$AW$361&lt;&gt;"",COLUMN('Back data'!$A$361:$AW$361)))-L$6)/L124</f>
        <v>8.2101334864360553E-2</v>
      </c>
      <c r="M126" s="12">
        <f t="array" ref="M126">+INDEX('Back data'!$A$361:$AW$361,,MAX(IF('Back data'!$A$361:$AW$361&lt;&gt;"",COLUMN('Back data'!$A$361:$AW$361)))-M$6)/M124</f>
        <v>8.0600185898287074E-2</v>
      </c>
      <c r="N126" s="12">
        <f t="array" ref="N126">+INDEX('Back data'!$A$361:$AW$361,,MAX(IF('Back data'!$A$361:$AW$361&lt;&gt;"",COLUMN('Back data'!$A$361:$AW$361)))-N$6)/N124</f>
        <v>0.10285022855606345</v>
      </c>
      <c r="O126" s="12">
        <f t="array" ref="O126">+INDEX('Back data'!$A$361:$AW$361,,MAX(IF('Back data'!$A$361:$AW$361&lt;&gt;"",COLUMN('Back data'!$A$361:$AW$361)))-O$6)/O124</f>
        <v>7.1327683615819204E-2</v>
      </c>
      <c r="P126" s="12">
        <f t="array" ref="P126">+INDEX('Back data'!$A$361:$AW$361,,MAX(IF('Back data'!$A$361:$AW$361&lt;&gt;"",COLUMN('Back data'!$A$361:$AW$361)))-P$6)/P124</f>
        <v>7.8659465447998886E-2</v>
      </c>
    </row>
    <row r="127" spans="1:16" x14ac:dyDescent="0.3">
      <c r="B127" s="44"/>
    </row>
    <row r="128" spans="1:16" x14ac:dyDescent="0.3">
      <c r="B128" s="44"/>
    </row>
    <row r="129" spans="1:16" x14ac:dyDescent="0.3">
      <c r="B129" s="44"/>
      <c r="C129" s="9" t="s">
        <v>68</v>
      </c>
      <c r="D129" s="10">
        <f t="array" ref="D129">INDEX('Back data'!$A$366:$AW$366,,MAX(IF('Back data'!$A$366:$AW$366&lt;&gt;"",COLUMN('Back data'!$A$366:$AW$366)))-D$6)+INDEX('Back data'!$A$367:$AW$367,,MAX(IF('Back data'!$A$367:$AW$367&lt;&gt;"",COLUMN('Back data'!$A$367:$AW$367)))-D$6)</f>
        <v>58.239999999999995</v>
      </c>
      <c r="E129" s="10">
        <f t="array" ref="E129">INDEX('Back data'!$A$366:$AW$366,,MAX(IF('Back data'!$A$366:$AW$366&lt;&gt;"",COLUMN('Back data'!$A$366:$AW$366)))-E$6)+INDEX('Back data'!$A$367:$AW$367,,MAX(IF('Back data'!$A$367:$AW$367&lt;&gt;"",COLUMN('Back data'!$A$367:$AW$367)))-E$6)</f>
        <v>62.7</v>
      </c>
      <c r="F129" s="10">
        <f t="array" ref="F129">INDEX('Back data'!$A$366:$AW$366,,MAX(IF('Back data'!$A$366:$AW$366&lt;&gt;"",COLUMN('Back data'!$A$366:$AW$366)))-F$6)+INDEX('Back data'!$A$367:$AW$367,,MAX(IF('Back data'!$A$367:$AW$367&lt;&gt;"",COLUMN('Back data'!$A$367:$AW$367)))-F$6)</f>
        <v>66.239999999999995</v>
      </c>
      <c r="G129" s="10">
        <f t="array" ref="G129">INDEX('Back data'!$A$366:$AW$366,,MAX(IF('Back data'!$A$366:$AW$366&lt;&gt;"",COLUMN('Back data'!$A$366:$AW$366)))-G$6)+INDEX('Back data'!$A$367:$AW$367,,MAX(IF('Back data'!$A$367:$AW$367&lt;&gt;"",COLUMN('Back data'!$A$367:$AW$367)))-G$6)</f>
        <v>63.47</v>
      </c>
      <c r="H129" s="10">
        <f t="array" ref="H129">INDEX('Back data'!$A$366:$AW$366,,MAX(IF('Back data'!$A$366:$AW$366&lt;&gt;"",COLUMN('Back data'!$A$366:$AW$366)))-H$6)+INDEX('Back data'!$A$367:$AW$367,,MAX(IF('Back data'!$A$367:$AW$367&lt;&gt;"",COLUMN('Back data'!$A$367:$AW$367)))-H$6)</f>
        <v>74.589999999999989</v>
      </c>
      <c r="I129" s="10">
        <f t="array" ref="I129">INDEX('Back data'!$A$366:$AW$366,,MAX(IF('Back data'!$A$366:$AW$366&lt;&gt;"",COLUMN('Back data'!$A$366:$AW$366)))-I$6)+INDEX('Back data'!$A$367:$AW$367,,MAX(IF('Back data'!$A$367:$AW$367&lt;&gt;"",COLUMN('Back data'!$A$367:$AW$367)))-I$6)</f>
        <v>71.360000000000014</v>
      </c>
      <c r="J129" s="10">
        <f t="array" ref="J129">INDEX('Back data'!$A$366:$AW$366,,MAX(IF('Back data'!$A$366:$AW$366&lt;&gt;"",COLUMN('Back data'!$A$366:$AW$366)))-J$6)+INDEX('Back data'!$A$367:$AW$367,,MAX(IF('Back data'!$A$367:$AW$367&lt;&gt;"",COLUMN('Back data'!$A$367:$AW$367)))-J$6)</f>
        <v>69.600000000000009</v>
      </c>
      <c r="K129" s="10">
        <f t="array" ref="K129">INDEX('Back data'!$A$366:$AW$366,,MAX(IF('Back data'!$A$366:$AW$366&lt;&gt;"",COLUMN('Back data'!$A$366:$AW$366)))-K$6)+INDEX('Back data'!$A$367:$AW$367,,MAX(IF('Back data'!$A$367:$AW$367&lt;&gt;"",COLUMN('Back data'!$A$367:$AW$367)))-K$6)</f>
        <v>58.36</v>
      </c>
      <c r="L129" s="10">
        <f t="array" ref="L129">INDEX('Back data'!$A$366:$AW$366,,MAX(IF('Back data'!$A$366:$AW$366&lt;&gt;"",COLUMN('Back data'!$A$366:$AW$366)))-L$6)+INDEX('Back data'!$A$367:$AW$367,,MAX(IF('Back data'!$A$367:$AW$367&lt;&gt;"",COLUMN('Back data'!$A$367:$AW$367)))-L$6)</f>
        <v>69.410000000000011</v>
      </c>
      <c r="M129" s="10">
        <f t="array" ref="M129">INDEX('Back data'!$A$366:$AW$366,,MAX(IF('Back data'!$A$366:$AW$366&lt;&gt;"",COLUMN('Back data'!$A$366:$AW$366)))-M$6)+INDEX('Back data'!$A$367:$AW$367,,MAX(IF('Back data'!$A$367:$AW$367&lt;&gt;"",COLUMN('Back data'!$A$367:$AW$367)))-M$6)</f>
        <v>64.89</v>
      </c>
      <c r="N129" s="10">
        <f t="array" ref="N129">INDEX('Back data'!$A$366:$AW$366,,MAX(IF('Back data'!$A$366:$AW$366&lt;&gt;"",COLUMN('Back data'!$A$366:$AW$366)))-N$6)+INDEX('Back data'!$A$367:$AW$367,,MAX(IF('Back data'!$A$367:$AW$367&lt;&gt;"",COLUMN('Back data'!$A$367:$AW$367)))-N$6)</f>
        <v>82.12</v>
      </c>
      <c r="O129" s="10">
        <f t="array" ref="O129">INDEX('Back data'!$A$366:$AW$366,,MAX(IF('Back data'!$A$366:$AW$366&lt;&gt;"",COLUMN('Back data'!$A$366:$AW$366)))-O$6)+INDEX('Back data'!$A$367:$AW$367,,MAX(IF('Back data'!$A$367:$AW$367&lt;&gt;"",COLUMN('Back data'!$A$367:$AW$367)))-O$6)</f>
        <v>74.91</v>
      </c>
      <c r="P129" s="10">
        <f t="array" ref="P129">INDEX('Back data'!$A$366:$AW$366,,MAX(IF('Back data'!$A$366:$AW$366&lt;&gt;"",COLUMN('Back data'!$A$366:$AW$366)))-P$6)+INDEX('Back data'!$A$367:$AW$367,,MAX(IF('Back data'!$A$367:$AW$367&lt;&gt;"",COLUMN('Back data'!$A$367:$AW$367)))-P$6)</f>
        <v>71.679999999999993</v>
      </c>
    </row>
    <row r="130" spans="1:16" x14ac:dyDescent="0.3">
      <c r="A130" s="37" t="s">
        <v>78</v>
      </c>
      <c r="B130" s="47" t="s">
        <v>67</v>
      </c>
      <c r="C130" s="11" t="s">
        <v>70</v>
      </c>
      <c r="D130" s="12">
        <f t="array" ref="D130">INDEX('Back data'!$A$366:$AW$366,,MAX(IF('Back data'!$A$366:$AW$366&lt;&gt;"",COLUMN('Back data'!$A$366:$AW$366)))-D$6)/D129</f>
        <v>0.72184065934065944</v>
      </c>
      <c r="E130" s="12">
        <f t="array" ref="E130">INDEX('Back data'!$A$366:$AW$366,,MAX(IF('Back data'!$A$366:$AW$366&lt;&gt;"",COLUMN('Back data'!$A$366:$AW$366)))-E$6)/E129</f>
        <v>0.93843700159489629</v>
      </c>
      <c r="F130" s="12">
        <f t="array" ref="F130">INDEX('Back data'!$A$366:$AW$366,,MAX(IF('Back data'!$A$366:$AW$366&lt;&gt;"",COLUMN('Back data'!$A$366:$AW$366)))-F$6)/F129</f>
        <v>0.84556159420289856</v>
      </c>
      <c r="G130" s="12">
        <f t="array" ref="G130">INDEX('Back data'!$A$366:$AW$366,,MAX(IF('Back data'!$A$366:$AW$366&lt;&gt;"",COLUMN('Back data'!$A$366:$AW$366)))-G$6)/G129</f>
        <v>0.95982353867969128</v>
      </c>
      <c r="H130" s="12">
        <f t="array" ref="H130">INDEX('Back data'!$A$366:$AW$366,,MAX(IF('Back data'!$A$366:$AW$366&lt;&gt;"",COLUMN('Back data'!$A$366:$AW$366)))-H$6)/H129</f>
        <v>0.93605040890199764</v>
      </c>
      <c r="I130" s="12">
        <f t="array" ref="I130">INDEX('Back data'!$A$366:$AW$366,,MAX(IF('Back data'!$A$366:$AW$366&lt;&gt;"",COLUMN('Back data'!$A$366:$AW$366)))-I$6)/I129</f>
        <v>0.91690022421524653</v>
      </c>
      <c r="J130" s="12">
        <f t="array" ref="J130">INDEX('Back data'!$A$366:$AW$366,,MAX(IF('Back data'!$A$366:$AW$366&lt;&gt;"",COLUMN('Back data'!$A$366:$AW$366)))-J$6)/J129</f>
        <v>0.94525862068965516</v>
      </c>
      <c r="K130" s="12">
        <f t="array" ref="K130">INDEX('Back data'!$A$366:$AW$366,,MAX(IF('Back data'!$A$366:$AW$366&lt;&gt;"",COLUMN('Back data'!$A$366:$AW$366)))-K$6)/K129</f>
        <v>0.95956134338588073</v>
      </c>
      <c r="L130" s="12">
        <f t="array" ref="L130">INDEX('Back data'!$A$366:$AW$366,,MAX(IF('Back data'!$A$366:$AW$366&lt;&gt;"",COLUMN('Back data'!$A$366:$AW$366)))-L$6)/L129</f>
        <v>0.9226336262786341</v>
      </c>
      <c r="M130" s="12">
        <f t="array" ref="M130">INDEX('Back data'!$A$366:$AW$366,,MAX(IF('Back data'!$A$366:$AW$366&lt;&gt;"",COLUMN('Back data'!$A$366:$AW$366)))-M$6)/M129</f>
        <v>0.96178147634458311</v>
      </c>
      <c r="N130" s="12">
        <f t="array" ref="N130">INDEX('Back data'!$A$366:$AW$366,,MAX(IF('Back data'!$A$366:$AW$366&lt;&gt;"",COLUMN('Back data'!$A$366:$AW$366)))-N$6)/N129</f>
        <v>0.93217243058938126</v>
      </c>
      <c r="O130" s="12">
        <f t="array" ref="O130">INDEX('Back data'!$A$366:$AW$366,,MAX(IF('Back data'!$A$366:$AW$366&lt;&gt;"",COLUMN('Back data'!$A$366:$AW$366)))-O$6)/O129</f>
        <v>0.94740355092778006</v>
      </c>
      <c r="P130" s="12">
        <f t="array" ref="P130">INDEX('Back data'!$A$366:$AW$366,,MAX(IF('Back data'!$A$366:$AW$366&lt;&gt;"",COLUMN('Back data'!$A$366:$AW$366)))-P$6)/P129</f>
        <v>0.92034040178571441</v>
      </c>
    </row>
    <row r="131" spans="1:16" x14ac:dyDescent="0.3">
      <c r="A131" s="37" t="s">
        <v>78</v>
      </c>
      <c r="B131" s="47" t="s">
        <v>67</v>
      </c>
      <c r="C131" s="11" t="s">
        <v>71</v>
      </c>
      <c r="D131" s="12">
        <f t="array" ref="D131">+INDEX('Back data'!$A$367:$AW$367,,MAX(IF('Back data'!$A$367:$AW$367&lt;&gt;"",COLUMN('Back data'!$A$367:$AW$367)))-D$6)/D129</f>
        <v>0.27815934065934067</v>
      </c>
      <c r="E131" s="12">
        <f t="array" ref="E131">+INDEX('Back data'!$A$367:$AW$367,,MAX(IF('Back data'!$A$367:$AW$367&lt;&gt;"",COLUMN('Back data'!$A$367:$AW$367)))-E$6)/E129</f>
        <v>6.1562998405103667E-2</v>
      </c>
      <c r="F131" s="12">
        <f t="array" ref="F131">+INDEX('Back data'!$A$367:$AW$367,,MAX(IF('Back data'!$A$367:$AW$367&lt;&gt;"",COLUMN('Back data'!$A$367:$AW$367)))-F$6)/F129</f>
        <v>0.15443840579710147</v>
      </c>
      <c r="G131" s="12">
        <f t="array" ref="G131">+INDEX('Back data'!$A$367:$AW$367,,MAX(IF('Back data'!$A$367:$AW$367&lt;&gt;"",COLUMN('Back data'!$A$367:$AW$367)))-G$6)/G129</f>
        <v>4.0176461320308804E-2</v>
      </c>
      <c r="H131" s="12">
        <f t="array" ref="H131">+INDEX('Back data'!$A$367:$AW$367,,MAX(IF('Back data'!$A$367:$AW$367&lt;&gt;"",COLUMN('Back data'!$A$367:$AW$367)))-H$6)/H129</f>
        <v>6.3949591098002412E-2</v>
      </c>
      <c r="I131" s="12">
        <f t="array" ref="I131">+INDEX('Back data'!$A$367:$AW$367,,MAX(IF('Back data'!$A$367:$AW$367&lt;&gt;"",COLUMN('Back data'!$A$367:$AW$367)))-I$6)/I129</f>
        <v>8.3099775784753346E-2</v>
      </c>
      <c r="J131" s="12">
        <f t="array" ref="J131">+INDEX('Back data'!$A$367:$AW$367,,MAX(IF('Back data'!$A$367:$AW$367&lt;&gt;"",COLUMN('Back data'!$A$367:$AW$367)))-J$6)/J129</f>
        <v>5.4741379310344819E-2</v>
      </c>
      <c r="K131" s="12">
        <f t="array" ref="K131">+INDEX('Back data'!$A$367:$AW$367,,MAX(IF('Back data'!$A$367:$AW$367&lt;&gt;"",COLUMN('Back data'!$A$367:$AW$367)))-K$6)/K129</f>
        <v>4.0438656614119259E-2</v>
      </c>
      <c r="L131" s="12">
        <f t="array" ref="L131">+INDEX('Back data'!$A$367:$AW$367,,MAX(IF('Back data'!$A$367:$AW$367&lt;&gt;"",COLUMN('Back data'!$A$367:$AW$367)))-L$6)/L129</f>
        <v>7.7366373721365789E-2</v>
      </c>
      <c r="M131" s="12">
        <f t="array" ref="M131">+INDEX('Back data'!$A$367:$AW$367,,MAX(IF('Back data'!$A$367:$AW$367&lt;&gt;"",COLUMN('Back data'!$A$367:$AW$367)))-M$6)/M129</f>
        <v>3.8218523655416857E-2</v>
      </c>
      <c r="N131" s="12">
        <f t="array" ref="N131">+INDEX('Back data'!$A$367:$AW$367,,MAX(IF('Back data'!$A$367:$AW$367&lt;&gt;"",COLUMN('Back data'!$A$367:$AW$367)))-N$6)/N129</f>
        <v>6.7827569410618613E-2</v>
      </c>
      <c r="O131" s="12">
        <f t="array" ref="O131">+INDEX('Back data'!$A$367:$AW$367,,MAX(IF('Back data'!$A$367:$AW$367&lt;&gt;"",COLUMN('Back data'!$A$367:$AW$367)))-O$6)/O129</f>
        <v>5.2596449072219997E-2</v>
      </c>
      <c r="P131" s="12">
        <f t="array" ref="P131">+INDEX('Back data'!$A$367:$AW$367,,MAX(IF('Back data'!$A$367:$AW$367&lt;&gt;"",COLUMN('Back data'!$A$367:$AW$367)))-P$6)/P129</f>
        <v>7.9659598214285726E-2</v>
      </c>
    </row>
    <row r="132" spans="1:16" x14ac:dyDescent="0.3">
      <c r="A132" s="33"/>
      <c r="B132" s="30"/>
      <c r="C132" s="34"/>
      <c r="D132" s="35"/>
      <c r="E132" s="35"/>
      <c r="F132" s="35"/>
      <c r="G132" s="35"/>
      <c r="H132" s="35"/>
      <c r="I132" s="35"/>
      <c r="J132" s="35"/>
      <c r="K132" s="35"/>
      <c r="L132" s="35"/>
      <c r="M132" s="35"/>
      <c r="N132" s="35"/>
      <c r="O132" s="35"/>
      <c r="P132" s="35"/>
    </row>
    <row r="133" spans="1:16" x14ac:dyDescent="0.3">
      <c r="A133" s="33"/>
      <c r="B133" s="30"/>
      <c r="C133" s="34"/>
      <c r="D133" s="35"/>
      <c r="E133" s="35"/>
      <c r="F133" s="35"/>
      <c r="G133" s="35"/>
      <c r="H133" s="35"/>
      <c r="I133" s="35"/>
      <c r="J133" s="35"/>
      <c r="K133" s="35"/>
      <c r="L133" s="35"/>
      <c r="M133" s="35"/>
      <c r="N133" s="35"/>
      <c r="O133" s="35"/>
      <c r="P133" s="35"/>
    </row>
    <row r="134" spans="1:16" x14ac:dyDescent="0.3">
      <c r="A134" s="33"/>
      <c r="B134" s="30"/>
      <c r="C134" s="34"/>
      <c r="D134" s="35"/>
      <c r="E134" s="35"/>
      <c r="F134" s="35"/>
      <c r="G134" s="35"/>
      <c r="H134" s="35"/>
      <c r="I134" s="35"/>
      <c r="J134" s="35"/>
      <c r="K134" s="35"/>
      <c r="L134" s="35"/>
      <c r="M134" s="35"/>
      <c r="N134" s="35"/>
      <c r="O134" s="35"/>
      <c r="P134" s="35"/>
    </row>
    <row r="135" spans="1:16" x14ac:dyDescent="0.3">
      <c r="A135" s="33"/>
      <c r="B135" s="30"/>
      <c r="C135" s="34"/>
      <c r="D135" s="35"/>
      <c r="E135" s="35"/>
      <c r="F135" s="35"/>
      <c r="G135" s="35"/>
      <c r="H135" s="35"/>
      <c r="I135" s="35"/>
      <c r="J135" s="35"/>
      <c r="K135" s="35"/>
      <c r="L135" s="35"/>
      <c r="M135" s="35"/>
      <c r="N135" s="35"/>
      <c r="O135" s="35"/>
      <c r="P135" s="35"/>
    </row>
    <row r="136" spans="1:16" x14ac:dyDescent="0.3">
      <c r="A136" s="7"/>
      <c r="B136" s="8"/>
      <c r="C136" s="9" t="s">
        <v>68</v>
      </c>
      <c r="D136" s="10">
        <f t="array" ref="D136">INDEX('Back data'!$A$123:$AW$123,,MAX(IF('Back data'!$A$123:$AW$123&lt;&gt;"",COLUMN('Back data'!$A$123:$AW$123)))-D$6)+INDEX('Back data'!$A$124:$AW$124,,MAX(IF('Back data'!$A$124:$AW$124&lt;&gt;"",COLUMN('Back data'!$A$124:$AW$124)))-D$6)</f>
        <v>69.460000000000008</v>
      </c>
      <c r="E136" s="10">
        <f t="array" ref="E136">INDEX('Back data'!$A$123:$AW$123,,MAX(IF('Back data'!$A$123:$AW$123&lt;&gt;"",COLUMN('Back data'!$A$123:$AW$123)))-E$6)+INDEX('Back data'!$A$124:$AW$124,,MAX(IF('Back data'!$A$124:$AW$124&lt;&gt;"",COLUMN('Back data'!$A$124:$AW$124)))-E$6)</f>
        <v>64.64</v>
      </c>
      <c r="F136" s="10">
        <f t="array" ref="F136">INDEX('Back data'!$A$123:$AW$123,,MAX(IF('Back data'!$A$123:$AW$123&lt;&gt;"",COLUMN('Back data'!$A$123:$AW$123)))-F$6)+INDEX('Back data'!$A$124:$AW$124,,MAX(IF('Back data'!$A$124:$AW$124&lt;&gt;"",COLUMN('Back data'!$A$124:$AW$124)))-F$6)</f>
        <v>64.42</v>
      </c>
      <c r="G136" s="10">
        <f t="array" ref="G136">INDEX('Back data'!$A$123:$AW$123,,MAX(IF('Back data'!$A$123:$AW$123&lt;&gt;"",COLUMN('Back data'!$A$123:$AW$123)))-G$6)+INDEX('Back data'!$A$124:$AW$124,,MAX(IF('Back data'!$A$124:$AW$124&lt;&gt;"",COLUMN('Back data'!$A$124:$AW$124)))-G$6)</f>
        <v>70.94</v>
      </c>
      <c r="H136" s="10">
        <f t="array" ref="H136">INDEX('Back data'!$A$123:$AW$123,,MAX(IF('Back data'!$A$123:$AW$123&lt;&gt;"",COLUMN('Back data'!$A$123:$AW$123)))-H$6)+INDEX('Back data'!$A$124:$AW$124,,MAX(IF('Back data'!$A$124:$AW$124&lt;&gt;"",COLUMN('Back data'!$A$124:$AW$124)))-H$6)</f>
        <v>71</v>
      </c>
      <c r="I136" s="10">
        <f t="array" ref="I136">INDEX('Back data'!$A$123:$AW$123,,MAX(IF('Back data'!$A$123:$AW$123&lt;&gt;"",COLUMN('Back data'!$A$123:$AW$123)))-I$6)+INDEX('Back data'!$A$124:$AW$124,,MAX(IF('Back data'!$A$124:$AW$124&lt;&gt;"",COLUMN('Back data'!$A$124:$AW$124)))-I$6)</f>
        <v>70.899999999999991</v>
      </c>
      <c r="J136" s="10">
        <f t="array" ref="J136">INDEX('Back data'!$A$123:$AW$123,,MAX(IF('Back data'!$A$123:$AW$123&lt;&gt;"",COLUMN('Back data'!$A$123:$AW$123)))-J$6)+INDEX('Back data'!$A$124:$AW$124,,MAX(IF('Back data'!$A$124:$AW$124&lt;&gt;"",COLUMN('Back data'!$A$124:$AW$124)))-J$6)</f>
        <v>72.89</v>
      </c>
      <c r="K136" s="10">
        <f t="array" ref="K136">INDEX('Back data'!$A$123:$AW$123,,MAX(IF('Back data'!$A$123:$AW$123&lt;&gt;"",COLUMN('Back data'!$A$123:$AW$123)))-K$6)+INDEX('Back data'!$A$124:$AW$124,,MAX(IF('Back data'!$A$124:$AW$124&lt;&gt;"",COLUMN('Back data'!$A$124:$AW$124)))-K$6)</f>
        <v>72.55</v>
      </c>
      <c r="L136" s="10">
        <f t="array" ref="L136">INDEX('Back data'!$A$123:$AW$123,,MAX(IF('Back data'!$A$123:$AW$123&lt;&gt;"",COLUMN('Back data'!$A$123:$AW$123)))-L$6)+INDEX('Back data'!$A$124:$AW$124,,MAX(IF('Back data'!$A$124:$AW$124&lt;&gt;"",COLUMN('Back data'!$A$124:$AW$124)))-L$6)</f>
        <v>72.89</v>
      </c>
      <c r="M136" s="10">
        <f t="array" ref="M136">INDEX('Back data'!$A$123:$AW$123,,MAX(IF('Back data'!$A$123:$AW$123&lt;&gt;"",COLUMN('Back data'!$A$123:$AW$123)))-M$6)+INDEX('Back data'!$A$124:$AW$124,,MAX(IF('Back data'!$A$124:$AW$124&lt;&gt;"",COLUMN('Back data'!$A$124:$AW$124)))-M$6)</f>
        <v>77.27</v>
      </c>
      <c r="N136" s="10">
        <f t="array" ref="N136">INDEX('Back data'!$A$123:$AW$123,,MAX(IF('Back data'!$A$123:$AW$123&lt;&gt;"",COLUMN('Back data'!$A$123:$AW$123)))-N$6)+INDEX('Back data'!$A$124:$AW$124,,MAX(IF('Back data'!$A$124:$AW$124&lt;&gt;"",COLUMN('Back data'!$A$124:$AW$124)))-N$6)</f>
        <v>70.849999999999994</v>
      </c>
      <c r="O136" s="10">
        <f t="array" ref="O136">INDEX('Back data'!$A$123:$AW$123,,MAX(IF('Back data'!$A$123:$AW$123&lt;&gt;"",COLUMN('Back data'!$A$123:$AW$123)))-O$6)+INDEX('Back data'!$A$124:$AW$124,,MAX(IF('Back data'!$A$124:$AW$124&lt;&gt;"",COLUMN('Back data'!$A$124:$AW$124)))-O$6)</f>
        <v>72.570000000000007</v>
      </c>
      <c r="P136" s="10">
        <f t="array" ref="P136">INDEX('Back data'!$A$123:$AW$123,,MAX(IF('Back data'!$A$123:$AW$123&lt;&gt;"",COLUMN('Back data'!$A$123:$AW$123)))-P$6)+INDEX('Back data'!$A$124:$AW$124,,MAX(IF('Back data'!$A$124:$AW$124&lt;&gt;"",COLUMN('Back data'!$A$124:$AW$124)))-P$6)</f>
        <v>66.12</v>
      </c>
    </row>
    <row r="137" spans="1:16" x14ac:dyDescent="0.3">
      <c r="A137" s="41" t="s">
        <v>79</v>
      </c>
      <c r="B137" s="42" t="s">
        <v>75</v>
      </c>
      <c r="C137" s="11" t="s">
        <v>70</v>
      </c>
      <c r="D137" s="12">
        <f t="array" ref="D137">INDEX('Back data'!$A$123:$AW$123,,MAX(IF('Back data'!$A$123:$AW$123&lt;&gt;"",COLUMN('Back data'!$A$123:$AW$123)))-D$6)/D136</f>
        <v>0.90526921969478835</v>
      </c>
      <c r="E137" s="12">
        <f t="array" ref="E137">INDEX('Back data'!$A$123:$AW$123,,MAX(IF('Back data'!$A$123:$AW$123&lt;&gt;"",COLUMN('Back data'!$A$123:$AW$123)))-E$6)/E136</f>
        <v>0.90965346534653457</v>
      </c>
      <c r="F137" s="12">
        <f t="array" ref="F137">INDEX('Back data'!$A$123:$AW$123,,MAX(IF('Back data'!$A$123:$AW$123&lt;&gt;"",COLUMN('Back data'!$A$123:$AW$123)))-F$6)/F136</f>
        <v>0.88947531822415393</v>
      </c>
      <c r="G137" s="12">
        <f t="array" ref="G137">INDEX('Back data'!$A$123:$AW$123,,MAX(IF('Back data'!$A$123:$AW$123&lt;&gt;"",COLUMN('Back data'!$A$123:$AW$123)))-G$6)/G136</f>
        <v>0.93360586411051605</v>
      </c>
      <c r="H137" s="12">
        <f t="array" ref="H137">INDEX('Back data'!$A$123:$AW$123,,MAX(IF('Back data'!$A$123:$AW$123&lt;&gt;"",COLUMN('Back data'!$A$123:$AW$123)))-H$6)/H136</f>
        <v>0.93549295774647889</v>
      </c>
      <c r="I137" s="12">
        <f t="array" ref="I137">INDEX('Back data'!$A$123:$AW$123,,MAX(IF('Back data'!$A$123:$AW$123&lt;&gt;"",COLUMN('Back data'!$A$123:$AW$123)))-I$6)/I136</f>
        <v>0.96445698166431604</v>
      </c>
      <c r="J137" s="12">
        <f t="array" ref="J137">INDEX('Back data'!$A$123:$AW$123,,MAX(IF('Back data'!$A$123:$AW$123&lt;&gt;"",COLUMN('Back data'!$A$123:$AW$123)))-J$6)/J136</f>
        <v>0.94224173411990675</v>
      </c>
      <c r="K137" s="12">
        <f t="array" ref="K137">INDEX('Back data'!$A$123:$AW$123,,MAX(IF('Back data'!$A$123:$AW$123&lt;&gt;"",COLUMN('Back data'!$A$123:$AW$123)))-K$6)/K136</f>
        <v>0.89979324603721578</v>
      </c>
      <c r="L137" s="12">
        <f t="array" ref="L137">INDEX('Back data'!$A$123:$AW$123,,MAX(IF('Back data'!$A$123:$AW$123&lt;&gt;"",COLUMN('Back data'!$A$123:$AW$123)))-L$6)/L136</f>
        <v>0.94855261352723286</v>
      </c>
      <c r="M137" s="12">
        <f t="array" ref="M137">INDEX('Back data'!$A$123:$AW$123,,MAX(IF('Back data'!$A$123:$AW$123&lt;&gt;"",COLUMN('Back data'!$A$123:$AW$123)))-M$6)/M136</f>
        <v>0.94900996505759028</v>
      </c>
      <c r="N137" s="12">
        <f t="array" ref="N137">INDEX('Back data'!$A$123:$AW$123,,MAX(IF('Back data'!$A$123:$AW$123&lt;&gt;"",COLUMN('Back data'!$A$123:$AW$123)))-N$6)/N136</f>
        <v>0.952152434721242</v>
      </c>
      <c r="O137" s="12">
        <f t="array" ref="O137">INDEX('Back data'!$A$123:$AW$123,,MAX(IF('Back data'!$A$123:$AW$123&lt;&gt;"",COLUMN('Back data'!$A$123:$AW$123)))-O$6)/O136</f>
        <v>0.98305084745762705</v>
      </c>
      <c r="P137" s="12">
        <f t="array" ref="P137">INDEX('Back data'!$A$123:$AW$123,,MAX(IF('Back data'!$A$123:$AW$123&lt;&gt;"",COLUMN('Back data'!$A$123:$AW$123)))-P$6)/P136</f>
        <v>0.89987900786448871</v>
      </c>
    </row>
    <row r="138" spans="1:16" x14ac:dyDescent="0.3">
      <c r="A138" s="41" t="s">
        <v>79</v>
      </c>
      <c r="B138" s="42" t="s">
        <v>76</v>
      </c>
      <c r="C138" s="11" t="s">
        <v>71</v>
      </c>
      <c r="D138" s="12">
        <f t="array" ref="D138">+INDEX('Back data'!$A$124:$AW$124,,MAX(IF('Back data'!$A$124:$AW$124&lt;&gt;"",COLUMN('Back data'!$A$124:$AW$124)))-D$6)/D136</f>
        <v>9.473078030521162E-2</v>
      </c>
      <c r="E138" s="12">
        <f t="array" ref="E138">+INDEX('Back data'!$A$124:$AW$124,,MAX(IF('Back data'!$A$124:$AW$124&lt;&gt;"",COLUMN('Back data'!$A$124:$AW$124)))-E$6)/E136</f>
        <v>9.0346534653465344E-2</v>
      </c>
      <c r="F138" s="12">
        <f t="array" ref="F138">+INDEX('Back data'!$A$124:$AW$124,,MAX(IF('Back data'!$A$124:$AW$124&lt;&gt;"",COLUMN('Back data'!$A$124:$AW$124)))-F$6)/F136</f>
        <v>0.11052468177584601</v>
      </c>
      <c r="G138" s="12">
        <f t="array" ref="G138">+INDEX('Back data'!$A$124:$AW$124,,MAX(IF('Back data'!$A$124:$AW$124&lt;&gt;"",COLUMN('Back data'!$A$124:$AW$124)))-G$6)/G136</f>
        <v>6.6394135889484077E-2</v>
      </c>
      <c r="H138" s="12">
        <f t="array" ref="H138">+INDEX('Back data'!$A$124:$AW$124,,MAX(IF('Back data'!$A$124:$AW$124&lt;&gt;"",COLUMN('Back data'!$A$124:$AW$124)))-H$6)/H136</f>
        <v>6.4507042253521121E-2</v>
      </c>
      <c r="I138" s="12">
        <f t="array" ref="I138">+INDEX('Back data'!$A$124:$AW$124,,MAX(IF('Back data'!$A$124:$AW$124&lt;&gt;"",COLUMN('Back data'!$A$124:$AW$124)))-I$6)/I136</f>
        <v>3.5543018335684066E-2</v>
      </c>
      <c r="J138" s="12">
        <f t="array" ref="J138">+INDEX('Back data'!$A$124:$AW$124,,MAX(IF('Back data'!$A$124:$AW$124&lt;&gt;"",COLUMN('Back data'!$A$124:$AW$124)))-J$6)/J136</f>
        <v>5.7758265880093293E-2</v>
      </c>
      <c r="K138" s="12">
        <f t="array" ref="K138">+INDEX('Back data'!$A$124:$AW$124,,MAX(IF('Back data'!$A$124:$AW$124&lt;&gt;"",COLUMN('Back data'!$A$124:$AW$124)))-K$6)/K136</f>
        <v>0.10020675396278428</v>
      </c>
      <c r="L138" s="12">
        <f t="array" ref="L138">+INDEX('Back data'!$A$124:$AW$124,,MAX(IF('Back data'!$A$124:$AW$124&lt;&gt;"",COLUMN('Back data'!$A$124:$AW$124)))-L$6)/L136</f>
        <v>5.1447386472767184E-2</v>
      </c>
      <c r="M138" s="12">
        <f t="array" ref="M138">+INDEX('Back data'!$A$124:$AW$124,,MAX(IF('Back data'!$A$124:$AW$124&lt;&gt;"",COLUMN('Back data'!$A$124:$AW$124)))-M$6)/M136</f>
        <v>5.0990034942409737E-2</v>
      </c>
      <c r="N138" s="12">
        <f t="array" ref="N138">+INDEX('Back data'!$A$124:$AW$124,,MAX(IF('Back data'!$A$124:$AW$124&lt;&gt;"",COLUMN('Back data'!$A$124:$AW$124)))-N$6)/N136</f>
        <v>4.7847565278757942E-2</v>
      </c>
      <c r="O138" s="12">
        <f t="array" ref="O138">+INDEX('Back data'!$A$124:$AW$124,,MAX(IF('Back data'!$A$124:$AW$124&lt;&gt;"",COLUMN('Back data'!$A$124:$AW$124)))-O$6)/O136</f>
        <v>1.6949152542372878E-2</v>
      </c>
      <c r="P138" s="12">
        <f t="array" ref="P138">+INDEX('Back data'!$A$124:$AW$124,,MAX(IF('Back data'!$A$124:$AW$124&lt;&gt;"",COLUMN('Back data'!$A$124:$AW$124)))-P$6)/P136</f>
        <v>0.10012099213551119</v>
      </c>
    </row>
    <row r="141" spans="1:16" x14ac:dyDescent="0.3">
      <c r="B141" s="29"/>
      <c r="C141" s="9" t="s">
        <v>68</v>
      </c>
      <c r="D141" s="10">
        <f t="array" ref="D141">INDEX('Back data'!$A$129:$AW$129,,MAX(IF('Back data'!$A$129:$AW$129&lt;&gt;"",COLUMN('Back data'!$A$129:$AW$129)))-D$6)+INDEX('Back data'!$A$130:$AW$130,,MAX(IF('Back data'!$A$130:$AW$130&lt;&gt;"",COLUMN('Back data'!$A$130:$AW$130)))-D$6)</f>
        <v>73.990000000000009</v>
      </c>
      <c r="E141" s="10">
        <f t="array" ref="E141">INDEX('Back data'!$A$129:$AW$129,,MAX(IF('Back data'!$A$129:$AW$129&lt;&gt;"",COLUMN('Back data'!$A$129:$AW$129)))-E$6)+INDEX('Back data'!$A$130:$AW$130,,MAX(IF('Back data'!$A$130:$AW$130&lt;&gt;"",COLUMN('Back data'!$A$130:$AW$130)))-E$6)</f>
        <v>70.19</v>
      </c>
      <c r="F141" s="10">
        <f t="array" ref="F141">INDEX('Back data'!$A$129:$AW$129,,MAX(IF('Back data'!$A$129:$AW$129&lt;&gt;"",COLUMN('Back data'!$A$129:$AW$129)))-F$6)+INDEX('Back data'!$A$130:$AW$130,,MAX(IF('Back data'!$A$130:$AW$130&lt;&gt;"",COLUMN('Back data'!$A$130:$AW$130)))-F$6)</f>
        <v>69.460000000000008</v>
      </c>
      <c r="G141" s="10">
        <f t="array" ref="G141">INDEX('Back data'!$A$129:$AW$129,,MAX(IF('Back data'!$A$129:$AW$129&lt;&gt;"",COLUMN('Back data'!$A$129:$AW$129)))-G$6)+INDEX('Back data'!$A$130:$AW$130,,MAX(IF('Back data'!$A$130:$AW$130&lt;&gt;"",COLUMN('Back data'!$A$130:$AW$130)))-G$6)</f>
        <v>67.67</v>
      </c>
      <c r="H141" s="10">
        <f t="array" ref="H141">INDEX('Back data'!$A$129:$AW$129,,MAX(IF('Back data'!$A$129:$AW$129&lt;&gt;"",COLUMN('Back data'!$A$129:$AW$129)))-H$6)+INDEX('Back data'!$A$130:$AW$130,,MAX(IF('Back data'!$A$130:$AW$130&lt;&gt;"",COLUMN('Back data'!$A$130:$AW$130)))-H$6)</f>
        <v>68.63</v>
      </c>
      <c r="I141" s="10">
        <f t="array" ref="I141">INDEX('Back data'!$A$129:$AW$129,,MAX(IF('Back data'!$A$129:$AW$129&lt;&gt;"",COLUMN('Back data'!$A$129:$AW$129)))-I$6)+INDEX('Back data'!$A$130:$AW$130,,MAX(IF('Back data'!$A$130:$AW$130&lt;&gt;"",COLUMN('Back data'!$A$130:$AW$130)))-I$6)</f>
        <v>69.740000000000009</v>
      </c>
      <c r="J141" s="10">
        <f t="array" ref="J141">INDEX('Back data'!$A$129:$AW$129,,MAX(IF('Back data'!$A$129:$AW$129&lt;&gt;"",COLUMN('Back data'!$A$129:$AW$129)))-J$6)+INDEX('Back data'!$A$130:$AW$130,,MAX(IF('Back data'!$A$130:$AW$130&lt;&gt;"",COLUMN('Back data'!$A$130:$AW$130)))-J$6)</f>
        <v>71.319999999999993</v>
      </c>
      <c r="K141" s="10">
        <f t="array" ref="K141">INDEX('Back data'!$A$129:$AW$129,,MAX(IF('Back data'!$A$129:$AW$129&lt;&gt;"",COLUMN('Back data'!$A$129:$AW$129)))-K$6)+INDEX('Back data'!$A$130:$AW$130,,MAX(IF('Back data'!$A$130:$AW$130&lt;&gt;"",COLUMN('Back data'!$A$130:$AW$130)))-K$6)</f>
        <v>73.569999999999993</v>
      </c>
      <c r="L141" s="10">
        <f t="array" ref="L141">INDEX('Back data'!$A$129:$AW$129,,MAX(IF('Back data'!$A$129:$AW$129&lt;&gt;"",COLUMN('Back data'!$A$129:$AW$129)))-L$6)+INDEX('Back data'!$A$130:$AW$130,,MAX(IF('Back data'!$A$130:$AW$130&lt;&gt;"",COLUMN('Back data'!$A$130:$AW$130)))-L$6)</f>
        <v>63.43</v>
      </c>
      <c r="M141" s="10">
        <f t="array" ref="M141">INDEX('Back data'!$A$129:$AW$129,,MAX(IF('Back data'!$A$129:$AW$129&lt;&gt;"",COLUMN('Back data'!$A$129:$AW$129)))-M$6)+INDEX('Back data'!$A$130:$AW$130,,MAX(IF('Back data'!$A$130:$AW$130&lt;&gt;"",COLUMN('Back data'!$A$130:$AW$130)))-M$6)</f>
        <v>76.260000000000005</v>
      </c>
      <c r="N141" s="10">
        <f t="array" ref="N141">INDEX('Back data'!$A$129:$AW$129,,MAX(IF('Back data'!$A$129:$AW$129&lt;&gt;"",COLUMN('Back data'!$A$129:$AW$129)))-N$6)+INDEX('Back data'!$A$130:$AW$130,,MAX(IF('Back data'!$A$130:$AW$130&lt;&gt;"",COLUMN('Back data'!$A$130:$AW$130)))-N$6)</f>
        <v>69.39</v>
      </c>
      <c r="O141" s="10">
        <f t="array" ref="O141">INDEX('Back data'!$A$129:$AW$129,,MAX(IF('Back data'!$A$129:$AW$129&lt;&gt;"",COLUMN('Back data'!$A$129:$AW$129)))-O$6)+INDEX('Back data'!$A$130:$AW$130,,MAX(IF('Back data'!$A$130:$AW$130&lt;&gt;"",COLUMN('Back data'!$A$130:$AW$130)))-O$6)</f>
        <v>69.59</v>
      </c>
      <c r="P141" s="10">
        <f t="array" ref="P141">INDEX('Back data'!$A$129:$AW$129,,MAX(IF('Back data'!$A$129:$AW$129&lt;&gt;"",COLUMN('Back data'!$A$129:$AW$129)))-P$6)+INDEX('Back data'!$A$130:$AW$130,,MAX(IF('Back data'!$A$130:$AW$130&lt;&gt;"",COLUMN('Back data'!$A$130:$AW$130)))-P$6)</f>
        <v>77.179999999999993</v>
      </c>
    </row>
    <row r="142" spans="1:16" x14ac:dyDescent="0.3">
      <c r="A142" s="41" t="s">
        <v>79</v>
      </c>
      <c r="B142" s="43" t="s">
        <v>72</v>
      </c>
      <c r="C142" s="11" t="s">
        <v>70</v>
      </c>
      <c r="D142" s="12">
        <f t="array" ref="D142">INDEX('Back data'!$A$129:$AW$129,,MAX(IF('Back data'!$A$129:$AW$129&lt;&gt;"",COLUMN('Back data'!$A$129:$AW$129)))-D$6)/D141</f>
        <v>0.77213136910393287</v>
      </c>
      <c r="E142" s="12">
        <f t="array" ref="E142">INDEX('Back data'!$A$129:$AW$129,,MAX(IF('Back data'!$A$129:$AW$129&lt;&gt;"",COLUMN('Back data'!$A$129:$AW$129)))-E$6)/E141</f>
        <v>0.68001139763499074</v>
      </c>
      <c r="F142" s="12">
        <f t="array" ref="F142">INDEX('Back data'!$A$129:$AW$129,,MAX(IF('Back data'!$A$129:$AW$129&lt;&gt;"",COLUMN('Back data'!$A$129:$AW$129)))-F$6)/F141</f>
        <v>0.69594010941549089</v>
      </c>
      <c r="G142" s="12">
        <f t="array" ref="G142">INDEX('Back data'!$A$129:$AW$129,,MAX(IF('Back data'!$A$129:$AW$129&lt;&gt;"",COLUMN('Back data'!$A$129:$AW$129)))-G$6)/G141</f>
        <v>0.75203191960987148</v>
      </c>
      <c r="H142" s="12">
        <f t="array" ref="H142">INDEX('Back data'!$A$129:$AW$129,,MAX(IF('Back data'!$A$129:$AW$129&lt;&gt;"",COLUMN('Back data'!$A$129:$AW$129)))-H$6)/H141</f>
        <v>0.69677983389188403</v>
      </c>
      <c r="I142" s="12">
        <f t="array" ref="I142">INDEX('Back data'!$A$129:$AW$129,,MAX(IF('Back data'!$A$129:$AW$129&lt;&gt;"",COLUMN('Back data'!$A$129:$AW$129)))-I$6)/I141</f>
        <v>0.77473472899340401</v>
      </c>
      <c r="J142" s="12">
        <f t="array" ref="J142">INDEX('Back data'!$A$129:$AW$129,,MAX(IF('Back data'!$A$129:$AW$129&lt;&gt;"",COLUMN('Back data'!$A$129:$AW$129)))-J$6)/J141</f>
        <v>0.65185081323611904</v>
      </c>
      <c r="K142" s="12">
        <f t="array" ref="K142">INDEX('Back data'!$A$129:$AW$129,,MAX(IF('Back data'!$A$129:$AW$129&lt;&gt;"",COLUMN('Back data'!$A$129:$AW$129)))-K$6)/K141</f>
        <v>0.56599157265189626</v>
      </c>
      <c r="L142" s="12">
        <f t="array" ref="L142">INDEX('Back data'!$A$129:$AW$129,,MAX(IF('Back data'!$A$129:$AW$129&lt;&gt;"",COLUMN('Back data'!$A$129:$AW$129)))-L$6)/L141</f>
        <v>0.65836355037048711</v>
      </c>
      <c r="M142" s="12">
        <f t="array" ref="M142">INDEX('Back data'!$A$129:$AW$129,,MAX(IF('Back data'!$A$129:$AW$129&lt;&gt;"",COLUMN('Back data'!$A$129:$AW$129)))-M$6)/M141</f>
        <v>0.75898242853396269</v>
      </c>
      <c r="N142" s="12">
        <f t="array" ref="N142">INDEX('Back data'!$A$129:$AW$129,,MAX(IF('Back data'!$A$129:$AW$129&lt;&gt;"",COLUMN('Back data'!$A$129:$AW$129)))-N$6)/N141</f>
        <v>0.72632944228274965</v>
      </c>
      <c r="O142" s="12">
        <f t="array" ref="O142">INDEX('Back data'!$A$129:$AW$129,,MAX(IF('Back data'!$A$129:$AW$129&lt;&gt;"",COLUMN('Back data'!$A$129:$AW$129)))-O$6)/O141</f>
        <v>0.91220002873976136</v>
      </c>
      <c r="P142" s="12">
        <f t="array" ref="P142">INDEX('Back data'!$A$129:$AW$129,,MAX(IF('Back data'!$A$129:$AW$129&lt;&gt;"",COLUMN('Back data'!$A$129:$AW$129)))-P$6)/P141</f>
        <v>0.61466701217932107</v>
      </c>
    </row>
    <row r="143" spans="1:16" x14ac:dyDescent="0.3">
      <c r="A143" s="41" t="s">
        <v>79</v>
      </c>
      <c r="B143" s="43" t="s">
        <v>72</v>
      </c>
      <c r="C143" s="11" t="s">
        <v>71</v>
      </c>
      <c r="D143" s="12">
        <f t="array" ref="D143">+INDEX('Back data'!$A$130:$AW$130,,MAX(IF('Back data'!$A$130:$AW$130&lt;&gt;"",COLUMN('Back data'!$A$130:$AW$130)))-D$6)/D141</f>
        <v>0.22786863089606699</v>
      </c>
      <c r="E143" s="12">
        <f t="array" ref="E143">+INDEX('Back data'!$A$130:$AW$130,,MAX(IF('Back data'!$A$130:$AW$130&lt;&gt;"",COLUMN('Back data'!$A$130:$AW$130)))-E$6)/E141</f>
        <v>0.31998860236500926</v>
      </c>
      <c r="F143" s="12">
        <f t="array" ref="F143">+INDEX('Back data'!$A$130:$AW$130,,MAX(IF('Back data'!$A$130:$AW$130&lt;&gt;"",COLUMN('Back data'!$A$130:$AW$130)))-F$6)/F141</f>
        <v>0.30405989058450905</v>
      </c>
      <c r="G143" s="12">
        <f t="array" ref="G143">+INDEX('Back data'!$A$130:$AW$130,,MAX(IF('Back data'!$A$130:$AW$130&lt;&gt;"",COLUMN('Back data'!$A$130:$AW$130)))-G$6)/G141</f>
        <v>0.24796808039012858</v>
      </c>
      <c r="H143" s="12">
        <f t="array" ref="H143">+INDEX('Back data'!$A$130:$AW$130,,MAX(IF('Back data'!$A$130:$AW$130&lt;&gt;"",COLUMN('Back data'!$A$130:$AW$130)))-H$6)/H141</f>
        <v>0.30322016610811597</v>
      </c>
      <c r="I143" s="12">
        <f t="array" ref="I143">+INDEX('Back data'!$A$130:$AW$130,,MAX(IF('Back data'!$A$130:$AW$130&lt;&gt;"",COLUMN('Back data'!$A$130:$AW$130)))-I$6)/I141</f>
        <v>0.22526527100659591</v>
      </c>
      <c r="J143" s="12">
        <f t="array" ref="J143">+INDEX('Back data'!$A$130:$AW$130,,MAX(IF('Back data'!$A$130:$AW$130&lt;&gt;"",COLUMN('Back data'!$A$130:$AW$130)))-J$6)/J141</f>
        <v>0.34814918676388112</v>
      </c>
      <c r="K143" s="12">
        <f t="array" ref="K143">+INDEX('Back data'!$A$130:$AW$130,,MAX(IF('Back data'!$A$130:$AW$130&lt;&gt;"",COLUMN('Back data'!$A$130:$AW$130)))-K$6)/K141</f>
        <v>0.43400842734810391</v>
      </c>
      <c r="L143" s="12">
        <f t="array" ref="L143">+INDEX('Back data'!$A$130:$AW$130,,MAX(IF('Back data'!$A$130:$AW$130&lt;&gt;"",COLUMN('Back data'!$A$130:$AW$130)))-L$6)/L141</f>
        <v>0.34163644962951289</v>
      </c>
      <c r="M143" s="12">
        <f t="array" ref="M143">+INDEX('Back data'!$A$130:$AW$130,,MAX(IF('Back data'!$A$130:$AW$130&lt;&gt;"",COLUMN('Back data'!$A$130:$AW$130)))-M$6)/M141</f>
        <v>0.24101757146603722</v>
      </c>
      <c r="N143" s="12">
        <f t="array" ref="N143">+INDEX('Back data'!$A$130:$AW$130,,MAX(IF('Back data'!$A$130:$AW$130&lt;&gt;"",COLUMN('Back data'!$A$130:$AW$130)))-N$6)/N141</f>
        <v>0.2736705577172503</v>
      </c>
      <c r="O143" s="12">
        <f t="array" ref="O143">+INDEX('Back data'!$A$130:$AW$130,,MAX(IF('Back data'!$A$130:$AW$130&lt;&gt;"",COLUMN('Back data'!$A$130:$AW$130)))-O$6)/O141</f>
        <v>8.7799971260238543E-2</v>
      </c>
      <c r="P143" s="12">
        <f t="array" ref="P143">+INDEX('Back data'!$A$130:$AW$130,,MAX(IF('Back data'!$A$130:$AW$130&lt;&gt;"",COLUMN('Back data'!$A$130:$AW$130)))-P$6)/P141</f>
        <v>0.38533298782067893</v>
      </c>
    </row>
    <row r="146" spans="1:16" x14ac:dyDescent="0.3">
      <c r="B146" s="29"/>
      <c r="C146" s="9" t="s">
        <v>68</v>
      </c>
      <c r="D146" s="10">
        <f t="array" ref="D146">INDEX('Back data'!$A$135:$AW$135,,MAX(IF('Back data'!$A$135:$AW$135&lt;&gt;"",COLUMN('Back data'!$A$135:$AW$135)))-D$6)+INDEX('Back data'!$A$136:$AW$136,,MAX(IF('Back data'!$A$136:$AW$136&lt;&gt;"",COLUMN('Back data'!$A$136:$AW$136)))-D$6)</f>
        <v>67.34</v>
      </c>
      <c r="E146" s="10">
        <f t="array" ref="E146">INDEX('Back data'!$A$135:$AW$135,,MAX(IF('Back data'!$A$135:$AW$135&lt;&gt;"",COLUMN('Back data'!$A$135:$AW$135)))-E$6)+INDEX('Back data'!$A$136:$AW$136,,MAX(IF('Back data'!$A$136:$AW$136&lt;&gt;"",COLUMN('Back data'!$A$136:$AW$136)))-E$6)</f>
        <v>63.61</v>
      </c>
      <c r="F146" s="10">
        <f t="array" ref="F146">INDEX('Back data'!$A$135:$AW$135,,MAX(IF('Back data'!$A$135:$AW$135&lt;&gt;"",COLUMN('Back data'!$A$135:$AW$135)))-F$6)+INDEX('Back data'!$A$136:$AW$136,,MAX(IF('Back data'!$A$136:$AW$136&lt;&gt;"",COLUMN('Back data'!$A$136:$AW$136)))-F$6)</f>
        <v>63.37</v>
      </c>
      <c r="G146" s="10">
        <f t="array" ref="G146">INDEX('Back data'!$A$135:$AW$135,,MAX(IF('Back data'!$A$135:$AW$135&lt;&gt;"",COLUMN('Back data'!$A$135:$AW$135)))-G$6)+INDEX('Back data'!$A$136:$AW$136,,MAX(IF('Back data'!$A$136:$AW$136&lt;&gt;"",COLUMN('Back data'!$A$136:$AW$136)))-G$6)</f>
        <v>70.349999999999994</v>
      </c>
      <c r="H146" s="10">
        <f t="array" ref="H146">INDEX('Back data'!$A$135:$AW$135,,MAX(IF('Back data'!$A$135:$AW$135&lt;&gt;"",COLUMN('Back data'!$A$135:$AW$135)))-H$6)+INDEX('Back data'!$A$136:$AW$136,,MAX(IF('Back data'!$A$136:$AW$136&lt;&gt;"",COLUMN('Back data'!$A$136:$AW$136)))-H$6)</f>
        <v>70.02</v>
      </c>
      <c r="I146" s="10">
        <f t="array" ref="I146">INDEX('Back data'!$A$135:$AW$135,,MAX(IF('Back data'!$A$135:$AW$135&lt;&gt;"",COLUMN('Back data'!$A$135:$AW$135)))-I$6)+INDEX('Back data'!$A$136:$AW$136,,MAX(IF('Back data'!$A$136:$AW$136&lt;&gt;"",COLUMN('Back data'!$A$136:$AW$136)))-I$6)</f>
        <v>70.77000000000001</v>
      </c>
      <c r="J146" s="10">
        <f t="array" ref="J146">INDEX('Back data'!$A$135:$AW$135,,MAX(IF('Back data'!$A$135:$AW$135&lt;&gt;"",COLUMN('Back data'!$A$135:$AW$135)))-J$6)+INDEX('Back data'!$A$136:$AW$136,,MAX(IF('Back data'!$A$136:$AW$136&lt;&gt;"",COLUMN('Back data'!$A$136:$AW$136)))-J$6)</f>
        <v>71.91</v>
      </c>
      <c r="K146" s="10">
        <f t="array" ref="K146">INDEX('Back data'!$A$135:$AW$135,,MAX(IF('Back data'!$A$135:$AW$135&lt;&gt;"",COLUMN('Back data'!$A$135:$AW$135)))-K$6)+INDEX('Back data'!$A$136:$AW$136,,MAX(IF('Back data'!$A$136:$AW$136&lt;&gt;"",COLUMN('Back data'!$A$136:$AW$136)))-K$6)</f>
        <v>69.84</v>
      </c>
      <c r="L146" s="10">
        <f t="array" ref="L146">INDEX('Back data'!$A$135:$AW$135,,MAX(IF('Back data'!$A$135:$AW$135&lt;&gt;"",COLUMN('Back data'!$A$135:$AW$135)))-L$6)+INDEX('Back data'!$A$136:$AW$136,,MAX(IF('Back data'!$A$136:$AW$136&lt;&gt;"",COLUMN('Back data'!$A$136:$AW$136)))-L$6)</f>
        <v>74.849999999999994</v>
      </c>
      <c r="M146" s="10">
        <f t="array" ref="M146">INDEX('Back data'!$A$135:$AW$135,,MAX(IF('Back data'!$A$135:$AW$135&lt;&gt;"",COLUMN('Back data'!$A$135:$AW$135)))-M$6)+INDEX('Back data'!$A$136:$AW$136,,MAX(IF('Back data'!$A$136:$AW$136&lt;&gt;"",COLUMN('Back data'!$A$136:$AW$136)))-M$6)</f>
        <v>76.36</v>
      </c>
      <c r="N146" s="10">
        <f t="array" ref="N146">INDEX('Back data'!$A$135:$AW$135,,MAX(IF('Back data'!$A$135:$AW$135&lt;&gt;"",COLUMN('Back data'!$A$135:$AW$135)))-N$6)+INDEX('Back data'!$A$136:$AW$136,,MAX(IF('Back data'!$A$136:$AW$136&lt;&gt;"",COLUMN('Back data'!$A$136:$AW$136)))-N$6)</f>
        <v>69.53</v>
      </c>
      <c r="O146" s="10">
        <f t="array" ref="O146">INDEX('Back data'!$A$135:$AW$135,,MAX(IF('Back data'!$A$135:$AW$135&lt;&gt;"",COLUMN('Back data'!$A$135:$AW$135)))-O$6)+INDEX('Back data'!$A$136:$AW$136,,MAX(IF('Back data'!$A$136:$AW$136&lt;&gt;"",COLUMN('Back data'!$A$136:$AW$136)))-O$6)</f>
        <v>71.690000000000012</v>
      </c>
      <c r="P146" s="10">
        <f t="array" ref="P146">INDEX('Back data'!$A$135:$AW$135,,MAX(IF('Back data'!$A$135:$AW$135&lt;&gt;"",COLUMN('Back data'!$A$135:$AW$135)))-P$6)+INDEX('Back data'!$A$136:$AW$136,,MAX(IF('Back data'!$A$136:$AW$136&lt;&gt;"",COLUMN('Back data'!$A$136:$AW$136)))-P$6)</f>
        <v>62.95</v>
      </c>
    </row>
    <row r="147" spans="1:16" x14ac:dyDescent="0.3">
      <c r="A147" s="41" t="s">
        <v>79</v>
      </c>
      <c r="B147" s="43" t="s">
        <v>73</v>
      </c>
      <c r="C147" s="11" t="s">
        <v>70</v>
      </c>
      <c r="D147" s="12">
        <f t="array" ref="D147">INDEX('Back data'!$A$135:$AW$135,,MAX(IF('Back data'!$A$135:$AW$135&lt;&gt;"",COLUMN('Back data'!$A$135:$AW$135)))-D$6)/D146</f>
        <v>0.9575289575289575</v>
      </c>
      <c r="E147" s="12">
        <f t="array" ref="E147">INDEX('Back data'!$A$135:$AW$135,,MAX(IF('Back data'!$A$135:$AW$135&lt;&gt;"",COLUMN('Back data'!$A$135:$AW$135)))-E$6)/E146</f>
        <v>0.98019179374312215</v>
      </c>
      <c r="F147" s="12">
        <f t="array" ref="F147">INDEX('Back data'!$A$135:$AW$135,,MAX(IF('Back data'!$A$135:$AW$135&lt;&gt;"",COLUMN('Back data'!$A$135:$AW$135)))-F$6)/F146</f>
        <v>0.94650465519962124</v>
      </c>
      <c r="G147" s="12">
        <f t="array" ref="G147">INDEX('Back data'!$A$135:$AW$135,,MAX(IF('Back data'!$A$135:$AW$135&lt;&gt;"",COLUMN('Back data'!$A$135:$AW$135)))-G$6)/G146</f>
        <v>0.96247334754797442</v>
      </c>
      <c r="H147" s="12">
        <f t="array" ref="H147">INDEX('Back data'!$A$135:$AW$135,,MAX(IF('Back data'!$A$135:$AW$135&lt;&gt;"",COLUMN('Back data'!$A$135:$AW$135)))-H$6)/H146</f>
        <v>1</v>
      </c>
      <c r="I147" s="12">
        <f t="array" ref="I147">INDEX('Back data'!$A$135:$AW$135,,MAX(IF('Back data'!$A$135:$AW$135&lt;&gt;"",COLUMN('Back data'!$A$135:$AW$135)))-I$6)/I146</f>
        <v>0.99519570439451743</v>
      </c>
      <c r="J147" s="12">
        <f t="array" ref="J147">INDEX('Back data'!$A$135:$AW$135,,MAX(IF('Back data'!$A$135:$AW$135&lt;&gt;"",COLUMN('Back data'!$A$135:$AW$135)))-J$6)/J146</f>
        <v>1</v>
      </c>
      <c r="K147" s="12">
        <f t="array" ref="K147">INDEX('Back data'!$A$135:$AW$135,,MAX(IF('Back data'!$A$135:$AW$135&lt;&gt;"",COLUMN('Back data'!$A$135:$AW$135)))-K$6)/K146</f>
        <v>0.98167239404352802</v>
      </c>
      <c r="L147" s="12">
        <f t="array" ref="L147">INDEX('Back data'!$A$135:$AW$135,,MAX(IF('Back data'!$A$135:$AW$135&lt;&gt;"",COLUMN('Back data'!$A$135:$AW$135)))-L$6)/L146</f>
        <v>1</v>
      </c>
      <c r="M147" s="12">
        <f t="array" ref="M147">INDEX('Back data'!$A$135:$AW$135,,MAX(IF('Back data'!$A$135:$AW$135&lt;&gt;"",COLUMN('Back data'!$A$135:$AW$135)))-M$6)/M146</f>
        <v>0.98284442116291248</v>
      </c>
      <c r="N147" s="12">
        <f t="array" ref="N147">INDEX('Back data'!$A$135:$AW$135,,MAX(IF('Back data'!$A$135:$AW$135&lt;&gt;"",COLUMN('Back data'!$A$135:$AW$135)))-N$6)/N146</f>
        <v>1</v>
      </c>
      <c r="O147" s="12">
        <f t="array" ref="O147">INDEX('Back data'!$A$135:$AW$135,,MAX(IF('Back data'!$A$135:$AW$135&lt;&gt;"",COLUMN('Back data'!$A$135:$AW$135)))-O$6)/O146</f>
        <v>0.9909331845445668</v>
      </c>
      <c r="P147" s="12">
        <f t="array" ref="P147">INDEX('Back data'!$A$135:$AW$135,,MAX(IF('Back data'!$A$135:$AW$135&lt;&gt;"",COLUMN('Back data'!$A$135:$AW$135)))-P$6)/P146</f>
        <v>1</v>
      </c>
    </row>
    <row r="148" spans="1:16" x14ac:dyDescent="0.3">
      <c r="A148" s="41" t="s">
        <v>79</v>
      </c>
      <c r="B148" s="43" t="s">
        <v>73</v>
      </c>
      <c r="C148" s="11" t="s">
        <v>71</v>
      </c>
      <c r="D148" s="12">
        <f t="array" ref="D148">+INDEX('Back data'!$A$136:$AW$136,,MAX(IF('Back data'!$A$136:$AW$136&lt;&gt;"",COLUMN('Back data'!$A$136:$AW$136)))-D$6)/D146</f>
        <v>4.2471042471042469E-2</v>
      </c>
      <c r="E148" s="12">
        <f t="array" ref="E148">+INDEX('Back data'!$A$136:$AW$136,,MAX(IF('Back data'!$A$136:$AW$136&lt;&gt;"",COLUMN('Back data'!$A$136:$AW$136)))-E$6)/E146</f>
        <v>1.9808206256877851E-2</v>
      </c>
      <c r="F148" s="12">
        <f t="array" ref="F148">+INDEX('Back data'!$A$136:$AW$136,,MAX(IF('Back data'!$A$136:$AW$136&lt;&gt;"",COLUMN('Back data'!$A$136:$AW$136)))-F$6)/F146</f>
        <v>5.3495344800378729E-2</v>
      </c>
      <c r="G148" s="12">
        <f t="array" ref="G148">+INDEX('Back data'!$A$136:$AW$136,,MAX(IF('Back data'!$A$136:$AW$136&lt;&gt;"",COLUMN('Back data'!$A$136:$AW$136)))-G$6)/G146</f>
        <v>3.7526652452025591E-2</v>
      </c>
      <c r="H148" s="12">
        <f t="array" ref="H148">+INDEX('Back data'!$A$136:$AW$136,,MAX(IF('Back data'!$A$136:$AW$136&lt;&gt;"",COLUMN('Back data'!$A$136:$AW$136)))-H$6)/H146</f>
        <v>0</v>
      </c>
      <c r="I148" s="12">
        <f t="array" ref="I148">+INDEX('Back data'!$A$136:$AW$136,,MAX(IF('Back data'!$A$136:$AW$136&lt;&gt;"",COLUMN('Back data'!$A$136:$AW$136)))-I$6)/I146</f>
        <v>4.8042956054825487E-3</v>
      </c>
      <c r="J148" s="12">
        <f t="array" ref="J148">+INDEX('Back data'!$A$136:$AW$136,,MAX(IF('Back data'!$A$136:$AW$136&lt;&gt;"",COLUMN('Back data'!$A$136:$AW$136)))-J$6)/J146</f>
        <v>0</v>
      </c>
      <c r="K148" s="12">
        <f t="array" ref="K148">+INDEX('Back data'!$A$136:$AW$136,,MAX(IF('Back data'!$A$136:$AW$136&lt;&gt;"",COLUMN('Back data'!$A$136:$AW$136)))-K$6)/K146</f>
        <v>1.8327605956471937E-2</v>
      </c>
      <c r="L148" s="12">
        <f t="array" ref="L148">+INDEX('Back data'!$A$136:$AW$136,,MAX(IF('Back data'!$A$136:$AW$136&lt;&gt;"",COLUMN('Back data'!$A$136:$AW$136)))-L$6)/L146</f>
        <v>0</v>
      </c>
      <c r="M148" s="12">
        <f t="array" ref="M148">+INDEX('Back data'!$A$136:$AW$136,,MAX(IF('Back data'!$A$136:$AW$136&lt;&gt;"",COLUMN('Back data'!$A$136:$AW$136)))-M$6)/M146</f>
        <v>1.715557883708748E-2</v>
      </c>
      <c r="N148" s="12">
        <f t="array" ref="N148">+INDEX('Back data'!$A$136:$AW$136,,MAX(IF('Back data'!$A$136:$AW$136&lt;&gt;"",COLUMN('Back data'!$A$136:$AW$136)))-N$6)/N146</f>
        <v>0</v>
      </c>
      <c r="O148" s="12">
        <f t="array" ref="O148">+INDEX('Back data'!$A$136:$AW$136,,MAX(IF('Back data'!$A$136:$AW$136&lt;&gt;"",COLUMN('Back data'!$A$136:$AW$136)))-O$6)/O146</f>
        <v>9.0668154554331137E-3</v>
      </c>
      <c r="P148" s="12">
        <f t="array" ref="P148">+INDEX('Back data'!$A$136:$AW$136,,MAX(IF('Back data'!$A$136:$AW$136&lt;&gt;"",COLUMN('Back data'!$A$136:$AW$136)))-P$6)/P146</f>
        <v>0</v>
      </c>
    </row>
    <row r="151" spans="1:16" x14ac:dyDescent="0.3">
      <c r="C151" s="9" t="s">
        <v>68</v>
      </c>
      <c r="D151" s="10">
        <f t="array" ref="D151">INDEX('Back data'!$A$331:$AW$331,,MAX(IF('Back data'!$A$331:$AW$331&lt;&gt;"",COLUMN('Back data'!$A$331:$AW$331)))-D$6)+INDEX('Back data'!$A$332:$AW$332,,MAX(IF('Back data'!$A$332:$AW$332&lt;&gt;"",COLUMN('Back data'!$A$332:$AW$332)))-D$6)</f>
        <v>54.38</v>
      </c>
      <c r="E151" s="10">
        <f t="array" ref="E151">INDEX('Back data'!$A$331:$AW$331,,MAX(IF('Back data'!$A$331:$AW$331&lt;&gt;"",COLUMN('Back data'!$A$331:$AW$331)))-E$6)+INDEX('Back data'!$A$332:$AW$332,,MAX(IF('Back data'!$A$332:$AW$332&lt;&gt;"",COLUMN('Back data'!$A$332:$AW$332)))-E$6)</f>
        <v>54.91</v>
      </c>
      <c r="F151" s="10">
        <f t="array" ref="F151">INDEX('Back data'!$A$331:$AW$331,,MAX(IF('Back data'!$A$331:$AW$331&lt;&gt;"",COLUMN('Back data'!$A$331:$AW$331)))-F$6)+INDEX('Back data'!$A$332:$AW$332,,MAX(IF('Back data'!$A$332:$AW$332&lt;&gt;"",COLUMN('Back data'!$A$332:$AW$332)))-F$6)</f>
        <v>56.99</v>
      </c>
      <c r="G151" s="10">
        <f t="array" ref="G151">INDEX('Back data'!$A$331:$AW$331,,MAX(IF('Back data'!$A$331:$AW$331&lt;&gt;"",COLUMN('Back data'!$A$331:$AW$331)))-G$6)+INDEX('Back data'!$A$332:$AW$332,,MAX(IF('Back data'!$A$332:$AW$332&lt;&gt;"",COLUMN('Back data'!$A$332:$AW$332)))-G$6)</f>
        <v>68.8</v>
      </c>
      <c r="H151" s="10">
        <f t="array" ref="H151">INDEX('Back data'!$A$331:$AW$331,,MAX(IF('Back data'!$A$331:$AW$331&lt;&gt;"",COLUMN('Back data'!$A$331:$AW$331)))-H$6)+INDEX('Back data'!$A$332:$AW$332,,MAX(IF('Back data'!$A$332:$AW$332&lt;&gt;"",COLUMN('Back data'!$A$332:$AW$332)))-H$6)</f>
        <v>59.040000000000006</v>
      </c>
      <c r="I151" s="10">
        <f t="array" ref="I151">INDEX('Back data'!$A$331:$AW$331,,MAX(IF('Back data'!$A$331:$AW$331&lt;&gt;"",COLUMN('Back data'!$A$331:$AW$331)))-I$6)+INDEX('Back data'!$A$332:$AW$332,,MAX(IF('Back data'!$A$332:$AW$332&lt;&gt;"",COLUMN('Back data'!$A$332:$AW$332)))-I$6)</f>
        <v>64</v>
      </c>
      <c r="J151" s="10">
        <f t="array" ref="J151">INDEX('Back data'!$A$331:$AW$331,,MAX(IF('Back data'!$A$331:$AW$331&lt;&gt;"",COLUMN('Back data'!$A$331:$AW$331)))-J$6)+INDEX('Back data'!$A$332:$AW$332,,MAX(IF('Back data'!$A$332:$AW$332&lt;&gt;"",COLUMN('Back data'!$A$332:$AW$332)))-J$6)</f>
        <v>63.879999999999995</v>
      </c>
      <c r="K151" s="10">
        <f t="array" ref="K151">INDEX('Back data'!$A$331:$AW$331,,MAX(IF('Back data'!$A$331:$AW$331&lt;&gt;"",COLUMN('Back data'!$A$331:$AW$331)))-K$6)+INDEX('Back data'!$A$332:$AW$332,,MAX(IF('Back data'!$A$332:$AW$332&lt;&gt;"",COLUMN('Back data'!$A$332:$AW$332)))-K$6)</f>
        <v>65.570000000000007</v>
      </c>
      <c r="L151" s="10">
        <f t="array" ref="L151">INDEX('Back data'!$A$331:$AW$331,,MAX(IF('Back data'!$A$331:$AW$331&lt;&gt;"",COLUMN('Back data'!$A$331:$AW$331)))-L$6)+INDEX('Back data'!$A$332:$AW$332,,MAX(IF('Back data'!$A$332:$AW$332&lt;&gt;"",COLUMN('Back data'!$A$332:$AW$332)))-L$6)</f>
        <v>65.27</v>
      </c>
      <c r="M151" s="10">
        <f t="array" ref="M151">INDEX('Back data'!$A$331:$AW$331,,MAX(IF('Back data'!$A$331:$AW$331&lt;&gt;"",COLUMN('Back data'!$A$331:$AW$331)))-M$6)+INDEX('Back data'!$A$332:$AW$332,,MAX(IF('Back data'!$A$332:$AW$332&lt;&gt;"",COLUMN('Back data'!$A$332:$AW$332)))-M$6)</f>
        <v>84.27</v>
      </c>
      <c r="N151" s="10">
        <f t="array" ref="N151">INDEX('Back data'!$A$331:$AW$331,,MAX(IF('Back data'!$A$331:$AW$331&lt;&gt;"",COLUMN('Back data'!$A$331:$AW$331)))-N$6)+INDEX('Back data'!$A$332:$AW$332,,MAX(IF('Back data'!$A$332:$AW$332&lt;&gt;"",COLUMN('Back data'!$A$332:$AW$332)))-N$6)</f>
        <v>64.25</v>
      </c>
      <c r="O151" s="10">
        <f t="array" ref="O151">INDEX('Back data'!$A$331:$AW$331,,MAX(IF('Back data'!$A$331:$AW$331&lt;&gt;"",COLUMN('Back data'!$A$331:$AW$331)))-O$6)+INDEX('Back data'!$A$332:$AW$332,,MAX(IF('Back data'!$A$332:$AW$332&lt;&gt;"",COLUMN('Back data'!$A$332:$AW$332)))-O$6)</f>
        <v>65.37</v>
      </c>
      <c r="P151" s="10">
        <f t="array" ref="P151">INDEX('Back data'!$A$331:$AW$331,,MAX(IF('Back data'!$A$331:$AW$331&lt;&gt;"",COLUMN('Back data'!$A$331:$AW$331)))-P$6)+INDEX('Back data'!$A$332:$AW$332,,MAX(IF('Back data'!$A$332:$AW$332&lt;&gt;"",COLUMN('Back data'!$A$332:$AW$332)))-P$6)</f>
        <v>72.94</v>
      </c>
    </row>
    <row r="152" spans="1:16" x14ac:dyDescent="0.3">
      <c r="A152" s="41" t="s">
        <v>79</v>
      </c>
      <c r="B152" s="43" t="s">
        <v>57</v>
      </c>
      <c r="C152" s="11" t="s">
        <v>70</v>
      </c>
      <c r="D152" s="12">
        <f t="array" ref="D152">INDEX('Back data'!$A$331:$AW$331,,MAX(IF('Back data'!$A$331:$AW$331&lt;&gt;"",COLUMN('Back data'!$A$331:$AW$331)))-D$6)/D151</f>
        <v>0.78852519308569324</v>
      </c>
      <c r="E152" s="12">
        <f t="array" ref="E152">INDEX('Back data'!$A$331:$AW$331,,MAX(IF('Back data'!$A$331:$AW$331&lt;&gt;"",COLUMN('Back data'!$A$331:$AW$331)))-E$6)/E151</f>
        <v>0.66545255873247133</v>
      </c>
      <c r="F152" s="12">
        <f t="array" ref="F152">INDEX('Back data'!$A$331:$AW$331,,MAX(IF('Back data'!$A$331:$AW$331&lt;&gt;"",COLUMN('Back data'!$A$331:$AW$331)))-F$6)/F151</f>
        <v>0.73170731707317072</v>
      </c>
      <c r="G152" s="12">
        <f t="array" ref="G152">INDEX('Back data'!$A$331:$AW$331,,MAX(IF('Back data'!$A$331:$AW$331&lt;&gt;"",COLUMN('Back data'!$A$331:$AW$331)))-G$6)/G151</f>
        <v>0.8613372093023256</v>
      </c>
      <c r="H152" s="12">
        <f t="array" ref="H152">INDEX('Back data'!$A$331:$AW$331,,MAX(IF('Back data'!$A$331:$AW$331&lt;&gt;"",COLUMN('Back data'!$A$331:$AW$331)))-H$6)/H151</f>
        <v>0.83028455284552838</v>
      </c>
      <c r="I152" s="12">
        <f t="array" ref="I152">INDEX('Back data'!$A$331:$AW$331,,MAX(IF('Back data'!$A$331:$AW$331&lt;&gt;"",COLUMN('Back data'!$A$331:$AW$331)))-I$6)/I151</f>
        <v>0.76875000000000004</v>
      </c>
      <c r="J152" s="12">
        <f t="array" ref="J152">INDEX('Back data'!$A$331:$AW$331,,MAX(IF('Back data'!$A$331:$AW$331&lt;&gt;"",COLUMN('Back data'!$A$331:$AW$331)))-J$6)/J151</f>
        <v>0.87006887914840325</v>
      </c>
      <c r="K152" s="12">
        <f t="array" ref="K152">INDEX('Back data'!$A$331:$AW$331,,MAX(IF('Back data'!$A$331:$AW$331&lt;&gt;"",COLUMN('Back data'!$A$331:$AW$331)))-K$6)/K151</f>
        <v>0.62940369071221591</v>
      </c>
      <c r="L152" s="12">
        <f t="array" ref="L152">INDEX('Back data'!$A$331:$AW$331,,MAX(IF('Back data'!$A$331:$AW$331&lt;&gt;"",COLUMN('Back data'!$A$331:$AW$331)))-L$6)/L151</f>
        <v>0.68500076604872073</v>
      </c>
      <c r="M152" s="12">
        <f t="array" ref="M152">INDEX('Back data'!$A$331:$AW$331,,MAX(IF('Back data'!$A$331:$AW$331&lt;&gt;"",COLUMN('Back data'!$A$331:$AW$331)))-M$6)/M151</f>
        <v>0.86116055535777858</v>
      </c>
      <c r="N152" s="12">
        <f t="array" ref="N152">INDEX('Back data'!$A$331:$AW$331,,MAX(IF('Back data'!$A$331:$AW$331&lt;&gt;"",COLUMN('Back data'!$A$331:$AW$331)))-N$6)/N151</f>
        <v>0.97821011673151759</v>
      </c>
      <c r="O152" s="12">
        <f t="array" ref="O152">INDEX('Back data'!$A$331:$AW$331,,MAX(IF('Back data'!$A$331:$AW$331&lt;&gt;"",COLUMN('Back data'!$A$331:$AW$331)))-O$6)/O151</f>
        <v>0.9524246596297995</v>
      </c>
      <c r="P152" s="12">
        <f t="array" ref="P152">INDEX('Back data'!$A$331:$AW$331,,MAX(IF('Back data'!$A$331:$AW$331&lt;&gt;"",COLUMN('Back data'!$A$331:$AW$331)))-P$6)/P151</f>
        <v>0.72964080065807513</v>
      </c>
    </row>
    <row r="153" spans="1:16" x14ac:dyDescent="0.3">
      <c r="A153" s="41" t="s">
        <v>79</v>
      </c>
      <c r="B153" s="43" t="s">
        <v>57</v>
      </c>
      <c r="C153" s="11" t="s">
        <v>71</v>
      </c>
      <c r="D153" s="12">
        <f t="array" ref="D153">+INDEX('Back data'!$A$332:$AW$332,,MAX(IF('Back data'!$A$332:$AW$332&lt;&gt;"",COLUMN('Back data'!$A$332:$AW$332)))-D$6)/D151</f>
        <v>0.21147480691430673</v>
      </c>
      <c r="E153" s="12">
        <f t="array" ref="E153">+INDEX('Back data'!$A$332:$AW$332,,MAX(IF('Back data'!$A$332:$AW$332&lt;&gt;"",COLUMN('Back data'!$A$332:$AW$332)))-E$6)/E151</f>
        <v>0.33454744126752872</v>
      </c>
      <c r="F153" s="12">
        <f t="array" ref="F153">+INDEX('Back data'!$A$332:$AW$332,,MAX(IF('Back data'!$A$332:$AW$332&lt;&gt;"",COLUMN('Back data'!$A$332:$AW$332)))-F$6)/F151</f>
        <v>0.26829268292682923</v>
      </c>
      <c r="G153" s="12">
        <f t="array" ref="G153">+INDEX('Back data'!$A$332:$AW$332,,MAX(IF('Back data'!$A$332:$AW$332&lt;&gt;"",COLUMN('Back data'!$A$332:$AW$332)))-G$6)/G151</f>
        <v>0.1386627906976744</v>
      </c>
      <c r="H153" s="12">
        <f t="array" ref="H153">+INDEX('Back data'!$A$332:$AW$332,,MAX(IF('Back data'!$A$332:$AW$332&lt;&gt;"",COLUMN('Back data'!$A$332:$AW$332)))-H$6)/H151</f>
        <v>0.16971544715447151</v>
      </c>
      <c r="I153" s="12">
        <f t="array" ref="I153">+INDEX('Back data'!$A$332:$AW$332,,MAX(IF('Back data'!$A$332:$AW$332&lt;&gt;"",COLUMN('Back data'!$A$332:$AW$332)))-I$6)/I151</f>
        <v>0.23125000000000001</v>
      </c>
      <c r="J153" s="12">
        <f t="array" ref="J153">+INDEX('Back data'!$A$332:$AW$332,,MAX(IF('Back data'!$A$332:$AW$332&lt;&gt;"",COLUMN('Back data'!$A$332:$AW$332)))-J$6)/J151</f>
        <v>0.12993112085159678</v>
      </c>
      <c r="K153" s="12">
        <f t="array" ref="K153">+INDEX('Back data'!$A$332:$AW$332,,MAX(IF('Back data'!$A$332:$AW$332&lt;&gt;"",COLUMN('Back data'!$A$332:$AW$332)))-K$6)/K151</f>
        <v>0.37059630928778403</v>
      </c>
      <c r="L153" s="12">
        <f t="array" ref="L153">+INDEX('Back data'!$A$332:$AW$332,,MAX(IF('Back data'!$A$332:$AW$332&lt;&gt;"",COLUMN('Back data'!$A$332:$AW$332)))-L$6)/L151</f>
        <v>0.31499923395127932</v>
      </c>
      <c r="M153" s="12">
        <f t="array" ref="M153">+INDEX('Back data'!$A$332:$AW$332,,MAX(IF('Back data'!$A$332:$AW$332&lt;&gt;"",COLUMN('Back data'!$A$332:$AW$332)))-M$6)/M151</f>
        <v>0.13883944464222142</v>
      </c>
      <c r="N153" s="12">
        <f t="array" ref="N153">+INDEX('Back data'!$A$332:$AW$332,,MAX(IF('Back data'!$A$332:$AW$332&lt;&gt;"",COLUMN('Back data'!$A$332:$AW$332)))-N$6)/N151</f>
        <v>2.1789883268482489E-2</v>
      </c>
      <c r="O153" s="12">
        <f t="array" ref="O153">+INDEX('Back data'!$A$332:$AW$332,,MAX(IF('Back data'!$A$332:$AW$332&lt;&gt;"",COLUMN('Back data'!$A$332:$AW$332)))-O$6)/O151</f>
        <v>4.7575340370200392E-2</v>
      </c>
      <c r="P153" s="12">
        <f t="array" ref="P153">+INDEX('Back data'!$A$332:$AW$332,,MAX(IF('Back data'!$A$332:$AW$332&lt;&gt;"",COLUMN('Back data'!$A$332:$AW$332)))-P$6)/P151</f>
        <v>0.27035919934192487</v>
      </c>
    </row>
    <row r="156" spans="1:16" x14ac:dyDescent="0.3">
      <c r="C156" s="9" t="s">
        <v>68</v>
      </c>
      <c r="D156" s="10">
        <f t="array" ref="D156">INDEX('Back data'!$A$337:$AW$337,,MAX(IF('Back data'!$A$337:$AW$337&lt;&gt;"",COLUMN('Back data'!$A$337:$AW$337)))-D$6)+INDEX('Back data'!$A$338:$AW$338,,MAX(IF('Back data'!$A$338:$AW$338&lt;&gt;"",COLUMN('Back data'!$A$338:$AW$338)))-D$6)</f>
        <v>71.989999999999995</v>
      </c>
      <c r="E156" s="10">
        <f t="array" ref="E156">INDEX('Back data'!$A$337:$AW$337,,MAX(IF('Back data'!$A$337:$AW$337&lt;&gt;"",COLUMN('Back data'!$A$337:$AW$337)))-E$6)+INDEX('Back data'!$A$338:$AW$338,,MAX(IF('Back data'!$A$338:$AW$338&lt;&gt;"",COLUMN('Back data'!$A$338:$AW$338)))-E$6)</f>
        <v>68.430000000000007</v>
      </c>
      <c r="F156" s="10">
        <f t="array" ref="F156">INDEX('Back data'!$A$337:$AW$337,,MAX(IF('Back data'!$A$337:$AW$337&lt;&gt;"",COLUMN('Back data'!$A$337:$AW$337)))-F$6)+INDEX('Back data'!$A$338:$AW$338,,MAX(IF('Back data'!$A$338:$AW$338&lt;&gt;"",COLUMN('Back data'!$A$338:$AW$338)))-F$6)</f>
        <v>68.31</v>
      </c>
      <c r="G156" s="10">
        <f t="array" ref="G156">INDEX('Back data'!$A$337:$AW$337,,MAX(IF('Back data'!$A$337:$AW$337&lt;&gt;"",COLUMN('Back data'!$A$337:$AW$337)))-G$6)+INDEX('Back data'!$A$338:$AW$338,,MAX(IF('Back data'!$A$338:$AW$338&lt;&gt;"",COLUMN('Back data'!$A$338:$AW$338)))-G$6)</f>
        <v>71.66</v>
      </c>
      <c r="H156" s="10">
        <f t="array" ref="H156">INDEX('Back data'!$A$337:$AW$337,,MAX(IF('Back data'!$A$337:$AW$337&lt;&gt;"",COLUMN('Back data'!$A$337:$AW$337)))-H$6)+INDEX('Back data'!$A$338:$AW$338,,MAX(IF('Back data'!$A$338:$AW$338&lt;&gt;"",COLUMN('Back data'!$A$338:$AW$338)))-H$6)</f>
        <v>72.39</v>
      </c>
      <c r="I156" s="10">
        <f t="array" ref="I156">INDEX('Back data'!$A$337:$AW$337,,MAX(IF('Back data'!$A$337:$AW$337&lt;&gt;"",COLUMN('Back data'!$A$337:$AW$337)))-I$6)+INDEX('Back data'!$A$338:$AW$338,,MAX(IF('Back data'!$A$338:$AW$338&lt;&gt;"",COLUMN('Back data'!$A$338:$AW$338)))-I$6)</f>
        <v>70.040000000000006</v>
      </c>
      <c r="J156" s="10">
        <f t="array" ref="J156">INDEX('Back data'!$A$337:$AW$337,,MAX(IF('Back data'!$A$337:$AW$337&lt;&gt;"",COLUMN('Back data'!$A$337:$AW$337)))-J$6)+INDEX('Back data'!$A$338:$AW$338,,MAX(IF('Back data'!$A$338:$AW$338&lt;&gt;"",COLUMN('Back data'!$A$338:$AW$338)))-J$6)</f>
        <v>75.45</v>
      </c>
      <c r="K156" s="10">
        <f t="array" ref="K156">INDEX('Back data'!$A$337:$AW$337,,MAX(IF('Back data'!$A$337:$AW$337&lt;&gt;"",COLUMN('Back data'!$A$337:$AW$337)))-K$6)+INDEX('Back data'!$A$338:$AW$338,,MAX(IF('Back data'!$A$338:$AW$338&lt;&gt;"",COLUMN('Back data'!$A$338:$AW$338)))-K$6)</f>
        <v>75.649999999999991</v>
      </c>
      <c r="L156" s="10">
        <f t="array" ref="L156">INDEX('Back data'!$A$337:$AW$337,,MAX(IF('Back data'!$A$337:$AW$337&lt;&gt;"",COLUMN('Back data'!$A$337:$AW$337)))-L$6)+INDEX('Back data'!$A$338:$AW$338,,MAX(IF('Back data'!$A$338:$AW$338&lt;&gt;"",COLUMN('Back data'!$A$338:$AW$338)))-L$6)</f>
        <v>75.63</v>
      </c>
      <c r="M156" s="10">
        <f t="array" ref="M156">INDEX('Back data'!$A$337:$AW$337,,MAX(IF('Back data'!$A$337:$AW$337&lt;&gt;"",COLUMN('Back data'!$A$337:$AW$337)))-M$6)+INDEX('Back data'!$A$338:$AW$338,,MAX(IF('Back data'!$A$338:$AW$338&lt;&gt;"",COLUMN('Back data'!$A$338:$AW$338)))-M$6)</f>
        <v>78.709999999999994</v>
      </c>
      <c r="N156" s="10">
        <f t="array" ref="N156">INDEX('Back data'!$A$337:$AW$337,,MAX(IF('Back data'!$A$337:$AW$337&lt;&gt;"",COLUMN('Back data'!$A$337:$AW$337)))-N$6)+INDEX('Back data'!$A$338:$AW$338,,MAX(IF('Back data'!$A$338:$AW$338&lt;&gt;"",COLUMN('Back data'!$A$338:$AW$338)))-N$6)</f>
        <v>74.78</v>
      </c>
      <c r="O156" s="10">
        <f t="array" ref="O156">INDEX('Back data'!$A$337:$AW$337,,MAX(IF('Back data'!$A$337:$AW$337&lt;&gt;"",COLUMN('Back data'!$A$337:$AW$337)))-O$6)+INDEX('Back data'!$A$338:$AW$338,,MAX(IF('Back data'!$A$338:$AW$338&lt;&gt;"",COLUMN('Back data'!$A$338:$AW$338)))-O$6)</f>
        <v>75.95</v>
      </c>
      <c r="P156" s="10">
        <f t="array" ref="P156">INDEX('Back data'!$A$337:$AW$337,,MAX(IF('Back data'!$A$337:$AW$337&lt;&gt;"",COLUMN('Back data'!$A$337:$AW$337)))-P$6)+INDEX('Back data'!$A$338:$AW$338,,MAX(IF('Back data'!$A$338:$AW$338&lt;&gt;"",COLUMN('Back data'!$A$338:$AW$338)))-P$6)</f>
        <v>66.72</v>
      </c>
    </row>
    <row r="157" spans="1:16" x14ac:dyDescent="0.3">
      <c r="A157" s="41" t="s">
        <v>79</v>
      </c>
      <c r="B157" s="43" t="s">
        <v>62</v>
      </c>
      <c r="C157" s="11" t="s">
        <v>70</v>
      </c>
      <c r="D157" s="12">
        <f t="array" ref="D157">INDEX('Back data'!$A$337:$AW$337,,MAX(IF('Back data'!$A$337:$AW$337&lt;&gt;"",COLUMN('Back data'!$A$337:$AW$337)))-D$6)/D156</f>
        <v>0.91623836643978329</v>
      </c>
      <c r="E157" s="12">
        <f t="array" ref="E157">INDEX('Back data'!$A$337:$AW$337,,MAX(IF('Back data'!$A$337:$AW$337&lt;&gt;"",COLUMN('Back data'!$A$337:$AW$337)))-E$6)/E156</f>
        <v>0.94110770130059918</v>
      </c>
      <c r="F157" s="12">
        <f t="array" ref="F157">INDEX('Back data'!$A$337:$AW$337,,MAX(IF('Back data'!$A$337:$AW$337&lt;&gt;"",COLUMN('Back data'!$A$337:$AW$337)))-F$6)/F156</f>
        <v>0.9071878202312984</v>
      </c>
      <c r="G157" s="12">
        <f t="array" ref="G157">INDEX('Back data'!$A$337:$AW$337,,MAX(IF('Back data'!$A$337:$AW$337&lt;&gt;"",COLUMN('Back data'!$A$337:$AW$337)))-G$6)/G156</f>
        <v>0.93497069494836738</v>
      </c>
      <c r="H157" s="12">
        <f t="array" ref="H157">INDEX('Back data'!$A$337:$AW$337,,MAX(IF('Back data'!$A$337:$AW$337&lt;&gt;"",COLUMN('Back data'!$A$337:$AW$337)))-H$6)/H156</f>
        <v>0.94598701478104719</v>
      </c>
      <c r="I157" s="12">
        <f t="array" ref="I157">INDEX('Back data'!$A$337:$AW$337,,MAX(IF('Back data'!$A$337:$AW$337&lt;&gt;"",COLUMN('Back data'!$A$337:$AW$337)))-I$6)/I156</f>
        <v>0.99357509994288973</v>
      </c>
      <c r="J157" s="12">
        <f t="array" ref="J157">INDEX('Back data'!$A$337:$AW$337,,MAX(IF('Back data'!$A$337:$AW$337&lt;&gt;"",COLUMN('Back data'!$A$337:$AW$337)))-J$6)/J156</f>
        <v>0.96050364479787931</v>
      </c>
      <c r="K157" s="12">
        <f t="array" ref="K157">INDEX('Back data'!$A$337:$AW$337,,MAX(IF('Back data'!$A$337:$AW$337&lt;&gt;"",COLUMN('Back data'!$A$337:$AW$337)))-K$6)/K156</f>
        <v>0.94461335095836085</v>
      </c>
      <c r="L157" s="12">
        <f t="array" ref="L157">INDEX('Back data'!$A$337:$AW$337,,MAX(IF('Back data'!$A$337:$AW$337&lt;&gt;"",COLUMN('Back data'!$A$337:$AW$337)))-L$6)/L156</f>
        <v>0.9788443739256909</v>
      </c>
      <c r="M157" s="12">
        <f t="array" ref="M157">INDEX('Back data'!$A$337:$AW$337,,MAX(IF('Back data'!$A$337:$AW$337&lt;&gt;"",COLUMN('Back data'!$A$337:$AW$337)))-M$6)/M156</f>
        <v>0.97192224622030243</v>
      </c>
      <c r="N157" s="12">
        <f t="array" ref="N157">INDEX('Back data'!$A$337:$AW$337,,MAX(IF('Back data'!$A$337:$AW$337&lt;&gt;"",COLUMN('Back data'!$A$337:$AW$337)))-N$6)/N156</f>
        <v>0.94490505482749387</v>
      </c>
      <c r="O157" s="12">
        <f t="array" ref="O157">INDEX('Back data'!$A$337:$AW$337,,MAX(IF('Back data'!$A$337:$AW$337&lt;&gt;"",COLUMN('Back data'!$A$337:$AW$337)))-O$6)/O156</f>
        <v>0.99631336405529958</v>
      </c>
      <c r="P157" s="12">
        <f t="array" ref="P157">INDEX('Back data'!$A$337:$AW$337,,MAX(IF('Back data'!$A$337:$AW$337&lt;&gt;"",COLUMN('Back data'!$A$337:$AW$337)))-P$6)/P156</f>
        <v>0.93150479616306958</v>
      </c>
    </row>
    <row r="158" spans="1:16" x14ac:dyDescent="0.3">
      <c r="A158" s="41" t="s">
        <v>79</v>
      </c>
      <c r="B158" s="43" t="s">
        <v>62</v>
      </c>
      <c r="C158" s="11" t="s">
        <v>71</v>
      </c>
      <c r="D158" s="12">
        <f t="array" ref="D158">INDEX('Back data'!$A$338:$AW$338,,MAX(IF('Back data'!$A$338:$AW$338&lt;&gt;"",COLUMN('Back data'!$A$338:$AW$338)))-D$6)/D156</f>
        <v>8.3761633560216708E-2</v>
      </c>
      <c r="E158" s="12">
        <f t="array" ref="E158">INDEX('Back data'!$A$338:$AW$338,,MAX(IF('Back data'!$A$338:$AW$338&lt;&gt;"",COLUMN('Back data'!$A$338:$AW$338)))-E$6)/E156</f>
        <v>5.8892298699400845E-2</v>
      </c>
      <c r="F158" s="12">
        <f t="array" ref="F158">INDEX('Back data'!$A$338:$AW$338,,MAX(IF('Back data'!$A$338:$AW$338&lt;&gt;"",COLUMN('Back data'!$A$338:$AW$338)))-F$6)/F156</f>
        <v>9.28121797687015E-2</v>
      </c>
      <c r="G158" s="12">
        <f t="array" ref="G158">INDEX('Back data'!$A$338:$AW$338,,MAX(IF('Back data'!$A$338:$AW$338&lt;&gt;"",COLUMN('Back data'!$A$338:$AW$338)))-G$6)/G156</f>
        <v>6.5029305051632721E-2</v>
      </c>
      <c r="H158" s="12">
        <f t="array" ref="H158">INDEX('Back data'!$A$338:$AW$338,,MAX(IF('Back data'!$A$338:$AW$338&lt;&gt;"",COLUMN('Back data'!$A$338:$AW$338)))-H$6)/H156</f>
        <v>5.4012985218952897E-2</v>
      </c>
      <c r="I158" s="12">
        <f t="array" ref="I158">INDEX('Back data'!$A$338:$AW$338,,MAX(IF('Back data'!$A$338:$AW$338&lt;&gt;"",COLUMN('Back data'!$A$338:$AW$338)))-I$6)/I156</f>
        <v>6.4249000571102227E-3</v>
      </c>
      <c r="J158" s="12">
        <f t="array" ref="J158">INDEX('Back data'!$A$338:$AW$338,,MAX(IF('Back data'!$A$338:$AW$338&lt;&gt;"",COLUMN('Back data'!$A$338:$AW$338)))-J$6)/J156</f>
        <v>3.9496355202120609E-2</v>
      </c>
      <c r="K158" s="12">
        <f t="array" ref="K158">INDEX('Back data'!$A$338:$AW$338,,MAX(IF('Back data'!$A$338:$AW$338&lt;&gt;"",COLUMN('Back data'!$A$338:$AW$338)))-K$6)/K156</f>
        <v>5.538664904163914E-2</v>
      </c>
      <c r="L158" s="12">
        <f t="array" ref="L158">INDEX('Back data'!$A$338:$AW$338,,MAX(IF('Back data'!$A$338:$AW$338&lt;&gt;"",COLUMN('Back data'!$A$338:$AW$338)))-L$6)/L156</f>
        <v>2.1155626074309139E-2</v>
      </c>
      <c r="M158" s="12">
        <f t="array" ref="M158">INDEX('Back data'!$A$338:$AW$338,,MAX(IF('Back data'!$A$338:$AW$338&lt;&gt;"",COLUMN('Back data'!$A$338:$AW$338)))-M$6)/M156</f>
        <v>2.8077753779697626E-2</v>
      </c>
      <c r="N158" s="12">
        <f t="array" ref="N158">INDEX('Back data'!$A$338:$AW$338,,MAX(IF('Back data'!$A$338:$AW$338&lt;&gt;"",COLUMN('Back data'!$A$338:$AW$338)))-N$6)/N156</f>
        <v>5.5094945172506016E-2</v>
      </c>
      <c r="O158" s="12">
        <f t="array" ref="O158">INDEX('Back data'!$A$338:$AW$338,,MAX(IF('Back data'!$A$338:$AW$338&lt;&gt;"",COLUMN('Back data'!$A$338:$AW$338)))-O$6)/O156</f>
        <v>3.6866359447004608E-3</v>
      </c>
      <c r="P158" s="12">
        <f t="array" ref="P158">INDEX('Back data'!$A$338:$AW$338,,MAX(IF('Back data'!$A$338:$AW$338&lt;&gt;"",COLUMN('Back data'!$A$338:$AW$338)))-P$6)/P156</f>
        <v>6.849520383693046E-2</v>
      </c>
    </row>
    <row r="161" spans="1:16" x14ac:dyDescent="0.3">
      <c r="C161" s="9" t="s">
        <v>68</v>
      </c>
      <c r="D161" s="10">
        <f t="array" ref="D161">INDEX('Back data'!$A$343:$AW$343,,MAX(IF('Back data'!$A$343:$AW$343&lt;&gt;"",COLUMN('Back data'!$A$343:$AW$343)))-D$6)+INDEX('Back data'!$A$344:$AW$344,,MAX(IF('Back data'!$A$344:$AW$344&lt;&gt;"",COLUMN('Back data'!$A$344:$AW$344)))-D$6)</f>
        <v>74.84</v>
      </c>
      <c r="E161" s="10">
        <f t="array" ref="E161">INDEX('Back data'!$A$343:$AW$343,,MAX(IF('Back data'!$A$343:$AW$343&lt;&gt;"",COLUMN('Back data'!$A$343:$AW$343)))-E$6)+INDEX('Back data'!$A$344:$AW$344,,MAX(IF('Back data'!$A$344:$AW$344&lt;&gt;"",COLUMN('Back data'!$A$344:$AW$344)))-E$6)</f>
        <v>56.83</v>
      </c>
      <c r="F161" s="10">
        <f t="array" ref="F161">INDEX('Back data'!$A$343:$AW$343,,MAX(IF('Back data'!$A$343:$AW$343&lt;&gt;"",COLUMN('Back data'!$A$343:$AW$343)))-F$6)+INDEX('Back data'!$A$344:$AW$344,,MAX(IF('Back data'!$A$344:$AW$344&lt;&gt;"",COLUMN('Back data'!$A$344:$AW$344)))-F$6)</f>
        <v>55.68</v>
      </c>
      <c r="G161" s="10">
        <f t="array" ref="G161">INDEX('Back data'!$A$343:$AW$343,,MAX(IF('Back data'!$A$343:$AW$343&lt;&gt;"",COLUMN('Back data'!$A$343:$AW$343)))-G$6)+INDEX('Back data'!$A$344:$AW$344,,MAX(IF('Back data'!$A$344:$AW$344&lt;&gt;"",COLUMN('Back data'!$A$344:$AW$344)))-G$6)</f>
        <v>69.28</v>
      </c>
      <c r="H161" s="10">
        <f t="array" ref="H161">INDEX('Back data'!$A$343:$AW$343,,MAX(IF('Back data'!$A$343:$AW$343&lt;&gt;"",COLUMN('Back data'!$A$343:$AW$343)))-H$6)+INDEX('Back data'!$A$344:$AW$344,,MAX(IF('Back data'!$A$344:$AW$344&lt;&gt;"",COLUMN('Back data'!$A$344:$AW$344)))-H$6)</f>
        <v>73.289999999999992</v>
      </c>
      <c r="I161" s="10">
        <f t="array" ref="I161">INDEX('Back data'!$A$343:$AW$343,,MAX(IF('Back data'!$A$343:$AW$343&lt;&gt;"",COLUMN('Back data'!$A$343:$AW$343)))-I$6)+INDEX('Back data'!$A$344:$AW$344,,MAX(IF('Back data'!$A$344:$AW$344&lt;&gt;"",COLUMN('Back data'!$A$344:$AW$344)))-I$6)</f>
        <v>77.260000000000005</v>
      </c>
      <c r="J161" s="10">
        <f t="array" ref="J161">INDEX('Back data'!$A$343:$AW$343,,MAX(IF('Back data'!$A$343:$AW$343&lt;&gt;"",COLUMN('Back data'!$A$343:$AW$343)))-J$6)+INDEX('Back data'!$A$344:$AW$344,,MAX(IF('Back data'!$A$344:$AW$344&lt;&gt;"",COLUMN('Back data'!$A$344:$AW$344)))-J$6)</f>
        <v>72.5</v>
      </c>
      <c r="K161" s="10">
        <f t="array" ref="K161">INDEX('Back data'!$A$343:$AW$343,,MAX(IF('Back data'!$A$343:$AW$343&lt;&gt;"",COLUMN('Back data'!$A$343:$AW$343)))-K$6)+INDEX('Back data'!$A$344:$AW$344,,MAX(IF('Back data'!$A$344:$AW$344&lt;&gt;"",COLUMN('Back data'!$A$344:$AW$344)))-K$6)</f>
        <v>66</v>
      </c>
      <c r="L161" s="10">
        <f t="array" ref="L161">INDEX('Back data'!$A$343:$AW$343,,MAX(IF('Back data'!$A$343:$AW$343&lt;&gt;"",COLUMN('Back data'!$A$343:$AW$343)))-L$6)+INDEX('Back data'!$A$344:$AW$344,,MAX(IF('Back data'!$A$344:$AW$344&lt;&gt;"",COLUMN('Back data'!$A$344:$AW$344)))-L$6)</f>
        <v>67.540000000000006</v>
      </c>
      <c r="M161" s="10">
        <f t="array" ref="M161">INDEX('Back data'!$A$343:$AW$343,,MAX(IF('Back data'!$A$343:$AW$343&lt;&gt;"",COLUMN('Back data'!$A$343:$AW$343)))-M$6)+INDEX('Back data'!$A$344:$AW$344,,MAX(IF('Back data'!$A$344:$AW$344&lt;&gt;"",COLUMN('Back data'!$A$344:$AW$344)))-M$6)</f>
        <v>67.239999999999995</v>
      </c>
      <c r="N161" s="10">
        <f t="array" ref="N161">INDEX('Back data'!$A$343:$AW$343,,MAX(IF('Back data'!$A$343:$AW$343&lt;&gt;"",COLUMN('Back data'!$A$343:$AW$343)))-N$6)+INDEX('Back data'!$A$344:$AW$344,,MAX(IF('Back data'!$A$344:$AW$344&lt;&gt;"",COLUMN('Back data'!$A$344:$AW$344)))-N$6)</f>
        <v>63.220000000000006</v>
      </c>
      <c r="O161" s="10">
        <f t="array" ref="O161">INDEX('Back data'!$A$343:$AW$343,,MAX(IF('Back data'!$A$343:$AW$343&lt;&gt;"",COLUMN('Back data'!$A$343:$AW$343)))-O$6)+INDEX('Back data'!$A$344:$AW$344,,MAX(IF('Back data'!$A$344:$AW$344&lt;&gt;"",COLUMN('Back data'!$A$344:$AW$344)))-O$6)</f>
        <v>69.319999999999993</v>
      </c>
      <c r="P161" s="10">
        <f t="array" ref="P161">INDEX('Back data'!$A$343:$AW$343,,MAX(IF('Back data'!$A$343:$AW$343&lt;&gt;"",COLUMN('Back data'!$A$343:$AW$343)))-P$6)+INDEX('Back data'!$A$344:$AW$344,,MAX(IF('Back data'!$A$344:$AW$344&lt;&gt;"",COLUMN('Back data'!$A$344:$AW$344)))-P$6)</f>
        <v>59.15</v>
      </c>
    </row>
    <row r="162" spans="1:16" x14ac:dyDescent="0.3">
      <c r="A162" s="41" t="s">
        <v>79</v>
      </c>
      <c r="B162" s="43" t="s">
        <v>67</v>
      </c>
      <c r="C162" s="11" t="s">
        <v>70</v>
      </c>
      <c r="D162" s="12">
        <f t="array" ref="D162">INDEX('Back data'!$A$343:$AW$343,,MAX(IF('Back data'!$A$343:$AW$343&lt;&gt;"",COLUMN('Back data'!$A$343:$AW$343)))-D$6)/D161</f>
        <v>0.95082843399251726</v>
      </c>
      <c r="E162" s="12">
        <f t="array" ref="E162">INDEX('Back data'!$A$343:$AW$343,,MAX(IF('Back data'!$A$343:$AW$343&lt;&gt;"",COLUMN('Back data'!$A$343:$AW$343)))-E$6)/E161</f>
        <v>0.96339961288052089</v>
      </c>
      <c r="F162" s="12">
        <f t="array" ref="F162">INDEX('Back data'!$A$343:$AW$343,,MAX(IF('Back data'!$A$343:$AW$343&lt;&gt;"",COLUMN('Back data'!$A$343:$AW$343)))-F$6)/F161</f>
        <v>0.96659482758620696</v>
      </c>
      <c r="G162" s="12">
        <f t="array" ref="G162">INDEX('Back data'!$A$343:$AW$343,,MAX(IF('Back data'!$A$343:$AW$343&lt;&gt;"",COLUMN('Back data'!$A$343:$AW$343)))-G$6)/G161</f>
        <v>0.97416281755196299</v>
      </c>
      <c r="H162" s="12">
        <f t="array" ref="H162">INDEX('Back data'!$A$343:$AW$343,,MAX(IF('Back data'!$A$343:$AW$343&lt;&gt;"",COLUMN('Back data'!$A$343:$AW$343)))-H$6)/H161</f>
        <v>0.94924273434302087</v>
      </c>
      <c r="I162" s="12">
        <f t="array" ref="I162">INDEX('Back data'!$A$343:$AW$343,,MAX(IF('Back data'!$A$343:$AW$343&lt;&gt;"",COLUMN('Back data'!$A$343:$AW$343)))-I$6)/I161</f>
        <v>0.96285270515143662</v>
      </c>
      <c r="J162" s="12">
        <f t="array" ref="J162">INDEX('Back data'!$A$343:$AW$343,,MAX(IF('Back data'!$A$343:$AW$343&lt;&gt;"",COLUMN('Back data'!$A$343:$AW$343)))-J$6)/J161</f>
        <v>0.93448275862068964</v>
      </c>
      <c r="K162" s="12">
        <f t="array" ref="K162">INDEX('Back data'!$A$343:$AW$343,,MAX(IF('Back data'!$A$343:$AW$343&lt;&gt;"",COLUMN('Back data'!$A$343:$AW$343)))-K$6)/K161</f>
        <v>0.95818181818181825</v>
      </c>
      <c r="L162" s="12">
        <f t="array" ref="L162">INDEX('Back data'!$A$343:$AW$343,,MAX(IF('Back data'!$A$343:$AW$343&lt;&gt;"",COLUMN('Back data'!$A$343:$AW$343)))-L$6)/L161</f>
        <v>1</v>
      </c>
      <c r="M162" s="12">
        <f t="array" ref="M162">INDEX('Back data'!$A$343:$AW$343,,MAX(IF('Back data'!$A$343:$AW$343&lt;&gt;"",COLUMN('Back data'!$A$343:$AW$343)))-M$6)/M161</f>
        <v>0.95925044616299826</v>
      </c>
      <c r="N162" s="12">
        <f t="array" ref="N162">INDEX('Back data'!$A$343:$AW$343,,MAX(IF('Back data'!$A$343:$AW$343&lt;&gt;"",COLUMN('Back data'!$A$343:$AW$343)))-N$6)/N161</f>
        <v>0.96124644099968359</v>
      </c>
      <c r="O162" s="12">
        <f t="array" ref="O162">INDEX('Back data'!$A$343:$AW$343,,MAX(IF('Back data'!$A$343:$AW$343&lt;&gt;"",COLUMN('Back data'!$A$343:$AW$343)))-O$6)/O161</f>
        <v>0.96725331794575886</v>
      </c>
      <c r="P162" s="12">
        <f t="array" ref="P162">INDEX('Back data'!$A$343:$AW$343,,MAX(IF('Back data'!$A$343:$AW$343&lt;&gt;"",COLUMN('Back data'!$A$343:$AW$343)))-P$6)/P161</f>
        <v>0.97599323753169909</v>
      </c>
    </row>
    <row r="163" spans="1:16" x14ac:dyDescent="0.3">
      <c r="A163" s="41" t="s">
        <v>79</v>
      </c>
      <c r="B163" s="43" t="s">
        <v>67</v>
      </c>
      <c r="C163" s="11" t="s">
        <v>71</v>
      </c>
      <c r="D163" s="12">
        <f t="array" ref="D163">INDEX('Back data'!$A$344:$AW$344,,MAX(IF('Back data'!$A$344:$AW$344&lt;&gt;"",COLUMN('Back data'!$A$344:$AW$344)))-D$6)/D161</f>
        <v>4.9171566007482632E-2</v>
      </c>
      <c r="E163" s="12">
        <f t="array" ref="E163">INDEX('Back data'!$A$344:$AW$344,,MAX(IF('Back data'!$A$344:$AW$344&lt;&gt;"",COLUMN('Back data'!$A$344:$AW$344)))-E$6)/E161</f>
        <v>3.6600387119479154E-2</v>
      </c>
      <c r="F163" s="12">
        <f t="array" ref="F163">INDEX('Back data'!$A$344:$AW$344,,MAX(IF('Back data'!$A$344:$AW$344&lt;&gt;"",COLUMN('Back data'!$A$344:$AW$344)))-F$6)/F161</f>
        <v>3.3405172413793108E-2</v>
      </c>
      <c r="G163" s="12">
        <f t="array" ref="G163">INDEX('Back data'!$A$344:$AW$344,,MAX(IF('Back data'!$A$344:$AW$344&lt;&gt;"",COLUMN('Back data'!$A$344:$AW$344)))-G$6)/G161</f>
        <v>2.5837182448036951E-2</v>
      </c>
      <c r="H163" s="12">
        <f t="array" ref="H163">INDEX('Back data'!$A$344:$AW$344,,MAX(IF('Back data'!$A$344:$AW$344&lt;&gt;"",COLUMN('Back data'!$A$344:$AW$344)))-H$6)/H161</f>
        <v>5.0757265656979134E-2</v>
      </c>
      <c r="I163" s="12">
        <f t="array" ref="I163">INDEX('Back data'!$A$344:$AW$344,,MAX(IF('Back data'!$A$344:$AW$344&lt;&gt;"",COLUMN('Back data'!$A$344:$AW$344)))-I$6)/I161</f>
        <v>3.7147294848563293E-2</v>
      </c>
      <c r="J163" s="12">
        <f t="array" ref="J163">INDEX('Back data'!$A$344:$AW$344,,MAX(IF('Back data'!$A$344:$AW$344&lt;&gt;"",COLUMN('Back data'!$A$344:$AW$344)))-J$6)/J161</f>
        <v>6.5517241379310351E-2</v>
      </c>
      <c r="K163" s="12">
        <f t="array" ref="K163">INDEX('Back data'!$A$344:$AW$344,,MAX(IF('Back data'!$A$344:$AW$344&lt;&gt;"",COLUMN('Back data'!$A$344:$AW$344)))-K$6)/K161</f>
        <v>4.1818181818181817E-2</v>
      </c>
      <c r="L163" s="12">
        <f t="array" ref="L163">INDEX('Back data'!$A$344:$AW$344,,MAX(IF('Back data'!$A$344:$AW$344&lt;&gt;"",COLUMN('Back data'!$A$344:$AW$344)))-L$6)/L161</f>
        <v>0</v>
      </c>
      <c r="M163" s="12">
        <f t="array" ref="M163">INDEX('Back data'!$A$344:$AW$344,,MAX(IF('Back data'!$A$344:$AW$344&lt;&gt;"",COLUMN('Back data'!$A$344:$AW$344)))-M$6)/M161</f>
        <v>4.0749553837001788E-2</v>
      </c>
      <c r="N163" s="12">
        <f t="array" ref="N163">INDEX('Back data'!$A$344:$AW$344,,MAX(IF('Back data'!$A$344:$AW$344&lt;&gt;"",COLUMN('Back data'!$A$344:$AW$344)))-N$6)/N161</f>
        <v>3.8753559000316358E-2</v>
      </c>
      <c r="O163" s="12">
        <f t="array" ref="O163">INDEX('Back data'!$A$344:$AW$344,,MAX(IF('Back data'!$A$344:$AW$344&lt;&gt;"",COLUMN('Back data'!$A$344:$AW$344)))-O$6)/O161</f>
        <v>3.2746682054241201E-2</v>
      </c>
      <c r="P163" s="12">
        <f t="array" ref="P163">INDEX('Back data'!$A$344:$AW$344,,MAX(IF('Back data'!$A$344:$AW$344&lt;&gt;"",COLUMN('Back data'!$A$344:$AW$344)))-P$6)/P161</f>
        <v>2.400676246830093E-2</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topLeftCell="B13" zoomScale="74" zoomScaleNormal="69" workbookViewId="0">
      <selection activeCell="N27" sqref="N27"/>
    </sheetView>
  </sheetViews>
  <sheetFormatPr baseColWidth="10" defaultColWidth="11.44140625" defaultRowHeight="14.4" x14ac:dyDescent="0.3"/>
  <cols>
    <col min="3" max="3" width="24.44140625" bestFit="1" customWidth="1"/>
    <col min="4" max="4" width="12.77734375" bestFit="1" customWidth="1"/>
    <col min="5" max="7" width="15.77734375" bestFit="1" customWidth="1"/>
    <col min="8" max="9" width="15.21875" bestFit="1" customWidth="1"/>
    <col min="10" max="10" width="14.5546875" bestFit="1" customWidth="1"/>
    <col min="11" max="11" width="13.21875" bestFit="1" customWidth="1"/>
    <col min="12" max="13" width="11.5546875" bestFit="1" customWidth="1"/>
    <col min="14" max="14" width="15.77734375" bestFit="1" customWidth="1"/>
    <col min="15" max="15" width="17.44140625" customWidth="1"/>
    <col min="16" max="16" width="15.77734375" customWidth="1"/>
    <col min="18" max="18" width="11.5546875" bestFit="1" customWidth="1"/>
  </cols>
  <sheetData>
    <row r="1" spans="2:19" ht="34.5" customHeight="1" x14ac:dyDescent="0.3"/>
    <row r="2" spans="2:19" ht="27" customHeight="1" x14ac:dyDescent="0.3">
      <c r="B2" s="19"/>
      <c r="C2" s="23" t="s">
        <v>69</v>
      </c>
      <c r="D2" s="19"/>
      <c r="E2" s="19"/>
      <c r="F2" s="19"/>
      <c r="G2" s="19"/>
      <c r="H2" s="19"/>
      <c r="I2" s="19"/>
      <c r="J2" s="19"/>
      <c r="K2" s="19"/>
      <c r="L2" s="19"/>
      <c r="M2" s="19"/>
      <c r="N2" s="19"/>
      <c r="O2" s="19"/>
      <c r="P2" s="19"/>
      <c r="Q2" s="19"/>
      <c r="R2" s="19"/>
    </row>
    <row r="3" spans="2:19" ht="18.75" customHeight="1" x14ac:dyDescent="0.3"/>
    <row r="4" spans="2:19" s="15" customFormat="1" ht="25.5" customHeight="1" x14ac:dyDescent="0.3">
      <c r="C4" s="16" t="s">
        <v>80</v>
      </c>
    </row>
    <row r="5" spans="2:19" ht="16.2" thickBot="1" x14ac:dyDescent="0.35">
      <c r="C5" s="3"/>
      <c r="D5" s="58">
        <f>'TAM Automático'!D5</f>
        <v>44197</v>
      </c>
      <c r="E5" s="58">
        <f>'TAM Automático'!E5</f>
        <v>44228</v>
      </c>
      <c r="F5" s="58">
        <f>'TAM Automático'!F5</f>
        <v>44256</v>
      </c>
      <c r="G5" s="58">
        <f>'TAM Automático'!G5</f>
        <v>44287</v>
      </c>
      <c r="H5" s="58">
        <f>'TAM Automático'!H5</f>
        <v>44317</v>
      </c>
      <c r="I5" s="58">
        <f>'TAM Automático'!I5</f>
        <v>44348</v>
      </c>
      <c r="J5" s="58">
        <f>'TAM Automático'!J5</f>
        <v>44378</v>
      </c>
      <c r="K5" s="58">
        <f>'TAM Automático'!K5</f>
        <v>44409</v>
      </c>
      <c r="L5" s="58">
        <f>'TAM Automático'!L5</f>
        <v>44440</v>
      </c>
      <c r="M5" s="58">
        <f>'TAM Automático'!M5</f>
        <v>44470</v>
      </c>
      <c r="N5" s="58">
        <f>'TAM Automático'!N5</f>
        <v>44501</v>
      </c>
      <c r="O5" s="58">
        <f>'TAM Automático'!O5</f>
        <v>44531</v>
      </c>
      <c r="P5" s="58">
        <f>'TAM Automático'!P5</f>
        <v>44562</v>
      </c>
    </row>
    <row r="6" spans="2:19" ht="15.6" x14ac:dyDescent="0.3">
      <c r="C6" s="11" t="s">
        <v>70</v>
      </c>
      <c r="D6" s="12">
        <f>'TAM Automático'!D8</f>
        <v>0.90638428483732358</v>
      </c>
      <c r="E6" s="12">
        <f>'TAM Automático'!E8</f>
        <v>0.91836419753086418</v>
      </c>
      <c r="F6" s="12">
        <f>'TAM Automático'!F8</f>
        <v>0.9221836827024581</v>
      </c>
      <c r="G6" s="12">
        <f>'TAM Automático'!G8</f>
        <v>0.9420161883738043</v>
      </c>
      <c r="H6" s="12">
        <f>'TAM Automático'!H8</f>
        <v>0.94029221691486375</v>
      </c>
      <c r="I6" s="12">
        <f>'TAM Automático'!I8</f>
        <v>0.95004952596575631</v>
      </c>
      <c r="J6" s="12">
        <f>'TAM Automático'!J8</f>
        <v>0.94832363535605424</v>
      </c>
      <c r="K6" s="12">
        <f>'TAM Automático'!K8</f>
        <v>0.94582580914015824</v>
      </c>
      <c r="L6" s="12">
        <f>'TAM Automático'!L8</f>
        <v>0.93835616438356173</v>
      </c>
      <c r="M6" s="12">
        <f>'TAM Automático'!M8</f>
        <v>0.93960636290105148</v>
      </c>
      <c r="N6" s="12">
        <f>'TAM Automático'!N8</f>
        <v>0.94466403162055335</v>
      </c>
      <c r="O6" s="12">
        <f>'TAM Automático'!O8</f>
        <v>0.95419116641597168</v>
      </c>
      <c r="P6" s="12">
        <f>'TAM Automático'!P8</f>
        <v>0.93799885974914488</v>
      </c>
    </row>
    <row r="7" spans="2:19" ht="15.6" x14ac:dyDescent="0.3">
      <c r="C7" s="11" t="s">
        <v>71</v>
      </c>
      <c r="D7" s="12">
        <f>'TAM Automático'!D9</f>
        <v>9.3615715162676486E-2</v>
      </c>
      <c r="E7" s="12">
        <f>'TAM Automático'!E9</f>
        <v>8.1635802469135807E-2</v>
      </c>
      <c r="F7" s="12">
        <f>'TAM Automático'!F9</f>
        <v>7.7816317297541848E-2</v>
      </c>
      <c r="G7" s="12">
        <f>'TAM Automático'!G9</f>
        <v>5.798381162619573E-2</v>
      </c>
      <c r="H7" s="12">
        <f>'TAM Automático'!H9</f>
        <v>5.9707783085136266E-2</v>
      </c>
      <c r="I7" s="12">
        <f>'TAM Automático'!I9</f>
        <v>4.9950474034243665E-2</v>
      </c>
      <c r="J7" s="12">
        <f>'TAM Automático'!J9</f>
        <v>5.1676364643945684E-2</v>
      </c>
      <c r="K7" s="12">
        <f>'TAM Automático'!K9</f>
        <v>5.4174190859841639E-2</v>
      </c>
      <c r="L7" s="12">
        <f>'TAM Automático'!L9</f>
        <v>6.1643835616438367E-2</v>
      </c>
      <c r="M7" s="12">
        <f>'TAM Automático'!M9</f>
        <v>6.0393637098948502E-2</v>
      </c>
      <c r="N7" s="12">
        <f>'TAM Automático'!N9</f>
        <v>5.5335968379446633E-2</v>
      </c>
      <c r="O7" s="12">
        <f>'TAM Automático'!O9</f>
        <v>4.5808833584028444E-2</v>
      </c>
      <c r="P7" s="12">
        <f>'TAM Automático'!P9</f>
        <v>6.2001140250855187E-2</v>
      </c>
    </row>
    <row r="9" spans="2:19" s="15" customFormat="1" ht="29.25" customHeight="1" x14ac:dyDescent="0.3">
      <c r="C9" s="16" t="s">
        <v>81</v>
      </c>
    </row>
    <row r="10" spans="2:19" ht="16.2" thickBot="1" x14ac:dyDescent="0.35">
      <c r="C10" s="3"/>
      <c r="D10" s="58">
        <f>D5</f>
        <v>44197</v>
      </c>
      <c r="E10" s="58">
        <f t="shared" ref="E10:P10" si="0">E5</f>
        <v>44228</v>
      </c>
      <c r="F10" s="58">
        <f t="shared" si="0"/>
        <v>44256</v>
      </c>
      <c r="G10" s="58">
        <f t="shared" si="0"/>
        <v>44287</v>
      </c>
      <c r="H10" s="58">
        <f t="shared" si="0"/>
        <v>44317</v>
      </c>
      <c r="I10" s="58">
        <f t="shared" si="0"/>
        <v>44348</v>
      </c>
      <c r="J10" s="58">
        <f t="shared" si="0"/>
        <v>44378</v>
      </c>
      <c r="K10" s="58">
        <f t="shared" si="0"/>
        <v>44409</v>
      </c>
      <c r="L10" s="58">
        <f t="shared" si="0"/>
        <v>44440</v>
      </c>
      <c r="M10" s="58">
        <f t="shared" si="0"/>
        <v>44470</v>
      </c>
      <c r="N10" s="58">
        <f t="shared" si="0"/>
        <v>44501</v>
      </c>
      <c r="O10" s="58">
        <f t="shared" si="0"/>
        <v>44531</v>
      </c>
      <c r="P10" s="58">
        <f t="shared" si="0"/>
        <v>44562</v>
      </c>
    </row>
    <row r="11" spans="2:19" ht="15.6" x14ac:dyDescent="0.3">
      <c r="C11" s="11" t="s">
        <v>70</v>
      </c>
      <c r="D11" s="12">
        <f>IF('Total Aceite'!$D$29=$R$11,'TAM Automático'!D13,'TAM Automático'!D18)</f>
        <v>0.97340590979782282</v>
      </c>
      <c r="E11" s="12">
        <f>IF('Total Aceite'!$D$29=$R$11,'TAM Automático'!E13,'TAM Automático'!E18)</f>
        <v>0.97778473091364204</v>
      </c>
      <c r="F11" s="12">
        <f>IF('Total Aceite'!$D$29=$R$11,'TAM Automático'!F13,'TAM Automático'!F18)</f>
        <v>0.96926105390672324</v>
      </c>
      <c r="G11" s="12">
        <f>IF('Total Aceite'!$D$29=$R$11,'TAM Automático'!G13,'TAM Automático'!G18)</f>
        <v>0.98566573075217967</v>
      </c>
      <c r="H11" s="12">
        <f>IF('Total Aceite'!$D$29=$R$11,'TAM Automático'!H13,'TAM Automático'!H18)</f>
        <v>0.98778929433480056</v>
      </c>
      <c r="I11" s="12">
        <f>IF('Total Aceite'!$D$29=$R$11,'TAM Automático'!I13,'TAM Automático'!I18)</f>
        <v>0.9868515077890524</v>
      </c>
      <c r="J11" s="12">
        <f>IF('Total Aceite'!$D$29=$R$11,'TAM Automático'!J13,'TAM Automático'!J18)</f>
        <v>0.99002908184461991</v>
      </c>
      <c r="K11" s="12">
        <f>IF('Total Aceite'!$D$29=$R$11,'TAM Automático'!K13,'TAM Automático'!K18)</f>
        <v>0.99165133720107534</v>
      </c>
      <c r="L11" s="12">
        <f>IF('Total Aceite'!$D$29=$R$11,'TAM Automático'!L13,'TAM Automático'!L18)</f>
        <v>0.98513115443961286</v>
      </c>
      <c r="M11" s="12">
        <f>IF('Total Aceite'!$D$29=$R$11,'TAM Automático'!M13,'TAM Automático'!M18)</f>
        <v>0.9851902173913043</v>
      </c>
      <c r="N11" s="12">
        <f>IF('Total Aceite'!$D$29=$R$11,'TAM Automático'!N13,'TAM Automático'!N18)</f>
        <v>0.98856119073869908</v>
      </c>
      <c r="O11" s="12">
        <f>IF('Total Aceite'!$D$29=$R$11,'TAM Automático'!O13,'TAM Automático'!O18)</f>
        <v>0.98824017708909806</v>
      </c>
      <c r="P11" s="12">
        <f>IF('Total Aceite'!$D$29=$R$11,'TAM Automático'!P13,'TAM Automático'!P18)</f>
        <v>0.9935681917848268</v>
      </c>
      <c r="R11">
        <v>1</v>
      </c>
      <c r="S11" s="16" t="s">
        <v>82</v>
      </c>
    </row>
    <row r="12" spans="2:19" ht="15.6" x14ac:dyDescent="0.3">
      <c r="C12" s="11" t="s">
        <v>71</v>
      </c>
      <c r="D12" s="12">
        <f>IF('Total Aceite'!$D$29=$R$11,'TAM Automático'!D14,'TAM Automático'!D19)</f>
        <v>2.6594090202177293E-2</v>
      </c>
      <c r="E12" s="12">
        <f>IF('Total Aceite'!$D$29=$R$11,'TAM Automático'!E14,'TAM Automático'!E19)</f>
        <v>2.2215269086357944E-2</v>
      </c>
      <c r="F12" s="12">
        <f>IF('Total Aceite'!$D$29=$R$11,'TAM Automático'!F14,'TAM Automático'!F19)</f>
        <v>3.0738946093276796E-2</v>
      </c>
      <c r="G12" s="12">
        <f>IF('Total Aceite'!$D$29=$R$11,'TAM Automático'!G14,'TAM Automático'!G19)</f>
        <v>1.4334269247820304E-2</v>
      </c>
      <c r="H12" s="12">
        <f>IF('Total Aceite'!$D$29=$R$11,'TAM Automático'!H14,'TAM Automático'!H19)</f>
        <v>1.221070566519949E-2</v>
      </c>
      <c r="I12" s="12">
        <f>IF('Total Aceite'!$D$29=$R$11,'TAM Automático'!I14,'TAM Automático'!I19)</f>
        <v>1.3148492210947551E-2</v>
      </c>
      <c r="J12" s="12">
        <f>IF('Total Aceite'!$D$29=$R$11,'TAM Automático'!J14,'TAM Automático'!J19)</f>
        <v>9.9709181553801415E-3</v>
      </c>
      <c r="K12" s="12">
        <f>IF('Total Aceite'!$D$29=$R$11,'TAM Automático'!K14,'TAM Automático'!K19)</f>
        <v>8.348662798924579E-3</v>
      </c>
      <c r="L12" s="12">
        <f>IF('Total Aceite'!$D$29=$R$11,'TAM Automático'!L14,'TAM Automático'!L19)</f>
        <v>1.486884556038715E-2</v>
      </c>
      <c r="M12" s="12">
        <f>IF('Total Aceite'!$D$29=$R$11,'TAM Automático'!M14,'TAM Automático'!M19)</f>
        <v>1.4809782608695652E-2</v>
      </c>
      <c r="N12" s="12">
        <f>IF('Total Aceite'!$D$29=$R$11,'TAM Automático'!N14,'TAM Automático'!N19)</f>
        <v>1.1438809261300991E-2</v>
      </c>
      <c r="O12" s="12">
        <f>IF('Total Aceite'!$D$29=$R$11,'TAM Automático'!O14,'TAM Automático'!O19)</f>
        <v>1.1759822910902048E-2</v>
      </c>
      <c r="P12" s="12">
        <f>IF('Total Aceite'!$D$29=$R$11,'TAM Automático'!P14,'TAM Automático'!P19)</f>
        <v>6.4318082151732211E-3</v>
      </c>
      <c r="R12">
        <v>2</v>
      </c>
      <c r="S12" s="16" t="s">
        <v>83</v>
      </c>
    </row>
    <row r="14" spans="2:19" s="15" customFormat="1" ht="29.25" customHeight="1" x14ac:dyDescent="0.3">
      <c r="C14" s="16" t="s">
        <v>84</v>
      </c>
    </row>
    <row r="15" spans="2:19" ht="16.2" thickBot="1" x14ac:dyDescent="0.35">
      <c r="C15" s="3"/>
      <c r="D15" s="58">
        <f>D10</f>
        <v>44197</v>
      </c>
      <c r="E15" s="58">
        <f t="shared" ref="E15:P15" si="1">E10</f>
        <v>44228</v>
      </c>
      <c r="F15" s="58">
        <f t="shared" si="1"/>
        <v>44256</v>
      </c>
      <c r="G15" s="58">
        <f t="shared" si="1"/>
        <v>44287</v>
      </c>
      <c r="H15" s="58">
        <f t="shared" si="1"/>
        <v>44317</v>
      </c>
      <c r="I15" s="58">
        <f t="shared" si="1"/>
        <v>44348</v>
      </c>
      <c r="J15" s="58">
        <f t="shared" si="1"/>
        <v>44378</v>
      </c>
      <c r="K15" s="58">
        <f t="shared" si="1"/>
        <v>44409</v>
      </c>
      <c r="L15" s="58">
        <f t="shared" si="1"/>
        <v>44440</v>
      </c>
      <c r="M15" s="58">
        <f t="shared" si="1"/>
        <v>44470</v>
      </c>
      <c r="N15" s="58">
        <f t="shared" si="1"/>
        <v>44501</v>
      </c>
      <c r="O15" s="58">
        <f t="shared" si="1"/>
        <v>44531</v>
      </c>
      <c r="P15" s="58">
        <f t="shared" si="1"/>
        <v>44562</v>
      </c>
      <c r="R15">
        <v>1</v>
      </c>
      <c r="S15" s="16" t="s">
        <v>57</v>
      </c>
    </row>
    <row r="16" spans="2:19" ht="15.6" x14ac:dyDescent="0.3">
      <c r="C16" s="11" t="s">
        <v>70</v>
      </c>
      <c r="D16" s="12">
        <f>IF('Total Aceite'!$N$29=$R$15,'TAM Automático'!D23,IF('Total Aceite'!$N$29=$R$16,'TAM Automático'!D28,'TAM Automático'!D33))</f>
        <v>0.91418939626110951</v>
      </c>
      <c r="E16" s="12">
        <f>IF('Total Aceite'!$N$29=$R$15,'TAM Automático'!E23,IF('Total Aceite'!$N$29=$R$16,'TAM Automático'!E28,'TAM Automático'!E33))</f>
        <v>0.95373111076491668</v>
      </c>
      <c r="F16" s="12">
        <f>IF('Total Aceite'!$N$29=$R$15,'TAM Automático'!F23,IF('Total Aceite'!$N$29=$R$16,'TAM Automático'!F28,'TAM Automático'!F33))</f>
        <v>0.93731693028705332</v>
      </c>
      <c r="G16" s="12">
        <f>IF('Total Aceite'!$N$29=$R$15,'TAM Automático'!G23,IF('Total Aceite'!$N$29=$R$16,'TAM Automático'!G28,'TAM Automático'!G33))</f>
        <v>0.96050955414012729</v>
      </c>
      <c r="H16" s="12">
        <f>IF('Total Aceite'!$N$29=$R$15,'TAM Automático'!H23,IF('Total Aceite'!$N$29=$R$16,'TAM Automático'!H28,'TAM Automático'!H33))</f>
        <v>0.96105683225540117</v>
      </c>
      <c r="I16" s="12">
        <f>IF('Total Aceite'!$N$29=$R$15,'TAM Automático'!I23,IF('Total Aceite'!$N$29=$R$16,'TAM Automático'!I28,'TAM Automático'!I33))</f>
        <v>0.9663902226102139</v>
      </c>
      <c r="J16" s="12">
        <f>IF('Total Aceite'!$N$29=$R$15,'TAM Automático'!J23,IF('Total Aceite'!$N$29=$R$16,'TAM Automático'!J28,'TAM Automático'!J33))</f>
        <v>0.96432097024397123</v>
      </c>
      <c r="K16" s="12">
        <f>IF('Total Aceite'!$N$29=$R$15,'TAM Automático'!K23,IF('Total Aceite'!$N$29=$R$16,'TAM Automático'!K28,'TAM Automático'!K33))</f>
        <v>0.96135051088405155</v>
      </c>
      <c r="L16" s="12">
        <f>IF('Total Aceite'!$N$29=$R$15,'TAM Automático'!L23,IF('Total Aceite'!$N$29=$R$16,'TAM Automático'!L28,'TAM Automático'!L33))</f>
        <v>0.94838619922092382</v>
      </c>
      <c r="M16" s="12">
        <f>IF('Total Aceite'!$N$29=$R$15,'TAM Automático'!M23,IF('Total Aceite'!$N$29=$R$16,'TAM Automático'!M28,'TAM Automático'!M33))</f>
        <v>0.95422912205567445</v>
      </c>
      <c r="N16" s="12">
        <f>IF('Total Aceite'!$N$29=$R$15,'TAM Automático'!N23,IF('Total Aceite'!$N$29=$R$16,'TAM Automático'!N28,'TAM Automático'!N33))</f>
        <v>0.97298392543563417</v>
      </c>
      <c r="O16" s="12">
        <f>IF('Total Aceite'!$N$29=$R$15,'TAM Automático'!O23,IF('Total Aceite'!$N$29=$R$16,'TAM Automático'!O28,'TAM Automático'!O33))</f>
        <v>0.98198689956331886</v>
      </c>
      <c r="P16" s="12">
        <f>IF('Total Aceite'!$N$29=$R$15,'TAM Automático'!P23,IF('Total Aceite'!$N$29=$R$16,'TAM Automático'!P28,'TAM Automático'!P33))</f>
        <v>0.96296296296296291</v>
      </c>
      <c r="R16">
        <v>2</v>
      </c>
      <c r="S16" s="8" t="s">
        <v>62</v>
      </c>
    </row>
    <row r="17" spans="2:19" ht="15.6" x14ac:dyDescent="0.3">
      <c r="C17" s="11" t="s">
        <v>71</v>
      </c>
      <c r="D17" s="12">
        <f>IF('Total Aceite'!$N$29=$R$15,'TAM Automático'!D24,IF('Total Aceite'!$N$29=$R$16,'TAM Automático'!D29,'TAM Automático'!D34))</f>
        <v>8.5810603738890601E-2</v>
      </c>
      <c r="E17" s="12">
        <f>IF('Total Aceite'!$N$29=$R$15,'TAM Automático'!E24,IF('Total Aceite'!$N$29=$R$16,'TAM Automático'!E29,'TAM Automático'!E34))</f>
        <v>4.6268889235083349E-2</v>
      </c>
      <c r="F17" s="12">
        <f>IF('Total Aceite'!$N$29=$R$15,'TAM Automático'!F24,IF('Total Aceite'!$N$29=$R$16,'TAM Automático'!F29,'TAM Automático'!F34))</f>
        <v>6.2683069712946696E-2</v>
      </c>
      <c r="G17" s="12">
        <f>IF('Total Aceite'!$N$29=$R$15,'TAM Automático'!G24,IF('Total Aceite'!$N$29=$R$16,'TAM Automático'!G29,'TAM Automático'!G34))</f>
        <v>3.949044585987261E-2</v>
      </c>
      <c r="H17" s="12">
        <f>IF('Total Aceite'!$N$29=$R$15,'TAM Automático'!H24,IF('Total Aceite'!$N$29=$R$16,'TAM Automático'!H29,'TAM Automático'!H34))</f>
        <v>3.8943167744598869E-2</v>
      </c>
      <c r="I17" s="12">
        <f>IF('Total Aceite'!$N$29=$R$15,'TAM Automático'!I24,IF('Total Aceite'!$N$29=$R$16,'TAM Automático'!I29,'TAM Automático'!I34))</f>
        <v>3.360977738978612E-2</v>
      </c>
      <c r="J17" s="12">
        <f>IF('Total Aceite'!$N$29=$R$15,'TAM Automático'!J24,IF('Total Aceite'!$N$29=$R$16,'TAM Automático'!J29,'TAM Automático'!J34))</f>
        <v>3.5679029756028768E-2</v>
      </c>
      <c r="K17" s="12">
        <f>IF('Total Aceite'!$N$29=$R$15,'TAM Automático'!K24,IF('Total Aceite'!$N$29=$R$16,'TAM Automático'!K29,'TAM Automático'!K34))</f>
        <v>3.8649489115948468E-2</v>
      </c>
      <c r="L17" s="12">
        <f>IF('Total Aceite'!$N$29=$R$15,'TAM Automático'!L24,IF('Total Aceite'!$N$29=$R$16,'TAM Automático'!L29,'TAM Automático'!L34))</f>
        <v>5.1613800779076242E-2</v>
      </c>
      <c r="M17" s="12">
        <f>IF('Total Aceite'!$N$29=$R$15,'TAM Automático'!M24,IF('Total Aceite'!$N$29=$R$16,'TAM Automático'!M29,'TAM Automático'!M34))</f>
        <v>4.577087794432548E-2</v>
      </c>
      <c r="N17" s="12">
        <f>IF('Total Aceite'!$N$29=$R$15,'TAM Automático'!N24,IF('Total Aceite'!$N$29=$R$16,'TAM Automático'!N29,'TAM Automático'!N34))</f>
        <v>2.7016074564365798E-2</v>
      </c>
      <c r="O17" s="12">
        <f>IF('Total Aceite'!$N$29=$R$15,'TAM Automático'!O24,IF('Total Aceite'!$N$29=$R$16,'TAM Automático'!O29,'TAM Automático'!O34))</f>
        <v>1.8013100436681227E-2</v>
      </c>
      <c r="P17" s="12">
        <f>IF('Total Aceite'!$N$29=$R$15,'TAM Automático'!P24,IF('Total Aceite'!$N$29=$R$16,'TAM Automático'!P29,'TAM Automático'!P34))</f>
        <v>3.7037037037037028E-2</v>
      </c>
      <c r="R17">
        <v>2</v>
      </c>
      <c r="S17" s="8" t="s">
        <v>67</v>
      </c>
    </row>
    <row r="19" spans="2:19" s="15" customFormat="1" ht="29.25" customHeight="1" x14ac:dyDescent="0.3">
      <c r="C19" s="16"/>
    </row>
    <row r="20" spans="2:19" ht="15.6" x14ac:dyDescent="0.3">
      <c r="C20" s="16"/>
      <c r="D20" s="15"/>
      <c r="E20" s="15"/>
      <c r="F20" s="15"/>
      <c r="G20" s="15"/>
      <c r="H20" s="15"/>
      <c r="I20" s="15"/>
      <c r="J20" s="15"/>
      <c r="K20" s="15"/>
      <c r="L20" s="15"/>
      <c r="M20" s="15"/>
      <c r="N20" s="15"/>
      <c r="O20" s="15"/>
      <c r="P20" s="15"/>
    </row>
    <row r="21" spans="2:19" ht="15.6" x14ac:dyDescent="0.3">
      <c r="C21" s="16"/>
      <c r="D21" s="15"/>
      <c r="E21" s="15"/>
      <c r="F21" s="15"/>
      <c r="G21" s="15"/>
      <c r="H21" s="15"/>
      <c r="I21" s="15"/>
      <c r="J21" s="15"/>
      <c r="K21" s="15"/>
      <c r="L21" s="15"/>
      <c r="M21" s="15"/>
      <c r="N21" s="15"/>
      <c r="O21" s="15"/>
      <c r="P21" s="15"/>
    </row>
    <row r="22" spans="2:19" ht="15.6" x14ac:dyDescent="0.3">
      <c r="C22" s="16"/>
      <c r="D22" s="15"/>
      <c r="E22" s="15"/>
      <c r="F22" s="15"/>
      <c r="G22" s="15"/>
      <c r="H22" s="15"/>
      <c r="I22" s="15"/>
      <c r="J22" s="15"/>
      <c r="K22" s="15"/>
      <c r="L22" s="15"/>
      <c r="M22" s="15"/>
      <c r="N22" s="15"/>
      <c r="O22" s="15"/>
      <c r="P22" s="15"/>
    </row>
    <row r="23" spans="2:19" ht="15.6" x14ac:dyDescent="0.3">
      <c r="C23" s="16"/>
      <c r="D23" s="15"/>
      <c r="E23" s="15"/>
      <c r="F23" s="15"/>
      <c r="G23" s="15"/>
      <c r="H23" s="15"/>
      <c r="I23" s="15"/>
      <c r="J23" s="15"/>
      <c r="K23" s="15"/>
      <c r="L23" s="15"/>
      <c r="M23" s="15"/>
      <c r="N23" s="15"/>
      <c r="O23" s="15"/>
      <c r="P23" s="15"/>
    </row>
    <row r="24" spans="2:19" ht="27" customHeight="1" x14ac:dyDescent="0.3">
      <c r="B24" s="19"/>
      <c r="C24" s="23" t="s">
        <v>74</v>
      </c>
      <c r="D24" s="19"/>
      <c r="E24" s="19"/>
      <c r="F24" s="19"/>
      <c r="G24" s="19"/>
      <c r="H24" s="19"/>
      <c r="I24" s="19"/>
      <c r="J24" s="19"/>
      <c r="K24" s="19"/>
      <c r="L24" s="19"/>
      <c r="M24" s="19"/>
      <c r="N24" s="19"/>
      <c r="O24" s="19"/>
      <c r="P24" s="19"/>
      <c r="Q24" s="19"/>
      <c r="R24" s="19"/>
    </row>
    <row r="25" spans="2:19" ht="15.6" x14ac:dyDescent="0.3">
      <c r="C25" s="16"/>
      <c r="D25" s="15"/>
      <c r="E25" s="15"/>
      <c r="F25" s="15"/>
      <c r="G25" s="15"/>
      <c r="H25" s="15"/>
      <c r="I25" s="15"/>
      <c r="J25" s="15"/>
      <c r="K25" s="15"/>
      <c r="L25" s="15"/>
      <c r="M25" s="15"/>
      <c r="N25" s="15"/>
      <c r="O25" s="15"/>
      <c r="P25" s="15"/>
    </row>
    <row r="26" spans="2:19" ht="15.6" x14ac:dyDescent="0.3">
      <c r="C26" s="16"/>
      <c r="D26" s="15"/>
      <c r="E26" s="15"/>
      <c r="F26" s="15"/>
      <c r="G26" s="15"/>
      <c r="H26" s="15"/>
      <c r="I26" s="15"/>
      <c r="J26" s="15"/>
      <c r="K26" s="15"/>
      <c r="L26" s="15"/>
      <c r="M26" s="15"/>
      <c r="N26" s="15"/>
      <c r="O26" s="15"/>
      <c r="P26" s="15"/>
    </row>
    <row r="27" spans="2:19" ht="15.6" x14ac:dyDescent="0.3">
      <c r="B27" s="15"/>
      <c r="C27" s="16" t="s">
        <v>80</v>
      </c>
      <c r="D27" s="15"/>
      <c r="E27" s="15"/>
      <c r="F27" s="15"/>
      <c r="G27" s="15"/>
      <c r="H27" s="15"/>
      <c r="I27" s="15"/>
      <c r="J27" s="15"/>
      <c r="K27" s="15"/>
      <c r="L27" s="15"/>
      <c r="M27" s="15"/>
      <c r="N27" s="15"/>
      <c r="O27" s="15"/>
      <c r="P27" s="15"/>
      <c r="Q27" s="15"/>
    </row>
    <row r="28" spans="2:19" ht="16.2" thickBot="1" x14ac:dyDescent="0.35">
      <c r="C28" s="3"/>
      <c r="D28" s="58">
        <f>D5</f>
        <v>44197</v>
      </c>
      <c r="E28" s="58">
        <f t="shared" ref="E28:P28" si="2">E5</f>
        <v>44228</v>
      </c>
      <c r="F28" s="58">
        <f t="shared" si="2"/>
        <v>44256</v>
      </c>
      <c r="G28" s="58">
        <f t="shared" si="2"/>
        <v>44287</v>
      </c>
      <c r="H28" s="58">
        <f t="shared" si="2"/>
        <v>44317</v>
      </c>
      <c r="I28" s="58">
        <f t="shared" si="2"/>
        <v>44348</v>
      </c>
      <c r="J28" s="58">
        <f t="shared" si="2"/>
        <v>44378</v>
      </c>
      <c r="K28" s="58">
        <f t="shared" si="2"/>
        <v>44409</v>
      </c>
      <c r="L28" s="58">
        <f t="shared" si="2"/>
        <v>44440</v>
      </c>
      <c r="M28" s="58">
        <f t="shared" si="2"/>
        <v>44470</v>
      </c>
      <c r="N28" s="58">
        <f t="shared" si="2"/>
        <v>44501</v>
      </c>
      <c r="O28" s="58">
        <f t="shared" si="2"/>
        <v>44531</v>
      </c>
      <c r="P28" s="58">
        <f t="shared" si="2"/>
        <v>44562</v>
      </c>
    </row>
    <row r="29" spans="2:19" ht="15.6" x14ac:dyDescent="0.3">
      <c r="C29" s="11" t="s">
        <v>70</v>
      </c>
      <c r="D29" s="12">
        <f>'TAM Automático'!D41</f>
        <v>0.83717310087173091</v>
      </c>
      <c r="E29" s="12">
        <f>'TAM Automático'!E41</f>
        <v>0.84471659601193283</v>
      </c>
      <c r="F29" s="12">
        <f>'TAM Automático'!F41</f>
        <v>0.85590959033118819</v>
      </c>
      <c r="G29" s="12">
        <f>'TAM Automático'!G41</f>
        <v>0.89034888989578609</v>
      </c>
      <c r="H29" s="12">
        <f>'TAM Automático'!H41</f>
        <v>0.89116833988069255</v>
      </c>
      <c r="I29" s="12">
        <f>'TAM Automático'!I41</f>
        <v>0.90968197879858659</v>
      </c>
      <c r="J29" s="12">
        <f>'TAM Automático'!J41</f>
        <v>0.90389536536821147</v>
      </c>
      <c r="K29" s="12">
        <f>'TAM Automático'!K41</f>
        <v>0.88973706530958441</v>
      </c>
      <c r="L29" s="12">
        <f>'TAM Automático'!L41</f>
        <v>0.89260487242323772</v>
      </c>
      <c r="M29" s="12">
        <f>'TAM Automático'!M41</f>
        <v>0.89593562465902898</v>
      </c>
      <c r="N29" s="12">
        <f>'TAM Automático'!N41</f>
        <v>0.89296468655899253</v>
      </c>
      <c r="O29" s="12">
        <f>'TAM Automático'!O41</f>
        <v>0.9095098449937159</v>
      </c>
      <c r="P29" s="12">
        <f>'TAM Automático'!P41</f>
        <v>0.88843930635838142</v>
      </c>
    </row>
    <row r="30" spans="2:19" ht="15.6" x14ac:dyDescent="0.3">
      <c r="C30" s="11" t="s">
        <v>71</v>
      </c>
      <c r="D30" s="12">
        <f>'TAM Automático'!D42</f>
        <v>0.16282689912826898</v>
      </c>
      <c r="E30" s="12">
        <f>'TAM Automático'!E42</f>
        <v>0.15528340398806723</v>
      </c>
      <c r="F30" s="12">
        <f>'TAM Automático'!F42</f>
        <v>0.14409040966881179</v>
      </c>
      <c r="G30" s="12">
        <f>'TAM Automático'!G42</f>
        <v>0.10965111010421384</v>
      </c>
      <c r="H30" s="12">
        <f>'TAM Automático'!H42</f>
        <v>0.10883166011930744</v>
      </c>
      <c r="I30" s="12">
        <f>'TAM Automático'!I42</f>
        <v>9.0318021201413426E-2</v>
      </c>
      <c r="J30" s="12">
        <f>'TAM Automático'!J42</f>
        <v>9.6104634631788449E-2</v>
      </c>
      <c r="K30" s="12">
        <f>'TAM Automático'!K42</f>
        <v>0.11026293469041561</v>
      </c>
      <c r="L30" s="12">
        <f>'TAM Automático'!L42</f>
        <v>0.10739512757676228</v>
      </c>
      <c r="M30" s="12">
        <f>'TAM Automático'!M42</f>
        <v>0.1040643753409711</v>
      </c>
      <c r="N30" s="12">
        <f>'TAM Automático'!N42</f>
        <v>0.10703531344100739</v>
      </c>
      <c r="O30" s="12">
        <f>'TAM Automático'!O42</f>
        <v>9.0490155006284045E-2</v>
      </c>
      <c r="P30" s="12">
        <f>'TAM Automático'!P42</f>
        <v>0.11156069364161848</v>
      </c>
    </row>
    <row r="32" spans="2:19" ht="15.6" x14ac:dyDescent="0.3">
      <c r="B32" s="15"/>
      <c r="C32" s="16" t="s">
        <v>81</v>
      </c>
      <c r="D32" s="15"/>
      <c r="E32" s="15"/>
      <c r="F32" s="15"/>
      <c r="G32" s="15"/>
      <c r="H32" s="15"/>
      <c r="I32" s="15"/>
      <c r="J32" s="15"/>
      <c r="K32" s="15"/>
      <c r="L32" s="15"/>
      <c r="M32" s="15"/>
      <c r="N32" s="15"/>
      <c r="O32" s="15"/>
      <c r="P32" s="15"/>
      <c r="Q32" s="15"/>
    </row>
    <row r="33" spans="2:20" ht="16.2" thickBot="1" x14ac:dyDescent="0.35">
      <c r="C33" s="3"/>
      <c r="D33" s="58">
        <f>D28</f>
        <v>44197</v>
      </c>
      <c r="E33" s="58">
        <f t="shared" ref="E33:P33" si="3">E28</f>
        <v>44228</v>
      </c>
      <c r="F33" s="58">
        <f t="shared" si="3"/>
        <v>44256</v>
      </c>
      <c r="G33" s="58">
        <f t="shared" si="3"/>
        <v>44287</v>
      </c>
      <c r="H33" s="58">
        <f t="shared" si="3"/>
        <v>44317</v>
      </c>
      <c r="I33" s="58">
        <f t="shared" si="3"/>
        <v>44348</v>
      </c>
      <c r="J33" s="58">
        <f t="shared" si="3"/>
        <v>44378</v>
      </c>
      <c r="K33" s="58">
        <f t="shared" si="3"/>
        <v>44409</v>
      </c>
      <c r="L33" s="58">
        <f t="shared" si="3"/>
        <v>44440</v>
      </c>
      <c r="M33" s="58">
        <f t="shared" si="3"/>
        <v>44470</v>
      </c>
      <c r="N33" s="58">
        <f t="shared" si="3"/>
        <v>44501</v>
      </c>
      <c r="O33" s="58">
        <f t="shared" si="3"/>
        <v>44531</v>
      </c>
      <c r="P33" s="58">
        <f t="shared" si="3"/>
        <v>44562</v>
      </c>
    </row>
    <row r="34" spans="2:20" ht="15.6" x14ac:dyDescent="0.3">
      <c r="C34" s="11" t="s">
        <v>70</v>
      </c>
      <c r="D34" s="12">
        <f>IF('O. Virgen + Extra'!$D$29=$R$34,'TAM Automático'!D46,'TAM Automático'!D51)</f>
        <v>0.66538697788697776</v>
      </c>
      <c r="E34" s="12">
        <f>IF('O. Virgen + Extra'!$D$29=$R$34,'TAM Automático'!E46,'TAM Automático'!E51)</f>
        <v>0.65958107059736226</v>
      </c>
      <c r="F34" s="12">
        <f>IF('O. Virgen + Extra'!$D$29=$R$34,'TAM Automático'!F46,'TAM Automático'!F51)</f>
        <v>0.71068690345798791</v>
      </c>
      <c r="G34" s="12">
        <f>IF('O. Virgen + Extra'!$D$29=$R$34,'TAM Automático'!G46,'TAM Automático'!G51)</f>
        <v>0.72485709871775061</v>
      </c>
      <c r="H34" s="12">
        <f>IF('O. Virgen + Extra'!$D$29=$R$34,'TAM Automático'!H46,'TAM Automático'!H51)</f>
        <v>0.72272462077012833</v>
      </c>
      <c r="I34" s="12">
        <f>IF('O. Virgen + Extra'!$D$29=$R$34,'TAM Automático'!I46,'TAM Automático'!I51)</f>
        <v>0.75268384326355331</v>
      </c>
      <c r="J34" s="12">
        <f>IF('O. Virgen + Extra'!$D$29=$R$34,'TAM Automático'!J46,'TAM Automático'!J51)</f>
        <v>0.68609665427509292</v>
      </c>
      <c r="K34" s="12">
        <f>IF('O. Virgen + Extra'!$D$29=$R$34,'TAM Automático'!K46,'TAM Automático'!K51)</f>
        <v>0.68747340048233785</v>
      </c>
      <c r="L34" s="12">
        <f>IF('O. Virgen + Extra'!$D$29=$R$34,'TAM Automático'!L46,'TAM Automático'!L51)</f>
        <v>0.68378029542521146</v>
      </c>
      <c r="M34" s="12">
        <f>IF('O. Virgen + Extra'!$D$29=$R$34,'TAM Automático'!M46,'TAM Automático'!M51)</f>
        <v>0.72695035460992907</v>
      </c>
      <c r="N34" s="12">
        <f>IF('O. Virgen + Extra'!$D$29=$R$34,'TAM Automático'!N46,'TAM Automático'!N51)</f>
        <v>0.69555811941159496</v>
      </c>
      <c r="O34" s="12">
        <f>IF('O. Virgen + Extra'!$D$29=$R$34,'TAM Automático'!O46,'TAM Automático'!O51)</f>
        <v>0.74597051935528302</v>
      </c>
      <c r="P34" s="12">
        <f>IF('O. Virgen + Extra'!$D$29=$R$34,'TAM Automático'!P46,'TAM Automático'!P51)</f>
        <v>0.69354604786076868</v>
      </c>
      <c r="R34">
        <v>1</v>
      </c>
      <c r="S34" s="16" t="s">
        <v>82</v>
      </c>
    </row>
    <row r="35" spans="2:20" ht="15.6" x14ac:dyDescent="0.3">
      <c r="C35" s="11" t="s">
        <v>71</v>
      </c>
      <c r="D35" s="12">
        <f>IF('O. Virgen + Extra'!$D$29=$R$34,'TAM Automático'!D47,'TAM Automático'!D52)</f>
        <v>0.33461302211302207</v>
      </c>
      <c r="E35" s="12">
        <f>IF('O. Virgen + Extra'!$D$29=$R$34,'TAM Automático'!E47,'TAM Automático'!E52)</f>
        <v>0.34041892940263768</v>
      </c>
      <c r="F35" s="12">
        <f>IF('O. Virgen + Extra'!$D$29=$R$34,'TAM Automático'!F47,'TAM Automático'!F52)</f>
        <v>0.2893130965420122</v>
      </c>
      <c r="G35" s="12">
        <f>IF('O. Virgen + Extra'!$D$29=$R$34,'TAM Automático'!G47,'TAM Automático'!G52)</f>
        <v>0.27514290128224933</v>
      </c>
      <c r="H35" s="12">
        <f>IF('O. Virgen + Extra'!$D$29=$R$34,'TAM Automático'!H47,'TAM Automático'!H52)</f>
        <v>0.27727537922987167</v>
      </c>
      <c r="I35" s="12">
        <f>IF('O. Virgen + Extra'!$D$29=$R$34,'TAM Automático'!I47,'TAM Automático'!I52)</f>
        <v>0.24731615673644655</v>
      </c>
      <c r="J35" s="12">
        <f>IF('O. Virgen + Extra'!$D$29=$R$34,'TAM Automático'!J47,'TAM Automático'!J52)</f>
        <v>0.31390334572490708</v>
      </c>
      <c r="K35" s="12">
        <f>IF('O. Virgen + Extra'!$D$29=$R$34,'TAM Automático'!K47,'TAM Automático'!K52)</f>
        <v>0.31252659951766204</v>
      </c>
      <c r="L35" s="12">
        <f>IF('O. Virgen + Extra'!$D$29=$R$34,'TAM Automático'!L47,'TAM Automático'!L52)</f>
        <v>0.31621970457478848</v>
      </c>
      <c r="M35" s="12">
        <f>IF('O. Virgen + Extra'!$D$29=$R$34,'TAM Automático'!M47,'TAM Automático'!M52)</f>
        <v>0.27304964539007093</v>
      </c>
      <c r="N35" s="12">
        <f>IF('O. Virgen + Extra'!$D$29=$R$34,'TAM Automático'!N47,'TAM Automático'!N52)</f>
        <v>0.30444188058840493</v>
      </c>
      <c r="O35" s="12">
        <f>IF('O. Virgen + Extra'!$D$29=$R$34,'TAM Automático'!O47,'TAM Automático'!O52)</f>
        <v>0.25402948064471692</v>
      </c>
      <c r="P35" s="12">
        <f>IF('O. Virgen + Extra'!$D$29=$R$34,'TAM Automático'!P47,'TAM Automático'!P52)</f>
        <v>0.30645395213923132</v>
      </c>
      <c r="R35">
        <v>2</v>
      </c>
      <c r="S35" s="16" t="s">
        <v>83</v>
      </c>
    </row>
    <row r="37" spans="2:20" ht="15.6" x14ac:dyDescent="0.3">
      <c r="B37" s="15"/>
      <c r="C37" s="16" t="s">
        <v>84</v>
      </c>
      <c r="D37" s="15"/>
      <c r="E37" s="15"/>
      <c r="F37" s="15"/>
      <c r="G37" s="15"/>
      <c r="H37" s="15"/>
      <c r="I37" s="15"/>
      <c r="J37" s="15"/>
      <c r="K37" s="15"/>
      <c r="L37" s="15"/>
      <c r="M37" s="15"/>
      <c r="N37" s="15"/>
      <c r="O37" s="15"/>
      <c r="P37" s="15"/>
      <c r="R37" s="15"/>
      <c r="S37" s="15"/>
      <c r="T37" s="15"/>
    </row>
    <row r="38" spans="2:20" ht="16.2" thickBot="1" x14ac:dyDescent="0.35">
      <c r="C38" s="3"/>
      <c r="D38" s="58">
        <f>D33</f>
        <v>44197</v>
      </c>
      <c r="E38" s="58">
        <f t="shared" ref="E38:P38" si="4">E33</f>
        <v>44228</v>
      </c>
      <c r="F38" s="58">
        <f t="shared" si="4"/>
        <v>44256</v>
      </c>
      <c r="G38" s="58">
        <f t="shared" si="4"/>
        <v>44287</v>
      </c>
      <c r="H38" s="58">
        <f t="shared" si="4"/>
        <v>44317</v>
      </c>
      <c r="I38" s="58">
        <f t="shared" si="4"/>
        <v>44348</v>
      </c>
      <c r="J38" s="58">
        <f t="shared" si="4"/>
        <v>44378</v>
      </c>
      <c r="K38" s="58">
        <f t="shared" si="4"/>
        <v>44409</v>
      </c>
      <c r="L38" s="58">
        <f t="shared" si="4"/>
        <v>44440</v>
      </c>
      <c r="M38" s="58">
        <f t="shared" si="4"/>
        <v>44470</v>
      </c>
      <c r="N38" s="58">
        <f t="shared" si="4"/>
        <v>44501</v>
      </c>
      <c r="O38" s="58">
        <f t="shared" si="4"/>
        <v>44531</v>
      </c>
      <c r="P38" s="58">
        <f t="shared" si="4"/>
        <v>44562</v>
      </c>
      <c r="R38">
        <v>1</v>
      </c>
      <c r="S38" s="16" t="s">
        <v>57</v>
      </c>
    </row>
    <row r="39" spans="2:20" ht="15.6" x14ac:dyDescent="0.3">
      <c r="C39" s="11" t="s">
        <v>70</v>
      </c>
      <c r="D39" s="12">
        <f>IF('O. Virgen + Extra'!$N$29=$R$38,'TAM Automático'!D56,IF('O. Virgen + Extra'!$N$29=$R$39,'TAM Automático'!D61,'TAM Automático'!D66))</f>
        <v>0.7753174861608596</v>
      </c>
      <c r="E39" s="12">
        <f>IF('O. Virgen + Extra'!$N$29=$R$38,'TAM Automático'!E56,IF('O. Virgen + Extra'!$N$29=$R$39,'TAM Automático'!E61,'TAM Automático'!E66))</f>
        <v>0.94308943089430897</v>
      </c>
      <c r="F39" s="12">
        <f>IF('O. Virgen + Extra'!$N$29=$R$38,'TAM Automático'!F56,IF('O. Virgen + Extra'!$N$29=$R$39,'TAM Automático'!F61,'TAM Automático'!F66))</f>
        <v>0.86692667706708282</v>
      </c>
      <c r="G39" s="12">
        <f>IF('O. Virgen + Extra'!$N$29=$R$38,'TAM Automático'!G56,IF('O. Virgen + Extra'!$N$29=$R$39,'TAM Automático'!G61,'TAM Automático'!G66))</f>
        <v>0.96423637759017644</v>
      </c>
      <c r="H39" s="12">
        <f>IF('O. Virgen + Extra'!$N$29=$R$38,'TAM Automático'!H56,IF('O. Virgen + Extra'!$N$29=$R$39,'TAM Automático'!H61,'TAM Automático'!H66))</f>
        <v>0.9392674387287907</v>
      </c>
      <c r="I39" s="12">
        <f>IF('O. Virgen + Extra'!$N$29=$R$38,'TAM Automático'!I56,IF('O. Virgen + Extra'!$N$29=$R$39,'TAM Automático'!I61,'TAM Automático'!I66))</f>
        <v>0.93072289156626509</v>
      </c>
      <c r="J39" s="12">
        <f>IF('O. Virgen + Extra'!$N$29=$R$38,'TAM Automático'!J56,IF('O. Virgen + Extra'!$N$29=$R$39,'TAM Automático'!J61,'TAM Automático'!J66))</f>
        <v>0.94337469690486375</v>
      </c>
      <c r="K39" s="12">
        <f>IF('O. Virgen + Extra'!$N$29=$R$38,'TAM Automático'!K56,IF('O. Virgen + Extra'!$N$29=$R$39,'TAM Automático'!K61,'TAM Automático'!K66))</f>
        <v>0.95926849542809633</v>
      </c>
      <c r="L39" s="12">
        <f>IF('O. Virgen + Extra'!$N$29=$R$38,'TAM Automático'!L56,IF('O. Virgen + Extra'!$N$29=$R$39,'TAM Automático'!L61,'TAM Automático'!L66))</f>
        <v>0.94226026403597851</v>
      </c>
      <c r="M39" s="12">
        <f>IF('O. Virgen + Extra'!$N$29=$R$38,'TAM Automático'!M56,IF('O. Virgen + Extra'!$N$29=$R$39,'TAM Automático'!M61,'TAM Automático'!M66))</f>
        <v>0.96090065419138915</v>
      </c>
      <c r="N39" s="12">
        <f>IF('O. Virgen + Extra'!$N$29=$R$38,'TAM Automático'!N56,IF('O. Virgen + Extra'!$N$29=$R$39,'TAM Automático'!N61,'TAM Automático'!N66))</f>
        <v>0.94171902152118703</v>
      </c>
      <c r="O39" s="12">
        <f>IF('O. Virgen + Extra'!$N$29=$R$38,'TAM Automático'!O56,IF('O. Virgen + Extra'!$N$29=$R$39,'TAM Automático'!O61,'TAM Automático'!O66))</f>
        <v>0.95535960319647295</v>
      </c>
      <c r="P39" s="12">
        <f>IF('O. Virgen + Extra'!$N$29=$R$38,'TAM Automático'!P56,IF('O. Virgen + Extra'!$N$29=$R$39,'TAM Automático'!P61,'TAM Automático'!P66))</f>
        <v>0.94352512524669796</v>
      </c>
      <c r="R39">
        <v>2</v>
      </c>
      <c r="S39" s="8" t="s">
        <v>62</v>
      </c>
    </row>
    <row r="40" spans="2:20" ht="15.6" x14ac:dyDescent="0.3">
      <c r="C40" s="11" t="s">
        <v>71</v>
      </c>
      <c r="D40" s="12">
        <f>IF('O. Virgen + Extra'!$N$29=$R$38,'TAM Automático'!D57,IF('O. Virgen + Extra'!$N$29=$R$39,'TAM Automático'!D62,'TAM Automático'!D67))</f>
        <v>0.22468251383914034</v>
      </c>
      <c r="E40" s="12">
        <f>IF('O. Virgen + Extra'!$N$29=$R$38,'TAM Automático'!E57,IF('O. Virgen + Extra'!$N$29=$R$39,'TAM Automático'!E62,'TAM Automático'!E67))</f>
        <v>5.6910569105691054E-2</v>
      </c>
      <c r="F40" s="12">
        <f>IF('O. Virgen + Extra'!$N$29=$R$38,'TAM Automático'!F57,IF('O. Virgen + Extra'!$N$29=$R$39,'TAM Automático'!F62,'TAM Automático'!F67))</f>
        <v>0.13307332293291732</v>
      </c>
      <c r="G40" s="12">
        <f>IF('O. Virgen + Extra'!$N$29=$R$38,'TAM Automático'!G57,IF('O. Virgen + Extra'!$N$29=$R$39,'TAM Automático'!G62,'TAM Automático'!G67))</f>
        <v>3.5763622409823483E-2</v>
      </c>
      <c r="H40" s="12">
        <f>IF('O. Virgen + Extra'!$N$29=$R$38,'TAM Automático'!H57,IF('O. Virgen + Extra'!$N$29=$R$39,'TAM Automático'!H62,'TAM Automático'!H67))</f>
        <v>6.0732561271209261E-2</v>
      </c>
      <c r="I40" s="12">
        <f>IF('O. Virgen + Extra'!$N$29=$R$38,'TAM Automático'!I57,IF('O. Virgen + Extra'!$N$29=$R$39,'TAM Automático'!I62,'TAM Automático'!I67))</f>
        <v>6.9277108433734927E-2</v>
      </c>
      <c r="J40" s="12">
        <f>IF('O. Virgen + Extra'!$N$29=$R$38,'TAM Automático'!J57,IF('O. Virgen + Extra'!$N$29=$R$39,'TAM Automático'!J62,'TAM Automático'!J67))</f>
        <v>5.662530309513622E-2</v>
      </c>
      <c r="K40" s="12">
        <f>IF('O. Virgen + Extra'!$N$29=$R$38,'TAM Automático'!K57,IF('O. Virgen + Extra'!$N$29=$R$39,'TAM Automático'!K62,'TAM Automático'!K67))</f>
        <v>4.0731504571903575E-2</v>
      </c>
      <c r="L40" s="12">
        <f>IF('O. Virgen + Extra'!$N$29=$R$38,'TAM Automático'!L57,IF('O. Virgen + Extra'!$N$29=$R$39,'TAM Automático'!L62,'TAM Automático'!L67))</f>
        <v>5.7739735964021467E-2</v>
      </c>
      <c r="M40" s="12">
        <f>IF('O. Virgen + Extra'!$N$29=$R$38,'TAM Automático'!M57,IF('O. Virgen + Extra'!$N$29=$R$39,'TAM Automático'!M62,'TAM Automático'!M67))</f>
        <v>3.9099345808610991E-2</v>
      </c>
      <c r="N40" s="12">
        <f>IF('O. Virgen + Extra'!$N$29=$R$38,'TAM Automático'!N57,IF('O. Virgen + Extra'!$N$29=$R$39,'TAM Automático'!N62,'TAM Automático'!N67))</f>
        <v>5.8280978478812993E-2</v>
      </c>
      <c r="O40" s="12">
        <f>IF('O. Virgen + Extra'!$N$29=$R$38,'TAM Automático'!O57,IF('O. Virgen + Extra'!$N$29=$R$39,'TAM Automático'!O62,'TAM Automático'!O67))</f>
        <v>4.4640396803527146E-2</v>
      </c>
      <c r="P40" s="12">
        <f>IF('O. Virgen + Extra'!$N$29=$R$38,'TAM Automático'!P57,IF('O. Virgen + Extra'!$N$29=$R$39,'TAM Automático'!P62,'TAM Automático'!P67))</f>
        <v>5.6474874753301957E-2</v>
      </c>
      <c r="R40">
        <v>2</v>
      </c>
      <c r="S40" s="8" t="s">
        <v>67</v>
      </c>
    </row>
    <row r="44" spans="2:20" x14ac:dyDescent="0.3">
      <c r="R44" s="15"/>
      <c r="S44" s="15"/>
      <c r="T44" s="15"/>
    </row>
    <row r="46" spans="2:20" ht="27" customHeight="1" x14ac:dyDescent="0.3">
      <c r="B46" s="19"/>
      <c r="C46" s="23" t="s">
        <v>77</v>
      </c>
      <c r="D46" s="19"/>
      <c r="E46" s="19"/>
      <c r="F46" s="19"/>
      <c r="G46" s="19"/>
      <c r="H46" s="19"/>
      <c r="I46" s="19"/>
      <c r="J46" s="19"/>
      <c r="K46" s="19"/>
      <c r="L46" s="19"/>
      <c r="M46" s="19"/>
      <c r="N46" s="19"/>
      <c r="O46" s="19"/>
      <c r="P46" s="19"/>
      <c r="Q46" s="19"/>
      <c r="R46" s="19"/>
    </row>
    <row r="47" spans="2:20" ht="15.6" x14ac:dyDescent="0.3">
      <c r="C47" s="16"/>
      <c r="D47" s="15"/>
      <c r="E47" s="15"/>
      <c r="F47" s="15"/>
      <c r="G47" s="15"/>
      <c r="H47" s="15"/>
      <c r="I47" s="15"/>
      <c r="J47" s="15"/>
      <c r="K47" s="15"/>
      <c r="L47" s="15"/>
      <c r="M47" s="15"/>
      <c r="N47" s="15"/>
      <c r="O47" s="15"/>
      <c r="P47" s="15"/>
    </row>
    <row r="48" spans="2:20" ht="15.6" x14ac:dyDescent="0.3">
      <c r="C48" s="16"/>
      <c r="D48" s="15"/>
      <c r="E48" s="15"/>
      <c r="F48" s="15"/>
      <c r="G48" s="15"/>
      <c r="H48" s="15"/>
      <c r="I48" s="15"/>
      <c r="J48" s="15"/>
      <c r="K48" s="15"/>
      <c r="L48" s="15"/>
      <c r="M48" s="15"/>
      <c r="N48" s="15"/>
      <c r="O48" s="15"/>
      <c r="P48" s="15"/>
    </row>
    <row r="49" spans="2:20" ht="15.6" x14ac:dyDescent="0.3">
      <c r="B49" s="15"/>
      <c r="C49" s="16" t="s">
        <v>80</v>
      </c>
      <c r="D49" s="15"/>
      <c r="E49" s="15"/>
      <c r="F49" s="15"/>
      <c r="G49" s="15"/>
      <c r="H49" s="15"/>
      <c r="I49" s="15"/>
      <c r="J49" s="15"/>
      <c r="K49" s="15"/>
      <c r="L49" s="15"/>
      <c r="M49" s="15"/>
      <c r="N49" s="15"/>
      <c r="O49" s="15"/>
      <c r="P49" s="15"/>
      <c r="Q49" s="15"/>
    </row>
    <row r="50" spans="2:20" ht="16.2" thickBot="1" x14ac:dyDescent="0.35">
      <c r="C50" s="3"/>
      <c r="D50" s="58">
        <f>D28</f>
        <v>44197</v>
      </c>
      <c r="E50" s="58">
        <f t="shared" ref="E50:P50" si="5">E28</f>
        <v>44228</v>
      </c>
      <c r="F50" s="58">
        <f t="shared" si="5"/>
        <v>44256</v>
      </c>
      <c r="G50" s="58">
        <f t="shared" si="5"/>
        <v>44287</v>
      </c>
      <c r="H50" s="58">
        <f t="shared" si="5"/>
        <v>44317</v>
      </c>
      <c r="I50" s="58">
        <f t="shared" si="5"/>
        <v>44348</v>
      </c>
      <c r="J50" s="58">
        <f t="shared" si="5"/>
        <v>44378</v>
      </c>
      <c r="K50" s="58">
        <f t="shared" si="5"/>
        <v>44409</v>
      </c>
      <c r="L50" s="58">
        <f t="shared" si="5"/>
        <v>44440</v>
      </c>
      <c r="M50" s="58">
        <f t="shared" si="5"/>
        <v>44470</v>
      </c>
      <c r="N50" s="58">
        <f t="shared" si="5"/>
        <v>44501</v>
      </c>
      <c r="O50" s="58">
        <f t="shared" si="5"/>
        <v>44531</v>
      </c>
      <c r="P50" s="58">
        <f t="shared" si="5"/>
        <v>44562</v>
      </c>
    </row>
    <row r="51" spans="2:20" ht="15.6" x14ac:dyDescent="0.3">
      <c r="C51" s="11" t="s">
        <v>70</v>
      </c>
      <c r="D51" s="12">
        <f>'TAM Automático'!D74</f>
        <v>0.88776119402985065</v>
      </c>
      <c r="E51" s="12">
        <f>'TAM Automático'!E74</f>
        <v>0.91991601679664059</v>
      </c>
      <c r="F51" s="12">
        <f>'TAM Automático'!F74</f>
        <v>0.91060138214968378</v>
      </c>
      <c r="G51" s="12">
        <f>'TAM Automático'!G74</f>
        <v>0.92521092521092518</v>
      </c>
      <c r="H51" s="12">
        <f>'TAM Automático'!H74</f>
        <v>0.93357933579335795</v>
      </c>
      <c r="I51" s="12">
        <f>'TAM Automático'!I74</f>
        <v>0.94951209164191774</v>
      </c>
      <c r="J51" s="12">
        <f>'TAM Automático'!J74</f>
        <v>0.95920558239398812</v>
      </c>
      <c r="K51" s="12">
        <f>'TAM Automático'!K74</f>
        <v>0.95315461684267544</v>
      </c>
      <c r="L51" s="12">
        <f>'TAM Automático'!L74</f>
        <v>0.93235133660665581</v>
      </c>
      <c r="M51" s="12">
        <f>'TAM Automático'!M74</f>
        <v>0.93393834245295604</v>
      </c>
      <c r="N51" s="12">
        <f>'TAM Automático'!N74</f>
        <v>0.94299959574181369</v>
      </c>
      <c r="O51" s="12">
        <f>'TAM Automático'!O74</f>
        <v>0.9539232958395446</v>
      </c>
      <c r="P51" s="12">
        <f>'TAM Automático'!P74</f>
        <v>0.92723549488054613</v>
      </c>
    </row>
    <row r="52" spans="2:20" ht="15.6" x14ac:dyDescent="0.3">
      <c r="C52" s="11" t="s">
        <v>71</v>
      </c>
      <c r="D52" s="12">
        <f>'TAM Automático'!D75</f>
        <v>0.11223880597014925</v>
      </c>
      <c r="E52" s="12">
        <f>'TAM Automático'!E75</f>
        <v>8.0083983203359313E-2</v>
      </c>
      <c r="F52" s="12">
        <f>'TAM Automático'!F75</f>
        <v>8.9398617850316123E-2</v>
      </c>
      <c r="G52" s="12">
        <f>'TAM Automático'!G75</f>
        <v>7.4789074789074789E-2</v>
      </c>
      <c r="H52" s="12">
        <f>'TAM Automático'!H75</f>
        <v>6.6420664206642069E-2</v>
      </c>
      <c r="I52" s="12">
        <f>'TAM Automático'!I75</f>
        <v>5.0487908358082312E-2</v>
      </c>
      <c r="J52" s="12">
        <f>'TAM Automático'!J75</f>
        <v>4.0794417606011803E-2</v>
      </c>
      <c r="K52" s="12">
        <f>'TAM Automático'!K75</f>
        <v>4.6845383157324672E-2</v>
      </c>
      <c r="L52" s="12">
        <f>'TAM Automático'!L75</f>
        <v>6.7648663393344244E-2</v>
      </c>
      <c r="M52" s="12">
        <f>'TAM Automático'!M75</f>
        <v>6.6061657547043906E-2</v>
      </c>
      <c r="N52" s="12">
        <f>'TAM Automático'!N75</f>
        <v>5.7000404258186227E-2</v>
      </c>
      <c r="O52" s="12">
        <f>'TAM Automático'!O75</f>
        <v>4.607670416045534E-2</v>
      </c>
      <c r="P52" s="12">
        <f>'TAM Automático'!P75</f>
        <v>7.2764505119453926E-2</v>
      </c>
    </row>
    <row r="54" spans="2:20" ht="15.6" x14ac:dyDescent="0.3">
      <c r="B54" s="15"/>
      <c r="C54" s="16" t="s">
        <v>81</v>
      </c>
      <c r="D54" s="15"/>
      <c r="E54" s="15"/>
      <c r="F54" s="15"/>
      <c r="G54" s="15"/>
      <c r="H54" s="15"/>
      <c r="I54" s="15"/>
      <c r="J54" s="15"/>
      <c r="K54" s="15"/>
      <c r="L54" s="15"/>
      <c r="M54" s="15"/>
      <c r="N54" s="15"/>
      <c r="O54" s="15"/>
      <c r="P54" s="15"/>
      <c r="Q54" s="15"/>
    </row>
    <row r="55" spans="2:20" ht="16.2" thickBot="1" x14ac:dyDescent="0.35">
      <c r="C55" s="3"/>
      <c r="D55" s="58">
        <f>D50</f>
        <v>44197</v>
      </c>
      <c r="E55" s="58">
        <f t="shared" ref="E55:P55" si="6">E50</f>
        <v>44228</v>
      </c>
      <c r="F55" s="58">
        <f t="shared" si="6"/>
        <v>44256</v>
      </c>
      <c r="G55" s="58">
        <f t="shared" si="6"/>
        <v>44287</v>
      </c>
      <c r="H55" s="58">
        <f t="shared" si="6"/>
        <v>44317</v>
      </c>
      <c r="I55" s="58">
        <f t="shared" si="6"/>
        <v>44348</v>
      </c>
      <c r="J55" s="58">
        <f t="shared" si="6"/>
        <v>44378</v>
      </c>
      <c r="K55" s="58">
        <f t="shared" si="6"/>
        <v>44409</v>
      </c>
      <c r="L55" s="58">
        <f t="shared" si="6"/>
        <v>44440</v>
      </c>
      <c r="M55" s="58">
        <f t="shared" si="6"/>
        <v>44470</v>
      </c>
      <c r="N55" s="58">
        <f t="shared" si="6"/>
        <v>44501</v>
      </c>
      <c r="O55" s="58">
        <f t="shared" si="6"/>
        <v>44531</v>
      </c>
      <c r="P55" s="58">
        <f t="shared" si="6"/>
        <v>44562</v>
      </c>
    </row>
    <row r="56" spans="2:20" ht="15.6" x14ac:dyDescent="0.3">
      <c r="C56" s="11" t="s">
        <v>70</v>
      </c>
      <c r="D56" s="12">
        <f>IF('A. Oliva'!$D$29=$R$56,'TAM Automático'!D79,'TAM Automático'!D84)</f>
        <v>0.9680024379094927</v>
      </c>
      <c r="E56" s="12">
        <f>IF('A. Oliva'!$D$29=$R$56,'TAM Automático'!E79,'TAM Automático'!E84)</f>
        <v>0.96481340441736474</v>
      </c>
      <c r="F56" s="12">
        <f>IF('A. Oliva'!$D$29=$R$56,'TAM Automático'!F79,'TAM Automático'!F84)</f>
        <v>0.95735860230974246</v>
      </c>
      <c r="G56" s="12">
        <f>IF('A. Oliva'!$D$29=$R$56,'TAM Automático'!G79,'TAM Automático'!G84)</f>
        <v>0.97421652421652416</v>
      </c>
      <c r="H56" s="12">
        <f>IF('A. Oliva'!$D$29=$R$56,'TAM Automático'!H79,'TAM Automático'!H84)</f>
        <v>0.9788954364807454</v>
      </c>
      <c r="I56" s="12">
        <f>IF('A. Oliva'!$D$29=$R$56,'TAM Automático'!I79,'TAM Automático'!I84)</f>
        <v>0.98457690704460188</v>
      </c>
      <c r="J56" s="12">
        <f>IF('A. Oliva'!$D$29=$R$56,'TAM Automático'!J79,'TAM Automático'!J84)</f>
        <v>0.98925586947871069</v>
      </c>
      <c r="K56" s="12">
        <f>IF('A. Oliva'!$D$29=$R$56,'TAM Automático'!K79,'TAM Automático'!K84)</f>
        <v>0.99411764705882344</v>
      </c>
      <c r="L56" s="12">
        <f>IF('A. Oliva'!$D$29=$R$56,'TAM Automático'!L79,'TAM Automático'!L84)</f>
        <v>0.97704604454160393</v>
      </c>
      <c r="M56" s="12">
        <f>IF('A. Oliva'!$D$29=$R$56,'TAM Automático'!M79,'TAM Automático'!M84)</f>
        <v>0.98175675675675689</v>
      </c>
      <c r="N56" s="12">
        <f>IF('A. Oliva'!$D$29=$R$56,'TAM Automático'!N79,'TAM Automático'!N84)</f>
        <v>0.98648648648648651</v>
      </c>
      <c r="O56" s="12">
        <f>IF('A. Oliva'!$D$29=$R$56,'TAM Automático'!O79,'TAM Automático'!O84)</f>
        <v>0.99416017797552836</v>
      </c>
      <c r="P56" s="12">
        <f>IF('A. Oliva'!$D$29=$R$56,'TAM Automático'!P79,'TAM Automático'!P84)</f>
        <v>0.99525006985191389</v>
      </c>
      <c r="R56">
        <v>1</v>
      </c>
      <c r="S56" s="16" t="s">
        <v>82</v>
      </c>
    </row>
    <row r="57" spans="2:20" ht="15.6" x14ac:dyDescent="0.3">
      <c r="C57" s="11" t="s">
        <v>71</v>
      </c>
      <c r="D57" s="12">
        <f>IF('A. Oliva'!$D$29=$R$56,'TAM Automático'!D80,'TAM Automático'!D85)</f>
        <v>3.1997562090507393E-2</v>
      </c>
      <c r="E57" s="12">
        <f>IF('A. Oliva'!$D$29=$R$56,'TAM Automático'!E80,'TAM Automático'!E85)</f>
        <v>3.5186595582635184E-2</v>
      </c>
      <c r="F57" s="12">
        <f>IF('A. Oliva'!$D$29=$R$56,'TAM Automático'!F80,'TAM Automático'!F85)</f>
        <v>4.2641397690257626E-2</v>
      </c>
      <c r="G57" s="12">
        <f>IF('A. Oliva'!$D$29=$R$56,'TAM Automático'!G80,'TAM Automático'!G85)</f>
        <v>2.5783475783475784E-2</v>
      </c>
      <c r="H57" s="12">
        <f>IF('A. Oliva'!$D$29=$R$56,'TAM Automático'!H80,'TAM Automático'!H85)</f>
        <v>2.1104563519254486E-2</v>
      </c>
      <c r="I57" s="12">
        <f>IF('A. Oliva'!$D$29=$R$56,'TAM Automático'!I80,'TAM Automático'!I85)</f>
        <v>1.5423092955398085E-2</v>
      </c>
      <c r="J57" s="12">
        <f>IF('A. Oliva'!$D$29=$R$56,'TAM Automático'!J80,'TAM Automático'!J85)</f>
        <v>1.0744130521289296E-2</v>
      </c>
      <c r="K57" s="12">
        <f>IF('A. Oliva'!$D$29=$R$56,'TAM Automático'!K80,'TAM Automático'!K85)</f>
        <v>5.8823529411764696E-3</v>
      </c>
      <c r="L57" s="12">
        <f>IF('A. Oliva'!$D$29=$R$56,'TAM Automático'!L80,'TAM Automático'!L85)</f>
        <v>2.2953955458395951E-2</v>
      </c>
      <c r="M57" s="12">
        <f>IF('A. Oliva'!$D$29=$R$56,'TAM Automático'!M80,'TAM Automático'!M85)</f>
        <v>1.8243243243243244E-2</v>
      </c>
      <c r="N57" s="12">
        <f>IF('A. Oliva'!$D$29=$R$56,'TAM Automático'!N80,'TAM Automático'!N85)</f>
        <v>1.3513513513513514E-2</v>
      </c>
      <c r="O57" s="12">
        <f>IF('A. Oliva'!$D$29=$R$56,'TAM Automático'!O80,'TAM Automático'!O85)</f>
        <v>5.8398220244716345E-3</v>
      </c>
      <c r="P57" s="12">
        <f>IF('A. Oliva'!$D$29=$R$56,'TAM Automático'!P80,'TAM Automático'!P85)</f>
        <v>4.7499301480860576E-3</v>
      </c>
      <c r="R57">
        <v>2</v>
      </c>
      <c r="S57" s="16" t="s">
        <v>83</v>
      </c>
    </row>
    <row r="59" spans="2:20" ht="15.6" x14ac:dyDescent="0.3">
      <c r="B59" s="15"/>
      <c r="C59" s="16" t="s">
        <v>84</v>
      </c>
      <c r="D59" s="15"/>
      <c r="E59" s="15"/>
      <c r="F59" s="15"/>
      <c r="G59" s="15"/>
      <c r="H59" s="15"/>
      <c r="I59" s="15"/>
      <c r="J59" s="15"/>
      <c r="K59" s="15"/>
      <c r="L59" s="15"/>
      <c r="M59" s="15"/>
      <c r="N59" s="15"/>
      <c r="O59" s="15"/>
      <c r="P59" s="15"/>
      <c r="R59" s="15"/>
      <c r="S59" s="15"/>
      <c r="T59" s="15"/>
    </row>
    <row r="60" spans="2:20" ht="16.2" thickBot="1" x14ac:dyDescent="0.35">
      <c r="C60" s="3"/>
      <c r="D60" s="58">
        <f>D55</f>
        <v>44197</v>
      </c>
      <c r="E60" s="58">
        <f t="shared" ref="E60:P60" si="7">E55</f>
        <v>44228</v>
      </c>
      <c r="F60" s="58">
        <f t="shared" si="7"/>
        <v>44256</v>
      </c>
      <c r="G60" s="58">
        <f t="shared" si="7"/>
        <v>44287</v>
      </c>
      <c r="H60" s="58">
        <f t="shared" si="7"/>
        <v>44317</v>
      </c>
      <c r="I60" s="58">
        <f t="shared" si="7"/>
        <v>44348</v>
      </c>
      <c r="J60" s="58">
        <f t="shared" si="7"/>
        <v>44378</v>
      </c>
      <c r="K60" s="58">
        <f t="shared" si="7"/>
        <v>44409</v>
      </c>
      <c r="L60" s="58">
        <f t="shared" si="7"/>
        <v>44440</v>
      </c>
      <c r="M60" s="58">
        <f t="shared" si="7"/>
        <v>44470</v>
      </c>
      <c r="N60" s="58">
        <f t="shared" si="7"/>
        <v>44501</v>
      </c>
      <c r="O60" s="58">
        <f t="shared" si="7"/>
        <v>44531</v>
      </c>
      <c r="P60" s="58">
        <f t="shared" si="7"/>
        <v>44562</v>
      </c>
      <c r="R60">
        <v>1</v>
      </c>
      <c r="S60" s="16" t="s">
        <v>57</v>
      </c>
    </row>
    <row r="61" spans="2:20" ht="15.6" x14ac:dyDescent="0.3">
      <c r="C61" s="11" t="s">
        <v>70</v>
      </c>
      <c r="D61" s="12">
        <f>IF('A. Oliva'!$N$29=$R$60,'TAM Automático'!D88,IF('A. Oliva'!$N$29=$R$61,'TAM Automático'!D93,'TAM Automático'!D98))</f>
        <v>0.9321857842409853</v>
      </c>
      <c r="E61" s="12">
        <f>IF('A. Oliva'!$N$29=$R$60,'TAM Automático'!E88,IF('A. Oliva'!$N$29=$R$61,'TAM Automático'!E93,'TAM Automático'!E98))</f>
        <v>0.93978557791158757</v>
      </c>
      <c r="F61" s="12">
        <f>IF('A. Oliva'!$N$29=$R$60,'TAM Automático'!F88,IF('A. Oliva'!$N$29=$R$61,'TAM Automático'!F93,'TAM Automático'!F98))</f>
        <v>0.92044063647490826</v>
      </c>
      <c r="G61" s="12">
        <f>IF('A. Oliva'!$N$29=$R$60,'TAM Automático'!G88,IF('A. Oliva'!$N$29=$R$61,'TAM Automático'!G93,'TAM Automático'!G98))</f>
        <v>0.91580161476355237</v>
      </c>
      <c r="H61" s="12">
        <f>IF('A. Oliva'!$N$29=$R$60,'TAM Automático'!H88,IF('A. Oliva'!$N$29=$R$61,'TAM Automático'!H93,'TAM Automático'!H98))</f>
        <v>0.96924119241192419</v>
      </c>
      <c r="I61" s="12">
        <f>IF('A. Oliva'!$N$29=$R$60,'TAM Automático'!I88,IF('A. Oliva'!$N$29=$R$61,'TAM Automático'!I93,'TAM Automático'!I98))</f>
        <v>0.97965028640337659</v>
      </c>
      <c r="J61" s="12">
        <f>IF('A. Oliva'!$N$29=$R$60,'TAM Automático'!J88,IF('A. Oliva'!$N$29=$R$61,'TAM Automático'!J93,'TAM Automático'!J98))</f>
        <v>0.97257158148247258</v>
      </c>
      <c r="K61" s="12">
        <f>IF('A. Oliva'!$N$29=$R$60,'TAM Automático'!K88,IF('A. Oliva'!$N$29=$R$61,'TAM Automático'!K93,'TAM Automático'!K98))</f>
        <v>0.951740506329114</v>
      </c>
      <c r="L61" s="12">
        <f>IF('A. Oliva'!$N$29=$R$60,'TAM Automático'!L88,IF('A. Oliva'!$N$29=$R$61,'TAM Automático'!L93,'TAM Automático'!L98))</f>
        <v>0.94697855750487336</v>
      </c>
      <c r="M61" s="12">
        <f>IF('A. Oliva'!$N$29=$R$60,'TAM Automático'!M88,IF('A. Oliva'!$N$29=$R$61,'TAM Automático'!M93,'TAM Automático'!M98))</f>
        <v>0.94803070341009188</v>
      </c>
      <c r="N61" s="12">
        <f>IF('A. Oliva'!$N$29=$R$60,'TAM Automático'!N88,IF('A. Oliva'!$N$29=$R$61,'TAM Automático'!N93,'TAM Automático'!N98))</f>
        <v>0.96779261586802834</v>
      </c>
      <c r="O61" s="12">
        <f>IF('A. Oliva'!$N$29=$R$60,'TAM Automático'!O88,IF('A. Oliva'!$N$29=$R$61,'TAM Automático'!O93,'TAM Automático'!O98))</f>
        <v>0.98513857276743877</v>
      </c>
      <c r="P61" s="12">
        <f>IF('A. Oliva'!$N$29=$R$60,'TAM Automático'!P88,IF('A. Oliva'!$N$29=$R$61,'TAM Automático'!P93,'TAM Automático'!P98))</f>
        <v>0.96141250177986626</v>
      </c>
      <c r="R61">
        <v>2</v>
      </c>
      <c r="S61" s="8" t="s">
        <v>62</v>
      </c>
    </row>
    <row r="62" spans="2:20" ht="15.6" x14ac:dyDescent="0.3">
      <c r="C62" s="11" t="s">
        <v>71</v>
      </c>
      <c r="D62" s="12">
        <f>IF('A. Oliva'!$N$29=$R$60,'TAM Automático'!D89,IF('A. Oliva'!$N$29=$R$61,'TAM Automático'!D94,'TAM Automático'!D99))</f>
        <v>6.7814215759014695E-2</v>
      </c>
      <c r="E62" s="12">
        <f>IF('A. Oliva'!$N$29=$R$60,'TAM Automático'!E89,IF('A. Oliva'!$N$29=$R$61,'TAM Automático'!E94,'TAM Automático'!E99))</f>
        <v>6.0214422088412385E-2</v>
      </c>
      <c r="F62" s="12">
        <f>IF('A. Oliva'!$N$29=$R$60,'TAM Automático'!F89,IF('A. Oliva'!$N$29=$R$61,'TAM Automático'!F94,'TAM Automático'!F99))</f>
        <v>7.9559363525091797E-2</v>
      </c>
      <c r="G62" s="12">
        <f>IF('A. Oliva'!$N$29=$R$60,'TAM Automático'!G89,IF('A. Oliva'!$N$29=$R$61,'TAM Automático'!G94,'TAM Automático'!G99))</f>
        <v>8.4198385236447529E-2</v>
      </c>
      <c r="H62" s="12">
        <f>IF('A. Oliva'!$N$29=$R$60,'TAM Automático'!H89,IF('A. Oliva'!$N$29=$R$61,'TAM Automático'!H94,'TAM Automático'!H99))</f>
        <v>3.0758807588075882E-2</v>
      </c>
      <c r="I62" s="12">
        <f>IF('A. Oliva'!$N$29=$R$60,'TAM Automático'!I89,IF('A. Oliva'!$N$29=$R$61,'TAM Automático'!I94,'TAM Automático'!I99))</f>
        <v>2.0349713596623461E-2</v>
      </c>
      <c r="J62" s="12">
        <f>IF('A. Oliva'!$N$29=$R$60,'TAM Automático'!J89,IF('A. Oliva'!$N$29=$R$61,'TAM Automático'!J94,'TAM Automático'!J99))</f>
        <v>2.7428418517527427E-2</v>
      </c>
      <c r="K62" s="12">
        <f>IF('A. Oliva'!$N$29=$R$60,'TAM Automático'!K89,IF('A. Oliva'!$N$29=$R$61,'TAM Automático'!K94,'TAM Automático'!K99))</f>
        <v>4.8259493670886076E-2</v>
      </c>
      <c r="L62" s="12">
        <f>IF('A. Oliva'!$N$29=$R$60,'TAM Automático'!L89,IF('A. Oliva'!$N$29=$R$61,'TAM Automático'!L94,'TAM Automático'!L99))</f>
        <v>5.3021442495126705E-2</v>
      </c>
      <c r="M62" s="12">
        <f>IF('A. Oliva'!$N$29=$R$60,'TAM Automático'!M89,IF('A. Oliva'!$N$29=$R$61,'TAM Automático'!M94,'TAM Automático'!M99))</f>
        <v>5.1969296589908141E-2</v>
      </c>
      <c r="N62" s="12">
        <f>IF('A. Oliva'!$N$29=$R$60,'TAM Automático'!N89,IF('A. Oliva'!$N$29=$R$61,'TAM Automático'!N94,'TAM Automático'!N99))</f>
        <v>3.2207384131971724E-2</v>
      </c>
      <c r="O62" s="12">
        <f>IF('A. Oliva'!$N$29=$R$60,'TAM Automático'!O89,IF('A. Oliva'!$N$29=$R$61,'TAM Automático'!O94,'TAM Automático'!O99))</f>
        <v>1.4861427232561255E-2</v>
      </c>
      <c r="P62" s="12">
        <f>IF('A. Oliva'!$N$29=$R$60,'TAM Automático'!P89,IF('A. Oliva'!$N$29=$R$61,'TAM Automático'!P94,'TAM Automático'!P99))</f>
        <v>3.8587498220133853E-2</v>
      </c>
      <c r="R62">
        <v>2</v>
      </c>
      <c r="S62" s="8" t="s">
        <v>67</v>
      </c>
    </row>
    <row r="68" spans="2:19" ht="27" customHeight="1" x14ac:dyDescent="0.3">
      <c r="B68" s="19"/>
      <c r="C68" s="23" t="s">
        <v>78</v>
      </c>
      <c r="D68" s="19"/>
      <c r="E68" s="19"/>
      <c r="F68" s="19"/>
      <c r="G68" s="19"/>
      <c r="H68" s="19"/>
      <c r="I68" s="19"/>
      <c r="J68" s="19"/>
      <c r="K68" s="19"/>
      <c r="L68" s="19"/>
      <c r="M68" s="19"/>
      <c r="N68" s="19"/>
      <c r="O68" s="19"/>
      <c r="P68" s="19"/>
      <c r="Q68" s="19"/>
      <c r="R68" s="19"/>
    </row>
    <row r="69" spans="2:19" ht="15.6" x14ac:dyDescent="0.3">
      <c r="C69" s="16"/>
      <c r="D69" s="15"/>
      <c r="E69" s="15"/>
      <c r="F69" s="15"/>
      <c r="G69" s="15"/>
      <c r="H69" s="15"/>
      <c r="I69" s="15"/>
      <c r="J69" s="15"/>
      <c r="K69" s="15"/>
      <c r="L69" s="15"/>
      <c r="M69" s="15"/>
      <c r="N69" s="15"/>
      <c r="O69" s="15"/>
      <c r="P69" s="15"/>
    </row>
    <row r="70" spans="2:19" ht="15.6" x14ac:dyDescent="0.3">
      <c r="C70" s="16"/>
      <c r="D70" s="15"/>
      <c r="E70" s="15"/>
      <c r="F70" s="15"/>
      <c r="G70" s="15"/>
      <c r="H70" s="15"/>
      <c r="I70" s="15"/>
      <c r="J70" s="15"/>
      <c r="K70" s="15"/>
      <c r="L70" s="15"/>
      <c r="M70" s="15"/>
      <c r="N70" s="15"/>
      <c r="O70" s="15"/>
      <c r="P70" s="15"/>
    </row>
    <row r="71" spans="2:19" ht="15.6" x14ac:dyDescent="0.3">
      <c r="B71" s="15"/>
      <c r="C71" s="16" t="s">
        <v>80</v>
      </c>
      <c r="D71" s="15"/>
      <c r="E71" s="15"/>
      <c r="F71" s="15"/>
      <c r="G71" s="15"/>
      <c r="H71" s="15"/>
      <c r="I71" s="15"/>
      <c r="J71" s="15"/>
      <c r="K71" s="15"/>
      <c r="L71" s="15"/>
      <c r="M71" s="15"/>
      <c r="N71" s="15"/>
      <c r="O71" s="15"/>
      <c r="P71" s="15"/>
      <c r="Q71" s="15"/>
    </row>
    <row r="72" spans="2:19" ht="16.2" thickBot="1" x14ac:dyDescent="0.35">
      <c r="C72" s="3"/>
      <c r="D72" s="58">
        <f>D50</f>
        <v>44197</v>
      </c>
      <c r="E72" s="58">
        <f t="shared" ref="E72:P72" si="8">E50</f>
        <v>44228</v>
      </c>
      <c r="F72" s="58">
        <f t="shared" si="8"/>
        <v>44256</v>
      </c>
      <c r="G72" s="58">
        <f t="shared" si="8"/>
        <v>44287</v>
      </c>
      <c r="H72" s="58">
        <f t="shared" si="8"/>
        <v>44317</v>
      </c>
      <c r="I72" s="58">
        <f t="shared" si="8"/>
        <v>44348</v>
      </c>
      <c r="J72" s="58">
        <f t="shared" si="8"/>
        <v>44378</v>
      </c>
      <c r="K72" s="58">
        <f t="shared" si="8"/>
        <v>44409</v>
      </c>
      <c r="L72" s="58">
        <f t="shared" si="8"/>
        <v>44440</v>
      </c>
      <c r="M72" s="58">
        <f t="shared" si="8"/>
        <v>44470</v>
      </c>
      <c r="N72" s="58">
        <f t="shared" si="8"/>
        <v>44501</v>
      </c>
      <c r="O72" s="58">
        <f t="shared" si="8"/>
        <v>44531</v>
      </c>
      <c r="P72" s="58">
        <f t="shared" si="8"/>
        <v>44562</v>
      </c>
    </row>
    <row r="73" spans="2:19" ht="15.6" x14ac:dyDescent="0.3">
      <c r="C73" s="11" t="s">
        <v>70</v>
      </c>
      <c r="D73" s="12">
        <f>'TAM Automático'!D105</f>
        <v>0.81864379863427028</v>
      </c>
      <c r="E73" s="12">
        <f>'TAM Automático'!E105</f>
        <v>0.82855341947683581</v>
      </c>
      <c r="F73" s="12">
        <f>'TAM Automático'!F105</f>
        <v>0.84747363450338431</v>
      </c>
      <c r="G73" s="12">
        <f>'TAM Automático'!G105</f>
        <v>0.87675458892488056</v>
      </c>
      <c r="H73" s="12">
        <f>'TAM Automático'!H105</f>
        <v>0.87790185130766962</v>
      </c>
      <c r="I73" s="12">
        <f>'TAM Automático'!I105</f>
        <v>0.89365012020930568</v>
      </c>
      <c r="J73" s="12">
        <f>'TAM Automático'!J105</f>
        <v>0.89398938459331523</v>
      </c>
      <c r="K73" s="12">
        <f>'TAM Automático'!K105</f>
        <v>0.88697508896797161</v>
      </c>
      <c r="L73" s="12">
        <f>'TAM Automático'!L105</f>
        <v>0.87534747622531095</v>
      </c>
      <c r="M73" s="12">
        <f>'TAM Automático'!M105</f>
        <v>0.87929600886917969</v>
      </c>
      <c r="N73" s="12">
        <f>'TAM Automático'!N105</f>
        <v>0.87449173217674159</v>
      </c>
      <c r="O73" s="12">
        <f>'TAM Automático'!O105</f>
        <v>0.88569424964936883</v>
      </c>
      <c r="P73" s="12">
        <f>'TAM Automático'!P105</f>
        <v>0.88482346241457865</v>
      </c>
    </row>
    <row r="74" spans="2:19" ht="15.6" x14ac:dyDescent="0.3">
      <c r="C74" s="11" t="s">
        <v>71</v>
      </c>
      <c r="D74" s="12">
        <f>'TAM Automático'!D106</f>
        <v>0.18135620136572972</v>
      </c>
      <c r="E74" s="12">
        <f>'TAM Automático'!E106</f>
        <v>0.17144658052316422</v>
      </c>
      <c r="F74" s="12">
        <f>'TAM Automático'!F106</f>
        <v>0.15252636549661577</v>
      </c>
      <c r="G74" s="12">
        <f>'TAM Automático'!G106</f>
        <v>0.12324541107511955</v>
      </c>
      <c r="H74" s="12">
        <f>'TAM Automático'!H106</f>
        <v>0.12209814869233029</v>
      </c>
      <c r="I74" s="12">
        <f>'TAM Automático'!I106</f>
        <v>0.10634987979069439</v>
      </c>
      <c r="J74" s="12">
        <f>'TAM Automático'!J106</f>
        <v>0.10601061540668484</v>
      </c>
      <c r="K74" s="12">
        <f>'TAM Automático'!K106</f>
        <v>0.11302491103202847</v>
      </c>
      <c r="L74" s="12">
        <f>'TAM Automático'!L106</f>
        <v>0.12465252377468911</v>
      </c>
      <c r="M74" s="12">
        <f>'TAM Automático'!M106</f>
        <v>0.12070399113082042</v>
      </c>
      <c r="N74" s="12">
        <f>'TAM Automático'!N106</f>
        <v>0.12550826782325833</v>
      </c>
      <c r="O74" s="12">
        <f>'TAM Automático'!O106</f>
        <v>0.11430575035063115</v>
      </c>
      <c r="P74" s="12">
        <f>'TAM Automático'!P106</f>
        <v>0.11517653758542142</v>
      </c>
    </row>
    <row r="76" spans="2:19" ht="15.6" x14ac:dyDescent="0.3">
      <c r="B76" s="15"/>
      <c r="C76" s="16" t="s">
        <v>81</v>
      </c>
      <c r="D76" s="15"/>
      <c r="E76" s="15"/>
      <c r="F76" s="15"/>
      <c r="G76" s="15"/>
      <c r="H76" s="15"/>
      <c r="I76" s="15"/>
      <c r="J76" s="15"/>
      <c r="K76" s="15"/>
      <c r="L76" s="15"/>
      <c r="M76" s="15"/>
      <c r="N76" s="15"/>
      <c r="O76" s="15"/>
      <c r="P76" s="15"/>
      <c r="Q76" s="15"/>
    </row>
    <row r="77" spans="2:19" ht="16.2" thickBot="1" x14ac:dyDescent="0.35">
      <c r="C77" s="3"/>
      <c r="D77" s="58">
        <f>D72</f>
        <v>44197</v>
      </c>
      <c r="E77" s="58">
        <f t="shared" ref="E77:P77" si="9">E72</f>
        <v>44228</v>
      </c>
      <c r="F77" s="58">
        <f t="shared" si="9"/>
        <v>44256</v>
      </c>
      <c r="G77" s="58">
        <f t="shared" si="9"/>
        <v>44287</v>
      </c>
      <c r="H77" s="58">
        <f t="shared" si="9"/>
        <v>44317</v>
      </c>
      <c r="I77" s="58">
        <f t="shared" si="9"/>
        <v>44348</v>
      </c>
      <c r="J77" s="58">
        <f t="shared" si="9"/>
        <v>44378</v>
      </c>
      <c r="K77" s="58">
        <f t="shared" si="9"/>
        <v>44409</v>
      </c>
      <c r="L77" s="58">
        <f t="shared" si="9"/>
        <v>44440</v>
      </c>
      <c r="M77" s="58">
        <f t="shared" si="9"/>
        <v>44470</v>
      </c>
      <c r="N77" s="58">
        <f t="shared" si="9"/>
        <v>44501</v>
      </c>
      <c r="O77" s="58">
        <f t="shared" si="9"/>
        <v>44531</v>
      </c>
      <c r="P77" s="58">
        <f t="shared" si="9"/>
        <v>44562</v>
      </c>
    </row>
    <row r="78" spans="2:19" ht="15.6" x14ac:dyDescent="0.3">
      <c r="C78" s="11" t="s">
        <v>70</v>
      </c>
      <c r="D78" s="12">
        <f>IF('O. Virgen Extra'!$D$29=$R$78,'TAM Automático'!D110,'TAM Automático'!D115)</f>
        <v>0.64627450980392165</v>
      </c>
      <c r="E78" s="12">
        <f>IF('O. Virgen Extra'!$D$29=$R$78,'TAM Automático'!E110,'TAM Automático'!E115)</f>
        <v>0.65634820867379007</v>
      </c>
      <c r="F78" s="12">
        <f>IF('O. Virgen Extra'!$D$29=$R$78,'TAM Automático'!F110,'TAM Automático'!F115)</f>
        <v>0.71319796954314718</v>
      </c>
      <c r="G78" s="12">
        <f>IF('O. Virgen Extra'!$D$29=$R$78,'TAM Automático'!G110,'TAM Automático'!G115)</f>
        <v>0.72059738643434967</v>
      </c>
      <c r="H78" s="12">
        <f>IF('O. Virgen Extra'!$D$29=$R$78,'TAM Automático'!H110,'TAM Automático'!H115)</f>
        <v>0.7263311451495259</v>
      </c>
      <c r="I78" s="12">
        <f>IF('O. Virgen Extra'!$D$29=$R$78,'TAM Automático'!I110,'TAM Automático'!I115)</f>
        <v>0.75</v>
      </c>
      <c r="J78" s="12">
        <f>IF('O. Virgen Extra'!$D$29=$R$78,'TAM Automático'!J110,'TAM Automático'!J115)</f>
        <v>0.69131543422828867</v>
      </c>
      <c r="K78" s="12">
        <f>IF('O. Virgen Extra'!$D$29=$R$78,'TAM Automático'!K110,'TAM Automático'!K115)</f>
        <v>0.7101801544180727</v>
      </c>
      <c r="L78" s="12">
        <f>IF('O. Virgen Extra'!$D$29=$R$78,'TAM Automático'!L110,'TAM Automático'!L115)</f>
        <v>0.68735859728506787</v>
      </c>
      <c r="M78" s="12">
        <f>IF('O. Virgen Extra'!$D$29=$R$78,'TAM Automático'!M110,'TAM Automático'!M115)</f>
        <v>0.72140601400521764</v>
      </c>
      <c r="N78" s="12">
        <f>IF('O. Virgen Extra'!$D$29=$R$78,'TAM Automático'!N110,'TAM Automático'!N115)</f>
        <v>0.68916774844944473</v>
      </c>
      <c r="O78" s="12">
        <f>IF('O. Virgen Extra'!$D$29=$R$78,'TAM Automático'!O110,'TAM Automático'!O115)</f>
        <v>0.72169746748802188</v>
      </c>
      <c r="P78" s="12">
        <f>IF('O. Virgen Extra'!$D$29=$R$78,'TAM Automático'!P110,'TAM Automático'!P115)</f>
        <v>0.71454138702460845</v>
      </c>
      <c r="R78">
        <v>1</v>
      </c>
      <c r="S78" s="16" t="s">
        <v>82</v>
      </c>
    </row>
    <row r="79" spans="2:19" ht="15.6" x14ac:dyDescent="0.3">
      <c r="C79" s="11" t="s">
        <v>71</v>
      </c>
      <c r="D79" s="12">
        <f>IF('O. Virgen Extra'!$D$29=$R$78,'TAM Automático'!D111,'TAM Automático'!D116)</f>
        <v>0.35372549019607846</v>
      </c>
      <c r="E79" s="12">
        <f>IF('O. Virgen Extra'!$D$29=$R$78,'TAM Automático'!E111,'TAM Automático'!E116)</f>
        <v>0.34365179132620993</v>
      </c>
      <c r="F79" s="12">
        <f>IF('O. Virgen Extra'!$D$29=$R$78,'TAM Automático'!F111,'TAM Automático'!F116)</f>
        <v>0.28680203045685276</v>
      </c>
      <c r="G79" s="12">
        <f>IF('O. Virgen Extra'!$D$29=$R$78,'TAM Automático'!G111,'TAM Automático'!G116)</f>
        <v>0.27940261356565027</v>
      </c>
      <c r="H79" s="12">
        <f>IF('O. Virgen Extra'!$D$29=$R$78,'TAM Automático'!H111,'TAM Automático'!H116)</f>
        <v>0.27366885485047415</v>
      </c>
      <c r="I79" s="12">
        <f>IF('O. Virgen Extra'!$D$29=$R$78,'TAM Automático'!I111,'TAM Automático'!I116)</f>
        <v>0.25</v>
      </c>
      <c r="J79" s="12">
        <f>IF('O. Virgen Extra'!$D$29=$R$78,'TAM Automático'!J111,'TAM Automático'!J116)</f>
        <v>0.30868456577171138</v>
      </c>
      <c r="K79" s="12">
        <f>IF('O. Virgen Extra'!$D$29=$R$78,'TAM Automático'!K111,'TAM Automático'!K116)</f>
        <v>0.28981984558192736</v>
      </c>
      <c r="L79" s="12">
        <f>IF('O. Virgen Extra'!$D$29=$R$78,'TAM Automático'!L111,'TAM Automático'!L116)</f>
        <v>0.31264140271493213</v>
      </c>
      <c r="M79" s="12">
        <f>IF('O. Virgen Extra'!$D$29=$R$78,'TAM Automático'!M111,'TAM Automático'!M116)</f>
        <v>0.27859398599478236</v>
      </c>
      <c r="N79" s="12">
        <f>IF('O. Virgen Extra'!$D$29=$R$78,'TAM Automático'!N111,'TAM Automático'!N116)</f>
        <v>0.31083225155055533</v>
      </c>
      <c r="O79" s="12">
        <f>IF('O. Virgen Extra'!$D$29=$R$78,'TAM Automático'!O111,'TAM Automático'!O116)</f>
        <v>0.27830253251197806</v>
      </c>
      <c r="P79" s="12">
        <f>IF('O. Virgen Extra'!$D$29=$R$78,'TAM Automático'!P111,'TAM Automático'!P116)</f>
        <v>0.28545861297539155</v>
      </c>
      <c r="R79">
        <v>2</v>
      </c>
      <c r="S79" s="16" t="s">
        <v>83</v>
      </c>
    </row>
    <row r="81" spans="2:20" ht="15.6" x14ac:dyDescent="0.3">
      <c r="B81" s="15"/>
      <c r="C81" s="16" t="s">
        <v>84</v>
      </c>
      <c r="D81" s="15"/>
      <c r="E81" s="15"/>
      <c r="F81" s="15"/>
      <c r="G81" s="15"/>
      <c r="H81" s="15"/>
      <c r="I81" s="15"/>
      <c r="J81" s="15"/>
      <c r="K81" s="15"/>
      <c r="L81" s="15"/>
      <c r="M81" s="15"/>
      <c r="N81" s="15"/>
      <c r="O81" s="15"/>
      <c r="P81" s="15"/>
      <c r="R81" s="15"/>
      <c r="S81" s="15"/>
      <c r="T81" s="15"/>
    </row>
    <row r="82" spans="2:20" ht="16.2" thickBot="1" x14ac:dyDescent="0.35">
      <c r="C82" s="3"/>
      <c r="D82" s="58">
        <f>D77</f>
        <v>44197</v>
      </c>
      <c r="E82" s="58">
        <f t="shared" ref="E82:P82" si="10">E77</f>
        <v>44228</v>
      </c>
      <c r="F82" s="58">
        <f t="shared" si="10"/>
        <v>44256</v>
      </c>
      <c r="G82" s="58">
        <f t="shared" si="10"/>
        <v>44287</v>
      </c>
      <c r="H82" s="58">
        <f t="shared" si="10"/>
        <v>44317</v>
      </c>
      <c r="I82" s="58">
        <f t="shared" si="10"/>
        <v>44348</v>
      </c>
      <c r="J82" s="58">
        <f t="shared" si="10"/>
        <v>44378</v>
      </c>
      <c r="K82" s="58">
        <f t="shared" si="10"/>
        <v>44409</v>
      </c>
      <c r="L82" s="58">
        <f t="shared" si="10"/>
        <v>44440</v>
      </c>
      <c r="M82" s="58">
        <f t="shared" si="10"/>
        <v>44470</v>
      </c>
      <c r="N82" s="58">
        <f t="shared" si="10"/>
        <v>44501</v>
      </c>
      <c r="O82" s="58">
        <f t="shared" si="10"/>
        <v>44531</v>
      </c>
      <c r="P82" s="58">
        <f t="shared" si="10"/>
        <v>44562</v>
      </c>
      <c r="R82">
        <v>1</v>
      </c>
      <c r="S82" s="16" t="s">
        <v>57</v>
      </c>
    </row>
    <row r="83" spans="2:20" ht="15.6" x14ac:dyDescent="0.3">
      <c r="C83" s="11" t="s">
        <v>70</v>
      </c>
      <c r="D83" s="12">
        <f>IF('O. Virgen Extra'!$N$29=$R$82,'TAM Automático'!D120,IF('O. Virgen Extra'!$N$29=$R$83,'TAM Automático'!D125,'TAM Automático'!D130))</f>
        <v>0.91129032258064524</v>
      </c>
      <c r="E83" s="12">
        <f>IF('O. Virgen Extra'!$N$29=$R$82,'TAM Automático'!E120,IF('O. Virgen Extra'!$N$29=$R$83,'TAM Automático'!E125,'TAM Automático'!E130))</f>
        <v>0.87797619047619047</v>
      </c>
      <c r="F83" s="12">
        <f>IF('O. Virgen Extra'!$N$29=$R$82,'TAM Automático'!F120,IF('O. Virgen Extra'!$N$29=$R$83,'TAM Automático'!F125,'TAM Automático'!F130))</f>
        <v>0.88566416839419548</v>
      </c>
      <c r="G83" s="12">
        <f>IF('O. Virgen Extra'!$N$29=$R$82,'TAM Automático'!G120,IF('O. Virgen Extra'!$N$29=$R$83,'TAM Automático'!G125,'TAM Automático'!G130))</f>
        <v>0.92531740104555638</v>
      </c>
      <c r="H83" s="12">
        <f>IF('O. Virgen Extra'!$N$29=$R$82,'TAM Automático'!H120,IF('O. Virgen Extra'!$N$29=$R$83,'TAM Automático'!H125,'TAM Automático'!H130))</f>
        <v>0.90350477924442418</v>
      </c>
      <c r="I83" s="12">
        <f>IF('O. Virgen Extra'!$N$29=$R$82,'TAM Automático'!I120,IF('O. Virgen Extra'!$N$29=$R$83,'TAM Automático'!I125,'TAM Automático'!I130))</f>
        <v>0.91863778854374478</v>
      </c>
      <c r="J83" s="12">
        <f>IF('O. Virgen Extra'!$N$29=$R$82,'TAM Automático'!J120,IF('O. Virgen Extra'!$N$29=$R$83,'TAM Automático'!J125,'TAM Automático'!J130))</f>
        <v>0.93496047704895302</v>
      </c>
      <c r="K83" s="12">
        <f>IF('O. Virgen Extra'!$N$29=$R$82,'TAM Automático'!K120,IF('O. Virgen Extra'!$N$29=$R$83,'TAM Automático'!K125,'TAM Automático'!K130))</f>
        <v>0.92989547038327525</v>
      </c>
      <c r="L83" s="12">
        <f>IF('O. Virgen Extra'!$N$29=$R$82,'TAM Automático'!L120,IF('O. Virgen Extra'!$N$29=$R$83,'TAM Automático'!L125,'TAM Automático'!L130))</f>
        <v>0.91789866513563945</v>
      </c>
      <c r="M83" s="12">
        <f>IF('O. Virgen Extra'!$N$29=$R$82,'TAM Automático'!M120,IF('O. Virgen Extra'!$N$29=$R$83,'TAM Automático'!M125,'TAM Automático'!M130))</f>
        <v>0.91939981410171279</v>
      </c>
      <c r="N83" s="12">
        <f>IF('O. Virgen Extra'!$N$29=$R$82,'TAM Automático'!N120,IF('O. Virgen Extra'!$N$29=$R$83,'TAM Automático'!N125,'TAM Automático'!N130))</f>
        <v>0.89714977144393648</v>
      </c>
      <c r="O83" s="12">
        <f>IF('O. Virgen Extra'!$N$29=$R$82,'TAM Automático'!O120,IF('O. Virgen Extra'!$N$29=$R$83,'TAM Automático'!O125,'TAM Automático'!O130))</f>
        <v>0.9286723163841808</v>
      </c>
      <c r="P83" s="12">
        <f>IF('O. Virgen Extra'!$N$29=$R$82,'TAM Automático'!P120,IF('O. Virgen Extra'!$N$29=$R$83,'TAM Automático'!P125,'TAM Automático'!P130))</f>
        <v>0.92134053455200104</v>
      </c>
      <c r="R83">
        <v>2</v>
      </c>
      <c r="S83" s="8" t="s">
        <v>62</v>
      </c>
    </row>
    <row r="84" spans="2:20" ht="15.6" x14ac:dyDescent="0.3">
      <c r="C84" s="11" t="s">
        <v>71</v>
      </c>
      <c r="D84" s="12">
        <f>IF('O. Virgen Extra'!$N$29=$R$82,'TAM Automático'!D121,IF('O. Virgen Extra'!$N$29=$R$83,'TAM Automático'!D126,'TAM Automático'!D131))</f>
        <v>8.8709677419354843E-2</v>
      </c>
      <c r="E84" s="12">
        <f>IF('O. Virgen Extra'!$N$29=$R$82,'TAM Automático'!E121,IF('O. Virgen Extra'!$N$29=$R$83,'TAM Automático'!E126,'TAM Automático'!E131))</f>
        <v>0.12202380952380953</v>
      </c>
      <c r="F84" s="12">
        <f>IF('O. Virgen Extra'!$N$29=$R$82,'TAM Automático'!F121,IF('O. Virgen Extra'!$N$29=$R$83,'TAM Automático'!F126,'TAM Automático'!F131))</f>
        <v>0.11433583160580449</v>
      </c>
      <c r="G84" s="12">
        <f>IF('O. Virgen Extra'!$N$29=$R$82,'TAM Automático'!G121,IF('O. Virgen Extra'!$N$29=$R$83,'TAM Automático'!G126,'TAM Automático'!G131))</f>
        <v>7.468259895444361E-2</v>
      </c>
      <c r="H84" s="12">
        <f>IF('O. Virgen Extra'!$N$29=$R$82,'TAM Automático'!H121,IF('O. Virgen Extra'!$N$29=$R$83,'TAM Automático'!H126,'TAM Automático'!H131))</f>
        <v>9.6495220755575789E-2</v>
      </c>
      <c r="I84" s="12">
        <f>IF('O. Virgen Extra'!$N$29=$R$82,'TAM Automático'!I121,IF('O. Virgen Extra'!$N$29=$R$83,'TAM Automático'!I126,'TAM Automático'!I131))</f>
        <v>8.1362211456255357E-2</v>
      </c>
      <c r="J84" s="12">
        <f>IF('O. Virgen Extra'!$N$29=$R$82,'TAM Automático'!J121,IF('O. Virgen Extra'!$N$29=$R$83,'TAM Automático'!J126,'TAM Automático'!J131))</f>
        <v>6.5039522951047021E-2</v>
      </c>
      <c r="K84" s="12">
        <f>IF('O. Virgen Extra'!$N$29=$R$82,'TAM Automático'!K121,IF('O. Virgen Extra'!$N$29=$R$83,'TAM Automático'!K126,'TAM Automático'!K131))</f>
        <v>7.0104529616724739E-2</v>
      </c>
      <c r="L84" s="12">
        <f>IF('O. Virgen Extra'!$N$29=$R$82,'TAM Automático'!L121,IF('O. Virgen Extra'!$N$29=$R$83,'TAM Automático'!L126,'TAM Automático'!L131))</f>
        <v>8.2101334864360553E-2</v>
      </c>
      <c r="M84" s="12">
        <f>IF('O. Virgen Extra'!$N$29=$R$82,'TAM Automático'!M121,IF('O. Virgen Extra'!$N$29=$R$83,'TAM Automático'!M126,'TAM Automático'!M131))</f>
        <v>8.0600185898287074E-2</v>
      </c>
      <c r="N84" s="12">
        <f>IF('O. Virgen Extra'!$N$29=$R$82,'TAM Automático'!N121,IF('O. Virgen Extra'!$N$29=$R$83,'TAM Automático'!N126,'TAM Automático'!N131))</f>
        <v>0.10285022855606345</v>
      </c>
      <c r="O84" s="12">
        <f>IF('O. Virgen Extra'!$N$29=$R$82,'TAM Automático'!O121,IF('O. Virgen Extra'!$N$29=$R$83,'TAM Automático'!O126,'TAM Automático'!O131))</f>
        <v>7.1327683615819204E-2</v>
      </c>
      <c r="P84" s="12">
        <f>IF('O. Virgen Extra'!$N$29=$R$82,'TAM Automático'!P121,IF('O. Virgen Extra'!$N$29=$R$83,'TAM Automático'!P126,'TAM Automático'!P131))</f>
        <v>7.8659465447998886E-2</v>
      </c>
      <c r="R84">
        <v>2</v>
      </c>
      <c r="S84" s="8" t="s">
        <v>67</v>
      </c>
    </row>
    <row r="90" spans="2:20" ht="27" customHeight="1" x14ac:dyDescent="0.3">
      <c r="B90" s="19"/>
      <c r="C90" s="23" t="s">
        <v>79</v>
      </c>
      <c r="D90" s="19"/>
      <c r="E90" s="19"/>
      <c r="F90" s="19"/>
      <c r="G90" s="19"/>
      <c r="H90" s="19"/>
      <c r="I90" s="19"/>
      <c r="J90" s="19"/>
      <c r="K90" s="19"/>
      <c r="L90" s="19"/>
      <c r="M90" s="19"/>
      <c r="N90" s="19"/>
      <c r="O90" s="19"/>
      <c r="P90" s="19"/>
      <c r="Q90" s="19"/>
      <c r="R90" s="19"/>
      <c r="T90" t="s">
        <v>85</v>
      </c>
    </row>
    <row r="91" spans="2:20" ht="15.6" x14ac:dyDescent="0.3">
      <c r="C91" s="16"/>
      <c r="D91" s="15"/>
      <c r="E91" s="15"/>
      <c r="F91" s="15"/>
      <c r="G91" s="15"/>
      <c r="H91" s="15"/>
      <c r="I91" s="15"/>
      <c r="J91" s="15"/>
      <c r="K91" s="15"/>
      <c r="L91" s="15"/>
      <c r="M91" s="15"/>
      <c r="N91" s="15"/>
      <c r="O91" s="15"/>
      <c r="P91" s="15"/>
    </row>
    <row r="92" spans="2:20" ht="15.6" x14ac:dyDescent="0.3">
      <c r="C92" s="16"/>
      <c r="D92" s="15"/>
      <c r="E92" s="15"/>
      <c r="F92" s="15"/>
      <c r="G92" s="15"/>
      <c r="H92" s="15"/>
      <c r="I92" s="15"/>
      <c r="J92" s="15"/>
      <c r="K92" s="15"/>
      <c r="L92" s="15"/>
      <c r="M92" s="15"/>
      <c r="N92" s="15"/>
      <c r="O92" s="15"/>
      <c r="P92" s="15"/>
    </row>
    <row r="93" spans="2:20" ht="15.6" x14ac:dyDescent="0.3">
      <c r="B93" s="15"/>
      <c r="C93" s="16" t="s">
        <v>80</v>
      </c>
      <c r="D93" s="15"/>
      <c r="E93" s="15"/>
      <c r="F93" s="15"/>
      <c r="G93" s="15"/>
      <c r="H93" s="15"/>
      <c r="I93" s="15"/>
      <c r="J93" s="15"/>
      <c r="K93" s="15"/>
      <c r="L93" s="15"/>
      <c r="M93" s="15"/>
      <c r="N93" s="15"/>
      <c r="O93" s="15"/>
      <c r="P93" s="15"/>
      <c r="Q93" s="15"/>
    </row>
    <row r="94" spans="2:20" ht="16.2" thickBot="1" x14ac:dyDescent="0.35">
      <c r="C94" s="3"/>
      <c r="D94" s="58">
        <f>D72</f>
        <v>44197</v>
      </c>
      <c r="E94" s="58">
        <f t="shared" ref="E94:P94" si="11">E72</f>
        <v>44228</v>
      </c>
      <c r="F94" s="58">
        <f t="shared" si="11"/>
        <v>44256</v>
      </c>
      <c r="G94" s="58">
        <f t="shared" si="11"/>
        <v>44287</v>
      </c>
      <c r="H94" s="58">
        <f t="shared" si="11"/>
        <v>44317</v>
      </c>
      <c r="I94" s="58">
        <f t="shared" si="11"/>
        <v>44348</v>
      </c>
      <c r="J94" s="58">
        <f t="shared" si="11"/>
        <v>44378</v>
      </c>
      <c r="K94" s="58">
        <f t="shared" si="11"/>
        <v>44409</v>
      </c>
      <c r="L94" s="58">
        <f t="shared" si="11"/>
        <v>44440</v>
      </c>
      <c r="M94" s="58">
        <f t="shared" si="11"/>
        <v>44470</v>
      </c>
      <c r="N94" s="58">
        <f t="shared" si="11"/>
        <v>44501</v>
      </c>
      <c r="O94" s="58">
        <f t="shared" si="11"/>
        <v>44531</v>
      </c>
      <c r="P94" s="58">
        <f t="shared" si="11"/>
        <v>44562</v>
      </c>
    </row>
    <row r="95" spans="2:20" ht="15.6" x14ac:dyDescent="0.3">
      <c r="C95" s="11" t="s">
        <v>70</v>
      </c>
      <c r="D95" s="12">
        <f>'TAM Automático'!D137</f>
        <v>0.90526921969478835</v>
      </c>
      <c r="E95" s="12">
        <f>'TAM Automático'!E137</f>
        <v>0.90965346534653457</v>
      </c>
      <c r="F95" s="12">
        <f>'TAM Automático'!F137</f>
        <v>0.88947531822415393</v>
      </c>
      <c r="G95" s="12">
        <f>'TAM Automático'!G137</f>
        <v>0.93360586411051605</v>
      </c>
      <c r="H95" s="12">
        <f>'TAM Automático'!H137</f>
        <v>0.93549295774647889</v>
      </c>
      <c r="I95" s="12">
        <f>'TAM Automático'!I137</f>
        <v>0.96445698166431604</v>
      </c>
      <c r="J95" s="12">
        <f>'TAM Automático'!J137</f>
        <v>0.94224173411990675</v>
      </c>
      <c r="K95" s="12">
        <f>'TAM Automático'!K137</f>
        <v>0.89979324603721578</v>
      </c>
      <c r="L95" s="12">
        <f>'TAM Automático'!L137</f>
        <v>0.94855261352723286</v>
      </c>
      <c r="M95" s="12">
        <f>'TAM Automático'!M137</f>
        <v>0.94900996505759028</v>
      </c>
      <c r="N95" s="12">
        <f>'TAM Automático'!N137</f>
        <v>0.952152434721242</v>
      </c>
      <c r="O95" s="12">
        <f>'TAM Automático'!O137</f>
        <v>0.98305084745762705</v>
      </c>
      <c r="P95" s="12">
        <f>'TAM Automático'!P137</f>
        <v>0.89987900786448871</v>
      </c>
    </row>
    <row r="96" spans="2:20" ht="15.6" x14ac:dyDescent="0.3">
      <c r="C96" s="11" t="s">
        <v>71</v>
      </c>
      <c r="D96" s="12">
        <f>'TAM Automático'!D138</f>
        <v>9.473078030521162E-2</v>
      </c>
      <c r="E96" s="12">
        <f>'TAM Automático'!E138</f>
        <v>9.0346534653465344E-2</v>
      </c>
      <c r="F96" s="12">
        <f>'TAM Automático'!F138</f>
        <v>0.11052468177584601</v>
      </c>
      <c r="G96" s="12">
        <f>'TAM Automático'!G138</f>
        <v>6.6394135889484077E-2</v>
      </c>
      <c r="H96" s="12">
        <f>'TAM Automático'!H138</f>
        <v>6.4507042253521121E-2</v>
      </c>
      <c r="I96" s="12">
        <f>'TAM Automático'!I138</f>
        <v>3.5543018335684066E-2</v>
      </c>
      <c r="J96" s="12">
        <f>'TAM Automático'!J138</f>
        <v>5.7758265880093293E-2</v>
      </c>
      <c r="K96" s="12">
        <f>'TAM Automático'!K138</f>
        <v>0.10020675396278428</v>
      </c>
      <c r="L96" s="12">
        <f>'TAM Automático'!L138</f>
        <v>5.1447386472767184E-2</v>
      </c>
      <c r="M96" s="12">
        <f>'TAM Automático'!M138</f>
        <v>5.0990034942409737E-2</v>
      </c>
      <c r="N96" s="12">
        <f>'TAM Automático'!N138</f>
        <v>4.7847565278757942E-2</v>
      </c>
      <c r="O96" s="12">
        <f>'TAM Automático'!O138</f>
        <v>1.6949152542372878E-2</v>
      </c>
      <c r="P96" s="12">
        <f>'TAM Automático'!P138</f>
        <v>0.10012099213551119</v>
      </c>
    </row>
    <row r="98" spans="2:20" ht="15.6" x14ac:dyDescent="0.3">
      <c r="B98" s="15"/>
      <c r="C98" s="16" t="s">
        <v>81</v>
      </c>
      <c r="D98" s="15"/>
      <c r="E98" s="15"/>
      <c r="F98" s="15"/>
      <c r="G98" s="15"/>
      <c r="H98" s="15"/>
      <c r="I98" s="15"/>
      <c r="J98" s="15"/>
      <c r="K98" s="15"/>
      <c r="L98" s="15"/>
      <c r="M98" s="15"/>
      <c r="N98" s="15"/>
      <c r="O98" s="15"/>
      <c r="P98" s="15"/>
      <c r="Q98" s="15"/>
    </row>
    <row r="99" spans="2:20" ht="16.2" thickBot="1" x14ac:dyDescent="0.35">
      <c r="C99" s="3"/>
      <c r="D99" s="58">
        <f>D94</f>
        <v>44197</v>
      </c>
      <c r="E99" s="58">
        <f t="shared" ref="E99:P99" si="12">E94</f>
        <v>44228</v>
      </c>
      <c r="F99" s="58">
        <f t="shared" si="12"/>
        <v>44256</v>
      </c>
      <c r="G99" s="58">
        <f t="shared" si="12"/>
        <v>44287</v>
      </c>
      <c r="H99" s="58">
        <f t="shared" si="12"/>
        <v>44317</v>
      </c>
      <c r="I99" s="58">
        <f t="shared" si="12"/>
        <v>44348</v>
      </c>
      <c r="J99" s="58">
        <f t="shared" si="12"/>
        <v>44378</v>
      </c>
      <c r="K99" s="58">
        <f t="shared" si="12"/>
        <v>44409</v>
      </c>
      <c r="L99" s="58">
        <f t="shared" si="12"/>
        <v>44440</v>
      </c>
      <c r="M99" s="58">
        <f t="shared" si="12"/>
        <v>44470</v>
      </c>
      <c r="N99" s="58">
        <f t="shared" si="12"/>
        <v>44501</v>
      </c>
      <c r="O99" s="58">
        <f t="shared" si="12"/>
        <v>44531</v>
      </c>
      <c r="P99" s="58">
        <f t="shared" si="12"/>
        <v>44562</v>
      </c>
    </row>
    <row r="100" spans="2:20" ht="15.6" x14ac:dyDescent="0.3">
      <c r="C100" s="11" t="s">
        <v>70</v>
      </c>
      <c r="D100" s="12">
        <f>IF('O. Virgen '!$D$29=$R$100,'TAM Automático'!D142,'TAM Automático'!D147)</f>
        <v>0.77213136910393287</v>
      </c>
      <c r="E100" s="12">
        <f>IF('O. Virgen '!$D$29=$R$100,'TAM Automático'!E142,'TAM Automático'!E147)</f>
        <v>0.68001139763499074</v>
      </c>
      <c r="F100" s="12">
        <f>IF('O. Virgen '!$D$29=$R$100,'TAM Automático'!F142,'TAM Automático'!F147)</f>
        <v>0.69594010941549089</v>
      </c>
      <c r="G100" s="12">
        <f>IF('O. Virgen '!$D$29=$R$100,'TAM Automático'!G142,'TAM Automático'!G147)</f>
        <v>0.75203191960987148</v>
      </c>
      <c r="H100" s="12">
        <f>IF('O. Virgen '!$D$29=$R$100,'TAM Automático'!H142,'TAM Automático'!H147)</f>
        <v>0.69677983389188403</v>
      </c>
      <c r="I100" s="12">
        <f>IF('O. Virgen '!$D$29=$R$100,'TAM Automático'!I142,'TAM Automático'!I147)</f>
        <v>0.77473472899340401</v>
      </c>
      <c r="J100" s="12">
        <f>IF('O. Virgen '!$D$29=$R$100,'TAM Automático'!J142,'TAM Automático'!J147)</f>
        <v>0.65185081323611904</v>
      </c>
      <c r="K100" s="12">
        <f>IF('O. Virgen '!$D$29=$R$100,'TAM Automático'!K142,'TAM Automático'!K147)</f>
        <v>0.56599157265189626</v>
      </c>
      <c r="L100" s="12">
        <f>IF('O. Virgen '!$D$29=$R$100,'TAM Automático'!L142,'TAM Automático'!L147)</f>
        <v>0.65836355037048711</v>
      </c>
      <c r="M100" s="12">
        <f>IF('O. Virgen '!$D$29=$R$100,'TAM Automático'!M142,'TAM Automático'!M147)</f>
        <v>0.75898242853396269</v>
      </c>
      <c r="N100" s="12">
        <f>IF('O. Virgen '!$D$29=$R$100,'TAM Automático'!N142,'TAM Automático'!N147)</f>
        <v>0.72632944228274965</v>
      </c>
      <c r="O100" s="12">
        <f>IF('O. Virgen '!$D$29=$R$100,'TAM Automático'!O142,'TAM Automático'!O147)</f>
        <v>0.91220002873976136</v>
      </c>
      <c r="P100" s="12">
        <f>IF('O. Virgen '!$D$29=$R$100,'TAM Automático'!P142,'TAM Automático'!P147)</f>
        <v>0.61466701217932107</v>
      </c>
      <c r="R100">
        <v>1</v>
      </c>
      <c r="S100" s="16" t="s">
        <v>82</v>
      </c>
    </row>
    <row r="101" spans="2:20" ht="15.6" x14ac:dyDescent="0.3">
      <c r="C101" s="11" t="s">
        <v>71</v>
      </c>
      <c r="D101" s="12">
        <f>IF('O. Virgen '!$D$29=$R$100,'TAM Automático'!D143,'TAM Automático'!D148)</f>
        <v>0.22786863089606699</v>
      </c>
      <c r="E101" s="12">
        <f>IF('O. Virgen '!$D$29=$R$100,'TAM Automático'!E143,'TAM Automático'!E148)</f>
        <v>0.31998860236500926</v>
      </c>
      <c r="F101" s="12">
        <f>IF('O. Virgen '!$D$29=$R$100,'TAM Automático'!F143,'TAM Automático'!F148)</f>
        <v>0.30405989058450905</v>
      </c>
      <c r="G101" s="12">
        <f>IF('O. Virgen '!$D$29=$R$100,'TAM Automático'!G143,'TAM Automático'!G148)</f>
        <v>0.24796808039012858</v>
      </c>
      <c r="H101" s="12">
        <f>IF('O. Virgen '!$D$29=$R$100,'TAM Automático'!H143,'TAM Automático'!H148)</f>
        <v>0.30322016610811597</v>
      </c>
      <c r="I101" s="12">
        <f>IF('O. Virgen '!$D$29=$R$100,'TAM Automático'!I143,'TAM Automático'!I148)</f>
        <v>0.22526527100659591</v>
      </c>
      <c r="J101" s="12">
        <f>IF('O. Virgen '!$D$29=$R$100,'TAM Automático'!J143,'TAM Automático'!J148)</f>
        <v>0.34814918676388112</v>
      </c>
      <c r="K101" s="12">
        <f>IF('O. Virgen '!$D$29=$R$100,'TAM Automático'!K143,'TAM Automático'!K148)</f>
        <v>0.43400842734810391</v>
      </c>
      <c r="L101" s="12">
        <f>IF('O. Virgen '!$D$29=$R$100,'TAM Automático'!L143,'TAM Automático'!L148)</f>
        <v>0.34163644962951289</v>
      </c>
      <c r="M101" s="12">
        <f>IF('O. Virgen '!$D$29=$R$100,'TAM Automático'!M143,'TAM Automático'!M148)</f>
        <v>0.24101757146603722</v>
      </c>
      <c r="N101" s="12">
        <f>IF('O. Virgen '!$D$29=$R$100,'TAM Automático'!N143,'TAM Automático'!N148)</f>
        <v>0.2736705577172503</v>
      </c>
      <c r="O101" s="12">
        <f>IF('O. Virgen '!$D$29=$R$100,'TAM Automático'!O143,'TAM Automático'!O148)</f>
        <v>8.7799971260238543E-2</v>
      </c>
      <c r="P101" s="12">
        <f>IF('O. Virgen '!$D$29=$R$100,'TAM Automático'!P143,'TAM Automático'!P148)</f>
        <v>0.38533298782067893</v>
      </c>
      <c r="R101">
        <v>2</v>
      </c>
      <c r="S101" s="16" t="s">
        <v>83</v>
      </c>
    </row>
    <row r="103" spans="2:20" ht="15.6" x14ac:dyDescent="0.3">
      <c r="B103" s="15"/>
      <c r="C103" s="16" t="s">
        <v>84</v>
      </c>
      <c r="D103" s="15"/>
      <c r="E103" s="15"/>
      <c r="F103" s="15"/>
      <c r="G103" s="15"/>
      <c r="H103" s="15"/>
      <c r="I103" s="15"/>
      <c r="J103" s="15"/>
      <c r="K103" s="15"/>
      <c r="L103" s="15"/>
      <c r="M103" s="15"/>
      <c r="N103" s="15"/>
      <c r="O103" s="15"/>
      <c r="P103" s="15"/>
      <c r="R103" s="15"/>
      <c r="S103" s="15"/>
      <c r="T103" s="15"/>
    </row>
    <row r="104" spans="2:20" ht="16.2" thickBot="1" x14ac:dyDescent="0.35">
      <c r="C104" s="3"/>
      <c r="D104" s="58">
        <f>D99</f>
        <v>44197</v>
      </c>
      <c r="E104" s="58">
        <f t="shared" ref="E104:P104" si="13">E99</f>
        <v>44228</v>
      </c>
      <c r="F104" s="58">
        <f t="shared" si="13"/>
        <v>44256</v>
      </c>
      <c r="G104" s="58">
        <f t="shared" si="13"/>
        <v>44287</v>
      </c>
      <c r="H104" s="58">
        <f t="shared" si="13"/>
        <v>44317</v>
      </c>
      <c r="I104" s="58">
        <f t="shared" si="13"/>
        <v>44348</v>
      </c>
      <c r="J104" s="58">
        <f t="shared" si="13"/>
        <v>44378</v>
      </c>
      <c r="K104" s="58">
        <f t="shared" si="13"/>
        <v>44409</v>
      </c>
      <c r="L104" s="58">
        <f t="shared" si="13"/>
        <v>44440</v>
      </c>
      <c r="M104" s="58">
        <f t="shared" si="13"/>
        <v>44470</v>
      </c>
      <c r="N104" s="58">
        <f t="shared" si="13"/>
        <v>44501</v>
      </c>
      <c r="O104" s="58">
        <f t="shared" si="13"/>
        <v>44531</v>
      </c>
      <c r="P104" s="58">
        <f t="shared" si="13"/>
        <v>44562</v>
      </c>
      <c r="R104">
        <v>1</v>
      </c>
      <c r="S104" s="16" t="s">
        <v>57</v>
      </c>
    </row>
    <row r="105" spans="2:20" ht="15.6" x14ac:dyDescent="0.3">
      <c r="C105" s="11" t="s">
        <v>70</v>
      </c>
      <c r="D105" s="12">
        <f>IF('O. Virgen '!$N$29=$R$104,'TAM Automático'!D152,IF('O. Virgen '!$N$29=$R$105,'TAM Automático'!D157,'TAM Automático'!D162))</f>
        <v>0.91623836643978329</v>
      </c>
      <c r="E105" s="12">
        <f>IF('O. Virgen '!$N$29=$R$104,'TAM Automático'!E152,IF('O. Virgen '!$N$29=$R$105,'TAM Automático'!E157,'TAM Automático'!E162))</f>
        <v>0.94110770130059918</v>
      </c>
      <c r="F105" s="12">
        <f>IF('O. Virgen '!$N$29=$R$104,'TAM Automático'!F152,IF('O. Virgen '!$N$29=$R$105,'TAM Automático'!F157,'TAM Automático'!F162))</f>
        <v>0.9071878202312984</v>
      </c>
      <c r="G105" s="12">
        <f>IF('O. Virgen '!$N$29=$R$104,'TAM Automático'!G152,IF('O. Virgen '!$N$29=$R$105,'TAM Automático'!G157,'TAM Automático'!G162))</f>
        <v>0.93497069494836738</v>
      </c>
      <c r="H105" s="12">
        <f>IF('O. Virgen '!$N$29=$R$104,'TAM Automático'!H152,IF('O. Virgen '!$N$29=$R$105,'TAM Automático'!H157,'TAM Automático'!H162))</f>
        <v>0.94598701478104719</v>
      </c>
      <c r="I105" s="12">
        <f>IF('O. Virgen '!$N$29=$R$104,'TAM Automático'!I152,IF('O. Virgen '!$N$29=$R$105,'TAM Automático'!I157,'TAM Automático'!I162))</f>
        <v>0.99357509994288973</v>
      </c>
      <c r="J105" s="12">
        <f>IF('O. Virgen '!$N$29=$R$104,'TAM Automático'!J152,IF('O. Virgen '!$N$29=$R$105,'TAM Automático'!J157,'TAM Automático'!J162))</f>
        <v>0.96050364479787931</v>
      </c>
      <c r="K105" s="12">
        <f>IF('O. Virgen '!$N$29=$R$104,'TAM Automático'!K152,IF('O. Virgen '!$N$29=$R$105,'TAM Automático'!K157,'TAM Automático'!K162))</f>
        <v>0.94461335095836085</v>
      </c>
      <c r="L105" s="12">
        <f>IF('O. Virgen '!$N$29=$R$104,'TAM Automático'!L152,IF('O. Virgen '!$N$29=$R$105,'TAM Automático'!L157,'TAM Automático'!L162))</f>
        <v>0.9788443739256909</v>
      </c>
      <c r="M105" s="12">
        <f>IF('O. Virgen '!$N$29=$R$104,'TAM Automático'!M152,IF('O. Virgen '!$N$29=$R$105,'TAM Automático'!M157,'TAM Automático'!M162))</f>
        <v>0.97192224622030243</v>
      </c>
      <c r="N105" s="12">
        <f>IF('O. Virgen '!$N$29=$R$104,'TAM Automático'!N152,IF('O. Virgen '!$N$29=$R$105,'TAM Automático'!N157,'TAM Automático'!N162))</f>
        <v>0.94490505482749387</v>
      </c>
      <c r="O105" s="12">
        <f>IF('O. Virgen '!$N$29=$R$104,'TAM Automático'!O152,IF('O. Virgen '!$N$29=$R$105,'TAM Automático'!O157,'TAM Automático'!O162))</f>
        <v>0.99631336405529958</v>
      </c>
      <c r="P105" s="12">
        <f>IF('O. Virgen '!$N$29=$R$104,'TAM Automático'!P152,IF('O. Virgen '!$N$29=$R$105,'TAM Automático'!P157,'TAM Automático'!P162))</f>
        <v>0.93150479616306958</v>
      </c>
      <c r="R105">
        <v>2</v>
      </c>
      <c r="S105" s="8" t="s">
        <v>62</v>
      </c>
    </row>
    <row r="106" spans="2:20" ht="15.6" x14ac:dyDescent="0.3">
      <c r="C106" s="11" t="s">
        <v>71</v>
      </c>
      <c r="D106" s="12">
        <f>IF('O. Virgen '!$N$29=$R$104,'TAM Automático'!D153,IF('O. Virgen '!$N$29=$R$105,'TAM Automático'!D158,'TAM Automático'!D163))</f>
        <v>8.3761633560216708E-2</v>
      </c>
      <c r="E106" s="12">
        <f>IF('O. Virgen '!$N$29=$R$104,'TAM Automático'!E153,IF('O. Virgen '!$N$29=$R$105,'TAM Automático'!E158,'TAM Automático'!E163))</f>
        <v>5.8892298699400845E-2</v>
      </c>
      <c r="F106" s="12">
        <f>IF('O. Virgen '!$N$29=$R$104,'TAM Automático'!F153,IF('O. Virgen '!$N$29=$R$105,'TAM Automático'!F158,'TAM Automático'!F163))</f>
        <v>9.28121797687015E-2</v>
      </c>
      <c r="G106" s="12">
        <f>IF('O. Virgen '!$N$29=$R$104,'TAM Automático'!G153,IF('O. Virgen '!$N$29=$R$105,'TAM Automático'!G158,'TAM Automático'!G163))</f>
        <v>6.5029305051632721E-2</v>
      </c>
      <c r="H106" s="12">
        <f>IF('O. Virgen '!$N$29=$R$104,'TAM Automático'!H153,IF('O. Virgen '!$N$29=$R$105,'TAM Automático'!H158,'TAM Automático'!H163))</f>
        <v>5.4012985218952897E-2</v>
      </c>
      <c r="I106" s="12">
        <f>IF('O. Virgen '!$N$29=$R$104,'TAM Automático'!I153,IF('O. Virgen '!$N$29=$R$105,'TAM Automático'!I158,'TAM Automático'!I163))</f>
        <v>6.4249000571102227E-3</v>
      </c>
      <c r="J106" s="12">
        <f>IF('O. Virgen '!$N$29=$R$104,'TAM Automático'!J153,IF('O. Virgen '!$N$29=$R$105,'TAM Automático'!J158,'TAM Automático'!J163))</f>
        <v>3.9496355202120609E-2</v>
      </c>
      <c r="K106" s="12">
        <f>IF('O. Virgen '!$N$29=$R$104,'TAM Automático'!K153,IF('O. Virgen '!$N$29=$R$105,'TAM Automático'!K158,'TAM Automático'!K163))</f>
        <v>5.538664904163914E-2</v>
      </c>
      <c r="L106" s="12">
        <f>IF('O. Virgen '!$N$29=$R$104,'TAM Automático'!L153,IF('O. Virgen '!$N$29=$R$105,'TAM Automático'!L158,'TAM Automático'!L163))</f>
        <v>2.1155626074309139E-2</v>
      </c>
      <c r="M106" s="12">
        <f>IF('O. Virgen '!$N$29=$R$104,'TAM Automático'!M153,IF('O. Virgen '!$N$29=$R$105,'TAM Automático'!M158,'TAM Automático'!M163))</f>
        <v>2.8077753779697626E-2</v>
      </c>
      <c r="N106" s="12">
        <f>IF('O. Virgen '!$N$29=$R$104,'TAM Automático'!N153,IF('O. Virgen '!$N$29=$R$105,'TAM Automático'!N158,'TAM Automático'!N163))</f>
        <v>5.5094945172506016E-2</v>
      </c>
      <c r="O106" s="12">
        <f>IF('O. Virgen '!$N$29=$R$104,'TAM Automático'!O153,IF('O. Virgen '!$N$29=$R$105,'TAM Automático'!O158,'TAM Automático'!O163))</f>
        <v>3.6866359447004608E-3</v>
      </c>
      <c r="P106" s="12">
        <f>IF('O. Virgen '!$N$29=$R$104,'TAM Automático'!P153,IF('O. Virgen '!$N$29=$R$105,'TAM Automático'!P158,'TAM Automático'!P163))</f>
        <v>6.849520383693046E-2</v>
      </c>
      <c r="R106">
        <v>2</v>
      </c>
      <c r="S106" s="8" t="s">
        <v>67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2" sqref="B2"/>
    </sheetView>
  </sheetViews>
  <sheetFormatPr baseColWidth="10" defaultColWidth="11.44140625" defaultRowHeight="14.4" x14ac:dyDescent="0.3"/>
  <sheetData>
    <row r="2" spans="2:2" ht="21" x14ac:dyDescent="0.4">
      <c r="B2" s="4" t="s">
        <v>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80" zoomScaleNormal="8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topLeftCell="A13" zoomScaleNormal="100" workbookViewId="0"/>
  </sheetViews>
  <sheetFormatPr baseColWidth="10" defaultColWidth="11.44140625" defaultRowHeight="14.4" x14ac:dyDescent="0.3"/>
  <cols>
    <col min="1" max="1" width="5.77734375" customWidth="1"/>
    <col min="10" max="10" width="14.21875" customWidth="1"/>
  </cols>
  <sheetData>
    <row r="1" ht="18.7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2</v>
      </c>
      <c r="N29" s="14">
        <v>3</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85" zoomScaleNormal="85" workbookViewId="0"/>
  </sheetViews>
  <sheetFormatPr baseColWidth="10" defaultColWidth="11.44140625" defaultRowHeight="14.4" x14ac:dyDescent="0.3"/>
  <cols>
    <col min="1" max="1" width="5.77734375" customWidth="1"/>
    <col min="10" max="10" width="14.21875" customWidth="1"/>
  </cols>
  <sheetData>
    <row r="1" spans="19:19" ht="4.5" customHeight="1" x14ac:dyDescent="0.3"/>
    <row r="8" spans="19:19" ht="28.8" x14ac:dyDescent="0.3">
      <c r="S8" s="60" t="s">
        <v>3</v>
      </c>
    </row>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2</v>
      </c>
      <c r="N29" s="14">
        <v>3</v>
      </c>
    </row>
    <row r="30" spans="1:14" ht="18.75" customHeight="1" x14ac:dyDescent="0.3">
      <c r="B30" s="25" t="s">
        <v>2</v>
      </c>
      <c r="K30" s="24" t="s">
        <v>2</v>
      </c>
    </row>
    <row r="33" spans="25:25" x14ac:dyDescent="0.3">
      <c r="Y33" s="59"/>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90" zoomScaleNormal="90" zoomScaleSheetLayoutView="70" workbookViewId="0"/>
  </sheetViews>
  <sheetFormatPr baseColWidth="10" defaultColWidth="11.44140625" defaultRowHeight="14.4" x14ac:dyDescent="0.3"/>
  <cols>
    <col min="1" max="1" width="5.77734375" customWidth="1"/>
    <col min="10" max="10" width="14.21875" customWidth="1"/>
  </cols>
  <sheetData>
    <row r="1" spans="1:1" ht="4.5" customHeight="1" x14ac:dyDescent="0.3">
      <c r="A1">
        <v>25</v>
      </c>
    </row>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2</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topLeftCell="A4" zoomScale="90" zoomScaleNormal="90" workbookViewId="0">
      <selection activeCell="C59" sqref="C59"/>
    </sheetView>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2</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70" zoomScaleNormal="70" workbookViewId="0"/>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3</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R47"/>
  <sheetViews>
    <sheetView showGridLines="0" showRowColHeaders="0" zoomScale="80" zoomScaleNormal="80" zoomScaleSheetLayoutView="80" workbookViewId="0">
      <selection activeCell="P27" sqref="P27"/>
    </sheetView>
  </sheetViews>
  <sheetFormatPr baseColWidth="10" defaultColWidth="11.44140625" defaultRowHeight="14.4" x14ac:dyDescent="0.3"/>
  <cols>
    <col min="1" max="1" width="2.77734375" customWidth="1"/>
    <col min="14" max="14" width="2.21875" customWidth="1"/>
  </cols>
  <sheetData>
    <row r="6" spans="2:18" x14ac:dyDescent="0.3">
      <c r="B6" s="17" t="s">
        <v>4</v>
      </c>
    </row>
    <row r="7" spans="2:18" ht="7.5" customHeight="1" x14ac:dyDescent="0.3">
      <c r="B7" s="17"/>
    </row>
    <row r="8" spans="2:18" ht="17.55" customHeight="1" x14ac:dyDescent="0.3">
      <c r="B8" s="62" t="s">
        <v>87</v>
      </c>
      <c r="C8" s="63"/>
      <c r="D8" s="63"/>
      <c r="E8" s="63"/>
      <c r="F8" s="63"/>
      <c r="G8" s="63"/>
      <c r="H8" s="63"/>
      <c r="I8" s="63"/>
      <c r="J8" s="63"/>
      <c r="K8" s="63"/>
      <c r="L8" s="63"/>
      <c r="M8" s="64"/>
    </row>
    <row r="9" spans="2:18" ht="17.55" customHeight="1" x14ac:dyDescent="0.3">
      <c r="B9" s="65"/>
      <c r="C9" s="66"/>
      <c r="D9" s="66"/>
      <c r="E9" s="66"/>
      <c r="F9" s="66"/>
      <c r="G9" s="66"/>
      <c r="H9" s="66"/>
      <c r="I9" s="66"/>
      <c r="J9" s="66"/>
      <c r="K9" s="66"/>
      <c r="L9" s="66"/>
      <c r="M9" s="67"/>
    </row>
    <row r="10" spans="2:18" ht="17.55" customHeight="1" x14ac:dyDescent="0.3">
      <c r="B10" s="65"/>
      <c r="C10" s="66"/>
      <c r="D10" s="66"/>
      <c r="E10" s="66"/>
      <c r="F10" s="66"/>
      <c r="G10" s="66"/>
      <c r="H10" s="66"/>
      <c r="I10" s="66"/>
      <c r="J10" s="66"/>
      <c r="K10" s="66"/>
      <c r="L10" s="66"/>
      <c r="M10" s="67"/>
    </row>
    <row r="11" spans="2:18" ht="17.55" customHeight="1" x14ac:dyDescent="0.3">
      <c r="B11" s="65"/>
      <c r="C11" s="66"/>
      <c r="D11" s="66"/>
      <c r="E11" s="66"/>
      <c r="F11" s="66"/>
      <c r="G11" s="66"/>
      <c r="H11" s="66"/>
      <c r="I11" s="66"/>
      <c r="J11" s="66"/>
      <c r="K11" s="66"/>
      <c r="L11" s="66"/>
      <c r="M11" s="67"/>
    </row>
    <row r="12" spans="2:18" ht="17.55" customHeight="1" x14ac:dyDescent="0.3">
      <c r="B12" s="65"/>
      <c r="C12" s="66"/>
      <c r="D12" s="66"/>
      <c r="E12" s="66"/>
      <c r="F12" s="66"/>
      <c r="G12" s="66"/>
      <c r="H12" s="66"/>
      <c r="I12" s="66"/>
      <c r="J12" s="66"/>
      <c r="K12" s="66"/>
      <c r="L12" s="66"/>
      <c r="M12" s="67"/>
    </row>
    <row r="13" spans="2:18" ht="17.55" customHeight="1" x14ac:dyDescent="0.3">
      <c r="B13" s="65"/>
      <c r="C13" s="66"/>
      <c r="D13" s="66"/>
      <c r="E13" s="66"/>
      <c r="F13" s="66"/>
      <c r="G13" s="66"/>
      <c r="H13" s="66"/>
      <c r="I13" s="66"/>
      <c r="J13" s="66"/>
      <c r="K13" s="66"/>
      <c r="L13" s="66"/>
      <c r="M13" s="67"/>
    </row>
    <row r="14" spans="2:18" ht="17.55" customHeight="1" x14ac:dyDescent="0.3">
      <c r="B14" s="65"/>
      <c r="C14" s="66"/>
      <c r="D14" s="66"/>
      <c r="E14" s="66"/>
      <c r="F14" s="66"/>
      <c r="G14" s="66"/>
      <c r="H14" s="66"/>
      <c r="I14" s="66"/>
      <c r="J14" s="66"/>
      <c r="K14" s="66"/>
      <c r="L14" s="66"/>
      <c r="M14" s="67"/>
    </row>
    <row r="15" spans="2:18" ht="17.55" customHeight="1" x14ac:dyDescent="0.3">
      <c r="B15" s="65"/>
      <c r="C15" s="66"/>
      <c r="D15" s="66"/>
      <c r="E15" s="66"/>
      <c r="F15" s="66"/>
      <c r="G15" s="66"/>
      <c r="H15" s="66"/>
      <c r="I15" s="66"/>
      <c r="J15" s="66"/>
      <c r="K15" s="66"/>
      <c r="L15" s="66"/>
      <c r="M15" s="67"/>
      <c r="R15" s="61"/>
    </row>
    <row r="16" spans="2:18" ht="17.55" customHeight="1" x14ac:dyDescent="0.3">
      <c r="B16" s="65"/>
      <c r="C16" s="66"/>
      <c r="D16" s="66"/>
      <c r="E16" s="66"/>
      <c r="F16" s="66"/>
      <c r="G16" s="66"/>
      <c r="H16" s="66"/>
      <c r="I16" s="66"/>
      <c r="J16" s="66"/>
      <c r="K16" s="66"/>
      <c r="L16" s="66"/>
      <c r="M16" s="67"/>
    </row>
    <row r="17" spans="2:17" ht="17.55" customHeight="1" x14ac:dyDescent="0.3">
      <c r="B17" s="65"/>
      <c r="C17" s="66"/>
      <c r="D17" s="66"/>
      <c r="E17" s="66"/>
      <c r="F17" s="66"/>
      <c r="G17" s="66"/>
      <c r="H17" s="66"/>
      <c r="I17" s="66"/>
      <c r="J17" s="66"/>
      <c r="K17" s="66"/>
      <c r="L17" s="66"/>
      <c r="M17" s="67"/>
    </row>
    <row r="18" spans="2:17" ht="17.55" customHeight="1" x14ac:dyDescent="0.3">
      <c r="B18" s="65"/>
      <c r="C18" s="66"/>
      <c r="D18" s="66"/>
      <c r="E18" s="66"/>
      <c r="F18" s="66"/>
      <c r="G18" s="66"/>
      <c r="H18" s="66"/>
      <c r="I18" s="66"/>
      <c r="J18" s="66"/>
      <c r="K18" s="66"/>
      <c r="L18" s="66"/>
      <c r="M18" s="67"/>
    </row>
    <row r="19" spans="2:17" ht="17.55" customHeight="1" x14ac:dyDescent="0.3">
      <c r="B19" s="65"/>
      <c r="C19" s="66"/>
      <c r="D19" s="66"/>
      <c r="E19" s="66"/>
      <c r="F19" s="66"/>
      <c r="G19" s="66"/>
      <c r="H19" s="66"/>
      <c r="I19" s="66"/>
      <c r="J19" s="66"/>
      <c r="K19" s="66"/>
      <c r="L19" s="66"/>
      <c r="M19" s="67"/>
    </row>
    <row r="20" spans="2:17" ht="17.55" customHeight="1" x14ac:dyDescent="0.3">
      <c r="B20" s="65"/>
      <c r="C20" s="66"/>
      <c r="D20" s="66"/>
      <c r="E20" s="66"/>
      <c r="F20" s="66"/>
      <c r="G20" s="66"/>
      <c r="H20" s="66"/>
      <c r="I20" s="66"/>
      <c r="J20" s="66"/>
      <c r="K20" s="66"/>
      <c r="L20" s="66"/>
      <c r="M20" s="67"/>
      <c r="Q20" s="60"/>
    </row>
    <row r="21" spans="2:17" ht="17.55" customHeight="1" x14ac:dyDescent="0.3">
      <c r="B21" s="65"/>
      <c r="C21" s="66"/>
      <c r="D21" s="66"/>
      <c r="E21" s="66"/>
      <c r="F21" s="66"/>
      <c r="G21" s="66"/>
      <c r="H21" s="66"/>
      <c r="I21" s="66"/>
      <c r="J21" s="66"/>
      <c r="K21" s="66"/>
      <c r="L21" s="66"/>
      <c r="M21" s="67"/>
    </row>
    <row r="22" spans="2:17" ht="17.55" customHeight="1" x14ac:dyDescent="0.3">
      <c r="B22" s="65"/>
      <c r="C22" s="66"/>
      <c r="D22" s="66"/>
      <c r="E22" s="66"/>
      <c r="F22" s="66"/>
      <c r="G22" s="66"/>
      <c r="H22" s="66"/>
      <c r="I22" s="66"/>
      <c r="J22" s="66"/>
      <c r="K22" s="66"/>
      <c r="L22" s="66"/>
      <c r="M22" s="67"/>
    </row>
    <row r="23" spans="2:17" ht="17.55" customHeight="1" x14ac:dyDescent="0.3">
      <c r="B23" s="65"/>
      <c r="C23" s="66"/>
      <c r="D23" s="66"/>
      <c r="E23" s="66"/>
      <c r="F23" s="66"/>
      <c r="G23" s="66"/>
      <c r="H23" s="66"/>
      <c r="I23" s="66"/>
      <c r="J23" s="66"/>
      <c r="K23" s="66"/>
      <c r="L23" s="66"/>
      <c r="M23" s="67"/>
    </row>
    <row r="24" spans="2:17" ht="17.55" customHeight="1" x14ac:dyDescent="0.3">
      <c r="B24" s="65"/>
      <c r="C24" s="66"/>
      <c r="D24" s="66"/>
      <c r="E24" s="66"/>
      <c r="F24" s="66"/>
      <c r="G24" s="66"/>
      <c r="H24" s="66"/>
      <c r="I24" s="66"/>
      <c r="J24" s="66"/>
      <c r="K24" s="66"/>
      <c r="L24" s="66"/>
      <c r="M24" s="67"/>
      <c r="O24" s="15"/>
    </row>
    <row r="25" spans="2:17" ht="17.55" customHeight="1" x14ac:dyDescent="0.3">
      <c r="B25" s="65"/>
      <c r="C25" s="66"/>
      <c r="D25" s="66"/>
      <c r="E25" s="66"/>
      <c r="F25" s="66"/>
      <c r="G25" s="66"/>
      <c r="H25" s="66"/>
      <c r="I25" s="66"/>
      <c r="J25" s="66"/>
      <c r="K25" s="66"/>
      <c r="L25" s="66"/>
      <c r="M25" s="67"/>
    </row>
    <row r="26" spans="2:17" ht="17.55" customHeight="1" x14ac:dyDescent="0.3">
      <c r="B26" s="65"/>
      <c r="C26" s="66"/>
      <c r="D26" s="66"/>
      <c r="E26" s="66"/>
      <c r="F26" s="66"/>
      <c r="G26" s="66"/>
      <c r="H26" s="66"/>
      <c r="I26" s="66"/>
      <c r="J26" s="66"/>
      <c r="K26" s="66"/>
      <c r="L26" s="66"/>
      <c r="M26" s="67"/>
    </row>
    <row r="27" spans="2:17" ht="17.55" customHeight="1" x14ac:dyDescent="0.3">
      <c r="B27" s="65"/>
      <c r="C27" s="66"/>
      <c r="D27" s="66"/>
      <c r="E27" s="66"/>
      <c r="F27" s="66"/>
      <c r="G27" s="66"/>
      <c r="H27" s="66"/>
      <c r="I27" s="66"/>
      <c r="J27" s="66"/>
      <c r="K27" s="66"/>
      <c r="L27" s="66"/>
      <c r="M27" s="67"/>
    </row>
    <row r="28" spans="2:17" ht="17.55" customHeight="1" x14ac:dyDescent="0.3">
      <c r="B28" s="65"/>
      <c r="C28" s="66"/>
      <c r="D28" s="66"/>
      <c r="E28" s="66"/>
      <c r="F28" s="66"/>
      <c r="G28" s="66"/>
      <c r="H28" s="66"/>
      <c r="I28" s="66"/>
      <c r="J28" s="66"/>
      <c r="K28" s="66"/>
      <c r="L28" s="66"/>
      <c r="M28" s="67"/>
    </row>
    <row r="29" spans="2:17" ht="17.55" customHeight="1" x14ac:dyDescent="0.3">
      <c r="B29" s="65"/>
      <c r="C29" s="66"/>
      <c r="D29" s="66"/>
      <c r="E29" s="66"/>
      <c r="F29" s="66"/>
      <c r="G29" s="66"/>
      <c r="H29" s="66"/>
      <c r="I29" s="66"/>
      <c r="J29" s="66"/>
      <c r="K29" s="66"/>
      <c r="L29" s="66"/>
      <c r="M29" s="67"/>
    </row>
    <row r="30" spans="2:17" ht="17.55" customHeight="1" x14ac:dyDescent="0.3">
      <c r="B30" s="65"/>
      <c r="C30" s="66"/>
      <c r="D30" s="66"/>
      <c r="E30" s="66"/>
      <c r="F30" s="66"/>
      <c r="G30" s="66"/>
      <c r="H30" s="66"/>
      <c r="I30" s="66"/>
      <c r="J30" s="66"/>
      <c r="K30" s="66"/>
      <c r="L30" s="66"/>
      <c r="M30" s="67"/>
    </row>
    <row r="31" spans="2:17" ht="17.55" customHeight="1" x14ac:dyDescent="0.3">
      <c r="B31" s="65"/>
      <c r="C31" s="66"/>
      <c r="D31" s="66"/>
      <c r="E31" s="66"/>
      <c r="F31" s="66"/>
      <c r="G31" s="66"/>
      <c r="H31" s="66"/>
      <c r="I31" s="66"/>
      <c r="J31" s="66"/>
      <c r="K31" s="66"/>
      <c r="L31" s="66"/>
      <c r="M31" s="67"/>
    </row>
    <row r="32" spans="2:17" ht="17.55" customHeight="1" x14ac:dyDescent="0.3">
      <c r="B32" s="65"/>
      <c r="C32" s="66"/>
      <c r="D32" s="66"/>
      <c r="E32" s="66"/>
      <c r="F32" s="66"/>
      <c r="G32" s="66"/>
      <c r="H32" s="66"/>
      <c r="I32" s="66"/>
      <c r="J32" s="66"/>
      <c r="K32" s="66"/>
      <c r="L32" s="66"/>
      <c r="M32" s="67"/>
    </row>
    <row r="33" spans="2:13" ht="17.55" customHeight="1" x14ac:dyDescent="0.3">
      <c r="B33" s="65"/>
      <c r="C33" s="66"/>
      <c r="D33" s="66"/>
      <c r="E33" s="66"/>
      <c r="F33" s="66"/>
      <c r="G33" s="66"/>
      <c r="H33" s="66"/>
      <c r="I33" s="66"/>
      <c r="J33" s="66"/>
      <c r="K33" s="66"/>
      <c r="L33" s="66"/>
      <c r="M33" s="67"/>
    </row>
    <row r="34" spans="2:13" ht="17.55" customHeight="1" x14ac:dyDescent="0.3">
      <c r="B34" s="65"/>
      <c r="C34" s="66"/>
      <c r="D34" s="66"/>
      <c r="E34" s="66"/>
      <c r="F34" s="66"/>
      <c r="G34" s="66"/>
      <c r="H34" s="66"/>
      <c r="I34" s="66"/>
      <c r="J34" s="66"/>
      <c r="K34" s="66"/>
      <c r="L34" s="66"/>
      <c r="M34" s="67"/>
    </row>
    <row r="35" spans="2:13" ht="17.55" customHeight="1" x14ac:dyDescent="0.3">
      <c r="B35" s="65"/>
      <c r="C35" s="66"/>
      <c r="D35" s="66"/>
      <c r="E35" s="66"/>
      <c r="F35" s="66"/>
      <c r="G35" s="66"/>
      <c r="H35" s="66"/>
      <c r="I35" s="66"/>
      <c r="J35" s="66"/>
      <c r="K35" s="66"/>
      <c r="L35" s="66"/>
      <c r="M35" s="67"/>
    </row>
    <row r="36" spans="2:13" ht="17.55" customHeight="1" x14ac:dyDescent="0.3">
      <c r="B36" s="65"/>
      <c r="C36" s="66"/>
      <c r="D36" s="66"/>
      <c r="E36" s="66"/>
      <c r="F36" s="66"/>
      <c r="G36" s="66"/>
      <c r="H36" s="66"/>
      <c r="I36" s="66"/>
      <c r="J36" s="66"/>
      <c r="K36" s="66"/>
      <c r="L36" s="66"/>
      <c r="M36" s="67"/>
    </row>
    <row r="37" spans="2:13" ht="17.55" customHeight="1" x14ac:dyDescent="0.3">
      <c r="B37" s="65"/>
      <c r="C37" s="66"/>
      <c r="D37" s="66"/>
      <c r="E37" s="66"/>
      <c r="F37" s="66"/>
      <c r="G37" s="66"/>
      <c r="H37" s="66"/>
      <c r="I37" s="66"/>
      <c r="J37" s="66"/>
      <c r="K37" s="66"/>
      <c r="L37" s="66"/>
      <c r="M37" s="67"/>
    </row>
    <row r="38" spans="2:13" ht="17.55" hidden="1" customHeight="1" x14ac:dyDescent="0.3">
      <c r="B38" s="65"/>
      <c r="C38" s="66"/>
      <c r="D38" s="66"/>
      <c r="E38" s="66"/>
      <c r="F38" s="66"/>
      <c r="G38" s="66"/>
      <c r="H38" s="66"/>
      <c r="I38" s="66"/>
      <c r="J38" s="66"/>
      <c r="K38" s="66"/>
      <c r="L38" s="66"/>
      <c r="M38" s="67"/>
    </row>
    <row r="39" spans="2:13" ht="3.6" customHeight="1" x14ac:dyDescent="0.3">
      <c r="B39" s="65"/>
      <c r="C39" s="66"/>
      <c r="D39" s="66"/>
      <c r="E39" s="66"/>
      <c r="F39" s="66"/>
      <c r="G39" s="66"/>
      <c r="H39" s="66"/>
      <c r="I39" s="66"/>
      <c r="J39" s="66"/>
      <c r="K39" s="66"/>
      <c r="L39" s="66"/>
      <c r="M39" s="67"/>
    </row>
    <row r="40" spans="2:13" ht="17.55" hidden="1" customHeight="1" x14ac:dyDescent="0.3">
      <c r="B40" s="65"/>
      <c r="C40" s="66"/>
      <c r="D40" s="66"/>
      <c r="E40" s="66"/>
      <c r="F40" s="66"/>
      <c r="G40" s="66"/>
      <c r="H40" s="66"/>
      <c r="I40" s="66"/>
      <c r="J40" s="66"/>
      <c r="K40" s="66"/>
      <c r="L40" s="66"/>
      <c r="M40" s="67"/>
    </row>
    <row r="41" spans="2:13" hidden="1" x14ac:dyDescent="0.3">
      <c r="B41" s="65"/>
      <c r="C41" s="66"/>
      <c r="D41" s="66"/>
      <c r="E41" s="66"/>
      <c r="F41" s="66"/>
      <c r="G41" s="66"/>
      <c r="H41" s="66"/>
      <c r="I41" s="66"/>
      <c r="J41" s="66"/>
      <c r="K41" s="66"/>
      <c r="L41" s="66"/>
      <c r="M41" s="67"/>
    </row>
    <row r="42" spans="2:13" hidden="1" x14ac:dyDescent="0.3">
      <c r="B42" s="65"/>
      <c r="C42" s="66"/>
      <c r="D42" s="66"/>
      <c r="E42" s="66"/>
      <c r="F42" s="66"/>
      <c r="G42" s="66"/>
      <c r="H42" s="66"/>
      <c r="I42" s="66"/>
      <c r="J42" s="66"/>
      <c r="K42" s="66"/>
      <c r="L42" s="66"/>
      <c r="M42" s="67"/>
    </row>
    <row r="43" spans="2:13" hidden="1" x14ac:dyDescent="0.3">
      <c r="B43" s="65"/>
      <c r="C43" s="66"/>
      <c r="D43" s="66"/>
      <c r="E43" s="66"/>
      <c r="F43" s="66"/>
      <c r="G43" s="66"/>
      <c r="H43" s="66"/>
      <c r="I43" s="66"/>
      <c r="J43" s="66"/>
      <c r="K43" s="66"/>
      <c r="L43" s="66"/>
      <c r="M43" s="67"/>
    </row>
    <row r="44" spans="2:13" hidden="1" x14ac:dyDescent="0.3">
      <c r="B44" s="65"/>
      <c r="C44" s="66"/>
      <c r="D44" s="66"/>
      <c r="E44" s="66"/>
      <c r="F44" s="66"/>
      <c r="G44" s="66"/>
      <c r="H44" s="66"/>
      <c r="I44" s="66"/>
      <c r="J44" s="66"/>
      <c r="K44" s="66"/>
      <c r="L44" s="66"/>
      <c r="M44" s="67"/>
    </row>
    <row r="45" spans="2:13" hidden="1" x14ac:dyDescent="0.3">
      <c r="B45" s="65"/>
      <c r="C45" s="66"/>
      <c r="D45" s="66"/>
      <c r="E45" s="66"/>
      <c r="F45" s="66"/>
      <c r="G45" s="66"/>
      <c r="H45" s="66"/>
      <c r="I45" s="66"/>
      <c r="J45" s="66"/>
      <c r="K45" s="66"/>
      <c r="L45" s="66"/>
      <c r="M45" s="67"/>
    </row>
    <row r="46" spans="2:13" hidden="1" x14ac:dyDescent="0.3">
      <c r="B46" s="65"/>
      <c r="C46" s="66"/>
      <c r="D46" s="66"/>
      <c r="E46" s="66"/>
      <c r="F46" s="66"/>
      <c r="G46" s="66"/>
      <c r="H46" s="66"/>
      <c r="I46" s="66"/>
      <c r="J46" s="66"/>
      <c r="K46" s="66"/>
      <c r="L46" s="66"/>
      <c r="M46" s="67"/>
    </row>
    <row r="47" spans="2:13" ht="25.5" customHeight="1" x14ac:dyDescent="0.3">
      <c r="B47" s="68"/>
      <c r="C47" s="69"/>
      <c r="D47" s="69"/>
      <c r="E47" s="69"/>
      <c r="F47" s="69"/>
      <c r="G47" s="69"/>
      <c r="H47" s="69"/>
      <c r="I47" s="69"/>
      <c r="J47" s="69"/>
      <c r="K47" s="69"/>
      <c r="L47" s="69"/>
      <c r="M47" s="70"/>
    </row>
  </sheetData>
  <mergeCells count="1">
    <mergeCell ref="B8:M47"/>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zoomScale="85" zoomScaleNormal="85" workbookViewId="0">
      <selection activeCell="N27" sqref="N27"/>
    </sheetView>
  </sheetViews>
  <sheetFormatPr baseColWidth="10" defaultColWidth="11.44140625" defaultRowHeight="14.4" x14ac:dyDescent="0.3"/>
  <cols>
    <col min="1" max="1" width="3.21875" customWidth="1"/>
    <col min="2" max="2" width="2.77734375" customWidth="1"/>
    <col min="3" max="3" width="4.21875" style="52" customWidth="1"/>
    <col min="4" max="4" width="90.44140625" customWidth="1"/>
  </cols>
  <sheetData>
    <row r="3" spans="2:9" ht="14.1" customHeight="1" thickBot="1" x14ac:dyDescent="0.35">
      <c r="B3" s="49"/>
      <c r="C3" s="50" t="s">
        <v>5</v>
      </c>
      <c r="F3" s="51" t="s">
        <v>6</v>
      </c>
    </row>
    <row r="4" spans="2:9" x14ac:dyDescent="0.3">
      <c r="F4" s="71" t="s">
        <v>7</v>
      </c>
      <c r="G4" s="72"/>
      <c r="H4" s="72"/>
      <c r="I4" s="73"/>
    </row>
    <row r="5" spans="2:9" s="15" customFormat="1" ht="20.100000000000001" customHeight="1" x14ac:dyDescent="0.3">
      <c r="C5" s="53" t="s">
        <v>8</v>
      </c>
      <c r="D5" s="15" t="s">
        <v>9</v>
      </c>
      <c r="F5" s="74"/>
      <c r="G5" s="75"/>
      <c r="H5" s="75"/>
      <c r="I5" s="76"/>
    </row>
    <row r="6" spans="2:9" s="15" customFormat="1" ht="20.100000000000001" customHeight="1" x14ac:dyDescent="0.3">
      <c r="C6" s="53" t="s">
        <v>10</v>
      </c>
      <c r="D6" s="15" t="s">
        <v>11</v>
      </c>
      <c r="F6" s="74"/>
      <c r="G6" s="75"/>
      <c r="H6" s="75"/>
      <c r="I6" s="76"/>
    </row>
    <row r="7" spans="2:9" s="15" customFormat="1" ht="20.100000000000001" customHeight="1" x14ac:dyDescent="0.3">
      <c r="C7" s="53" t="s">
        <v>12</v>
      </c>
      <c r="D7" s="15" t="s">
        <v>13</v>
      </c>
      <c r="F7" s="74"/>
      <c r="G7" s="75"/>
      <c r="H7" s="75"/>
      <c r="I7" s="76"/>
    </row>
    <row r="8" spans="2:9" s="15" customFormat="1" ht="20.100000000000001" customHeight="1" x14ac:dyDescent="0.3">
      <c r="C8" s="53" t="s">
        <v>14</v>
      </c>
      <c r="D8" s="15" t="s">
        <v>15</v>
      </c>
      <c r="F8" s="74"/>
      <c r="G8" s="75"/>
      <c r="H8" s="75"/>
      <c r="I8" s="76"/>
    </row>
    <row r="9" spans="2:9" ht="20.100000000000001" customHeight="1" x14ac:dyDescent="0.3">
      <c r="C9" s="53" t="s">
        <v>14</v>
      </c>
      <c r="D9" s="15" t="s">
        <v>16</v>
      </c>
      <c r="F9" s="74"/>
      <c r="G9" s="75"/>
      <c r="H9" s="75"/>
      <c r="I9" s="76"/>
    </row>
    <row r="10" spans="2:9" ht="20.100000000000001" customHeight="1" x14ac:dyDescent="0.3">
      <c r="C10" s="53" t="s">
        <v>17</v>
      </c>
      <c r="D10" s="15" t="s">
        <v>18</v>
      </c>
      <c r="F10" s="74"/>
      <c r="G10" s="75"/>
      <c r="H10" s="75"/>
      <c r="I10" s="76"/>
    </row>
    <row r="11" spans="2:9" x14ac:dyDescent="0.3">
      <c r="C11" s="53"/>
      <c r="F11" s="74"/>
      <c r="G11" s="75"/>
      <c r="H11" s="75"/>
      <c r="I11" s="76"/>
    </row>
    <row r="12" spans="2:9" ht="15" thickBot="1" x14ac:dyDescent="0.35">
      <c r="F12" s="77"/>
      <c r="G12" s="78"/>
      <c r="H12" s="78"/>
      <c r="I12" s="79"/>
    </row>
    <row r="16" spans="2:9" ht="14.1" customHeight="1" x14ac:dyDescent="0.3">
      <c r="B16" s="49"/>
      <c r="C16" s="50" t="s">
        <v>19</v>
      </c>
    </row>
    <row r="18" spans="3:4" x14ac:dyDescent="0.3">
      <c r="D18" s="54" t="s">
        <v>20</v>
      </c>
    </row>
    <row r="19" spans="3:4" x14ac:dyDescent="0.3">
      <c r="C19" s="53"/>
      <c r="D19" t="s">
        <v>21</v>
      </c>
    </row>
    <row r="20" spans="3:4" x14ac:dyDescent="0.3">
      <c r="C20" s="53"/>
      <c r="D20" t="s">
        <v>22</v>
      </c>
    </row>
    <row r="21" spans="3:4" x14ac:dyDescent="0.3">
      <c r="C21" s="53"/>
      <c r="D21" t="s">
        <v>23</v>
      </c>
    </row>
    <row r="22" spans="3:4" ht="3.75" customHeight="1" x14ac:dyDescent="0.3">
      <c r="C22" s="53"/>
    </row>
    <row r="23" spans="3:4" ht="15.6" x14ac:dyDescent="0.3">
      <c r="C23" s="53"/>
      <c r="D23" s="55" t="s">
        <v>24</v>
      </c>
    </row>
    <row r="24" spans="3:4" x14ac:dyDescent="0.3">
      <c r="C24" s="53"/>
      <c r="D24" s="56" t="s">
        <v>25</v>
      </c>
    </row>
    <row r="27" spans="3:4" x14ac:dyDescent="0.3">
      <c r="D27" s="54" t="s">
        <v>26</v>
      </c>
    </row>
    <row r="28" spans="3:4" x14ac:dyDescent="0.3">
      <c r="D28" t="s">
        <v>27</v>
      </c>
    </row>
    <row r="29" spans="3:4" x14ac:dyDescent="0.3">
      <c r="D29" t="s">
        <v>28</v>
      </c>
    </row>
    <row r="30" spans="3:4" x14ac:dyDescent="0.3">
      <c r="D30" t="s">
        <v>29</v>
      </c>
    </row>
    <row r="33" spans="4:4" x14ac:dyDescent="0.3">
      <c r="D33" s="54" t="s">
        <v>30</v>
      </c>
    </row>
    <row r="34" spans="4:4" x14ac:dyDescent="0.3">
      <c r="D34" t="s">
        <v>31</v>
      </c>
    </row>
  </sheetData>
  <mergeCells count="1">
    <mergeCell ref="F4:I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3" ma:contentTypeDescription="Crear nuevo documento." ma:contentTypeScope="" ma:versionID="0cf962567c1c0010f32364df9bf50ae1">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14688e2647f023c7fe75251b9b9186d0"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2D82B75-C52B-4B94-9751-F7871D8E12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E3BAE0EE-F8C3-4549-89A6-B7E84F13180B}">
  <ds:schemaRefs>
    <ds:schemaRef ds:uri="http://schemas.openxmlformats.org/package/2006/metadata/core-properties"/>
    <ds:schemaRef ds:uri="http://schemas.microsoft.com/office/2006/documentManagement/types"/>
    <ds:schemaRef ds:uri="http://schemas.microsoft.com/office/infopath/2007/PartnerControls"/>
    <ds:schemaRef ds:uri="724c4985-e433-4d2c-9697-e180992b402a"/>
    <ds:schemaRef ds:uri="http://purl.org/dc/elements/1.1/"/>
    <ds:schemaRef ds:uri="http://schemas.microsoft.com/office/2006/metadata/properties"/>
    <ds:schemaRef ds:uri="http://purl.org/dc/terms/"/>
    <ds:schemaRef ds:uri="8be3414b-2ef9-485f-84d6-269f1d6f703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Instrucciones de actualizacion</vt:lpstr>
      <vt:lpstr>Back data</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2022-07-26T14:19:23Z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